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03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33689\OneDrive\Bureau\"/>
    </mc:Choice>
  </mc:AlternateContent>
  <xr:revisionPtr revIDLastSave="0" documentId="8_{2429E76D-6EAD-4C37-90A4-E8968F0B0E66}" xr6:coauthVersionLast="47" xr6:coauthVersionMax="47" xr10:uidLastSave="{00000000-0000-0000-0000-000000000000}"/>
  <bookViews>
    <workbookView xWindow="-120" yWindow="-120" windowWidth="29040" windowHeight="15840" firstSheet="1" activeTab="2" xr2:uid="{46DD1771-0564-4AE0-AF9E-DFEC2D228DF7}"/>
  </bookViews>
  <sheets>
    <sheet name="Dashboard" sheetId="1" r:id="rId1"/>
    <sheet name="DATA" sheetId="2" r:id="rId2"/>
    <sheet name="Montant x temps" sheetId="3" r:id="rId3"/>
    <sheet name="CA par catégorie" sheetId="5" r:id="rId4"/>
    <sheet name="Évolution CA x catégorie" sheetId="4" r:id="rId5"/>
    <sheet name="Nbre cmd &amp; type par ID Client" sheetId="8" r:id="rId6"/>
  </sheets>
  <calcPr calcId="191028"/>
  <pivotCaches>
    <pivotCache cacheId="16365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9" i="3" l="1"/>
  <c r="W11" i="3" s="1"/>
  <c r="W6" i="3"/>
  <c r="D16" i="1"/>
  <c r="C16" i="1"/>
  <c r="D15" i="1"/>
  <c r="C15" i="1"/>
  <c r="G11" i="1"/>
  <c r="F11" i="1"/>
  <c r="E11" i="1"/>
  <c r="D11" i="1"/>
  <c r="H8" i="1"/>
  <c r="J8" i="1" s="1"/>
  <c r="H7" i="1"/>
  <c r="J7" i="1" s="1"/>
  <c r="H6" i="1"/>
  <c r="H10" i="1" l="1"/>
  <c r="J6" i="1"/>
  <c r="H11" i="1" l="1"/>
  <c r="J10" i="1"/>
  <c r="L7" i="1" l="1"/>
  <c r="L8" i="1"/>
  <c r="L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Cyril BOURGEOIS</author>
  </authors>
  <commentList>
    <comment ref="E3" authorId="0" shapeId="0" xr:uid="{84CC6867-1EEE-46BD-B2EA-50C87310A24C}">
      <text>
        <t xml:space="preserve">Cyril BOURGEOIS:
Je t'ai filtré les clients par "Somme de Montant" pour afficher ceux ayant le plus dépensé.
Si tu veux changer de filtrage il faut cliquer sur l'icône à droite de la cellule "Étiquettes de lignes".
Pour toutes questions ou souhait d'amélioration de l'outils :
cyril.bgs.dev@LGM.com
</t>
      </text>
    </comment>
  </commentList>
</comments>
</file>

<file path=xl/sharedStrings.xml><?xml version="1.0" encoding="utf-8"?>
<sst xmlns="http://schemas.openxmlformats.org/spreadsheetml/2006/main" count="813" uniqueCount="36">
  <si>
    <t>Analyse des ventes mensuelles des clients affiliés</t>
  </si>
  <si>
    <t>CATEGORIE</t>
  </si>
  <si>
    <t>SEPT</t>
  </si>
  <si>
    <t>OCT</t>
  </si>
  <si>
    <t>NOV</t>
  </si>
  <si>
    <t>DEC</t>
  </si>
  <si>
    <t>JAN</t>
  </si>
  <si>
    <t>FEV</t>
  </si>
  <si>
    <t xml:space="preserve">TOTAL </t>
  </si>
  <si>
    <t>biens de conso.</t>
  </si>
  <si>
    <t>nourriture</t>
  </si>
  <si>
    <t>high tech</t>
  </si>
  <si>
    <t>TOTAL</t>
  </si>
  <si>
    <t>Variation de CA :</t>
  </si>
  <si>
    <t>TEMPS D'ACHAT</t>
  </si>
  <si>
    <t>NB TRANSACTIONS</t>
  </si>
  <si>
    <t>CA TOTAL</t>
  </si>
  <si>
    <t>Inférieur à 4 min.</t>
  </si>
  <si>
    <t>Supérieur à 9 min 30</t>
  </si>
  <si>
    <t>ID client</t>
  </si>
  <si>
    <t>Temps d'achat</t>
  </si>
  <si>
    <t>Montant</t>
  </si>
  <si>
    <t>Categorie</t>
  </si>
  <si>
    <t>bien de conso.</t>
  </si>
  <si>
    <t>Module de calculs automatisés :</t>
  </si>
  <si>
    <t>Temps passé sur le site :</t>
  </si>
  <si>
    <t>Calcul auto du montant moyen dépensé :</t>
  </si>
  <si>
    <t>Montant dépensé sur le site :</t>
  </si>
  <si>
    <t>Temps moyen passé sur le site (minutes) :</t>
  </si>
  <si>
    <t>Temps moyen passé sur le site (minutes, secondes) :</t>
  </si>
  <si>
    <t>Étiquettes de lignes</t>
  </si>
  <si>
    <t>Nombre de Temps d'achat</t>
  </si>
  <si>
    <t>Somme de Montant</t>
  </si>
  <si>
    <t>- Aide d'utilisation -</t>
  </si>
  <si>
    <t>(vide)</t>
  </si>
  <si>
    <t>Total général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</si>
</sst>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4" formatCode="_-* #,##0.00\ &quot;€&quot;_-;\-* #,##0.00\ &quot;€&quot;_-;_-* &quot;-&quot;??\ &quot;€&quot;_-;_-@_-"/>
    <numFmt numFmtId="164" formatCode="_-* #,##0.00\ &quot;€&quot;_-;\-* #,##0.00\ &quot;€&quot;_-;_-* &quot;-&quot;??\ &quot;€&quot;_-;_-@"/>
    <numFmt numFmtId="165" formatCode="#,##0.00\ &quot;€&quot;"/>
  </numFmts>
  <fonts count="15">
    <font>
      <sz val="11"/>
      <color theme="1"/>
      <name val="Calibri"/>
      <family val="2"/>
      <scheme val="minor"/>
    </font>
    <font>
      <b/>
      <i/>
      <sz val="26"/>
      <color theme="1"/>
      <name val="Calibri"/>
    </font>
    <font>
      <sz val="11"/>
      <color theme="1"/>
      <name val="Calibri"/>
    </font>
    <font>
      <b/>
      <sz val="14"/>
      <color theme="0"/>
      <name val="Calibri"/>
    </font>
    <font>
      <b/>
      <sz val="12"/>
      <color rgb="FFFFFFFF"/>
      <name val="Calibri"/>
    </font>
    <font>
      <b/>
      <sz val="12"/>
      <color theme="0"/>
      <name val="Calibri"/>
    </font>
    <font>
      <sz val="11"/>
      <name val="Arial"/>
    </font>
    <font>
      <sz val="12"/>
      <color theme="1"/>
      <name val="Calibri"/>
    </font>
    <font>
      <b/>
      <sz val="12"/>
      <color theme="1"/>
      <name val="Calibri"/>
    </font>
    <font>
      <b/>
      <sz val="11"/>
      <color theme="1"/>
      <name val="Calibri"/>
      <family val="2"/>
      <scheme val="minor"/>
    </font>
    <font>
      <b/>
      <sz val="11"/>
      <color theme="2" tint="-0.749992370372631"/>
      <name val="Calibri"/>
      <family val="2"/>
      <scheme val="minor"/>
    </font>
    <font>
      <b/>
      <sz val="11"/>
      <color theme="1"/>
      <name val="Calibri"/>
    </font>
    <font>
      <b/>
      <sz val="12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i/>
      <sz val="11"/>
      <color rgb="FF4F595F"/>
      <name val="Courier New"/>
      <charset val="1"/>
    </font>
  </fonts>
  <fills count="15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2F5496"/>
        <bgColor rgb="FF2F5496"/>
      </patternFill>
    </fill>
    <fill>
      <patternFill patternType="solid">
        <fgColor rgb="FF1F3864"/>
        <bgColor rgb="FF1F3864"/>
      </patternFill>
    </fill>
    <fill>
      <patternFill patternType="solid">
        <fgColor rgb="FFAEABAB"/>
        <bgColor rgb="FFAEABAB"/>
      </patternFill>
    </fill>
    <fill>
      <patternFill patternType="solid">
        <fgColor rgb="FFD9E2F3"/>
        <bgColor rgb="FFD9E2F3"/>
      </patternFill>
    </fill>
    <fill>
      <patternFill patternType="solid">
        <fgColor rgb="FFE7E6E6"/>
        <bgColor rgb="FFE7E6E6"/>
      </patternFill>
    </fill>
    <fill>
      <patternFill patternType="solid">
        <fgColor theme="0"/>
        <bgColor indexed="64"/>
      </patternFill>
    </fill>
    <fill>
      <patternFill patternType="solid">
        <fgColor rgb="FFA5A5A5"/>
        <bgColor rgb="FFA5A5A5"/>
      </patternFill>
    </fill>
    <fill>
      <patternFill patternType="solid">
        <fgColor rgb="FFFFC000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C6E0B4"/>
        <bgColor indexed="64"/>
      </patternFill>
    </fill>
  </fills>
  <borders count="4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2" fillId="2" borderId="0" xfId="0" applyFont="1" applyFill="1"/>
    <xf numFmtId="0" fontId="7" fillId="2" borderId="9" xfId="0" applyFont="1" applyFill="1" applyBorder="1" applyAlignment="1">
      <alignment horizontal="center"/>
    </xf>
    <xf numFmtId="164" fontId="7" fillId="5" borderId="10" xfId="0" applyNumberFormat="1" applyFont="1" applyFill="1" applyBorder="1"/>
    <xf numFmtId="164" fontId="7" fillId="5" borderId="11" xfId="0" applyNumberFormat="1" applyFont="1" applyFill="1" applyBorder="1"/>
    <xf numFmtId="164" fontId="7" fillId="5" borderId="12" xfId="0" applyNumberFormat="1" applyFont="1" applyFill="1" applyBorder="1"/>
    <xf numFmtId="0" fontId="7" fillId="2" borderId="14" xfId="0" applyFont="1" applyFill="1" applyBorder="1" applyAlignment="1">
      <alignment horizontal="center"/>
    </xf>
    <xf numFmtId="164" fontId="7" fillId="7" borderId="15" xfId="0" applyNumberFormat="1" applyFont="1" applyFill="1" applyBorder="1"/>
    <xf numFmtId="164" fontId="7" fillId="7" borderId="16" xfId="0" applyNumberFormat="1" applyFont="1" applyFill="1" applyBorder="1"/>
    <xf numFmtId="164" fontId="7" fillId="7" borderId="17" xfId="0" applyNumberFormat="1" applyFont="1" applyFill="1" applyBorder="1"/>
    <xf numFmtId="0" fontId="7" fillId="2" borderId="18" xfId="0" applyFont="1" applyFill="1" applyBorder="1" applyAlignment="1">
      <alignment horizontal="center"/>
    </xf>
    <xf numFmtId="164" fontId="7" fillId="5" borderId="19" xfId="0" applyNumberFormat="1" applyFont="1" applyFill="1" applyBorder="1"/>
    <xf numFmtId="164" fontId="7" fillId="5" borderId="20" xfId="0" applyNumberFormat="1" applyFont="1" applyFill="1" applyBorder="1"/>
    <xf numFmtId="0" fontId="8" fillId="2" borderId="22" xfId="0" applyFont="1" applyFill="1" applyBorder="1" applyAlignment="1">
      <alignment horizontal="center" vertical="center"/>
    </xf>
    <xf numFmtId="164" fontId="7" fillId="5" borderId="22" xfId="0" applyNumberFormat="1" applyFont="1" applyFill="1" applyBorder="1"/>
    <xf numFmtId="164" fontId="7" fillId="5" borderId="23" xfId="0" applyNumberFormat="1" applyFont="1" applyFill="1" applyBorder="1"/>
    <xf numFmtId="0" fontId="2" fillId="6" borderId="26" xfId="0" applyFont="1" applyFill="1" applyBorder="1" applyAlignment="1">
      <alignment horizontal="center" vertical="center"/>
    </xf>
    <xf numFmtId="0" fontId="2" fillId="6" borderId="24" xfId="0" applyFont="1" applyFill="1" applyBorder="1" applyAlignment="1">
      <alignment horizontal="center" vertical="center"/>
    </xf>
    <xf numFmtId="20" fontId="2" fillId="2" borderId="0" xfId="0" applyNumberFormat="1" applyFont="1" applyFill="1"/>
    <xf numFmtId="0" fontId="2" fillId="6" borderId="9" xfId="0" applyFont="1" applyFill="1" applyBorder="1"/>
    <xf numFmtId="0" fontId="2" fillId="7" borderId="27" xfId="0" applyFont="1" applyFill="1" applyBorder="1"/>
    <xf numFmtId="0" fontId="2" fillId="7" borderId="12" xfId="0" applyFont="1" applyFill="1" applyBorder="1"/>
    <xf numFmtId="0" fontId="2" fillId="6" borderId="18" xfId="0" applyFont="1" applyFill="1" applyBorder="1"/>
    <xf numFmtId="0" fontId="2" fillId="7" borderId="28" xfId="0" applyFont="1" applyFill="1" applyBorder="1"/>
    <xf numFmtId="0" fontId="2" fillId="7" borderId="21" xfId="0" applyFont="1" applyFill="1" applyBorder="1"/>
    <xf numFmtId="0" fontId="0" fillId="8" borderId="0" xfId="0" applyFill="1"/>
    <xf numFmtId="0" fontId="2" fillId="9" borderId="0" xfId="0" applyFont="1" applyFill="1"/>
    <xf numFmtId="4" fontId="2" fillId="9" borderId="0" xfId="0" applyNumberFormat="1" applyFont="1" applyFill="1"/>
    <xf numFmtId="2" fontId="2" fillId="9" borderId="0" xfId="0" applyNumberFormat="1" applyFont="1" applyFill="1"/>
    <xf numFmtId="164" fontId="7" fillId="6" borderId="13" xfId="0" applyNumberFormat="1" applyFont="1" applyFill="1" applyBorder="1"/>
    <xf numFmtId="164" fontId="7" fillId="6" borderId="14" xfId="0" applyNumberFormat="1" applyFont="1" applyFill="1" applyBorder="1"/>
    <xf numFmtId="164" fontId="7" fillId="6" borderId="18" xfId="0" applyNumberFormat="1" applyFont="1" applyFill="1" applyBorder="1"/>
    <xf numFmtId="164" fontId="2" fillId="6" borderId="25" xfId="0" applyNumberFormat="1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44" fontId="9" fillId="0" borderId="0" xfId="0" applyNumberFormat="1" applyFont="1"/>
    <xf numFmtId="0" fontId="2" fillId="11" borderId="0" xfId="0" applyFont="1" applyFill="1" applyAlignment="1">
      <alignment horizontal="right"/>
    </xf>
    <xf numFmtId="4" fontId="2" fillId="11" borderId="0" xfId="0" applyNumberFormat="1" applyFont="1" applyFill="1" applyAlignment="1">
      <alignment horizontal="right"/>
    </xf>
    <xf numFmtId="164" fontId="2" fillId="11" borderId="0" xfId="0" applyNumberFormat="1" applyFont="1" applyFill="1" applyAlignment="1">
      <alignment horizontal="right"/>
    </xf>
    <xf numFmtId="2" fontId="2" fillId="11" borderId="0" xfId="0" applyNumberFormat="1" applyFont="1" applyFill="1"/>
    <xf numFmtId="0" fontId="2" fillId="12" borderId="0" xfId="0" applyFont="1" applyFill="1" applyAlignment="1">
      <alignment horizontal="right"/>
    </xf>
    <xf numFmtId="4" fontId="2" fillId="12" borderId="0" xfId="0" applyNumberFormat="1" applyFont="1" applyFill="1" applyAlignment="1">
      <alignment horizontal="right"/>
    </xf>
    <xf numFmtId="164" fontId="2" fillId="12" borderId="0" xfId="0" applyNumberFormat="1" applyFont="1" applyFill="1" applyAlignment="1">
      <alignment horizontal="right"/>
    </xf>
    <xf numFmtId="2" fontId="2" fillId="12" borderId="0" xfId="0" applyNumberFormat="1" applyFont="1" applyFill="1"/>
    <xf numFmtId="0" fontId="0" fillId="11" borderId="0" xfId="0" applyFill="1"/>
    <xf numFmtId="10" fontId="0" fillId="0" borderId="29" xfId="0" applyNumberFormat="1" applyBorder="1" applyAlignment="1">
      <alignment horizontal="left" vertical="center"/>
    </xf>
    <xf numFmtId="9" fontId="0" fillId="0" borderId="0" xfId="0" applyNumberFormat="1" applyAlignment="1">
      <alignment horizontal="left" vertical="center"/>
    </xf>
    <xf numFmtId="0" fontId="11" fillId="2" borderId="0" xfId="0" applyFont="1" applyFill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11" fillId="2" borderId="0" xfId="0" applyFont="1" applyFill="1"/>
    <xf numFmtId="0" fontId="2" fillId="2" borderId="0" xfId="0" applyFont="1" applyFill="1" applyAlignment="1">
      <alignment horizontal="center" vertical="center"/>
    </xf>
    <xf numFmtId="9" fontId="2" fillId="2" borderId="0" xfId="0" applyNumberFormat="1" applyFont="1" applyFill="1" applyAlignment="1">
      <alignment horizontal="center" vertical="center"/>
    </xf>
    <xf numFmtId="0" fontId="5" fillId="3" borderId="25" xfId="0" applyFont="1" applyFill="1" applyBorder="1" applyAlignment="1">
      <alignment horizontal="center" vertical="center"/>
    </xf>
    <xf numFmtId="0" fontId="10" fillId="0" borderId="0" xfId="0" applyFont="1"/>
    <xf numFmtId="0" fontId="9" fillId="0" borderId="0" xfId="0" applyFont="1"/>
    <xf numFmtId="0" fontId="3" fillId="3" borderId="1" xfId="0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5" fillId="4" borderId="7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5" fillId="4" borderId="8" xfId="0" applyFont="1" applyFill="1" applyBorder="1" applyAlignment="1">
      <alignment horizontal="center" vertical="center"/>
    </xf>
    <xf numFmtId="2" fontId="14" fillId="13" borderId="36" xfId="0" quotePrefix="1" applyNumberFormat="1" applyFont="1" applyFill="1" applyBorder="1" applyAlignment="1">
      <alignment horizontal="center"/>
    </xf>
    <xf numFmtId="2" fontId="14" fillId="13" borderId="37" xfId="0" quotePrefix="1" applyNumberFormat="1" applyFont="1" applyFill="1" applyBorder="1" applyAlignment="1">
      <alignment horizontal="center"/>
    </xf>
    <xf numFmtId="2" fontId="14" fillId="13" borderId="38" xfId="0" quotePrefix="1" applyNumberFormat="1" applyFont="1" applyFill="1" applyBorder="1" applyAlignment="1">
      <alignment horizontal="center"/>
    </xf>
    <xf numFmtId="0" fontId="9" fillId="10" borderId="30" xfId="0" applyFont="1" applyFill="1" applyBorder="1" applyAlignment="1">
      <alignment horizontal="center"/>
    </xf>
    <xf numFmtId="0" fontId="9" fillId="10" borderId="31" xfId="0" applyFont="1" applyFill="1" applyBorder="1" applyAlignment="1">
      <alignment horizontal="center"/>
    </xf>
    <xf numFmtId="0" fontId="13" fillId="13" borderId="32" xfId="0" applyFont="1" applyFill="1" applyBorder="1" applyAlignment="1">
      <alignment horizontal="center"/>
    </xf>
    <xf numFmtId="0" fontId="13" fillId="13" borderId="33" xfId="0" applyFont="1" applyFill="1" applyBorder="1" applyAlignment="1">
      <alignment horizontal="center"/>
    </xf>
    <xf numFmtId="0" fontId="13" fillId="13" borderId="34" xfId="0" applyFont="1" applyFill="1" applyBorder="1" applyAlignment="1">
      <alignment horizontal="center"/>
    </xf>
    <xf numFmtId="165" fontId="0" fillId="10" borderId="30" xfId="0" applyNumberFormat="1" applyFill="1" applyBorder="1" applyAlignment="1">
      <alignment horizontal="center"/>
    </xf>
    <xf numFmtId="165" fontId="0" fillId="10" borderId="35" xfId="0" applyNumberFormat="1" applyFill="1" applyBorder="1" applyAlignment="1">
      <alignment horizontal="center"/>
    </xf>
    <xf numFmtId="2" fontId="9" fillId="13" borderId="16" xfId="0" applyNumberFormat="1" applyFont="1" applyFill="1" applyBorder="1" applyAlignment="1">
      <alignment horizontal="center" vertical="center"/>
    </xf>
    <xf numFmtId="0" fontId="0" fillId="10" borderId="30" xfId="0" applyFill="1" applyBorder="1" applyAlignment="1">
      <alignment horizontal="center"/>
    </xf>
    <xf numFmtId="0" fontId="0" fillId="10" borderId="35" xfId="0" applyFill="1" applyBorder="1" applyAlignment="1">
      <alignment horizontal="center"/>
    </xf>
    <xf numFmtId="165" fontId="9" fillId="13" borderId="16" xfId="0" applyNumberFormat="1" applyFont="1" applyFill="1" applyBorder="1" applyAlignment="1">
      <alignment horizontal="center" vertical="center"/>
    </xf>
    <xf numFmtId="0" fontId="0" fillId="14" borderId="0" xfId="0" applyFill="1" applyAlignment="1">
      <alignment horizontal="center"/>
    </xf>
    <xf numFmtId="0" fontId="12" fillId="10" borderId="39" xfId="0" applyFont="1" applyFill="1" applyBorder="1" applyAlignment="1">
      <alignment horizontal="center"/>
    </xf>
    <xf numFmtId="0" fontId="12" fillId="10" borderId="40" xfId="0" applyFont="1" applyFill="1" applyBorder="1" applyAlignment="1">
      <alignment horizontal="center"/>
    </xf>
    <xf numFmtId="0" fontId="12" fillId="10" borderId="41" xfId="0" applyFont="1" applyFill="1" applyBorder="1" applyAlignment="1">
      <alignment horizontal="center"/>
    </xf>
  </cellXfs>
  <cellStyles count="1">
    <cellStyle name="Normal" xfId="0" builtinId="0"/>
  </cellStyles>
  <dxfs count="20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2" tint="-0.749992370372631"/>
      </font>
    </dxf>
    <dxf>
      <font>
        <color theme="2" tint="-0.749992370372631"/>
      </font>
    </dxf>
    <dxf>
      <font>
        <color theme="2" tint="-0.749992370372631"/>
      </font>
    </dxf>
    <dxf>
      <font>
        <color theme="2" tint="-0.749992370372631"/>
      </font>
    </dxf>
    <dxf>
      <font>
        <color theme="2" tint="-0.749992370372631"/>
      </font>
    </dxf>
    <dxf>
      <font>
        <color theme="2" tint="-0.749992370372631"/>
      </font>
    </dxf>
    <dxf>
      <font>
        <color theme="2" tint="-0.749992370372631"/>
      </font>
    </dxf>
    <dxf>
      <font>
        <color theme="2" tint="-0.749992370372631"/>
      </font>
    </dxf>
    <dxf>
      <font>
        <color theme="2" tint="-0.749992370372631"/>
      </font>
    </dxf>
    <dxf>
      <font>
        <color theme="2" tint="-0.749992370372631"/>
      </font>
    </dxf>
    <dxf>
      <font>
        <color theme="2" tint="-0.749992370372631"/>
      </font>
    </dxf>
    <dxf>
      <font>
        <color theme="2" tint="-0.749992370372631"/>
      </font>
    </dxf>
    <dxf>
      <font>
        <color theme="2" tint="-0.749992370372631"/>
      </font>
    </dxf>
    <dxf>
      <font>
        <color theme="2" tint="-0.749992370372631"/>
      </font>
    </dxf>
    <dxf>
      <font>
        <color theme="2" tint="-0.749992370372631"/>
      </font>
    </dxf>
    <dxf>
      <font>
        <color theme="2" tint="-0.749992370372631"/>
      </font>
    </dxf>
    <dxf>
      <font>
        <color theme="2" tint="-0.749992370372631"/>
      </font>
    </dxf>
    <dxf>
      <font>
        <color theme="2" tint="-0.749992370372631"/>
      </font>
    </dxf>
    <dxf>
      <font>
        <color theme="2" tint="-0.749992370372631"/>
      </font>
    </dxf>
    <dxf>
      <font>
        <color theme="2" tint="-0.749992370372631"/>
      </font>
    </dxf>
    <dxf>
      <font>
        <color theme="2" tint="-0.749992370372631"/>
      </font>
    </dxf>
    <dxf>
      <font>
        <color theme="2" tint="-0.749992370372631"/>
      </font>
    </dxf>
    <dxf>
      <font>
        <color theme="2" tint="-0.749992370372631"/>
      </font>
    </dxf>
    <dxf>
      <font>
        <color theme="2" tint="-0.749992370372631"/>
      </font>
    </dxf>
    <dxf>
      <font>
        <color theme="2" tint="-0.749992370372631"/>
      </font>
    </dxf>
    <dxf>
      <font>
        <color theme="2" tint="-0.749992370372631"/>
      </font>
    </dxf>
    <dxf>
      <font>
        <color theme="2" tint="-0.749992370372631"/>
      </font>
    </dxf>
    <dxf>
      <font>
        <color theme="2" tint="-0.749992370372631"/>
      </font>
    </dxf>
    <dxf>
      <font>
        <color theme="2" tint="-0.749992370372631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color theme="2" tint="-0.749992370372631"/>
      </font>
    </dxf>
    <dxf>
      <font>
        <color theme="2" tint="-0.749992370372631"/>
      </font>
    </dxf>
    <dxf>
      <font>
        <color theme="2" tint="-0.749992370372631"/>
      </font>
    </dxf>
    <dxf>
      <font>
        <color theme="2" tint="-0.749992370372631"/>
      </font>
    </dxf>
    <dxf>
      <font>
        <color theme="2" tint="-0.749992370372631"/>
      </font>
    </dxf>
    <dxf>
      <font>
        <color theme="2" tint="-0.749992370372631"/>
      </font>
    </dxf>
    <dxf>
      <font>
        <color theme="2" tint="-0.749992370372631"/>
      </font>
    </dxf>
    <dxf>
      <font>
        <color theme="2" tint="-0.749992370372631"/>
      </font>
    </dxf>
    <dxf>
      <font>
        <color theme="2" tint="-0.749992370372631"/>
      </font>
    </dxf>
    <dxf>
      <font>
        <color theme="2" tint="-0.749992370372631"/>
      </font>
    </dxf>
    <dxf>
      <font>
        <color theme="2" tint="-0.749992370372631"/>
      </font>
    </dxf>
    <dxf>
      <font>
        <color theme="2" tint="-0.749992370372631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color theme="2" tint="-0.749992370372631"/>
      </font>
    </dxf>
    <dxf>
      <font>
        <color theme="2" tint="-0.749992370372631"/>
      </font>
    </dxf>
    <dxf>
      <font>
        <color theme="2" tint="-0.749992370372631"/>
      </font>
    </dxf>
    <dxf>
      <font>
        <color theme="2" tint="-0.749992370372631"/>
      </font>
    </dxf>
    <dxf>
      <font>
        <color theme="2" tint="-0.749992370372631"/>
      </font>
    </dxf>
    <dxf>
      <font>
        <color theme="2" tint="-0.749992370372631"/>
      </font>
    </dxf>
    <dxf>
      <font>
        <color theme="2" tint="-0.749992370372631"/>
      </font>
    </dxf>
    <dxf>
      <font>
        <color theme="2" tint="-0.749992370372631"/>
      </font>
    </dxf>
    <dxf>
      <font>
        <color theme="2" tint="-0.749992370372631"/>
      </font>
    </dxf>
    <dxf>
      <font>
        <color theme="2" tint="-0.749992370372631"/>
      </font>
    </dxf>
    <dxf>
      <font>
        <color theme="2" tint="-0.749992370372631"/>
      </font>
    </dxf>
    <dxf>
      <font>
        <color theme="2" tint="-0.749992370372631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color theme="2" tint="-0.749992370372631"/>
      </font>
    </dxf>
    <dxf>
      <font>
        <color theme="2" tint="-0.749992370372631"/>
      </font>
    </dxf>
    <dxf>
      <font>
        <color theme="2" tint="-0.749992370372631"/>
      </font>
    </dxf>
    <dxf>
      <font>
        <color theme="2" tint="-0.749992370372631"/>
      </font>
    </dxf>
    <dxf>
      <font>
        <color theme="2" tint="-0.749992370372631"/>
      </font>
    </dxf>
    <dxf>
      <font>
        <color theme="2" tint="-0.749992370372631"/>
      </font>
    </dxf>
    <dxf>
      <font>
        <color theme="2" tint="-0.749992370372631"/>
      </font>
    </dxf>
    <dxf>
      <font>
        <color theme="2" tint="-0.749992370372631"/>
      </font>
    </dxf>
    <dxf>
      <font>
        <color theme="2" tint="-0.749992370372631"/>
      </font>
    </dxf>
    <dxf>
      <font>
        <color theme="2" tint="-0.749992370372631"/>
      </font>
    </dxf>
    <dxf>
      <font>
        <color theme="2" tint="-0.749992370372631"/>
      </font>
    </dxf>
    <dxf>
      <font>
        <color theme="2" tint="-0.749992370372631"/>
      </font>
    </dxf>
    <dxf>
      <font>
        <color theme="2" tint="-0.749992370372631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numFmt numFmtId="34" formatCode="_-* #,##0.00\ &quot;€&quot;_-;\-* #,##0.00\ &quot;€&quot;_-;_-* &quot;-&quot;??\ &quot;€&quot;_-;_-@_-"/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theme="6"/>
          <bgColor theme="6"/>
        </patternFill>
      </fill>
    </dxf>
  </dxfs>
  <tableStyles count="1" defaultTableStyle="TableStyleMedium2" defaultPivotStyle="PivotStyleLight16">
    <tableStyle name="DATA-style" pivot="0" count="3" xr9:uid="{3790D291-908A-4FCE-BFBC-334E6EF12E1D}">
      <tableStyleElement type="headerRow" dxfId="202"/>
      <tableStyleElement type="firstRowStripe" dxfId="201"/>
      <tableStyleElement type="secondRowStripe" dxfId="200"/>
    </tableStyle>
  </tableStyles>
  <colors>
    <mruColors>
      <color rgb="FFA1DFE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1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Montant acheté pour Temps passé</a:t>
            </a:r>
            <a:r>
              <a:rPr lang="en-US" baseline="0"/>
              <a:t> sur le site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DATA!$C$1</c:f>
              <c:strCache>
                <c:ptCount val="1"/>
                <c:pt idx="0">
                  <c:v>Montant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rgbClr val="FFFF00"/>
                </a:solidFill>
                <a:prstDash val="sysDash"/>
              </a:ln>
              <a:effectLst>
                <a:glow rad="152400">
                  <a:srgbClr val="FFFF00">
                    <a:alpha val="52000"/>
                  </a:srgbClr>
                </a:glow>
              </a:effectLst>
            </c:spPr>
            <c:trendlineType val="linear"/>
            <c:intercept val="0"/>
            <c:dispRSqr val="0"/>
            <c:dispEq val="0"/>
          </c:trendline>
          <c:xVal>
            <c:numRef>
              <c:f>DATA!$B$2:$B$662</c:f>
              <c:numCache>
                <c:formatCode>#,##0.00</c:formatCode>
                <c:ptCount val="661"/>
                <c:pt idx="0">
                  <c:v>1.8</c:v>
                </c:pt>
                <c:pt idx="1">
                  <c:v>4.5599999999999996</c:v>
                </c:pt>
                <c:pt idx="2">
                  <c:v>4.84</c:v>
                </c:pt>
                <c:pt idx="3">
                  <c:v>5.45</c:v>
                </c:pt>
                <c:pt idx="4">
                  <c:v>5.76</c:v>
                </c:pt>
                <c:pt idx="5">
                  <c:v>6.73</c:v>
                </c:pt>
                <c:pt idx="6">
                  <c:v>6.81</c:v>
                </c:pt>
                <c:pt idx="7">
                  <c:v>7.93</c:v>
                </c:pt>
                <c:pt idx="8">
                  <c:v>9.06</c:v>
                </c:pt>
                <c:pt idx="9">
                  <c:v>3.3</c:v>
                </c:pt>
                <c:pt idx="10">
                  <c:v>4.6399999999999997</c:v>
                </c:pt>
                <c:pt idx="11">
                  <c:v>5.0999999999999996</c:v>
                </c:pt>
                <c:pt idx="12">
                  <c:v>5.96</c:v>
                </c:pt>
                <c:pt idx="13">
                  <c:v>6.03</c:v>
                </c:pt>
                <c:pt idx="14">
                  <c:v>7.12</c:v>
                </c:pt>
                <c:pt idx="15">
                  <c:v>7.76</c:v>
                </c:pt>
                <c:pt idx="16">
                  <c:v>8.5399999999999991</c:v>
                </c:pt>
                <c:pt idx="17">
                  <c:v>9.4600000000000009</c:v>
                </c:pt>
                <c:pt idx="18">
                  <c:v>9.73</c:v>
                </c:pt>
                <c:pt idx="19">
                  <c:v>10.7</c:v>
                </c:pt>
                <c:pt idx="20">
                  <c:v>12.4</c:v>
                </c:pt>
                <c:pt idx="21">
                  <c:v>5.0999999999999996</c:v>
                </c:pt>
                <c:pt idx="22">
                  <c:v>5.44</c:v>
                </c:pt>
                <c:pt idx="23">
                  <c:v>5.63</c:v>
                </c:pt>
                <c:pt idx="24">
                  <c:v>6.22</c:v>
                </c:pt>
                <c:pt idx="25">
                  <c:v>7.71</c:v>
                </c:pt>
                <c:pt idx="26">
                  <c:v>8.1199999999999992</c:v>
                </c:pt>
                <c:pt idx="27">
                  <c:v>8.93</c:v>
                </c:pt>
                <c:pt idx="28">
                  <c:v>9.23</c:v>
                </c:pt>
                <c:pt idx="29">
                  <c:v>12</c:v>
                </c:pt>
                <c:pt idx="30">
                  <c:v>5.12</c:v>
                </c:pt>
                <c:pt idx="31">
                  <c:v>5.83</c:v>
                </c:pt>
                <c:pt idx="32">
                  <c:v>7.06</c:v>
                </c:pt>
                <c:pt idx="33">
                  <c:v>9.42</c:v>
                </c:pt>
                <c:pt idx="34">
                  <c:v>9.86</c:v>
                </c:pt>
                <c:pt idx="35">
                  <c:v>10.4</c:v>
                </c:pt>
                <c:pt idx="36">
                  <c:v>1.5</c:v>
                </c:pt>
                <c:pt idx="37">
                  <c:v>4.04</c:v>
                </c:pt>
                <c:pt idx="38">
                  <c:v>4.24</c:v>
                </c:pt>
                <c:pt idx="39">
                  <c:v>5.43</c:v>
                </c:pt>
                <c:pt idx="40">
                  <c:v>5.73</c:v>
                </c:pt>
                <c:pt idx="41">
                  <c:v>6.8</c:v>
                </c:pt>
                <c:pt idx="42">
                  <c:v>6.85</c:v>
                </c:pt>
                <c:pt idx="43">
                  <c:v>7.28</c:v>
                </c:pt>
                <c:pt idx="44">
                  <c:v>7.29</c:v>
                </c:pt>
                <c:pt idx="45">
                  <c:v>7.66</c:v>
                </c:pt>
                <c:pt idx="46">
                  <c:v>8.2200000000000006</c:v>
                </c:pt>
                <c:pt idx="47">
                  <c:v>8.52</c:v>
                </c:pt>
                <c:pt idx="48">
                  <c:v>8.68</c:v>
                </c:pt>
                <c:pt idx="49">
                  <c:v>1.8</c:v>
                </c:pt>
                <c:pt idx="50">
                  <c:v>2.5</c:v>
                </c:pt>
                <c:pt idx="51">
                  <c:v>4.68</c:v>
                </c:pt>
                <c:pt idx="52">
                  <c:v>4.78</c:v>
                </c:pt>
                <c:pt idx="53">
                  <c:v>6.34</c:v>
                </c:pt>
                <c:pt idx="54">
                  <c:v>7.33</c:v>
                </c:pt>
                <c:pt idx="55">
                  <c:v>7.52</c:v>
                </c:pt>
                <c:pt idx="56">
                  <c:v>8.98</c:v>
                </c:pt>
                <c:pt idx="57">
                  <c:v>9.0500000000000007</c:v>
                </c:pt>
                <c:pt idx="58">
                  <c:v>9.33</c:v>
                </c:pt>
                <c:pt idx="59">
                  <c:v>3.9</c:v>
                </c:pt>
                <c:pt idx="60">
                  <c:v>4.0599999999999996</c:v>
                </c:pt>
                <c:pt idx="61">
                  <c:v>4.3899999999999997</c:v>
                </c:pt>
                <c:pt idx="62">
                  <c:v>4.4400000000000004</c:v>
                </c:pt>
                <c:pt idx="63">
                  <c:v>5.36</c:v>
                </c:pt>
                <c:pt idx="64">
                  <c:v>5.66</c:v>
                </c:pt>
                <c:pt idx="65">
                  <c:v>5.84</c:v>
                </c:pt>
                <c:pt idx="66">
                  <c:v>6.43</c:v>
                </c:pt>
                <c:pt idx="67">
                  <c:v>6.99</c:v>
                </c:pt>
                <c:pt idx="68">
                  <c:v>7.45</c:v>
                </c:pt>
                <c:pt idx="69">
                  <c:v>7.75</c:v>
                </c:pt>
                <c:pt idx="70">
                  <c:v>7.91</c:v>
                </c:pt>
                <c:pt idx="71">
                  <c:v>8.17</c:v>
                </c:pt>
                <c:pt idx="72">
                  <c:v>8.9600000000000009</c:v>
                </c:pt>
                <c:pt idx="73">
                  <c:v>9.5</c:v>
                </c:pt>
                <c:pt idx="74">
                  <c:v>9.9499999999999993</c:v>
                </c:pt>
                <c:pt idx="75">
                  <c:v>4.22</c:v>
                </c:pt>
                <c:pt idx="76">
                  <c:v>4.62</c:v>
                </c:pt>
                <c:pt idx="77">
                  <c:v>4.87</c:v>
                </c:pt>
                <c:pt idx="78">
                  <c:v>5.64</c:v>
                </c:pt>
                <c:pt idx="79">
                  <c:v>6.67</c:v>
                </c:pt>
                <c:pt idx="80">
                  <c:v>8.39</c:v>
                </c:pt>
                <c:pt idx="81">
                  <c:v>9.1999999999999993</c:v>
                </c:pt>
                <c:pt idx="82">
                  <c:v>9.25</c:v>
                </c:pt>
                <c:pt idx="83">
                  <c:v>9.66</c:v>
                </c:pt>
                <c:pt idx="84">
                  <c:v>2.1</c:v>
                </c:pt>
                <c:pt idx="85">
                  <c:v>2.2999999999999998</c:v>
                </c:pt>
                <c:pt idx="86">
                  <c:v>3.5</c:v>
                </c:pt>
                <c:pt idx="87">
                  <c:v>4.3</c:v>
                </c:pt>
                <c:pt idx="88">
                  <c:v>4.4400000000000004</c:v>
                </c:pt>
                <c:pt idx="89">
                  <c:v>4.46</c:v>
                </c:pt>
                <c:pt idx="90">
                  <c:v>5.47</c:v>
                </c:pt>
                <c:pt idx="91">
                  <c:v>5.67</c:v>
                </c:pt>
                <c:pt idx="92">
                  <c:v>5.68</c:v>
                </c:pt>
                <c:pt idx="93">
                  <c:v>6.5</c:v>
                </c:pt>
                <c:pt idx="94">
                  <c:v>6.7</c:v>
                </c:pt>
                <c:pt idx="95">
                  <c:v>6.81</c:v>
                </c:pt>
                <c:pt idx="96">
                  <c:v>8.1199999999999992</c:v>
                </c:pt>
                <c:pt idx="97">
                  <c:v>9.23</c:v>
                </c:pt>
                <c:pt idx="98">
                  <c:v>9.57</c:v>
                </c:pt>
                <c:pt idx="99">
                  <c:v>9.9600000000000009</c:v>
                </c:pt>
                <c:pt idx="100">
                  <c:v>4.26</c:v>
                </c:pt>
                <c:pt idx="101">
                  <c:v>4.8</c:v>
                </c:pt>
                <c:pt idx="102">
                  <c:v>5.46</c:v>
                </c:pt>
                <c:pt idx="103">
                  <c:v>5.65</c:v>
                </c:pt>
                <c:pt idx="104">
                  <c:v>5.93</c:v>
                </c:pt>
                <c:pt idx="105">
                  <c:v>6.69</c:v>
                </c:pt>
                <c:pt idx="106">
                  <c:v>6.76</c:v>
                </c:pt>
                <c:pt idx="107">
                  <c:v>6.95</c:v>
                </c:pt>
                <c:pt idx="108">
                  <c:v>6.96</c:v>
                </c:pt>
                <c:pt idx="109">
                  <c:v>7.21</c:v>
                </c:pt>
                <c:pt idx="110">
                  <c:v>7.27</c:v>
                </c:pt>
                <c:pt idx="111">
                  <c:v>8.02</c:v>
                </c:pt>
                <c:pt idx="112">
                  <c:v>9.75</c:v>
                </c:pt>
                <c:pt idx="113">
                  <c:v>9.85</c:v>
                </c:pt>
                <c:pt idx="114">
                  <c:v>11.6</c:v>
                </c:pt>
                <c:pt idx="115">
                  <c:v>3.5</c:v>
                </c:pt>
                <c:pt idx="116">
                  <c:v>5.46</c:v>
                </c:pt>
                <c:pt idx="117">
                  <c:v>6.33</c:v>
                </c:pt>
                <c:pt idx="118">
                  <c:v>6.64</c:v>
                </c:pt>
                <c:pt idx="119">
                  <c:v>8.19</c:v>
                </c:pt>
                <c:pt idx="120">
                  <c:v>2.4</c:v>
                </c:pt>
                <c:pt idx="121">
                  <c:v>3.7</c:v>
                </c:pt>
                <c:pt idx="122">
                  <c:v>3.9</c:v>
                </c:pt>
                <c:pt idx="123">
                  <c:v>4.5199999999999996</c:v>
                </c:pt>
                <c:pt idx="124">
                  <c:v>5.61</c:v>
                </c:pt>
                <c:pt idx="125">
                  <c:v>6.96</c:v>
                </c:pt>
                <c:pt idx="126">
                  <c:v>8.44</c:v>
                </c:pt>
                <c:pt idx="127">
                  <c:v>9.07</c:v>
                </c:pt>
                <c:pt idx="128">
                  <c:v>2.2999999999999998</c:v>
                </c:pt>
                <c:pt idx="129">
                  <c:v>4.08</c:v>
                </c:pt>
                <c:pt idx="130">
                  <c:v>4.7699999999999996</c:v>
                </c:pt>
                <c:pt idx="131">
                  <c:v>5.2</c:v>
                </c:pt>
                <c:pt idx="132">
                  <c:v>5.42</c:v>
                </c:pt>
                <c:pt idx="133">
                  <c:v>5.67</c:v>
                </c:pt>
                <c:pt idx="134">
                  <c:v>6.16</c:v>
                </c:pt>
                <c:pt idx="135">
                  <c:v>7.11</c:v>
                </c:pt>
                <c:pt idx="136">
                  <c:v>7.88</c:v>
                </c:pt>
                <c:pt idx="137">
                  <c:v>8.24</c:v>
                </c:pt>
                <c:pt idx="138">
                  <c:v>10.6</c:v>
                </c:pt>
                <c:pt idx="139">
                  <c:v>1.5</c:v>
                </c:pt>
                <c:pt idx="140">
                  <c:v>3.9</c:v>
                </c:pt>
                <c:pt idx="141">
                  <c:v>5.15</c:v>
                </c:pt>
                <c:pt idx="142">
                  <c:v>5.79</c:v>
                </c:pt>
                <c:pt idx="143">
                  <c:v>6.27</c:v>
                </c:pt>
                <c:pt idx="144">
                  <c:v>6.28</c:v>
                </c:pt>
                <c:pt idx="145">
                  <c:v>6.74</c:v>
                </c:pt>
                <c:pt idx="146">
                  <c:v>7.18</c:v>
                </c:pt>
                <c:pt idx="147">
                  <c:v>7.73</c:v>
                </c:pt>
                <c:pt idx="148">
                  <c:v>7.95</c:v>
                </c:pt>
                <c:pt idx="149">
                  <c:v>8.1199999999999992</c:v>
                </c:pt>
                <c:pt idx="150">
                  <c:v>8.6</c:v>
                </c:pt>
                <c:pt idx="151">
                  <c:v>9.3800000000000008</c:v>
                </c:pt>
                <c:pt idx="152">
                  <c:v>9.69</c:v>
                </c:pt>
                <c:pt idx="153">
                  <c:v>2.6</c:v>
                </c:pt>
                <c:pt idx="154">
                  <c:v>4.1399999999999997</c:v>
                </c:pt>
                <c:pt idx="155">
                  <c:v>4.62</c:v>
                </c:pt>
                <c:pt idx="156">
                  <c:v>4.96</c:v>
                </c:pt>
                <c:pt idx="157">
                  <c:v>5.35</c:v>
                </c:pt>
                <c:pt idx="158">
                  <c:v>5.59</c:v>
                </c:pt>
                <c:pt idx="159">
                  <c:v>6.65</c:v>
                </c:pt>
                <c:pt idx="160">
                  <c:v>7.42</c:v>
                </c:pt>
                <c:pt idx="161">
                  <c:v>8.98</c:v>
                </c:pt>
                <c:pt idx="162">
                  <c:v>9.25</c:v>
                </c:pt>
                <c:pt idx="163">
                  <c:v>9.5299999999999994</c:v>
                </c:pt>
                <c:pt idx="164">
                  <c:v>9.59</c:v>
                </c:pt>
                <c:pt idx="165">
                  <c:v>9.69</c:v>
                </c:pt>
                <c:pt idx="166">
                  <c:v>9.98</c:v>
                </c:pt>
                <c:pt idx="167">
                  <c:v>10.9</c:v>
                </c:pt>
                <c:pt idx="168">
                  <c:v>12.6</c:v>
                </c:pt>
                <c:pt idx="169">
                  <c:v>2.8</c:v>
                </c:pt>
                <c:pt idx="170">
                  <c:v>4.34</c:v>
                </c:pt>
                <c:pt idx="171">
                  <c:v>5.22</c:v>
                </c:pt>
                <c:pt idx="172">
                  <c:v>5.91</c:v>
                </c:pt>
                <c:pt idx="173">
                  <c:v>6.49</c:v>
                </c:pt>
                <c:pt idx="174">
                  <c:v>6.66</c:v>
                </c:pt>
                <c:pt idx="175">
                  <c:v>8.2899999999999991</c:v>
                </c:pt>
                <c:pt idx="176">
                  <c:v>8.74</c:v>
                </c:pt>
                <c:pt idx="177">
                  <c:v>9.0399999999999991</c:v>
                </c:pt>
                <c:pt idx="178">
                  <c:v>9.15</c:v>
                </c:pt>
                <c:pt idx="179">
                  <c:v>9.3800000000000008</c:v>
                </c:pt>
                <c:pt idx="180">
                  <c:v>9.65</c:v>
                </c:pt>
                <c:pt idx="181">
                  <c:v>9.99</c:v>
                </c:pt>
                <c:pt idx="182">
                  <c:v>11.9</c:v>
                </c:pt>
                <c:pt idx="183">
                  <c:v>2</c:v>
                </c:pt>
                <c:pt idx="184">
                  <c:v>5.24</c:v>
                </c:pt>
                <c:pt idx="185">
                  <c:v>5.35</c:v>
                </c:pt>
                <c:pt idx="186">
                  <c:v>5.99</c:v>
                </c:pt>
                <c:pt idx="187">
                  <c:v>6.05</c:v>
                </c:pt>
                <c:pt idx="188">
                  <c:v>6.06</c:v>
                </c:pt>
                <c:pt idx="189">
                  <c:v>6.91</c:v>
                </c:pt>
                <c:pt idx="190">
                  <c:v>7.7</c:v>
                </c:pt>
                <c:pt idx="191">
                  <c:v>7.93</c:v>
                </c:pt>
                <c:pt idx="192">
                  <c:v>9.0500000000000007</c:v>
                </c:pt>
                <c:pt idx="193">
                  <c:v>9.1</c:v>
                </c:pt>
                <c:pt idx="194">
                  <c:v>9.17</c:v>
                </c:pt>
                <c:pt idx="195">
                  <c:v>9.66</c:v>
                </c:pt>
                <c:pt idx="196">
                  <c:v>10</c:v>
                </c:pt>
                <c:pt idx="197">
                  <c:v>10.1</c:v>
                </c:pt>
                <c:pt idx="198">
                  <c:v>10.199999999999999</c:v>
                </c:pt>
                <c:pt idx="199">
                  <c:v>2.6</c:v>
                </c:pt>
                <c:pt idx="200">
                  <c:v>4.0199999999999996</c:v>
                </c:pt>
                <c:pt idx="201">
                  <c:v>4.3</c:v>
                </c:pt>
                <c:pt idx="202">
                  <c:v>5.66</c:v>
                </c:pt>
                <c:pt idx="203">
                  <c:v>6.06</c:v>
                </c:pt>
                <c:pt idx="204">
                  <c:v>6.54</c:v>
                </c:pt>
                <c:pt idx="205">
                  <c:v>6.84</c:v>
                </c:pt>
                <c:pt idx="206">
                  <c:v>7.31</c:v>
                </c:pt>
                <c:pt idx="207">
                  <c:v>7.54</c:v>
                </c:pt>
                <c:pt idx="208">
                  <c:v>7.57</c:v>
                </c:pt>
                <c:pt idx="209">
                  <c:v>8.1</c:v>
                </c:pt>
                <c:pt idx="210">
                  <c:v>8.39</c:v>
                </c:pt>
                <c:pt idx="211">
                  <c:v>9.1999999999999993</c:v>
                </c:pt>
                <c:pt idx="212">
                  <c:v>9.99</c:v>
                </c:pt>
                <c:pt idx="213">
                  <c:v>11.1</c:v>
                </c:pt>
                <c:pt idx="214">
                  <c:v>2.9</c:v>
                </c:pt>
                <c:pt idx="215">
                  <c:v>3.8</c:v>
                </c:pt>
                <c:pt idx="216">
                  <c:v>3.8</c:v>
                </c:pt>
                <c:pt idx="217">
                  <c:v>4.12</c:v>
                </c:pt>
                <c:pt idx="218">
                  <c:v>5.0999999999999996</c:v>
                </c:pt>
                <c:pt idx="219">
                  <c:v>6.22</c:v>
                </c:pt>
                <c:pt idx="220">
                  <c:v>6.41</c:v>
                </c:pt>
                <c:pt idx="221">
                  <c:v>6.57</c:v>
                </c:pt>
                <c:pt idx="222">
                  <c:v>7.3</c:v>
                </c:pt>
                <c:pt idx="223">
                  <c:v>7.59</c:v>
                </c:pt>
                <c:pt idx="224">
                  <c:v>7.73</c:v>
                </c:pt>
                <c:pt idx="225">
                  <c:v>7.79</c:v>
                </c:pt>
                <c:pt idx="226">
                  <c:v>8.7799999999999994</c:v>
                </c:pt>
                <c:pt idx="227">
                  <c:v>12.7</c:v>
                </c:pt>
                <c:pt idx="228">
                  <c:v>3</c:v>
                </c:pt>
                <c:pt idx="229">
                  <c:v>4.46</c:v>
                </c:pt>
                <c:pt idx="230">
                  <c:v>4.78</c:v>
                </c:pt>
                <c:pt idx="231">
                  <c:v>5.0999999999999996</c:v>
                </c:pt>
                <c:pt idx="232">
                  <c:v>5.88</c:v>
                </c:pt>
                <c:pt idx="233">
                  <c:v>5.93</c:v>
                </c:pt>
                <c:pt idx="234">
                  <c:v>6.41</c:v>
                </c:pt>
                <c:pt idx="235">
                  <c:v>6.68</c:v>
                </c:pt>
                <c:pt idx="236">
                  <c:v>6.75</c:v>
                </c:pt>
                <c:pt idx="237">
                  <c:v>7.31</c:v>
                </c:pt>
                <c:pt idx="238">
                  <c:v>7.36</c:v>
                </c:pt>
                <c:pt idx="239">
                  <c:v>7.69</c:v>
                </c:pt>
                <c:pt idx="240">
                  <c:v>7.84</c:v>
                </c:pt>
                <c:pt idx="241">
                  <c:v>7.97</c:v>
                </c:pt>
                <c:pt idx="242">
                  <c:v>8.31</c:v>
                </c:pt>
                <c:pt idx="243">
                  <c:v>8.35</c:v>
                </c:pt>
                <c:pt idx="244">
                  <c:v>9.0299999999999994</c:v>
                </c:pt>
                <c:pt idx="245">
                  <c:v>11.9</c:v>
                </c:pt>
                <c:pt idx="246">
                  <c:v>1.5</c:v>
                </c:pt>
                <c:pt idx="247">
                  <c:v>4.2</c:v>
                </c:pt>
                <c:pt idx="248">
                  <c:v>6.16</c:v>
                </c:pt>
                <c:pt idx="249">
                  <c:v>6.65</c:v>
                </c:pt>
                <c:pt idx="250">
                  <c:v>7.27</c:v>
                </c:pt>
                <c:pt idx="251">
                  <c:v>7.87</c:v>
                </c:pt>
                <c:pt idx="252">
                  <c:v>9.15</c:v>
                </c:pt>
                <c:pt idx="253">
                  <c:v>9.5299999999999994</c:v>
                </c:pt>
                <c:pt idx="254">
                  <c:v>9.58</c:v>
                </c:pt>
                <c:pt idx="255">
                  <c:v>10.6</c:v>
                </c:pt>
                <c:pt idx="256">
                  <c:v>4.1500000000000004</c:v>
                </c:pt>
                <c:pt idx="257">
                  <c:v>4.38</c:v>
                </c:pt>
                <c:pt idx="258">
                  <c:v>5.05</c:v>
                </c:pt>
                <c:pt idx="259">
                  <c:v>5.7</c:v>
                </c:pt>
                <c:pt idx="260">
                  <c:v>5.79</c:v>
                </c:pt>
                <c:pt idx="261">
                  <c:v>6.09</c:v>
                </c:pt>
                <c:pt idx="262">
                  <c:v>7.66</c:v>
                </c:pt>
                <c:pt idx="263">
                  <c:v>8.1</c:v>
                </c:pt>
                <c:pt idx="264">
                  <c:v>8.7200000000000006</c:v>
                </c:pt>
                <c:pt idx="265">
                  <c:v>9.1999999999999993</c:v>
                </c:pt>
                <c:pt idx="266">
                  <c:v>9.8699999999999992</c:v>
                </c:pt>
                <c:pt idx="267">
                  <c:v>10.7</c:v>
                </c:pt>
                <c:pt idx="268">
                  <c:v>11.3</c:v>
                </c:pt>
                <c:pt idx="269">
                  <c:v>12.4</c:v>
                </c:pt>
                <c:pt idx="270">
                  <c:v>12.7</c:v>
                </c:pt>
                <c:pt idx="271">
                  <c:v>2.8</c:v>
                </c:pt>
                <c:pt idx="272">
                  <c:v>4.1500000000000004</c:v>
                </c:pt>
                <c:pt idx="273">
                  <c:v>4.17</c:v>
                </c:pt>
                <c:pt idx="274">
                  <c:v>4.34</c:v>
                </c:pt>
                <c:pt idx="275">
                  <c:v>4.54</c:v>
                </c:pt>
                <c:pt idx="276">
                  <c:v>4.6100000000000003</c:v>
                </c:pt>
                <c:pt idx="277">
                  <c:v>5.41</c:v>
                </c:pt>
                <c:pt idx="278">
                  <c:v>6.68</c:v>
                </c:pt>
                <c:pt idx="279">
                  <c:v>7.55</c:v>
                </c:pt>
                <c:pt idx="280">
                  <c:v>8.18</c:v>
                </c:pt>
                <c:pt idx="281">
                  <c:v>8.65</c:v>
                </c:pt>
                <c:pt idx="282">
                  <c:v>8.9700000000000006</c:v>
                </c:pt>
                <c:pt idx="283">
                  <c:v>9.3000000000000007</c:v>
                </c:pt>
                <c:pt idx="284">
                  <c:v>11.8</c:v>
                </c:pt>
                <c:pt idx="285">
                  <c:v>12.1</c:v>
                </c:pt>
                <c:pt idx="286">
                  <c:v>4</c:v>
                </c:pt>
                <c:pt idx="287">
                  <c:v>4.05</c:v>
                </c:pt>
                <c:pt idx="288">
                  <c:v>4.4800000000000004</c:v>
                </c:pt>
                <c:pt idx="289">
                  <c:v>4.66</c:v>
                </c:pt>
                <c:pt idx="290">
                  <c:v>4.66</c:v>
                </c:pt>
                <c:pt idx="291">
                  <c:v>4.67</c:v>
                </c:pt>
                <c:pt idx="292">
                  <c:v>5.0599999999999996</c:v>
                </c:pt>
                <c:pt idx="293">
                  <c:v>5.18</c:v>
                </c:pt>
                <c:pt idx="294">
                  <c:v>5.61</c:v>
                </c:pt>
                <c:pt idx="295">
                  <c:v>5.65</c:v>
                </c:pt>
                <c:pt idx="296">
                  <c:v>6.46</c:v>
                </c:pt>
                <c:pt idx="297">
                  <c:v>6.56</c:v>
                </c:pt>
                <c:pt idx="298">
                  <c:v>6.85</c:v>
                </c:pt>
                <c:pt idx="299">
                  <c:v>7.07</c:v>
                </c:pt>
                <c:pt idx="300">
                  <c:v>7.72</c:v>
                </c:pt>
                <c:pt idx="301">
                  <c:v>7.9</c:v>
                </c:pt>
                <c:pt idx="302">
                  <c:v>8.6</c:v>
                </c:pt>
                <c:pt idx="303">
                  <c:v>8.6199999999999992</c:v>
                </c:pt>
                <c:pt idx="304">
                  <c:v>8.65</c:v>
                </c:pt>
                <c:pt idx="305">
                  <c:v>8.83</c:v>
                </c:pt>
                <c:pt idx="306">
                  <c:v>9.02</c:v>
                </c:pt>
                <c:pt idx="307">
                  <c:v>9.2799999999999994</c:v>
                </c:pt>
                <c:pt idx="308">
                  <c:v>9.31</c:v>
                </c:pt>
                <c:pt idx="309">
                  <c:v>9.91</c:v>
                </c:pt>
                <c:pt idx="310">
                  <c:v>2.4</c:v>
                </c:pt>
                <c:pt idx="311">
                  <c:v>3.8</c:v>
                </c:pt>
                <c:pt idx="312">
                  <c:v>4</c:v>
                </c:pt>
                <c:pt idx="313">
                  <c:v>4.32</c:v>
                </c:pt>
                <c:pt idx="314">
                  <c:v>4.57</c:v>
                </c:pt>
                <c:pt idx="315">
                  <c:v>4.78</c:v>
                </c:pt>
                <c:pt idx="316">
                  <c:v>4.88</c:v>
                </c:pt>
                <c:pt idx="317">
                  <c:v>4.99</c:v>
                </c:pt>
                <c:pt idx="318">
                  <c:v>5.48</c:v>
                </c:pt>
                <c:pt idx="319">
                  <c:v>5.94</c:v>
                </c:pt>
                <c:pt idx="320">
                  <c:v>5.97</c:v>
                </c:pt>
                <c:pt idx="321">
                  <c:v>6.16</c:v>
                </c:pt>
                <c:pt idx="322">
                  <c:v>6.25</c:v>
                </c:pt>
                <c:pt idx="323">
                  <c:v>6.28</c:v>
                </c:pt>
                <c:pt idx="324">
                  <c:v>7.37</c:v>
                </c:pt>
                <c:pt idx="325">
                  <c:v>7.98</c:v>
                </c:pt>
                <c:pt idx="326">
                  <c:v>8.0399999999999991</c:v>
                </c:pt>
                <c:pt idx="327">
                  <c:v>8.39</c:v>
                </c:pt>
                <c:pt idx="328">
                  <c:v>8.5500000000000007</c:v>
                </c:pt>
                <c:pt idx="329">
                  <c:v>9.67</c:v>
                </c:pt>
                <c:pt idx="330">
                  <c:v>9.77</c:v>
                </c:pt>
                <c:pt idx="331">
                  <c:v>12</c:v>
                </c:pt>
                <c:pt idx="332">
                  <c:v>12.5</c:v>
                </c:pt>
                <c:pt idx="333">
                  <c:v>2.6</c:v>
                </c:pt>
                <c:pt idx="334">
                  <c:v>3.2</c:v>
                </c:pt>
                <c:pt idx="335">
                  <c:v>4.18</c:v>
                </c:pt>
                <c:pt idx="336">
                  <c:v>4.76</c:v>
                </c:pt>
                <c:pt idx="337">
                  <c:v>5.3</c:v>
                </c:pt>
                <c:pt idx="338">
                  <c:v>5.31</c:v>
                </c:pt>
                <c:pt idx="339">
                  <c:v>5.78</c:v>
                </c:pt>
                <c:pt idx="340">
                  <c:v>6.21</c:v>
                </c:pt>
                <c:pt idx="341">
                  <c:v>6.23</c:v>
                </c:pt>
                <c:pt idx="342">
                  <c:v>6.82</c:v>
                </c:pt>
                <c:pt idx="343">
                  <c:v>7.31</c:v>
                </c:pt>
                <c:pt idx="344">
                  <c:v>7.37</c:v>
                </c:pt>
                <c:pt idx="345">
                  <c:v>7.81</c:v>
                </c:pt>
                <c:pt idx="346">
                  <c:v>8.14</c:v>
                </c:pt>
                <c:pt idx="347">
                  <c:v>8.6300000000000008</c:v>
                </c:pt>
                <c:pt idx="348">
                  <c:v>8.91</c:v>
                </c:pt>
                <c:pt idx="349">
                  <c:v>9.2100000000000009</c:v>
                </c:pt>
                <c:pt idx="350">
                  <c:v>9.3000000000000007</c:v>
                </c:pt>
                <c:pt idx="351">
                  <c:v>9.68</c:v>
                </c:pt>
                <c:pt idx="352">
                  <c:v>10</c:v>
                </c:pt>
                <c:pt idx="353">
                  <c:v>11.8</c:v>
                </c:pt>
                <c:pt idx="354">
                  <c:v>1.6</c:v>
                </c:pt>
                <c:pt idx="355">
                  <c:v>4.1100000000000003</c:v>
                </c:pt>
                <c:pt idx="356">
                  <c:v>4.7</c:v>
                </c:pt>
                <c:pt idx="357">
                  <c:v>4.84</c:v>
                </c:pt>
                <c:pt idx="358">
                  <c:v>5.05</c:v>
                </c:pt>
                <c:pt idx="359">
                  <c:v>5.22</c:v>
                </c:pt>
                <c:pt idx="360">
                  <c:v>6.47</c:v>
                </c:pt>
                <c:pt idx="361">
                  <c:v>6.5</c:v>
                </c:pt>
                <c:pt idx="362">
                  <c:v>6.63</c:v>
                </c:pt>
                <c:pt idx="363">
                  <c:v>6.63</c:v>
                </c:pt>
                <c:pt idx="364">
                  <c:v>6.96</c:v>
                </c:pt>
                <c:pt idx="365">
                  <c:v>7.7</c:v>
                </c:pt>
                <c:pt idx="366">
                  <c:v>8.41</c:v>
                </c:pt>
                <c:pt idx="367">
                  <c:v>9.25</c:v>
                </c:pt>
                <c:pt idx="368">
                  <c:v>9.7799999999999994</c:v>
                </c:pt>
                <c:pt idx="369">
                  <c:v>11.3</c:v>
                </c:pt>
                <c:pt idx="370">
                  <c:v>11.4</c:v>
                </c:pt>
                <c:pt idx="371">
                  <c:v>4.1399999999999997</c:v>
                </c:pt>
                <c:pt idx="372">
                  <c:v>4.3899999999999997</c:v>
                </c:pt>
                <c:pt idx="373">
                  <c:v>5.29</c:v>
                </c:pt>
                <c:pt idx="374">
                  <c:v>5.34</c:v>
                </c:pt>
                <c:pt idx="375">
                  <c:v>5.39</c:v>
                </c:pt>
                <c:pt idx="376">
                  <c:v>6.93</c:v>
                </c:pt>
                <c:pt idx="377">
                  <c:v>7.21</c:v>
                </c:pt>
                <c:pt idx="378">
                  <c:v>7.27</c:v>
                </c:pt>
                <c:pt idx="379">
                  <c:v>7.41</c:v>
                </c:pt>
                <c:pt idx="380">
                  <c:v>7.58</c:v>
                </c:pt>
                <c:pt idx="381">
                  <c:v>7.6</c:v>
                </c:pt>
                <c:pt idx="382">
                  <c:v>7.97</c:v>
                </c:pt>
                <c:pt idx="383">
                  <c:v>8.86</c:v>
                </c:pt>
                <c:pt idx="384">
                  <c:v>9.27</c:v>
                </c:pt>
                <c:pt idx="385">
                  <c:v>9.49</c:v>
                </c:pt>
                <c:pt idx="386">
                  <c:v>9.8699999999999992</c:v>
                </c:pt>
                <c:pt idx="387">
                  <c:v>12.3</c:v>
                </c:pt>
                <c:pt idx="388">
                  <c:v>2.67</c:v>
                </c:pt>
                <c:pt idx="389">
                  <c:v>2.9</c:v>
                </c:pt>
                <c:pt idx="390">
                  <c:v>4.1500000000000004</c:v>
                </c:pt>
                <c:pt idx="391">
                  <c:v>4.8499999999999996</c:v>
                </c:pt>
                <c:pt idx="392">
                  <c:v>5.47</c:v>
                </c:pt>
                <c:pt idx="393">
                  <c:v>5.88</c:v>
                </c:pt>
                <c:pt idx="394">
                  <c:v>5.96</c:v>
                </c:pt>
                <c:pt idx="395">
                  <c:v>6.27</c:v>
                </c:pt>
                <c:pt idx="396">
                  <c:v>6.32</c:v>
                </c:pt>
                <c:pt idx="397">
                  <c:v>6.59</c:v>
                </c:pt>
                <c:pt idx="398">
                  <c:v>6.91</c:v>
                </c:pt>
                <c:pt idx="399">
                  <c:v>7.38</c:v>
                </c:pt>
                <c:pt idx="400">
                  <c:v>7.9</c:v>
                </c:pt>
                <c:pt idx="401">
                  <c:v>8.2899999999999991</c:v>
                </c:pt>
                <c:pt idx="402">
                  <c:v>9.02</c:v>
                </c:pt>
                <c:pt idx="403">
                  <c:v>12.2</c:v>
                </c:pt>
                <c:pt idx="404">
                  <c:v>2</c:v>
                </c:pt>
                <c:pt idx="405">
                  <c:v>3.7</c:v>
                </c:pt>
                <c:pt idx="406">
                  <c:v>4.1500000000000004</c:v>
                </c:pt>
                <c:pt idx="407">
                  <c:v>4.54</c:v>
                </c:pt>
                <c:pt idx="408">
                  <c:v>4.93</c:v>
                </c:pt>
                <c:pt idx="409">
                  <c:v>6.15</c:v>
                </c:pt>
                <c:pt idx="410">
                  <c:v>6.45</c:v>
                </c:pt>
                <c:pt idx="411">
                  <c:v>6.72</c:v>
                </c:pt>
                <c:pt idx="412">
                  <c:v>7.18</c:v>
                </c:pt>
                <c:pt idx="413">
                  <c:v>8.27</c:v>
                </c:pt>
                <c:pt idx="414">
                  <c:v>8.44</c:v>
                </c:pt>
                <c:pt idx="415">
                  <c:v>8.6</c:v>
                </c:pt>
                <c:pt idx="416">
                  <c:v>8.61</c:v>
                </c:pt>
                <c:pt idx="417">
                  <c:v>9.18</c:v>
                </c:pt>
                <c:pt idx="418">
                  <c:v>9.2200000000000006</c:v>
                </c:pt>
                <c:pt idx="419">
                  <c:v>9.24</c:v>
                </c:pt>
                <c:pt idx="420">
                  <c:v>12.1</c:v>
                </c:pt>
                <c:pt idx="421">
                  <c:v>12.2</c:v>
                </c:pt>
                <c:pt idx="422">
                  <c:v>4.13</c:v>
                </c:pt>
                <c:pt idx="423">
                  <c:v>4.55</c:v>
                </c:pt>
                <c:pt idx="424">
                  <c:v>4.6500000000000004</c:v>
                </c:pt>
                <c:pt idx="425">
                  <c:v>4.83</c:v>
                </c:pt>
                <c:pt idx="426">
                  <c:v>5.87</c:v>
                </c:pt>
                <c:pt idx="427">
                  <c:v>6.34</c:v>
                </c:pt>
                <c:pt idx="428">
                  <c:v>6.38</c:v>
                </c:pt>
                <c:pt idx="429">
                  <c:v>6.55</c:v>
                </c:pt>
                <c:pt idx="430">
                  <c:v>7.22</c:v>
                </c:pt>
                <c:pt idx="431">
                  <c:v>7.3</c:v>
                </c:pt>
                <c:pt idx="432">
                  <c:v>7.33</c:v>
                </c:pt>
                <c:pt idx="433">
                  <c:v>7.46</c:v>
                </c:pt>
                <c:pt idx="434">
                  <c:v>8.92</c:v>
                </c:pt>
                <c:pt idx="435">
                  <c:v>8.94</c:v>
                </c:pt>
                <c:pt idx="436">
                  <c:v>9</c:v>
                </c:pt>
                <c:pt idx="437">
                  <c:v>9.6</c:v>
                </c:pt>
                <c:pt idx="438">
                  <c:v>9.73</c:v>
                </c:pt>
                <c:pt idx="439">
                  <c:v>9.84</c:v>
                </c:pt>
                <c:pt idx="440">
                  <c:v>11.6</c:v>
                </c:pt>
                <c:pt idx="441">
                  <c:v>4.3099999999999996</c:v>
                </c:pt>
                <c:pt idx="442">
                  <c:v>6.24</c:v>
                </c:pt>
                <c:pt idx="443">
                  <c:v>6.31</c:v>
                </c:pt>
                <c:pt idx="444">
                  <c:v>7.19</c:v>
                </c:pt>
                <c:pt idx="445">
                  <c:v>7.3</c:v>
                </c:pt>
                <c:pt idx="446">
                  <c:v>7.38</c:v>
                </c:pt>
                <c:pt idx="447">
                  <c:v>7.48</c:v>
                </c:pt>
                <c:pt idx="448">
                  <c:v>8</c:v>
                </c:pt>
                <c:pt idx="449">
                  <c:v>8.68</c:v>
                </c:pt>
                <c:pt idx="450">
                  <c:v>8.8000000000000007</c:v>
                </c:pt>
                <c:pt idx="451">
                  <c:v>9.74</c:v>
                </c:pt>
                <c:pt idx="452">
                  <c:v>5.91</c:v>
                </c:pt>
                <c:pt idx="453">
                  <c:v>6.99</c:v>
                </c:pt>
                <c:pt idx="454">
                  <c:v>7.6</c:v>
                </c:pt>
                <c:pt idx="455">
                  <c:v>8.4700000000000006</c:v>
                </c:pt>
                <c:pt idx="456">
                  <c:v>8.6199999999999992</c:v>
                </c:pt>
                <c:pt idx="457">
                  <c:v>9.19</c:v>
                </c:pt>
                <c:pt idx="458">
                  <c:v>11</c:v>
                </c:pt>
                <c:pt idx="459">
                  <c:v>11.9</c:v>
                </c:pt>
                <c:pt idx="460">
                  <c:v>2</c:v>
                </c:pt>
                <c:pt idx="461">
                  <c:v>4.03</c:v>
                </c:pt>
                <c:pt idx="462">
                  <c:v>4.93</c:v>
                </c:pt>
                <c:pt idx="463">
                  <c:v>5.15</c:v>
                </c:pt>
                <c:pt idx="464">
                  <c:v>5.38</c:v>
                </c:pt>
                <c:pt idx="465">
                  <c:v>5.59</c:v>
                </c:pt>
                <c:pt idx="466">
                  <c:v>6.12</c:v>
                </c:pt>
                <c:pt idx="467">
                  <c:v>6.25</c:v>
                </c:pt>
                <c:pt idx="468">
                  <c:v>6.82</c:v>
                </c:pt>
                <c:pt idx="469">
                  <c:v>8.41</c:v>
                </c:pt>
                <c:pt idx="470">
                  <c:v>8.64</c:v>
                </c:pt>
                <c:pt idx="471">
                  <c:v>8.89</c:v>
                </c:pt>
                <c:pt idx="472">
                  <c:v>9.94</c:v>
                </c:pt>
                <c:pt idx="473">
                  <c:v>9.99</c:v>
                </c:pt>
                <c:pt idx="474">
                  <c:v>4.68</c:v>
                </c:pt>
                <c:pt idx="475">
                  <c:v>4.88</c:v>
                </c:pt>
                <c:pt idx="476">
                  <c:v>5.05</c:v>
                </c:pt>
                <c:pt idx="477">
                  <c:v>5.58</c:v>
                </c:pt>
                <c:pt idx="478">
                  <c:v>6.33</c:v>
                </c:pt>
                <c:pt idx="479">
                  <c:v>6.63</c:v>
                </c:pt>
                <c:pt idx="480">
                  <c:v>7.37</c:v>
                </c:pt>
                <c:pt idx="481">
                  <c:v>7.46</c:v>
                </c:pt>
                <c:pt idx="482">
                  <c:v>7.69</c:v>
                </c:pt>
                <c:pt idx="483">
                  <c:v>8.08</c:v>
                </c:pt>
                <c:pt idx="484">
                  <c:v>8.3800000000000008</c:v>
                </c:pt>
                <c:pt idx="485">
                  <c:v>8.74</c:v>
                </c:pt>
                <c:pt idx="486">
                  <c:v>9.07</c:v>
                </c:pt>
                <c:pt idx="487">
                  <c:v>9.33</c:v>
                </c:pt>
                <c:pt idx="488">
                  <c:v>9.56</c:v>
                </c:pt>
                <c:pt idx="489">
                  <c:v>12.4</c:v>
                </c:pt>
                <c:pt idx="490">
                  <c:v>1.9</c:v>
                </c:pt>
                <c:pt idx="491">
                  <c:v>4.24</c:v>
                </c:pt>
                <c:pt idx="492">
                  <c:v>5.2</c:v>
                </c:pt>
                <c:pt idx="493">
                  <c:v>5.77</c:v>
                </c:pt>
                <c:pt idx="494">
                  <c:v>5.86</c:v>
                </c:pt>
                <c:pt idx="495">
                  <c:v>5.98</c:v>
                </c:pt>
                <c:pt idx="496">
                  <c:v>6.71</c:v>
                </c:pt>
                <c:pt idx="497">
                  <c:v>6.94</c:v>
                </c:pt>
                <c:pt idx="498">
                  <c:v>6.97</c:v>
                </c:pt>
                <c:pt idx="499">
                  <c:v>7.25</c:v>
                </c:pt>
                <c:pt idx="500">
                  <c:v>7.25</c:v>
                </c:pt>
                <c:pt idx="501">
                  <c:v>8.11</c:v>
                </c:pt>
                <c:pt idx="502">
                  <c:v>8.49</c:v>
                </c:pt>
                <c:pt idx="503">
                  <c:v>8.8800000000000008</c:v>
                </c:pt>
                <c:pt idx="504">
                  <c:v>9.0299999999999994</c:v>
                </c:pt>
                <c:pt idx="505">
                  <c:v>9.35</c:v>
                </c:pt>
                <c:pt idx="506">
                  <c:v>9.99</c:v>
                </c:pt>
                <c:pt idx="507">
                  <c:v>11.3</c:v>
                </c:pt>
                <c:pt idx="508">
                  <c:v>12.8</c:v>
                </c:pt>
                <c:pt idx="509">
                  <c:v>2.2999999999999998</c:v>
                </c:pt>
                <c:pt idx="510">
                  <c:v>3.3</c:v>
                </c:pt>
                <c:pt idx="511">
                  <c:v>5.15</c:v>
                </c:pt>
                <c:pt idx="512">
                  <c:v>6.64</c:v>
                </c:pt>
                <c:pt idx="513">
                  <c:v>8.6</c:v>
                </c:pt>
                <c:pt idx="514">
                  <c:v>8.65</c:v>
                </c:pt>
                <c:pt idx="515">
                  <c:v>8.8000000000000007</c:v>
                </c:pt>
                <c:pt idx="516">
                  <c:v>9.44</c:v>
                </c:pt>
                <c:pt idx="517">
                  <c:v>3.6</c:v>
                </c:pt>
                <c:pt idx="518">
                  <c:v>4.28</c:v>
                </c:pt>
                <c:pt idx="519">
                  <c:v>4.57</c:v>
                </c:pt>
                <c:pt idx="520">
                  <c:v>4.75</c:v>
                </c:pt>
                <c:pt idx="521">
                  <c:v>4.92</c:v>
                </c:pt>
                <c:pt idx="522">
                  <c:v>5.5</c:v>
                </c:pt>
                <c:pt idx="523">
                  <c:v>6.02</c:v>
                </c:pt>
                <c:pt idx="524">
                  <c:v>6.82</c:v>
                </c:pt>
                <c:pt idx="525">
                  <c:v>6.92</c:v>
                </c:pt>
                <c:pt idx="526">
                  <c:v>7.21</c:v>
                </c:pt>
                <c:pt idx="527">
                  <c:v>7.31</c:v>
                </c:pt>
                <c:pt idx="528">
                  <c:v>7.34</c:v>
                </c:pt>
                <c:pt idx="529">
                  <c:v>7.81</c:v>
                </c:pt>
                <c:pt idx="530">
                  <c:v>8.2200000000000006</c:v>
                </c:pt>
                <c:pt idx="531">
                  <c:v>8.39</c:v>
                </c:pt>
                <c:pt idx="532">
                  <c:v>8.56</c:v>
                </c:pt>
                <c:pt idx="533">
                  <c:v>8.75</c:v>
                </c:pt>
                <c:pt idx="534">
                  <c:v>9.24</c:v>
                </c:pt>
                <c:pt idx="535">
                  <c:v>9.8800000000000008</c:v>
                </c:pt>
                <c:pt idx="536">
                  <c:v>2.1</c:v>
                </c:pt>
                <c:pt idx="537">
                  <c:v>3</c:v>
                </c:pt>
                <c:pt idx="538">
                  <c:v>5.38</c:v>
                </c:pt>
                <c:pt idx="539">
                  <c:v>5.47</c:v>
                </c:pt>
                <c:pt idx="540">
                  <c:v>7.07</c:v>
                </c:pt>
                <c:pt idx="541">
                  <c:v>7.98</c:v>
                </c:pt>
                <c:pt idx="542">
                  <c:v>8.02</c:v>
                </c:pt>
                <c:pt idx="543">
                  <c:v>8.93</c:v>
                </c:pt>
                <c:pt idx="544">
                  <c:v>12.5</c:v>
                </c:pt>
                <c:pt idx="545">
                  <c:v>4.4400000000000004</c:v>
                </c:pt>
                <c:pt idx="546">
                  <c:v>5.5</c:v>
                </c:pt>
                <c:pt idx="547">
                  <c:v>6.96</c:v>
                </c:pt>
                <c:pt idx="548">
                  <c:v>8.6999999999999993</c:v>
                </c:pt>
                <c:pt idx="549">
                  <c:v>9.2100000000000009</c:v>
                </c:pt>
                <c:pt idx="550">
                  <c:v>9.27</c:v>
                </c:pt>
                <c:pt idx="551">
                  <c:v>10.6</c:v>
                </c:pt>
                <c:pt idx="552">
                  <c:v>12.1</c:v>
                </c:pt>
                <c:pt idx="553">
                  <c:v>4.6399999999999997</c:v>
                </c:pt>
                <c:pt idx="554">
                  <c:v>5.14</c:v>
                </c:pt>
                <c:pt idx="555">
                  <c:v>5.74</c:v>
                </c:pt>
                <c:pt idx="556">
                  <c:v>7.05</c:v>
                </c:pt>
                <c:pt idx="557">
                  <c:v>8.19</c:v>
                </c:pt>
                <c:pt idx="558">
                  <c:v>8.68</c:v>
                </c:pt>
                <c:pt idx="559">
                  <c:v>9.23</c:v>
                </c:pt>
                <c:pt idx="560">
                  <c:v>11.1</c:v>
                </c:pt>
                <c:pt idx="561">
                  <c:v>11.7</c:v>
                </c:pt>
                <c:pt idx="562">
                  <c:v>12.5</c:v>
                </c:pt>
                <c:pt idx="563">
                  <c:v>12.5</c:v>
                </c:pt>
                <c:pt idx="564">
                  <c:v>3.3</c:v>
                </c:pt>
                <c:pt idx="565">
                  <c:v>5.61</c:v>
                </c:pt>
                <c:pt idx="566">
                  <c:v>6.71</c:v>
                </c:pt>
                <c:pt idx="567">
                  <c:v>6.73</c:v>
                </c:pt>
                <c:pt idx="568">
                  <c:v>7.06</c:v>
                </c:pt>
                <c:pt idx="569">
                  <c:v>7.33</c:v>
                </c:pt>
                <c:pt idx="570">
                  <c:v>7.52</c:v>
                </c:pt>
                <c:pt idx="571">
                  <c:v>7.67</c:v>
                </c:pt>
                <c:pt idx="572">
                  <c:v>7.68</c:v>
                </c:pt>
                <c:pt idx="573">
                  <c:v>8.68</c:v>
                </c:pt>
                <c:pt idx="574">
                  <c:v>4</c:v>
                </c:pt>
                <c:pt idx="575">
                  <c:v>4.68</c:v>
                </c:pt>
                <c:pt idx="576">
                  <c:v>5.03</c:v>
                </c:pt>
                <c:pt idx="577">
                  <c:v>5.56</c:v>
                </c:pt>
                <c:pt idx="578">
                  <c:v>6.23</c:v>
                </c:pt>
                <c:pt idx="579">
                  <c:v>7</c:v>
                </c:pt>
                <c:pt idx="580">
                  <c:v>8.85</c:v>
                </c:pt>
                <c:pt idx="581">
                  <c:v>9.01</c:v>
                </c:pt>
                <c:pt idx="582">
                  <c:v>9.18</c:v>
                </c:pt>
                <c:pt idx="583">
                  <c:v>9.27</c:v>
                </c:pt>
                <c:pt idx="584">
                  <c:v>3.3</c:v>
                </c:pt>
                <c:pt idx="585">
                  <c:v>5.67</c:v>
                </c:pt>
                <c:pt idx="586">
                  <c:v>6.44</c:v>
                </c:pt>
                <c:pt idx="587">
                  <c:v>8.7899999999999991</c:v>
                </c:pt>
                <c:pt idx="588">
                  <c:v>9.9600000000000009</c:v>
                </c:pt>
                <c:pt idx="589">
                  <c:v>10.3</c:v>
                </c:pt>
                <c:pt idx="590">
                  <c:v>4.59</c:v>
                </c:pt>
                <c:pt idx="591">
                  <c:v>6.06</c:v>
                </c:pt>
                <c:pt idx="592">
                  <c:v>8.7100000000000009</c:v>
                </c:pt>
                <c:pt idx="593">
                  <c:v>11.8</c:v>
                </c:pt>
                <c:pt idx="594">
                  <c:v>5.45</c:v>
                </c:pt>
                <c:pt idx="595">
                  <c:v>7.22</c:v>
                </c:pt>
                <c:pt idx="596">
                  <c:v>8.14</c:v>
                </c:pt>
                <c:pt idx="597">
                  <c:v>9.4700000000000006</c:v>
                </c:pt>
                <c:pt idx="598">
                  <c:v>9.6199999999999992</c:v>
                </c:pt>
                <c:pt idx="599">
                  <c:v>9.93</c:v>
                </c:pt>
                <c:pt idx="600">
                  <c:v>12.2</c:v>
                </c:pt>
                <c:pt idx="601">
                  <c:v>3.6</c:v>
                </c:pt>
                <c:pt idx="602">
                  <c:v>4.5</c:v>
                </c:pt>
                <c:pt idx="603">
                  <c:v>5.03</c:v>
                </c:pt>
                <c:pt idx="604">
                  <c:v>5.23</c:v>
                </c:pt>
                <c:pt idx="605">
                  <c:v>6.36</c:v>
                </c:pt>
                <c:pt idx="606">
                  <c:v>7.59</c:v>
                </c:pt>
                <c:pt idx="607">
                  <c:v>9.2100000000000009</c:v>
                </c:pt>
                <c:pt idx="608">
                  <c:v>4</c:v>
                </c:pt>
                <c:pt idx="609">
                  <c:v>4.6900000000000004</c:v>
                </c:pt>
                <c:pt idx="610">
                  <c:v>5.53</c:v>
                </c:pt>
                <c:pt idx="611">
                  <c:v>5.86</c:v>
                </c:pt>
                <c:pt idx="612">
                  <c:v>5.93</c:v>
                </c:pt>
                <c:pt idx="613">
                  <c:v>6.09</c:v>
                </c:pt>
                <c:pt idx="614">
                  <c:v>6.23</c:v>
                </c:pt>
                <c:pt idx="615">
                  <c:v>6.78</c:v>
                </c:pt>
                <c:pt idx="616">
                  <c:v>9.58</c:v>
                </c:pt>
                <c:pt idx="617">
                  <c:v>4</c:v>
                </c:pt>
                <c:pt idx="618">
                  <c:v>5.61</c:v>
                </c:pt>
                <c:pt idx="619">
                  <c:v>6.69</c:v>
                </c:pt>
                <c:pt idx="620">
                  <c:v>6.76</c:v>
                </c:pt>
                <c:pt idx="621">
                  <c:v>7.37</c:v>
                </c:pt>
                <c:pt idx="622">
                  <c:v>1.7</c:v>
                </c:pt>
                <c:pt idx="623">
                  <c:v>5.21</c:v>
                </c:pt>
                <c:pt idx="624">
                  <c:v>5.58</c:v>
                </c:pt>
                <c:pt idx="625">
                  <c:v>6.18</c:v>
                </c:pt>
                <c:pt idx="626">
                  <c:v>8.42</c:v>
                </c:pt>
                <c:pt idx="627">
                  <c:v>4.96</c:v>
                </c:pt>
                <c:pt idx="628">
                  <c:v>5.25</c:v>
                </c:pt>
                <c:pt idx="629">
                  <c:v>6.46</c:v>
                </c:pt>
                <c:pt idx="630">
                  <c:v>6.86</c:v>
                </c:pt>
                <c:pt idx="631">
                  <c:v>7.45</c:v>
                </c:pt>
                <c:pt idx="632">
                  <c:v>7.45</c:v>
                </c:pt>
                <c:pt idx="633">
                  <c:v>8.34</c:v>
                </c:pt>
                <c:pt idx="634">
                  <c:v>11.5</c:v>
                </c:pt>
                <c:pt idx="635">
                  <c:v>4.03</c:v>
                </c:pt>
                <c:pt idx="636">
                  <c:v>4.1399999999999997</c:v>
                </c:pt>
                <c:pt idx="637">
                  <c:v>5.58</c:v>
                </c:pt>
                <c:pt idx="638">
                  <c:v>6.17</c:v>
                </c:pt>
                <c:pt idx="639">
                  <c:v>8.0500000000000007</c:v>
                </c:pt>
                <c:pt idx="640">
                  <c:v>8.7200000000000006</c:v>
                </c:pt>
                <c:pt idx="641">
                  <c:v>4.32</c:v>
                </c:pt>
                <c:pt idx="642">
                  <c:v>7.58</c:v>
                </c:pt>
                <c:pt idx="643">
                  <c:v>9.6199999999999992</c:v>
                </c:pt>
                <c:pt idx="644">
                  <c:v>8.69</c:v>
                </c:pt>
                <c:pt idx="645">
                  <c:v>6.51</c:v>
                </c:pt>
                <c:pt idx="646">
                  <c:v>2.7</c:v>
                </c:pt>
                <c:pt idx="647">
                  <c:v>5.85</c:v>
                </c:pt>
                <c:pt idx="648">
                  <c:v>5.96</c:v>
                </c:pt>
                <c:pt idx="649">
                  <c:v>13</c:v>
                </c:pt>
                <c:pt idx="650">
                  <c:v>5.36</c:v>
                </c:pt>
                <c:pt idx="651">
                  <c:v>8.5399999999999991</c:v>
                </c:pt>
                <c:pt idx="652">
                  <c:v>4.6900000000000004</c:v>
                </c:pt>
                <c:pt idx="653">
                  <c:v>9.91</c:v>
                </c:pt>
                <c:pt idx="654">
                  <c:v>8.5500000000000007</c:v>
                </c:pt>
                <c:pt idx="655">
                  <c:v>8.08</c:v>
                </c:pt>
                <c:pt idx="656">
                  <c:v>4.17</c:v>
                </c:pt>
                <c:pt idx="657">
                  <c:v>5.34</c:v>
                </c:pt>
                <c:pt idx="658">
                  <c:v>4.37</c:v>
                </c:pt>
                <c:pt idx="659">
                  <c:v>6.65</c:v>
                </c:pt>
              </c:numCache>
            </c:numRef>
          </c:xVal>
          <c:yVal>
            <c:numRef>
              <c:f>DATA!$C$2:$C$662</c:f>
              <c:numCache>
                <c:formatCode>_-* #,##0.00\ "€"_-;\-* #,##0.00\ "€"_-;_-* "-"??\ "€"_-;_-@</c:formatCode>
                <c:ptCount val="661"/>
                <c:pt idx="0">
                  <c:v>31.37</c:v>
                </c:pt>
                <c:pt idx="1">
                  <c:v>46.9</c:v>
                </c:pt>
                <c:pt idx="2">
                  <c:v>37.46</c:v>
                </c:pt>
                <c:pt idx="3">
                  <c:v>52.45</c:v>
                </c:pt>
                <c:pt idx="4">
                  <c:v>36.57</c:v>
                </c:pt>
                <c:pt idx="5">
                  <c:v>44.64</c:v>
                </c:pt>
                <c:pt idx="6">
                  <c:v>64.599999999999994</c:v>
                </c:pt>
                <c:pt idx="7">
                  <c:v>53.17</c:v>
                </c:pt>
                <c:pt idx="8">
                  <c:v>67.66</c:v>
                </c:pt>
                <c:pt idx="9">
                  <c:v>33.03</c:v>
                </c:pt>
                <c:pt idx="10">
                  <c:v>51.67</c:v>
                </c:pt>
                <c:pt idx="11">
                  <c:v>51</c:v>
                </c:pt>
                <c:pt idx="12">
                  <c:v>80.31</c:v>
                </c:pt>
                <c:pt idx="13">
                  <c:v>66.72</c:v>
                </c:pt>
                <c:pt idx="14">
                  <c:v>89.46</c:v>
                </c:pt>
                <c:pt idx="15">
                  <c:v>36.99</c:v>
                </c:pt>
                <c:pt idx="16">
                  <c:v>86.36</c:v>
                </c:pt>
                <c:pt idx="17">
                  <c:v>90.99</c:v>
                </c:pt>
                <c:pt idx="18">
                  <c:v>94.71</c:v>
                </c:pt>
                <c:pt idx="19">
                  <c:v>99.73</c:v>
                </c:pt>
                <c:pt idx="20">
                  <c:v>90.66</c:v>
                </c:pt>
                <c:pt idx="21">
                  <c:v>38.1</c:v>
                </c:pt>
                <c:pt idx="22">
                  <c:v>47.04</c:v>
                </c:pt>
                <c:pt idx="23">
                  <c:v>51.14</c:v>
                </c:pt>
                <c:pt idx="24">
                  <c:v>51.33</c:v>
                </c:pt>
                <c:pt idx="25">
                  <c:v>67.36</c:v>
                </c:pt>
                <c:pt idx="26">
                  <c:v>72.25</c:v>
                </c:pt>
                <c:pt idx="27">
                  <c:v>118.54</c:v>
                </c:pt>
                <c:pt idx="28">
                  <c:v>94.26</c:v>
                </c:pt>
                <c:pt idx="29">
                  <c:v>95.73</c:v>
                </c:pt>
                <c:pt idx="30">
                  <c:v>63.38</c:v>
                </c:pt>
                <c:pt idx="31">
                  <c:v>56.59</c:v>
                </c:pt>
                <c:pt idx="32">
                  <c:v>40.79</c:v>
                </c:pt>
                <c:pt idx="33">
                  <c:v>75.459999999999994</c:v>
                </c:pt>
                <c:pt idx="34">
                  <c:v>72.349999999999994</c:v>
                </c:pt>
                <c:pt idx="35">
                  <c:v>103.09</c:v>
                </c:pt>
                <c:pt idx="36">
                  <c:v>22.81</c:v>
                </c:pt>
                <c:pt idx="37">
                  <c:v>51.67</c:v>
                </c:pt>
                <c:pt idx="38">
                  <c:v>57.95</c:v>
                </c:pt>
                <c:pt idx="39">
                  <c:v>39.72</c:v>
                </c:pt>
                <c:pt idx="40">
                  <c:v>71.98</c:v>
                </c:pt>
                <c:pt idx="41">
                  <c:v>61.9</c:v>
                </c:pt>
                <c:pt idx="42">
                  <c:v>54.74</c:v>
                </c:pt>
                <c:pt idx="43">
                  <c:v>62.93</c:v>
                </c:pt>
                <c:pt idx="44">
                  <c:v>36.71</c:v>
                </c:pt>
                <c:pt idx="45">
                  <c:v>69.099999999999994</c:v>
                </c:pt>
                <c:pt idx="46">
                  <c:v>60.49</c:v>
                </c:pt>
                <c:pt idx="47">
                  <c:v>66.650000000000006</c:v>
                </c:pt>
                <c:pt idx="48">
                  <c:v>87.01</c:v>
                </c:pt>
                <c:pt idx="49">
                  <c:v>67.260000000000005</c:v>
                </c:pt>
                <c:pt idx="50">
                  <c:v>38.9</c:v>
                </c:pt>
                <c:pt idx="51">
                  <c:v>9.23</c:v>
                </c:pt>
                <c:pt idx="52">
                  <c:v>62.92</c:v>
                </c:pt>
                <c:pt idx="53">
                  <c:v>52.36</c:v>
                </c:pt>
                <c:pt idx="54">
                  <c:v>71.599999999999994</c:v>
                </c:pt>
                <c:pt idx="55">
                  <c:v>63.74</c:v>
                </c:pt>
                <c:pt idx="56">
                  <c:v>72.540000000000006</c:v>
                </c:pt>
                <c:pt idx="57">
                  <c:v>77.84</c:v>
                </c:pt>
                <c:pt idx="58">
                  <c:v>70.38</c:v>
                </c:pt>
                <c:pt idx="59">
                  <c:v>11.95</c:v>
                </c:pt>
                <c:pt idx="60">
                  <c:v>21.98</c:v>
                </c:pt>
                <c:pt idx="61">
                  <c:v>20.170000000000002</c:v>
                </c:pt>
                <c:pt idx="62">
                  <c:v>76.47</c:v>
                </c:pt>
                <c:pt idx="63">
                  <c:v>66.86</c:v>
                </c:pt>
                <c:pt idx="64">
                  <c:v>56.39</c:v>
                </c:pt>
                <c:pt idx="65">
                  <c:v>40.15</c:v>
                </c:pt>
                <c:pt idx="66">
                  <c:v>54.95</c:v>
                </c:pt>
                <c:pt idx="67">
                  <c:v>57.18</c:v>
                </c:pt>
                <c:pt idx="68">
                  <c:v>57.16</c:v>
                </c:pt>
                <c:pt idx="69">
                  <c:v>54.28</c:v>
                </c:pt>
                <c:pt idx="70">
                  <c:v>66.209999999999994</c:v>
                </c:pt>
                <c:pt idx="71">
                  <c:v>65.260000000000005</c:v>
                </c:pt>
                <c:pt idx="72">
                  <c:v>79.349999999999994</c:v>
                </c:pt>
                <c:pt idx="73">
                  <c:v>47.91</c:v>
                </c:pt>
                <c:pt idx="74">
                  <c:v>80.989999999999995</c:v>
                </c:pt>
                <c:pt idx="75">
                  <c:v>52.93</c:v>
                </c:pt>
                <c:pt idx="76">
                  <c:v>24.61</c:v>
                </c:pt>
                <c:pt idx="77">
                  <c:v>53.52</c:v>
                </c:pt>
                <c:pt idx="78">
                  <c:v>46.17</c:v>
                </c:pt>
                <c:pt idx="79">
                  <c:v>50.18</c:v>
                </c:pt>
                <c:pt idx="80">
                  <c:v>89.98</c:v>
                </c:pt>
                <c:pt idx="81">
                  <c:v>73.45</c:v>
                </c:pt>
                <c:pt idx="82">
                  <c:v>55.73</c:v>
                </c:pt>
                <c:pt idx="83">
                  <c:v>63.34</c:v>
                </c:pt>
                <c:pt idx="84">
                  <c:v>22.59</c:v>
                </c:pt>
                <c:pt idx="85">
                  <c:v>51.99</c:v>
                </c:pt>
                <c:pt idx="86">
                  <c:v>51.98</c:v>
                </c:pt>
                <c:pt idx="87">
                  <c:v>50.74</c:v>
                </c:pt>
                <c:pt idx="88">
                  <c:v>34.409999999999997</c:v>
                </c:pt>
                <c:pt idx="89">
                  <c:v>30.81</c:v>
                </c:pt>
                <c:pt idx="90">
                  <c:v>45.76</c:v>
                </c:pt>
                <c:pt idx="91">
                  <c:v>50.27</c:v>
                </c:pt>
                <c:pt idx="92">
                  <c:v>47.5</c:v>
                </c:pt>
                <c:pt idx="93">
                  <c:v>76.010000000000005</c:v>
                </c:pt>
                <c:pt idx="94">
                  <c:v>47.74</c:v>
                </c:pt>
                <c:pt idx="95">
                  <c:v>70.040000000000006</c:v>
                </c:pt>
                <c:pt idx="96">
                  <c:v>89.07</c:v>
                </c:pt>
                <c:pt idx="97">
                  <c:v>82.68</c:v>
                </c:pt>
                <c:pt idx="98">
                  <c:v>80.03</c:v>
                </c:pt>
                <c:pt idx="99">
                  <c:v>50.61</c:v>
                </c:pt>
                <c:pt idx="100">
                  <c:v>43.55</c:v>
                </c:pt>
                <c:pt idx="101">
                  <c:v>29.99</c:v>
                </c:pt>
                <c:pt idx="102">
                  <c:v>21.46</c:v>
                </c:pt>
                <c:pt idx="103">
                  <c:v>20.309999999999999</c:v>
                </c:pt>
                <c:pt idx="104">
                  <c:v>44.95</c:v>
                </c:pt>
                <c:pt idx="105">
                  <c:v>57.47</c:v>
                </c:pt>
                <c:pt idx="106">
                  <c:v>37.07</c:v>
                </c:pt>
                <c:pt idx="107">
                  <c:v>87.42</c:v>
                </c:pt>
                <c:pt idx="108">
                  <c:v>47.98</c:v>
                </c:pt>
                <c:pt idx="109">
                  <c:v>56.66</c:v>
                </c:pt>
                <c:pt idx="110">
                  <c:v>62.96</c:v>
                </c:pt>
                <c:pt idx="111">
                  <c:v>79.25</c:v>
                </c:pt>
                <c:pt idx="112">
                  <c:v>51.12</c:v>
                </c:pt>
                <c:pt idx="113">
                  <c:v>42.98</c:v>
                </c:pt>
                <c:pt idx="114">
                  <c:v>64.5</c:v>
                </c:pt>
                <c:pt idx="115">
                  <c:v>22.47</c:v>
                </c:pt>
                <c:pt idx="116">
                  <c:v>47.61</c:v>
                </c:pt>
                <c:pt idx="117">
                  <c:v>50.62</c:v>
                </c:pt>
                <c:pt idx="118">
                  <c:v>52.51</c:v>
                </c:pt>
                <c:pt idx="119">
                  <c:v>77.39</c:v>
                </c:pt>
                <c:pt idx="120">
                  <c:v>31.1</c:v>
                </c:pt>
                <c:pt idx="121">
                  <c:v>34.53</c:v>
                </c:pt>
                <c:pt idx="122">
                  <c:v>50.93</c:v>
                </c:pt>
                <c:pt idx="123">
                  <c:v>45.92</c:v>
                </c:pt>
                <c:pt idx="124">
                  <c:v>83.08</c:v>
                </c:pt>
                <c:pt idx="125">
                  <c:v>61.19</c:v>
                </c:pt>
                <c:pt idx="126">
                  <c:v>68.91</c:v>
                </c:pt>
                <c:pt idx="127">
                  <c:v>68.02</c:v>
                </c:pt>
                <c:pt idx="128">
                  <c:v>14</c:v>
                </c:pt>
                <c:pt idx="129">
                  <c:v>82.05</c:v>
                </c:pt>
                <c:pt idx="130">
                  <c:v>43.81</c:v>
                </c:pt>
                <c:pt idx="131">
                  <c:v>37.39</c:v>
                </c:pt>
                <c:pt idx="132">
                  <c:v>35.58</c:v>
                </c:pt>
                <c:pt idx="133">
                  <c:v>61.28</c:v>
                </c:pt>
                <c:pt idx="134">
                  <c:v>70.489999999999995</c:v>
                </c:pt>
                <c:pt idx="135">
                  <c:v>55.07</c:v>
                </c:pt>
                <c:pt idx="136">
                  <c:v>67.95</c:v>
                </c:pt>
                <c:pt idx="137">
                  <c:v>76.959999999999994</c:v>
                </c:pt>
                <c:pt idx="138">
                  <c:v>51.82</c:v>
                </c:pt>
                <c:pt idx="139">
                  <c:v>34.97</c:v>
                </c:pt>
                <c:pt idx="140">
                  <c:v>27.84</c:v>
                </c:pt>
                <c:pt idx="141">
                  <c:v>52.61</c:v>
                </c:pt>
                <c:pt idx="142">
                  <c:v>43.41</c:v>
                </c:pt>
                <c:pt idx="143">
                  <c:v>78.2</c:v>
                </c:pt>
                <c:pt idx="144">
                  <c:v>58.85</c:v>
                </c:pt>
                <c:pt idx="145">
                  <c:v>79.67</c:v>
                </c:pt>
                <c:pt idx="146">
                  <c:v>77.290000000000006</c:v>
                </c:pt>
                <c:pt idx="147">
                  <c:v>66.22</c:v>
                </c:pt>
                <c:pt idx="148">
                  <c:v>85.03</c:v>
                </c:pt>
                <c:pt idx="149">
                  <c:v>35.380000000000003</c:v>
                </c:pt>
                <c:pt idx="150">
                  <c:v>84.49</c:v>
                </c:pt>
                <c:pt idx="151">
                  <c:v>79.900000000000006</c:v>
                </c:pt>
                <c:pt idx="152">
                  <c:v>82.07</c:v>
                </c:pt>
                <c:pt idx="153">
                  <c:v>9.8000000000000007</c:v>
                </c:pt>
                <c:pt idx="154">
                  <c:v>35.78</c:v>
                </c:pt>
                <c:pt idx="155">
                  <c:v>65.36</c:v>
                </c:pt>
                <c:pt idx="156">
                  <c:v>76.37</c:v>
                </c:pt>
                <c:pt idx="157">
                  <c:v>43.32</c:v>
                </c:pt>
                <c:pt idx="158">
                  <c:v>68.12</c:v>
                </c:pt>
                <c:pt idx="159">
                  <c:v>54.56</c:v>
                </c:pt>
                <c:pt idx="160">
                  <c:v>53.4</c:v>
                </c:pt>
                <c:pt idx="161">
                  <c:v>47.37</c:v>
                </c:pt>
                <c:pt idx="162">
                  <c:v>82.31</c:v>
                </c:pt>
                <c:pt idx="163">
                  <c:v>73.02</c:v>
                </c:pt>
                <c:pt idx="164">
                  <c:v>71.150000000000006</c:v>
                </c:pt>
                <c:pt idx="165">
                  <c:v>100.72</c:v>
                </c:pt>
                <c:pt idx="166">
                  <c:v>83.73</c:v>
                </c:pt>
                <c:pt idx="167">
                  <c:v>77.13</c:v>
                </c:pt>
                <c:pt idx="168">
                  <c:v>120.86</c:v>
                </c:pt>
                <c:pt idx="169">
                  <c:v>63</c:v>
                </c:pt>
                <c:pt idx="170">
                  <c:v>35.799999999999997</c:v>
                </c:pt>
                <c:pt idx="171">
                  <c:v>48.26</c:v>
                </c:pt>
                <c:pt idx="172">
                  <c:v>56.36</c:v>
                </c:pt>
                <c:pt idx="173">
                  <c:v>63.52</c:v>
                </c:pt>
                <c:pt idx="174">
                  <c:v>55.42</c:v>
                </c:pt>
                <c:pt idx="175">
                  <c:v>115.29</c:v>
                </c:pt>
                <c:pt idx="176">
                  <c:v>83.38</c:v>
                </c:pt>
                <c:pt idx="177">
                  <c:v>89.08</c:v>
                </c:pt>
                <c:pt idx="178">
                  <c:v>69.040000000000006</c:v>
                </c:pt>
                <c:pt idx="179">
                  <c:v>90.42</c:v>
                </c:pt>
                <c:pt idx="180">
                  <c:v>53.41</c:v>
                </c:pt>
                <c:pt idx="181">
                  <c:v>64.83</c:v>
                </c:pt>
                <c:pt idx="182">
                  <c:v>79.23</c:v>
                </c:pt>
                <c:pt idx="183">
                  <c:v>29.17</c:v>
                </c:pt>
                <c:pt idx="184">
                  <c:v>42.46</c:v>
                </c:pt>
                <c:pt idx="185">
                  <c:v>40.880000000000003</c:v>
                </c:pt>
                <c:pt idx="186">
                  <c:v>80.13</c:v>
                </c:pt>
                <c:pt idx="187">
                  <c:v>67.25</c:v>
                </c:pt>
                <c:pt idx="188">
                  <c:v>55.41</c:v>
                </c:pt>
                <c:pt idx="189">
                  <c:v>52.93</c:v>
                </c:pt>
                <c:pt idx="190">
                  <c:v>61.02</c:v>
                </c:pt>
                <c:pt idx="191">
                  <c:v>61.63</c:v>
                </c:pt>
                <c:pt idx="192">
                  <c:v>29.32</c:v>
                </c:pt>
                <c:pt idx="193">
                  <c:v>52.07</c:v>
                </c:pt>
                <c:pt idx="194">
                  <c:v>59.62</c:v>
                </c:pt>
                <c:pt idx="195">
                  <c:v>55.39</c:v>
                </c:pt>
                <c:pt idx="196">
                  <c:v>88.16</c:v>
                </c:pt>
                <c:pt idx="197">
                  <c:v>87.63</c:v>
                </c:pt>
                <c:pt idx="198">
                  <c:v>45.79</c:v>
                </c:pt>
                <c:pt idx="199">
                  <c:v>42.51</c:v>
                </c:pt>
                <c:pt idx="200">
                  <c:v>70</c:v>
                </c:pt>
                <c:pt idx="201">
                  <c:v>52.51</c:v>
                </c:pt>
                <c:pt idx="202">
                  <c:v>48.8</c:v>
                </c:pt>
                <c:pt idx="203">
                  <c:v>52.84</c:v>
                </c:pt>
                <c:pt idx="204">
                  <c:v>60.5</c:v>
                </c:pt>
                <c:pt idx="205">
                  <c:v>81.88</c:v>
                </c:pt>
                <c:pt idx="206">
                  <c:v>53.57</c:v>
                </c:pt>
                <c:pt idx="207">
                  <c:v>75.03</c:v>
                </c:pt>
                <c:pt idx="208">
                  <c:v>73.78</c:v>
                </c:pt>
                <c:pt idx="209">
                  <c:v>77.16</c:v>
                </c:pt>
                <c:pt idx="210">
                  <c:v>72.72</c:v>
                </c:pt>
                <c:pt idx="211">
                  <c:v>76.39</c:v>
                </c:pt>
                <c:pt idx="212">
                  <c:v>75.739999999999995</c:v>
                </c:pt>
                <c:pt idx="213">
                  <c:v>100.82</c:v>
                </c:pt>
                <c:pt idx="214">
                  <c:v>31.65</c:v>
                </c:pt>
                <c:pt idx="215">
                  <c:v>50.34</c:v>
                </c:pt>
                <c:pt idx="216">
                  <c:v>23.5</c:v>
                </c:pt>
                <c:pt idx="217">
                  <c:v>37.869999999999997</c:v>
                </c:pt>
                <c:pt idx="218">
                  <c:v>47.22</c:v>
                </c:pt>
                <c:pt idx="219">
                  <c:v>33.18</c:v>
                </c:pt>
                <c:pt idx="220">
                  <c:v>26.77</c:v>
                </c:pt>
                <c:pt idx="221">
                  <c:v>64.61</c:v>
                </c:pt>
                <c:pt idx="222">
                  <c:v>66.13</c:v>
                </c:pt>
                <c:pt idx="223">
                  <c:v>58.01</c:v>
                </c:pt>
                <c:pt idx="224">
                  <c:v>75.430000000000007</c:v>
                </c:pt>
                <c:pt idx="225">
                  <c:v>34.770000000000003</c:v>
                </c:pt>
                <c:pt idx="226">
                  <c:v>61.87</c:v>
                </c:pt>
                <c:pt idx="227">
                  <c:v>89.68</c:v>
                </c:pt>
                <c:pt idx="228">
                  <c:v>30.68</c:v>
                </c:pt>
                <c:pt idx="229">
                  <c:v>34.049999999999997</c:v>
                </c:pt>
                <c:pt idx="230">
                  <c:v>76.27</c:v>
                </c:pt>
                <c:pt idx="231">
                  <c:v>58.17</c:v>
                </c:pt>
                <c:pt idx="232">
                  <c:v>63.1</c:v>
                </c:pt>
                <c:pt idx="233">
                  <c:v>53.41</c:v>
                </c:pt>
                <c:pt idx="234">
                  <c:v>45.66</c:v>
                </c:pt>
                <c:pt idx="235">
                  <c:v>74.41</c:v>
                </c:pt>
                <c:pt idx="236">
                  <c:v>79.989999999999995</c:v>
                </c:pt>
                <c:pt idx="237">
                  <c:v>57.02</c:v>
                </c:pt>
                <c:pt idx="238">
                  <c:v>80.430000000000007</c:v>
                </c:pt>
                <c:pt idx="239">
                  <c:v>57.42</c:v>
                </c:pt>
                <c:pt idx="240">
                  <c:v>63.91</c:v>
                </c:pt>
                <c:pt idx="241">
                  <c:v>104.75</c:v>
                </c:pt>
                <c:pt idx="242">
                  <c:v>64.02</c:v>
                </c:pt>
                <c:pt idx="243">
                  <c:v>41.23</c:v>
                </c:pt>
                <c:pt idx="244">
                  <c:v>68.260000000000005</c:v>
                </c:pt>
                <c:pt idx="245">
                  <c:v>95.17</c:v>
                </c:pt>
                <c:pt idx="246">
                  <c:v>23.33</c:v>
                </c:pt>
                <c:pt idx="247">
                  <c:v>44.29</c:v>
                </c:pt>
                <c:pt idx="248">
                  <c:v>43.75</c:v>
                </c:pt>
                <c:pt idx="249">
                  <c:v>62.98</c:v>
                </c:pt>
                <c:pt idx="250">
                  <c:v>64.69</c:v>
                </c:pt>
                <c:pt idx="251">
                  <c:v>55.21</c:v>
                </c:pt>
                <c:pt idx="252">
                  <c:v>78.58</c:v>
                </c:pt>
                <c:pt idx="253">
                  <c:v>57.6</c:v>
                </c:pt>
                <c:pt idx="254">
                  <c:v>57.83</c:v>
                </c:pt>
                <c:pt idx="255">
                  <c:v>85.37</c:v>
                </c:pt>
                <c:pt idx="256">
                  <c:v>45.83</c:v>
                </c:pt>
                <c:pt idx="257">
                  <c:v>43.95</c:v>
                </c:pt>
                <c:pt idx="258">
                  <c:v>45.65</c:v>
                </c:pt>
                <c:pt idx="259">
                  <c:v>49.24</c:v>
                </c:pt>
                <c:pt idx="260">
                  <c:v>67.23</c:v>
                </c:pt>
                <c:pt idx="261">
                  <c:v>55.31</c:v>
                </c:pt>
                <c:pt idx="262">
                  <c:v>69.86</c:v>
                </c:pt>
                <c:pt idx="263">
                  <c:v>65.84</c:v>
                </c:pt>
                <c:pt idx="264">
                  <c:v>68.069999999999993</c:v>
                </c:pt>
                <c:pt idx="265">
                  <c:v>72.510000000000005</c:v>
                </c:pt>
                <c:pt idx="266">
                  <c:v>84.28</c:v>
                </c:pt>
                <c:pt idx="267">
                  <c:v>82.02</c:v>
                </c:pt>
                <c:pt idx="268">
                  <c:v>99.6</c:v>
                </c:pt>
                <c:pt idx="269">
                  <c:v>96.74</c:v>
                </c:pt>
                <c:pt idx="270">
                  <c:v>88.57</c:v>
                </c:pt>
                <c:pt idx="271">
                  <c:v>11.14</c:v>
                </c:pt>
                <c:pt idx="272">
                  <c:v>49.27</c:v>
                </c:pt>
                <c:pt idx="273">
                  <c:v>39.58</c:v>
                </c:pt>
                <c:pt idx="274">
                  <c:v>50.33</c:v>
                </c:pt>
                <c:pt idx="275">
                  <c:v>21.1</c:v>
                </c:pt>
                <c:pt idx="276">
                  <c:v>41.34</c:v>
                </c:pt>
                <c:pt idx="277">
                  <c:v>44.6</c:v>
                </c:pt>
                <c:pt idx="278">
                  <c:v>33.049999999999997</c:v>
                </c:pt>
                <c:pt idx="279">
                  <c:v>92.22</c:v>
                </c:pt>
                <c:pt idx="280">
                  <c:v>92.48</c:v>
                </c:pt>
                <c:pt idx="281">
                  <c:v>88.43</c:v>
                </c:pt>
                <c:pt idx="282">
                  <c:v>53.51</c:v>
                </c:pt>
                <c:pt idx="283">
                  <c:v>58.26</c:v>
                </c:pt>
                <c:pt idx="284">
                  <c:v>74.97</c:v>
                </c:pt>
                <c:pt idx="285">
                  <c:v>83.86</c:v>
                </c:pt>
                <c:pt idx="286">
                  <c:v>58.99</c:v>
                </c:pt>
                <c:pt idx="287">
                  <c:v>47.74</c:v>
                </c:pt>
                <c:pt idx="288">
                  <c:v>38.24</c:v>
                </c:pt>
                <c:pt idx="289">
                  <c:v>38.69</c:v>
                </c:pt>
                <c:pt idx="290">
                  <c:v>36.200000000000003</c:v>
                </c:pt>
                <c:pt idx="291">
                  <c:v>57.53</c:v>
                </c:pt>
                <c:pt idx="292">
                  <c:v>96.03</c:v>
                </c:pt>
                <c:pt idx="293">
                  <c:v>59.17</c:v>
                </c:pt>
                <c:pt idx="294">
                  <c:v>63.19</c:v>
                </c:pt>
                <c:pt idx="295">
                  <c:v>65.02</c:v>
                </c:pt>
                <c:pt idx="296">
                  <c:v>50.33</c:v>
                </c:pt>
                <c:pt idx="297">
                  <c:v>76.7</c:v>
                </c:pt>
                <c:pt idx="298">
                  <c:v>62.56</c:v>
                </c:pt>
                <c:pt idx="299">
                  <c:v>92.83</c:v>
                </c:pt>
                <c:pt idx="300">
                  <c:v>31.75</c:v>
                </c:pt>
                <c:pt idx="301">
                  <c:v>65.95</c:v>
                </c:pt>
                <c:pt idx="302">
                  <c:v>68.48</c:v>
                </c:pt>
                <c:pt idx="303">
                  <c:v>59.47</c:v>
                </c:pt>
                <c:pt idx="304">
                  <c:v>79.790000000000006</c:v>
                </c:pt>
                <c:pt idx="305">
                  <c:v>76.27</c:v>
                </c:pt>
                <c:pt idx="306">
                  <c:v>68.38</c:v>
                </c:pt>
                <c:pt idx="307">
                  <c:v>76.55</c:v>
                </c:pt>
                <c:pt idx="308">
                  <c:v>77.760000000000005</c:v>
                </c:pt>
                <c:pt idx="309">
                  <c:v>62.71</c:v>
                </c:pt>
                <c:pt idx="310">
                  <c:v>48.14</c:v>
                </c:pt>
                <c:pt idx="311">
                  <c:v>44.87</c:v>
                </c:pt>
                <c:pt idx="312">
                  <c:v>18.52</c:v>
                </c:pt>
                <c:pt idx="313">
                  <c:v>31.48</c:v>
                </c:pt>
                <c:pt idx="314">
                  <c:v>45.88</c:v>
                </c:pt>
                <c:pt idx="315">
                  <c:v>67.87</c:v>
                </c:pt>
                <c:pt idx="316">
                  <c:v>62.64</c:v>
                </c:pt>
                <c:pt idx="317">
                  <c:v>42.91</c:v>
                </c:pt>
                <c:pt idx="318">
                  <c:v>34.47</c:v>
                </c:pt>
                <c:pt idx="319">
                  <c:v>100.07</c:v>
                </c:pt>
                <c:pt idx="320">
                  <c:v>49.48</c:v>
                </c:pt>
                <c:pt idx="321">
                  <c:v>71.33</c:v>
                </c:pt>
                <c:pt idx="322">
                  <c:v>59.23</c:v>
                </c:pt>
                <c:pt idx="323">
                  <c:v>61.5</c:v>
                </c:pt>
                <c:pt idx="324">
                  <c:v>19.02</c:v>
                </c:pt>
                <c:pt idx="325">
                  <c:v>66.28</c:v>
                </c:pt>
                <c:pt idx="326">
                  <c:v>110.48</c:v>
                </c:pt>
                <c:pt idx="327">
                  <c:v>56.55</c:v>
                </c:pt>
                <c:pt idx="328">
                  <c:v>37.83</c:v>
                </c:pt>
                <c:pt idx="329">
                  <c:v>93.01</c:v>
                </c:pt>
                <c:pt idx="330">
                  <c:v>81.569999999999993</c:v>
                </c:pt>
                <c:pt idx="331">
                  <c:v>83.21</c:v>
                </c:pt>
                <c:pt idx="332">
                  <c:v>110.81</c:v>
                </c:pt>
                <c:pt idx="333">
                  <c:v>43.26</c:v>
                </c:pt>
                <c:pt idx="334">
                  <c:v>6.97</c:v>
                </c:pt>
                <c:pt idx="335">
                  <c:v>8</c:v>
                </c:pt>
                <c:pt idx="336">
                  <c:v>58</c:v>
                </c:pt>
                <c:pt idx="337">
                  <c:v>30.67</c:v>
                </c:pt>
                <c:pt idx="338">
                  <c:v>52.1</c:v>
                </c:pt>
                <c:pt idx="339">
                  <c:v>87.4</c:v>
                </c:pt>
                <c:pt idx="340">
                  <c:v>65.28</c:v>
                </c:pt>
                <c:pt idx="341">
                  <c:v>53.91</c:v>
                </c:pt>
                <c:pt idx="342">
                  <c:v>51.97</c:v>
                </c:pt>
                <c:pt idx="343">
                  <c:v>62.13</c:v>
                </c:pt>
                <c:pt idx="344">
                  <c:v>69.61</c:v>
                </c:pt>
                <c:pt idx="345">
                  <c:v>71.47</c:v>
                </c:pt>
                <c:pt idx="346">
                  <c:v>63.07</c:v>
                </c:pt>
                <c:pt idx="347">
                  <c:v>68.959999999999994</c:v>
                </c:pt>
                <c:pt idx="348">
                  <c:v>47.3</c:v>
                </c:pt>
                <c:pt idx="349">
                  <c:v>83.15</c:v>
                </c:pt>
                <c:pt idx="350">
                  <c:v>78.83</c:v>
                </c:pt>
                <c:pt idx="351">
                  <c:v>132.72999999999999</c:v>
                </c:pt>
                <c:pt idx="352">
                  <c:v>98.34</c:v>
                </c:pt>
                <c:pt idx="353">
                  <c:v>105.6</c:v>
                </c:pt>
                <c:pt idx="354">
                  <c:v>38.61</c:v>
                </c:pt>
                <c:pt idx="355">
                  <c:v>36.31</c:v>
                </c:pt>
                <c:pt idx="356">
                  <c:v>44.37</c:v>
                </c:pt>
                <c:pt idx="357">
                  <c:v>45.31</c:v>
                </c:pt>
                <c:pt idx="358">
                  <c:v>73.69</c:v>
                </c:pt>
                <c:pt idx="359">
                  <c:v>28.76</c:v>
                </c:pt>
                <c:pt idx="360">
                  <c:v>36.21</c:v>
                </c:pt>
                <c:pt idx="361">
                  <c:v>44.27</c:v>
                </c:pt>
                <c:pt idx="362">
                  <c:v>54.57</c:v>
                </c:pt>
                <c:pt idx="363">
                  <c:v>34.28</c:v>
                </c:pt>
                <c:pt idx="364">
                  <c:v>65.400000000000006</c:v>
                </c:pt>
                <c:pt idx="365">
                  <c:v>53.96</c:v>
                </c:pt>
                <c:pt idx="366">
                  <c:v>54.49</c:v>
                </c:pt>
                <c:pt idx="367">
                  <c:v>66.709999999999994</c:v>
                </c:pt>
                <c:pt idx="368">
                  <c:v>109.79</c:v>
                </c:pt>
                <c:pt idx="369">
                  <c:v>92.43</c:v>
                </c:pt>
                <c:pt idx="370">
                  <c:v>56.37</c:v>
                </c:pt>
                <c:pt idx="371">
                  <c:v>22.54</c:v>
                </c:pt>
                <c:pt idx="372">
                  <c:v>35.26</c:v>
                </c:pt>
                <c:pt idx="373">
                  <c:v>46.77</c:v>
                </c:pt>
                <c:pt idx="374">
                  <c:v>51.69</c:v>
                </c:pt>
                <c:pt idx="375">
                  <c:v>44.63</c:v>
                </c:pt>
                <c:pt idx="376">
                  <c:v>71.62</c:v>
                </c:pt>
                <c:pt idx="377">
                  <c:v>52.08</c:v>
                </c:pt>
                <c:pt idx="378">
                  <c:v>33.450000000000003</c:v>
                </c:pt>
                <c:pt idx="379">
                  <c:v>86.46</c:v>
                </c:pt>
                <c:pt idx="380">
                  <c:v>54.71</c:v>
                </c:pt>
                <c:pt idx="381">
                  <c:v>73.75</c:v>
                </c:pt>
                <c:pt idx="382">
                  <c:v>52.97</c:v>
                </c:pt>
                <c:pt idx="383">
                  <c:v>55.5</c:v>
                </c:pt>
                <c:pt idx="384">
                  <c:v>81.64</c:v>
                </c:pt>
                <c:pt idx="385">
                  <c:v>80.47</c:v>
                </c:pt>
                <c:pt idx="386">
                  <c:v>77.92</c:v>
                </c:pt>
                <c:pt idx="387">
                  <c:v>103.88</c:v>
                </c:pt>
                <c:pt idx="388">
                  <c:v>25.28</c:v>
                </c:pt>
                <c:pt idx="389">
                  <c:v>26.05</c:v>
                </c:pt>
                <c:pt idx="390">
                  <c:v>20.84</c:v>
                </c:pt>
                <c:pt idx="391">
                  <c:v>59.93</c:v>
                </c:pt>
                <c:pt idx="392">
                  <c:v>44.4</c:v>
                </c:pt>
                <c:pt idx="393">
                  <c:v>51.43</c:v>
                </c:pt>
                <c:pt idx="394">
                  <c:v>55.1</c:v>
                </c:pt>
                <c:pt idx="395">
                  <c:v>59.31</c:v>
                </c:pt>
                <c:pt idx="396">
                  <c:v>73.260000000000005</c:v>
                </c:pt>
                <c:pt idx="397">
                  <c:v>52.87</c:v>
                </c:pt>
                <c:pt idx="398">
                  <c:v>76.37</c:v>
                </c:pt>
                <c:pt idx="399">
                  <c:v>26.08</c:v>
                </c:pt>
                <c:pt idx="400">
                  <c:v>41.49</c:v>
                </c:pt>
                <c:pt idx="401">
                  <c:v>50.65</c:v>
                </c:pt>
                <c:pt idx="402">
                  <c:v>78.27</c:v>
                </c:pt>
                <c:pt idx="403">
                  <c:v>57.01</c:v>
                </c:pt>
                <c:pt idx="404">
                  <c:v>32.700000000000003</c:v>
                </c:pt>
                <c:pt idx="405">
                  <c:v>12.65</c:v>
                </c:pt>
                <c:pt idx="406">
                  <c:v>60.58</c:v>
                </c:pt>
                <c:pt idx="407">
                  <c:v>42.01</c:v>
                </c:pt>
                <c:pt idx="408">
                  <c:v>43.97</c:v>
                </c:pt>
                <c:pt idx="409">
                  <c:v>48.99</c:v>
                </c:pt>
                <c:pt idx="410">
                  <c:v>59.74</c:v>
                </c:pt>
                <c:pt idx="411">
                  <c:v>64.55</c:v>
                </c:pt>
                <c:pt idx="412">
                  <c:v>22.58</c:v>
                </c:pt>
                <c:pt idx="413">
                  <c:v>46.56</c:v>
                </c:pt>
                <c:pt idx="414">
                  <c:v>64.36</c:v>
                </c:pt>
                <c:pt idx="415">
                  <c:v>42.69</c:v>
                </c:pt>
                <c:pt idx="416">
                  <c:v>52.91</c:v>
                </c:pt>
                <c:pt idx="417">
                  <c:v>73.87</c:v>
                </c:pt>
                <c:pt idx="418">
                  <c:v>83.76</c:v>
                </c:pt>
                <c:pt idx="419">
                  <c:v>77.36</c:v>
                </c:pt>
                <c:pt idx="420">
                  <c:v>92.08</c:v>
                </c:pt>
                <c:pt idx="421">
                  <c:v>79.36</c:v>
                </c:pt>
                <c:pt idx="422">
                  <c:v>26.63</c:v>
                </c:pt>
                <c:pt idx="423">
                  <c:v>44.23</c:v>
                </c:pt>
                <c:pt idx="424">
                  <c:v>30.74</c:v>
                </c:pt>
                <c:pt idx="425">
                  <c:v>39.82</c:v>
                </c:pt>
                <c:pt idx="426">
                  <c:v>57.43</c:v>
                </c:pt>
                <c:pt idx="427">
                  <c:v>56.08</c:v>
                </c:pt>
                <c:pt idx="428">
                  <c:v>63.51</c:v>
                </c:pt>
                <c:pt idx="429">
                  <c:v>50.83</c:v>
                </c:pt>
                <c:pt idx="430">
                  <c:v>28.75</c:v>
                </c:pt>
                <c:pt idx="431">
                  <c:v>63.35</c:v>
                </c:pt>
                <c:pt idx="432">
                  <c:v>57</c:v>
                </c:pt>
                <c:pt idx="433">
                  <c:v>52.4</c:v>
                </c:pt>
                <c:pt idx="434">
                  <c:v>77.150000000000006</c:v>
                </c:pt>
                <c:pt idx="435">
                  <c:v>49.92</c:v>
                </c:pt>
                <c:pt idx="436">
                  <c:v>60.12</c:v>
                </c:pt>
                <c:pt idx="437">
                  <c:v>79.55</c:v>
                </c:pt>
                <c:pt idx="438">
                  <c:v>74.14</c:v>
                </c:pt>
                <c:pt idx="439">
                  <c:v>108.17</c:v>
                </c:pt>
                <c:pt idx="440">
                  <c:v>95.39</c:v>
                </c:pt>
                <c:pt idx="441">
                  <c:v>33.97</c:v>
                </c:pt>
                <c:pt idx="442">
                  <c:v>54.93</c:v>
                </c:pt>
                <c:pt idx="443">
                  <c:v>21.73</c:v>
                </c:pt>
                <c:pt idx="444">
                  <c:v>48.4</c:v>
                </c:pt>
                <c:pt idx="445">
                  <c:v>101.92</c:v>
                </c:pt>
                <c:pt idx="446">
                  <c:v>75.75</c:v>
                </c:pt>
                <c:pt idx="447">
                  <c:v>49.8</c:v>
                </c:pt>
                <c:pt idx="448">
                  <c:v>62.46</c:v>
                </c:pt>
                <c:pt idx="449">
                  <c:v>89.26</c:v>
                </c:pt>
                <c:pt idx="450">
                  <c:v>115.37</c:v>
                </c:pt>
                <c:pt idx="451">
                  <c:v>89.32</c:v>
                </c:pt>
                <c:pt idx="452">
                  <c:v>54.85</c:v>
                </c:pt>
                <c:pt idx="453">
                  <c:v>54.32</c:v>
                </c:pt>
                <c:pt idx="454">
                  <c:v>50.29</c:v>
                </c:pt>
                <c:pt idx="455">
                  <c:v>69.06</c:v>
                </c:pt>
                <c:pt idx="456">
                  <c:v>71.040000000000006</c:v>
                </c:pt>
                <c:pt idx="457">
                  <c:v>72.56</c:v>
                </c:pt>
                <c:pt idx="458">
                  <c:v>63.32</c:v>
                </c:pt>
                <c:pt idx="459">
                  <c:v>114.96</c:v>
                </c:pt>
                <c:pt idx="460">
                  <c:v>19.010000000000002</c:v>
                </c:pt>
                <c:pt idx="461">
                  <c:v>44.21</c:v>
                </c:pt>
                <c:pt idx="462">
                  <c:v>65.16</c:v>
                </c:pt>
                <c:pt idx="463">
                  <c:v>51.35</c:v>
                </c:pt>
                <c:pt idx="464">
                  <c:v>50.46</c:v>
                </c:pt>
                <c:pt idx="465">
                  <c:v>58.41</c:v>
                </c:pt>
                <c:pt idx="466">
                  <c:v>49.54</c:v>
                </c:pt>
                <c:pt idx="467">
                  <c:v>35.03</c:v>
                </c:pt>
                <c:pt idx="468">
                  <c:v>55.6</c:v>
                </c:pt>
                <c:pt idx="469">
                  <c:v>8.69</c:v>
                </c:pt>
                <c:pt idx="470">
                  <c:v>65.87</c:v>
                </c:pt>
                <c:pt idx="471">
                  <c:v>85.79</c:v>
                </c:pt>
                <c:pt idx="472">
                  <c:v>81.680000000000007</c:v>
                </c:pt>
                <c:pt idx="473">
                  <c:v>92.22</c:v>
                </c:pt>
                <c:pt idx="474">
                  <c:v>49.81</c:v>
                </c:pt>
                <c:pt idx="475">
                  <c:v>46.33</c:v>
                </c:pt>
                <c:pt idx="476">
                  <c:v>74.09</c:v>
                </c:pt>
                <c:pt idx="477">
                  <c:v>74.44</c:v>
                </c:pt>
                <c:pt idx="478">
                  <c:v>47.69</c:v>
                </c:pt>
                <c:pt idx="479">
                  <c:v>79.290000000000006</c:v>
                </c:pt>
                <c:pt idx="480">
                  <c:v>57.9</c:v>
                </c:pt>
                <c:pt idx="481">
                  <c:v>55.88</c:v>
                </c:pt>
                <c:pt idx="482">
                  <c:v>81.08</c:v>
                </c:pt>
                <c:pt idx="483">
                  <c:v>53.62</c:v>
                </c:pt>
                <c:pt idx="484">
                  <c:v>100.78</c:v>
                </c:pt>
                <c:pt idx="485">
                  <c:v>72.92</c:v>
                </c:pt>
                <c:pt idx="486">
                  <c:v>67.150000000000006</c:v>
                </c:pt>
                <c:pt idx="487">
                  <c:v>84.48</c:v>
                </c:pt>
                <c:pt idx="488">
                  <c:v>67.12</c:v>
                </c:pt>
                <c:pt idx="489">
                  <c:v>109.42</c:v>
                </c:pt>
                <c:pt idx="490">
                  <c:v>28.32</c:v>
                </c:pt>
                <c:pt idx="491">
                  <c:v>45.75</c:v>
                </c:pt>
                <c:pt idx="492">
                  <c:v>39.99</c:v>
                </c:pt>
                <c:pt idx="493">
                  <c:v>46.76</c:v>
                </c:pt>
                <c:pt idx="494">
                  <c:v>50.94</c:v>
                </c:pt>
                <c:pt idx="495">
                  <c:v>56.8</c:v>
                </c:pt>
                <c:pt idx="496">
                  <c:v>40.14</c:v>
                </c:pt>
                <c:pt idx="497">
                  <c:v>85.29</c:v>
                </c:pt>
                <c:pt idx="498">
                  <c:v>58.86</c:v>
                </c:pt>
                <c:pt idx="499">
                  <c:v>91.39</c:v>
                </c:pt>
                <c:pt idx="500">
                  <c:v>42.01</c:v>
                </c:pt>
                <c:pt idx="501">
                  <c:v>81.53</c:v>
                </c:pt>
                <c:pt idx="502">
                  <c:v>62.51</c:v>
                </c:pt>
                <c:pt idx="503">
                  <c:v>73.25</c:v>
                </c:pt>
                <c:pt idx="504">
                  <c:v>77.069999999999993</c:v>
                </c:pt>
                <c:pt idx="505">
                  <c:v>96.31</c:v>
                </c:pt>
                <c:pt idx="506">
                  <c:v>78.39</c:v>
                </c:pt>
                <c:pt idx="507">
                  <c:v>87.75</c:v>
                </c:pt>
                <c:pt idx="508">
                  <c:v>91.79</c:v>
                </c:pt>
                <c:pt idx="509">
                  <c:v>39.54</c:v>
                </c:pt>
                <c:pt idx="510">
                  <c:v>43.28</c:v>
                </c:pt>
                <c:pt idx="511">
                  <c:v>36.72</c:v>
                </c:pt>
                <c:pt idx="512">
                  <c:v>66.959999999999994</c:v>
                </c:pt>
                <c:pt idx="513">
                  <c:v>43.95</c:v>
                </c:pt>
                <c:pt idx="514">
                  <c:v>91.16</c:v>
                </c:pt>
                <c:pt idx="515">
                  <c:v>68.760000000000005</c:v>
                </c:pt>
                <c:pt idx="516">
                  <c:v>61.2</c:v>
                </c:pt>
                <c:pt idx="517">
                  <c:v>48.57</c:v>
                </c:pt>
                <c:pt idx="518">
                  <c:v>43.18</c:v>
                </c:pt>
                <c:pt idx="519">
                  <c:v>40.86</c:v>
                </c:pt>
                <c:pt idx="520">
                  <c:v>51</c:v>
                </c:pt>
                <c:pt idx="521">
                  <c:v>38.86</c:v>
                </c:pt>
                <c:pt idx="522">
                  <c:v>42.01</c:v>
                </c:pt>
                <c:pt idx="523">
                  <c:v>45.03</c:v>
                </c:pt>
                <c:pt idx="524">
                  <c:v>52.3</c:v>
                </c:pt>
                <c:pt idx="525">
                  <c:v>50.8</c:v>
                </c:pt>
                <c:pt idx="526">
                  <c:v>86.23</c:v>
                </c:pt>
                <c:pt idx="527">
                  <c:v>51.36</c:v>
                </c:pt>
                <c:pt idx="528">
                  <c:v>56.7</c:v>
                </c:pt>
                <c:pt idx="529">
                  <c:v>44.39</c:v>
                </c:pt>
                <c:pt idx="530">
                  <c:v>80.31</c:v>
                </c:pt>
                <c:pt idx="531">
                  <c:v>27.64</c:v>
                </c:pt>
                <c:pt idx="532">
                  <c:v>103.65</c:v>
                </c:pt>
                <c:pt idx="533">
                  <c:v>88.53</c:v>
                </c:pt>
                <c:pt idx="534">
                  <c:v>91.7</c:v>
                </c:pt>
                <c:pt idx="535">
                  <c:v>51.89</c:v>
                </c:pt>
                <c:pt idx="536">
                  <c:v>43.17</c:v>
                </c:pt>
                <c:pt idx="537">
                  <c:v>58.89</c:v>
                </c:pt>
                <c:pt idx="538">
                  <c:v>46.56</c:v>
                </c:pt>
                <c:pt idx="539">
                  <c:v>49.61</c:v>
                </c:pt>
                <c:pt idx="540">
                  <c:v>48.18</c:v>
                </c:pt>
                <c:pt idx="541">
                  <c:v>55.94</c:v>
                </c:pt>
                <c:pt idx="542">
                  <c:v>62.53</c:v>
                </c:pt>
                <c:pt idx="543">
                  <c:v>72.44</c:v>
                </c:pt>
                <c:pt idx="544">
                  <c:v>105.61</c:v>
                </c:pt>
                <c:pt idx="545">
                  <c:v>24.63</c:v>
                </c:pt>
                <c:pt idx="546">
                  <c:v>70.36</c:v>
                </c:pt>
                <c:pt idx="547">
                  <c:v>63.5</c:v>
                </c:pt>
                <c:pt idx="548">
                  <c:v>66.56</c:v>
                </c:pt>
                <c:pt idx="549">
                  <c:v>67.63</c:v>
                </c:pt>
                <c:pt idx="550">
                  <c:v>55.3</c:v>
                </c:pt>
                <c:pt idx="551">
                  <c:v>80</c:v>
                </c:pt>
                <c:pt idx="552">
                  <c:v>94.07</c:v>
                </c:pt>
                <c:pt idx="553">
                  <c:v>38.450000000000003</c:v>
                </c:pt>
                <c:pt idx="554">
                  <c:v>46.8</c:v>
                </c:pt>
                <c:pt idx="555">
                  <c:v>77.319999999999993</c:v>
                </c:pt>
                <c:pt idx="556">
                  <c:v>48.83</c:v>
                </c:pt>
                <c:pt idx="557">
                  <c:v>70.88</c:v>
                </c:pt>
                <c:pt idx="558">
                  <c:v>67.36</c:v>
                </c:pt>
                <c:pt idx="559">
                  <c:v>74.239999999999995</c:v>
                </c:pt>
                <c:pt idx="560">
                  <c:v>67.2</c:v>
                </c:pt>
                <c:pt idx="561">
                  <c:v>93.63</c:v>
                </c:pt>
                <c:pt idx="562">
                  <c:v>100.55</c:v>
                </c:pt>
                <c:pt idx="563">
                  <c:v>99.72</c:v>
                </c:pt>
                <c:pt idx="564">
                  <c:v>41.24</c:v>
                </c:pt>
                <c:pt idx="565">
                  <c:v>47.22</c:v>
                </c:pt>
                <c:pt idx="566">
                  <c:v>70.739999999999995</c:v>
                </c:pt>
                <c:pt idx="567">
                  <c:v>67.739999999999995</c:v>
                </c:pt>
                <c:pt idx="568">
                  <c:v>86.68</c:v>
                </c:pt>
                <c:pt idx="569">
                  <c:v>84.13</c:v>
                </c:pt>
                <c:pt idx="570">
                  <c:v>54.57</c:v>
                </c:pt>
                <c:pt idx="571">
                  <c:v>58.01</c:v>
                </c:pt>
                <c:pt idx="572">
                  <c:v>70.06</c:v>
                </c:pt>
                <c:pt idx="573">
                  <c:v>42.13</c:v>
                </c:pt>
                <c:pt idx="574">
                  <c:v>18.28</c:v>
                </c:pt>
                <c:pt idx="575">
                  <c:v>50.07</c:v>
                </c:pt>
                <c:pt idx="576">
                  <c:v>41.59</c:v>
                </c:pt>
                <c:pt idx="577">
                  <c:v>43.2</c:v>
                </c:pt>
                <c:pt idx="578">
                  <c:v>42.26</c:v>
                </c:pt>
                <c:pt idx="579">
                  <c:v>38.090000000000003</c:v>
                </c:pt>
                <c:pt idx="580">
                  <c:v>66.16</c:v>
                </c:pt>
                <c:pt idx="581">
                  <c:v>61.06</c:v>
                </c:pt>
                <c:pt idx="582">
                  <c:v>65.19</c:v>
                </c:pt>
                <c:pt idx="583">
                  <c:v>63.57</c:v>
                </c:pt>
                <c:pt idx="584">
                  <c:v>35.11</c:v>
                </c:pt>
                <c:pt idx="585">
                  <c:v>77.45</c:v>
                </c:pt>
                <c:pt idx="586">
                  <c:v>95.27</c:v>
                </c:pt>
                <c:pt idx="587">
                  <c:v>91.53</c:v>
                </c:pt>
                <c:pt idx="588">
                  <c:v>78.3</c:v>
                </c:pt>
                <c:pt idx="589">
                  <c:v>89.49</c:v>
                </c:pt>
                <c:pt idx="590">
                  <c:v>44.25</c:v>
                </c:pt>
                <c:pt idx="591">
                  <c:v>54.51</c:v>
                </c:pt>
                <c:pt idx="592">
                  <c:v>73.91</c:v>
                </c:pt>
                <c:pt idx="593">
                  <c:v>78.2</c:v>
                </c:pt>
                <c:pt idx="594">
                  <c:v>53</c:v>
                </c:pt>
                <c:pt idx="595">
                  <c:v>61.92</c:v>
                </c:pt>
                <c:pt idx="596">
                  <c:v>74.739999999999995</c:v>
                </c:pt>
                <c:pt idx="597">
                  <c:v>75.08</c:v>
                </c:pt>
                <c:pt idx="598">
                  <c:v>92.89</c:v>
                </c:pt>
                <c:pt idx="599">
                  <c:v>80.16</c:v>
                </c:pt>
                <c:pt idx="600">
                  <c:v>90.89</c:v>
                </c:pt>
                <c:pt idx="601">
                  <c:v>30.33</c:v>
                </c:pt>
                <c:pt idx="602">
                  <c:v>64.67</c:v>
                </c:pt>
                <c:pt idx="603">
                  <c:v>31.21</c:v>
                </c:pt>
                <c:pt idx="604">
                  <c:v>40.19</c:v>
                </c:pt>
                <c:pt idx="605">
                  <c:v>67.44</c:v>
                </c:pt>
                <c:pt idx="606">
                  <c:v>83.57</c:v>
                </c:pt>
                <c:pt idx="607">
                  <c:v>62.31</c:v>
                </c:pt>
                <c:pt idx="608">
                  <c:v>30.62</c:v>
                </c:pt>
                <c:pt idx="609">
                  <c:v>61.81</c:v>
                </c:pt>
                <c:pt idx="610">
                  <c:v>61.26</c:v>
                </c:pt>
                <c:pt idx="611">
                  <c:v>77.989999999999995</c:v>
                </c:pt>
                <c:pt idx="612">
                  <c:v>10.96</c:v>
                </c:pt>
                <c:pt idx="613">
                  <c:v>65.209999999999994</c:v>
                </c:pt>
                <c:pt idx="614">
                  <c:v>36.51</c:v>
                </c:pt>
                <c:pt idx="615">
                  <c:v>73.25</c:v>
                </c:pt>
                <c:pt idx="616">
                  <c:v>77.38</c:v>
                </c:pt>
                <c:pt idx="617">
                  <c:v>21.99</c:v>
                </c:pt>
                <c:pt idx="618">
                  <c:v>71.069999999999993</c:v>
                </c:pt>
                <c:pt idx="619">
                  <c:v>66.430000000000007</c:v>
                </c:pt>
                <c:pt idx="620">
                  <c:v>59.39</c:v>
                </c:pt>
                <c:pt idx="621">
                  <c:v>47.75</c:v>
                </c:pt>
                <c:pt idx="622">
                  <c:v>17.32</c:v>
                </c:pt>
                <c:pt idx="623">
                  <c:v>92.88</c:v>
                </c:pt>
                <c:pt idx="624">
                  <c:v>24.34</c:v>
                </c:pt>
                <c:pt idx="625">
                  <c:v>31.57</c:v>
                </c:pt>
                <c:pt idx="626">
                  <c:v>88.33</c:v>
                </c:pt>
                <c:pt idx="627">
                  <c:v>35.53</c:v>
                </c:pt>
                <c:pt idx="628">
                  <c:v>44.82</c:v>
                </c:pt>
                <c:pt idx="629">
                  <c:v>69.069999999999993</c:v>
                </c:pt>
                <c:pt idx="630">
                  <c:v>74.760000000000005</c:v>
                </c:pt>
                <c:pt idx="631">
                  <c:v>62.85</c:v>
                </c:pt>
                <c:pt idx="632">
                  <c:v>35.75</c:v>
                </c:pt>
                <c:pt idx="633">
                  <c:v>70.430000000000007</c:v>
                </c:pt>
                <c:pt idx="634">
                  <c:v>118.49</c:v>
                </c:pt>
                <c:pt idx="635">
                  <c:v>25.68</c:v>
                </c:pt>
                <c:pt idx="636">
                  <c:v>36.58</c:v>
                </c:pt>
                <c:pt idx="637">
                  <c:v>50.66</c:v>
                </c:pt>
                <c:pt idx="638">
                  <c:v>55.46</c:v>
                </c:pt>
                <c:pt idx="639">
                  <c:v>99.96</c:v>
                </c:pt>
                <c:pt idx="640">
                  <c:v>70.61</c:v>
                </c:pt>
                <c:pt idx="641">
                  <c:v>41.82</c:v>
                </c:pt>
                <c:pt idx="642">
                  <c:v>44.09</c:v>
                </c:pt>
                <c:pt idx="643">
                  <c:v>67.069999999999993</c:v>
                </c:pt>
                <c:pt idx="644">
                  <c:v>72.78</c:v>
                </c:pt>
                <c:pt idx="645">
                  <c:v>67.02</c:v>
                </c:pt>
                <c:pt idx="646">
                  <c:v>16.579999999999998</c:v>
                </c:pt>
                <c:pt idx="647">
                  <c:v>28.16</c:v>
                </c:pt>
                <c:pt idx="648">
                  <c:v>84.26</c:v>
                </c:pt>
                <c:pt idx="649">
                  <c:v>67.31</c:v>
                </c:pt>
                <c:pt idx="650">
                  <c:v>53.2</c:v>
                </c:pt>
                <c:pt idx="651">
                  <c:v>42.33</c:v>
                </c:pt>
                <c:pt idx="652">
                  <c:v>46.24</c:v>
                </c:pt>
                <c:pt idx="653">
                  <c:v>77.400000000000006</c:v>
                </c:pt>
                <c:pt idx="654">
                  <c:v>39.17</c:v>
                </c:pt>
                <c:pt idx="655">
                  <c:v>89.18</c:v>
                </c:pt>
                <c:pt idx="656">
                  <c:v>38.17</c:v>
                </c:pt>
                <c:pt idx="657">
                  <c:v>70.22</c:v>
                </c:pt>
                <c:pt idx="658">
                  <c:v>23.31</c:v>
                </c:pt>
                <c:pt idx="659">
                  <c:v>55.63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E44-4E79-8FEB-ADE5087424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0156168"/>
        <c:axId val="590150592"/>
      </c:scatterChart>
      <c:valAx>
        <c:axId val="590156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rgbClr val="A1DFED">
                  <a:alpha val="63922"/>
                </a:srgb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Temps passÉ sur le site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150592"/>
        <c:crosses val="autoZero"/>
        <c:crossBetween val="midCat"/>
      </c:valAx>
      <c:valAx>
        <c:axId val="59015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Montant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* #,##0.00\ &quot;€&quot;_-;\-* #,##0.00\ &quot;€&quot;_-;_-* &quot;-&quot;??\ &quot;€&quot;_-;_-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156168"/>
        <c:crosses val="autoZero"/>
        <c:crossBetween val="midCat"/>
      </c:valAx>
      <c:spPr>
        <a:noFill/>
        <a:ln>
          <a:solidFill>
            <a:srgbClr val="A1DFED">
              <a:alpha val="0"/>
            </a:srgbClr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>
      <a:glow>
        <a:schemeClr val="accent1">
          <a:alpha val="40000"/>
        </a:schemeClr>
      </a:glow>
    </a:effectLst>
    <a:scene3d>
      <a:camera prst="orthographicFront"/>
      <a:lightRig rig="threePt" dir="t"/>
    </a:scene3d>
    <a:sp3d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fr-FR"/>
              <a:t>CA par catégories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11C-40F1-B635-C6FB3D19195F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11C-40F1-B635-C6FB3D19195F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11C-40F1-B635-C6FB3D19195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Dashboard!$B$6:$B$8</c:f>
              <c:strCache>
                <c:ptCount val="3"/>
                <c:pt idx="0">
                  <c:v>biens de conso.</c:v>
                </c:pt>
                <c:pt idx="1">
                  <c:v>nourriture</c:v>
                </c:pt>
                <c:pt idx="2">
                  <c:v>high tech</c:v>
                </c:pt>
              </c:strCache>
            </c:strRef>
          </c:cat>
          <c:val>
            <c:numRef>
              <c:f>Dashboard!$J$6:$J$8</c:f>
              <c:numCache>
                <c:formatCode>_-* #,##0.00\ "€"_-;\-* #,##0.00\ "€"_-;_-* "-"??\ "€"_-;_-@</c:formatCode>
                <c:ptCount val="3"/>
                <c:pt idx="0">
                  <c:v>79290.899999999994</c:v>
                </c:pt>
                <c:pt idx="1">
                  <c:v>107400.81999999999</c:v>
                </c:pt>
                <c:pt idx="2">
                  <c:v>18055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11C-40F1-B635-C6FB3D19195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fr-FR"/>
              <a:t>Évolution du CA par catégories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Dashboard!$B$6</c:f>
              <c:strCache>
                <c:ptCount val="1"/>
                <c:pt idx="0">
                  <c:v>biens de conso.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Dashboard!$C$4:$H$4</c:f>
              <c:strCache>
                <c:ptCount val="6"/>
                <c:pt idx="0">
                  <c:v>SEPT</c:v>
                </c:pt>
                <c:pt idx="1">
                  <c:v>OCT</c:v>
                </c:pt>
                <c:pt idx="2">
                  <c:v>NOV</c:v>
                </c:pt>
                <c:pt idx="3">
                  <c:v>DEC</c:v>
                </c:pt>
                <c:pt idx="4">
                  <c:v>JAN</c:v>
                </c:pt>
                <c:pt idx="5">
                  <c:v>FEV</c:v>
                </c:pt>
              </c:strCache>
            </c:strRef>
          </c:cat>
          <c:val>
            <c:numRef>
              <c:f>Dashboard!$C$6:$H$6</c:f>
              <c:numCache>
                <c:formatCode>_-* #,##0.00\ "€"_-;\-* #,##0.00\ "€"_-;_-* "-"??\ "€"_-;_-@</c:formatCode>
                <c:ptCount val="6"/>
                <c:pt idx="0">
                  <c:v>10543</c:v>
                </c:pt>
                <c:pt idx="1">
                  <c:v>11458</c:v>
                </c:pt>
                <c:pt idx="2">
                  <c:v>13520</c:v>
                </c:pt>
                <c:pt idx="3">
                  <c:v>14023</c:v>
                </c:pt>
                <c:pt idx="4">
                  <c:v>14983</c:v>
                </c:pt>
                <c:pt idx="5">
                  <c:v>14763.899999999991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0-4055-ABFA-7339EE3EB27F}"/>
            </c:ext>
          </c:extLst>
        </c:ser>
        <c:ser>
          <c:idx val="2"/>
          <c:order val="2"/>
          <c:tx>
            <c:strRef>
              <c:f>Dashboard!$B$7</c:f>
              <c:strCache>
                <c:ptCount val="1"/>
                <c:pt idx="0">
                  <c:v>nourriture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Dashboard!$C$4:$H$4</c:f>
              <c:strCache>
                <c:ptCount val="6"/>
                <c:pt idx="0">
                  <c:v>SEPT</c:v>
                </c:pt>
                <c:pt idx="1">
                  <c:v>OCT</c:v>
                </c:pt>
                <c:pt idx="2">
                  <c:v>NOV</c:v>
                </c:pt>
                <c:pt idx="3">
                  <c:v>DEC</c:v>
                </c:pt>
                <c:pt idx="4">
                  <c:v>JAN</c:v>
                </c:pt>
                <c:pt idx="5">
                  <c:v>FEV</c:v>
                </c:pt>
              </c:strCache>
            </c:strRef>
          </c:cat>
          <c:val>
            <c:numRef>
              <c:f>Dashboard!$C$7:$H$7</c:f>
              <c:numCache>
                <c:formatCode>_-* #,##0.00\ "€"_-;\-* #,##0.00\ "€"_-;_-* "-"??\ "€"_-;_-@</c:formatCode>
                <c:ptCount val="6"/>
                <c:pt idx="0">
                  <c:v>13855</c:v>
                </c:pt>
                <c:pt idx="1">
                  <c:v>16052</c:v>
                </c:pt>
                <c:pt idx="2">
                  <c:v>16797</c:v>
                </c:pt>
                <c:pt idx="3">
                  <c:v>17582</c:v>
                </c:pt>
                <c:pt idx="4">
                  <c:v>18216</c:v>
                </c:pt>
                <c:pt idx="5">
                  <c:v>24898.819999999996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0-4055-ABFA-7339EE3EB27F}"/>
            </c:ext>
          </c:extLst>
        </c:ser>
        <c:ser>
          <c:idx val="3"/>
          <c:order val="3"/>
          <c:tx>
            <c:strRef>
              <c:f>Dashboard!$B$8</c:f>
              <c:strCache>
                <c:ptCount val="1"/>
                <c:pt idx="0">
                  <c:v>high tech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C10-4055-ABFA-7339EE3EB27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Dashboard!$C$4:$H$4</c:f>
              <c:strCache>
                <c:ptCount val="6"/>
                <c:pt idx="0">
                  <c:v>SEPT</c:v>
                </c:pt>
                <c:pt idx="1">
                  <c:v>OCT</c:v>
                </c:pt>
                <c:pt idx="2">
                  <c:v>NOV</c:v>
                </c:pt>
                <c:pt idx="3">
                  <c:v>DEC</c:v>
                </c:pt>
                <c:pt idx="4">
                  <c:v>JAN</c:v>
                </c:pt>
                <c:pt idx="5">
                  <c:v>FEV</c:v>
                </c:pt>
              </c:strCache>
            </c:strRef>
          </c:cat>
          <c:val>
            <c:numRef>
              <c:f>Dashboard!$C$8:$H$8</c:f>
              <c:numCache>
                <c:formatCode>_-* #,##0.00\ "€"_-;\-* #,##0.00\ "€"_-;_-* "-"??\ "€"_-;_-@</c:formatCode>
                <c:ptCount val="6"/>
                <c:pt idx="0">
                  <c:v>3002</c:v>
                </c:pt>
                <c:pt idx="1">
                  <c:v>3769</c:v>
                </c:pt>
                <c:pt idx="2">
                  <c:v>4230</c:v>
                </c:pt>
                <c:pt idx="3">
                  <c:v>4341</c:v>
                </c:pt>
                <c:pt idx="4">
                  <c:v>2713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C10-4055-ABFA-7339EE3EB27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45295032"/>
        <c:axId val="64529536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Dashboard!$B$5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Dashboard!$C$4:$H$4</c15:sqref>
                        </c15:formulaRef>
                      </c:ext>
                    </c:extLst>
                    <c:strCache>
                      <c:ptCount val="6"/>
                      <c:pt idx="0">
                        <c:v>SEPT</c:v>
                      </c:pt>
                      <c:pt idx="1">
                        <c:v>OCT</c:v>
                      </c:pt>
                      <c:pt idx="2">
                        <c:v>NOV</c:v>
                      </c:pt>
                      <c:pt idx="3">
                        <c:v>DEC</c:v>
                      </c:pt>
                      <c:pt idx="4">
                        <c:v>JAN</c:v>
                      </c:pt>
                      <c:pt idx="5">
                        <c:v>FEV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Dashboard!$C$5:$H$5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5C10-4055-ABFA-7339EE3EB27F}"/>
                  </c:ext>
                </c:extLst>
              </c15:ser>
            </c15:filteredBarSeries>
          </c:ext>
        </c:extLst>
      </c:barChart>
      <c:catAx>
        <c:axId val="645295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295360"/>
        <c:crosses val="autoZero"/>
        <c:auto val="1"/>
        <c:lblAlgn val="ctr"/>
        <c:lblOffset val="100"/>
        <c:noMultiLvlLbl val="0"/>
      </c:catAx>
      <c:valAx>
        <c:axId val="64529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Chiffres</a:t>
                </a:r>
                <a:r>
                  <a:rPr lang="fr-FR" baseline="0"/>
                  <a:t> d'affaires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* #,##0.00\ &quot;€&quot;_-;\-* #,##0.00\ &quot;€&quot;_-;_-* &quot;-&quot;??\ &quot;€&quot;_-;_-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295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0</xdr:row>
      <xdr:rowOff>0</xdr:rowOff>
    </xdr:from>
    <xdr:to>
      <xdr:col>19</xdr:col>
      <xdr:colOff>38100</xdr:colOff>
      <xdr:row>34</xdr:row>
      <xdr:rowOff>171450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14547DBA-0197-4C41-8543-F454080D9A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266699</xdr:colOff>
      <xdr:row>1</xdr:row>
      <xdr:rowOff>1</xdr:rowOff>
    </xdr:from>
    <xdr:to>
      <xdr:col>18</xdr:col>
      <xdr:colOff>381000</xdr:colOff>
      <xdr:row>34</xdr:row>
      <xdr:rowOff>76200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EFB2D8C5-6F07-4C78-ABA3-9855BEF5DD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238124</xdr:colOff>
      <xdr:row>0</xdr:row>
      <xdr:rowOff>190499</xdr:rowOff>
    </xdr:from>
    <xdr:to>
      <xdr:col>18</xdr:col>
      <xdr:colOff>209550</xdr:colOff>
      <xdr:row>34</xdr:row>
      <xdr:rowOff>76200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50F55D1-9CB8-4F6F-B161-5ED4365831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yril BOURGEOIS" refreshedDate="44586.525036805557" createdVersion="7" refreshedVersion="7" minRefreshableVersion="3" recordCount="661" xr:uid="{FE923702-FA55-4913-ABA9-8113970DE679}">
  <cacheSource type="worksheet">
    <worksheetSource name="Table_1"/>
  </cacheSource>
  <cacheFields count="4">
    <cacheField name="ID client" numFmtId="0">
      <sharedItems containsString="0" containsBlank="1" containsNumber="1" containsInteger="1" minValue="1" maxValue="74" count="67">
        <n v="16"/>
        <n v="52"/>
        <n v="58"/>
        <n v="11"/>
        <n v="25"/>
        <n v="40"/>
        <n v="8"/>
        <n v="1"/>
        <n v="36"/>
        <n v="14"/>
        <n v="17"/>
        <n v="19"/>
        <n v="45"/>
        <n v="3"/>
        <n v="39"/>
        <n v="15"/>
        <n v="28"/>
        <n v="7"/>
        <n v="41"/>
        <n v="18"/>
        <n v="23"/>
        <n v="43"/>
        <n v="12"/>
        <n v="31"/>
        <n v="29"/>
        <n v="5"/>
        <n v="35"/>
        <n v="62"/>
        <n v="53"/>
        <n v="22"/>
        <n v="20"/>
        <n v="42"/>
        <n v="46"/>
        <n v="38"/>
        <n v="67"/>
        <n v="24"/>
        <n v="26"/>
        <n v="49"/>
        <n v="37"/>
        <n v="34"/>
        <n v="33"/>
        <n v="30"/>
        <n v="6"/>
        <n v="10"/>
        <n v="27"/>
        <n v="2"/>
        <n v="48"/>
        <n v="13"/>
        <n v="9"/>
        <n v="54"/>
        <n v="44"/>
        <n v="51"/>
        <n v="47"/>
        <n v="4"/>
        <n v="59"/>
        <n v="60"/>
        <n v="63"/>
        <n v="32"/>
        <n v="21"/>
        <n v="56"/>
        <n v="50"/>
        <n v="64"/>
        <n v="74"/>
        <n v="68"/>
        <n v="57"/>
        <n v="55"/>
        <m/>
      </sharedItems>
    </cacheField>
    <cacheField name="Temps d'achat" numFmtId="0">
      <sharedItems containsString="0" containsBlank="1" containsNumber="1" minValue="1.5" maxValue="13"/>
    </cacheField>
    <cacheField name="Montant" numFmtId="0">
      <sharedItems containsString="0" containsBlank="1" containsNumber="1" minValue="6.97" maxValue="132.72999999999999"/>
    </cacheField>
    <cacheField name="Categorie" numFmtId="0">
      <sharedItems containsBlank="1" count="3">
        <s v="bien de conso."/>
        <s v="nourriture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61">
  <r>
    <x v="0"/>
    <n v="5.22"/>
    <n v="48.26"/>
    <x v="0"/>
  </r>
  <r>
    <x v="1"/>
    <n v="6.17"/>
    <n v="55.46"/>
    <x v="0"/>
  </r>
  <r>
    <x v="2"/>
    <n v="5.36"/>
    <n v="53.2"/>
    <x v="0"/>
  </r>
  <r>
    <x v="3"/>
    <n v="5.46"/>
    <n v="47.61"/>
    <x v="0"/>
  </r>
  <r>
    <x v="4"/>
    <n v="9.77"/>
    <n v="81.569999999999993"/>
    <x v="0"/>
  </r>
  <r>
    <x v="5"/>
    <n v="6.96"/>
    <n v="63.5"/>
    <x v="0"/>
  </r>
  <r>
    <x v="6"/>
    <n v="5.64"/>
    <n v="46.17"/>
    <x v="0"/>
  </r>
  <r>
    <x v="7"/>
    <n v="4.5599999999999996"/>
    <n v="46.9"/>
    <x v="0"/>
  </r>
  <r>
    <x v="8"/>
    <n v="5.2"/>
    <n v="39.99"/>
    <x v="0"/>
  </r>
  <r>
    <x v="9"/>
    <n v="6.28"/>
    <n v="58.85"/>
    <x v="0"/>
  </r>
  <r>
    <x v="10"/>
    <n v="6.06"/>
    <n v="55.41"/>
    <x v="0"/>
  </r>
  <r>
    <x v="11"/>
    <n v="6.57"/>
    <n v="64.61"/>
    <x v="0"/>
  </r>
  <r>
    <x v="8"/>
    <n v="4.24"/>
    <n v="45.75"/>
    <x v="0"/>
  </r>
  <r>
    <x v="12"/>
    <n v="8.7100000000000009"/>
    <n v="73.91"/>
    <x v="0"/>
  </r>
  <r>
    <x v="13"/>
    <n v="6.22"/>
    <n v="51.33"/>
    <x v="0"/>
  </r>
  <r>
    <x v="14"/>
    <n v="5.47"/>
    <n v="49.61"/>
    <x v="0"/>
  </r>
  <r>
    <x v="15"/>
    <n v="9.98"/>
    <n v="83.73"/>
    <x v="0"/>
  </r>
  <r>
    <x v="16"/>
    <n v="5.39"/>
    <n v="44.63"/>
    <x v="0"/>
  </r>
  <r>
    <x v="17"/>
    <n v="9.9499999999999993"/>
    <n v="80.989999999999995"/>
    <x v="0"/>
  </r>
  <r>
    <x v="18"/>
    <n v="9.23"/>
    <n v="74.239999999999995"/>
    <x v="0"/>
  </r>
  <r>
    <x v="19"/>
    <n v="8.39"/>
    <n v="72.72"/>
    <x v="0"/>
  </r>
  <r>
    <x v="20"/>
    <n v="5.41"/>
    <n v="44.6"/>
    <x v="0"/>
  </r>
  <r>
    <x v="17"/>
    <n v="7.45"/>
    <n v="57.16"/>
    <x v="0"/>
  </r>
  <r>
    <x v="21"/>
    <n v="5.03"/>
    <n v="41.59"/>
    <x v="0"/>
  </r>
  <r>
    <x v="9"/>
    <n v="5.15"/>
    <n v="52.61"/>
    <x v="0"/>
  </r>
  <r>
    <x v="17"/>
    <n v="6.43"/>
    <n v="54.95"/>
    <x v="0"/>
  </r>
  <r>
    <x v="14"/>
    <n v="8.93"/>
    <n v="72.44"/>
    <x v="0"/>
  </r>
  <r>
    <x v="22"/>
    <n v="8.44"/>
    <n v="68.91"/>
    <x v="0"/>
  </r>
  <r>
    <x v="23"/>
    <n v="8.92"/>
    <n v="77.150000000000006"/>
    <x v="0"/>
  </r>
  <r>
    <x v="24"/>
    <n v="5.47"/>
    <n v="44.4"/>
    <x v="0"/>
  </r>
  <r>
    <x v="25"/>
    <n v="7.28"/>
    <n v="62.93"/>
    <x v="0"/>
  </r>
  <r>
    <x v="7"/>
    <n v="4.84"/>
    <n v="37.46"/>
    <x v="0"/>
  </r>
  <r>
    <x v="16"/>
    <n v="7.6"/>
    <n v="73.75"/>
    <x v="0"/>
  </r>
  <r>
    <x v="26"/>
    <n v="9.07"/>
    <n v="67.150000000000006"/>
    <x v="0"/>
  </r>
  <r>
    <x v="27"/>
    <n v="9.91"/>
    <n v="77.400000000000006"/>
    <x v="0"/>
  </r>
  <r>
    <x v="23"/>
    <n v="6.38"/>
    <n v="63.51"/>
    <x v="0"/>
  </r>
  <r>
    <x v="13"/>
    <n v="5.63"/>
    <n v="51.14"/>
    <x v="0"/>
  </r>
  <r>
    <x v="28"/>
    <n v="8.7200000000000006"/>
    <n v="70.61"/>
    <x v="0"/>
  </r>
  <r>
    <x v="23"/>
    <n v="4.55"/>
    <n v="44.23"/>
    <x v="0"/>
  </r>
  <r>
    <x v="23"/>
    <n v="6.55"/>
    <n v="50.83"/>
    <x v="0"/>
  </r>
  <r>
    <x v="29"/>
    <n v="4.1500000000000004"/>
    <n v="45.83"/>
    <x v="0"/>
  </r>
  <r>
    <x v="30"/>
    <n v="6.41"/>
    <n v="45.66"/>
    <x v="0"/>
  </r>
  <r>
    <x v="31"/>
    <n v="7.52"/>
    <n v="54.57"/>
    <x v="0"/>
  </r>
  <r>
    <x v="0"/>
    <n v="5.91"/>
    <n v="56.36"/>
    <x v="0"/>
  </r>
  <r>
    <x v="30"/>
    <n v="8.31"/>
    <n v="64.02"/>
    <x v="0"/>
  </r>
  <r>
    <x v="15"/>
    <n v="9.59"/>
    <n v="71.150000000000006"/>
    <x v="0"/>
  </r>
  <r>
    <x v="26"/>
    <n v="4.88"/>
    <n v="46.33"/>
    <x v="0"/>
  </r>
  <r>
    <x v="16"/>
    <n v="7.21"/>
    <n v="52.08"/>
    <x v="0"/>
  </r>
  <r>
    <x v="32"/>
    <n v="9.93"/>
    <n v="80.16"/>
    <x v="0"/>
  </r>
  <r>
    <x v="23"/>
    <n v="9.6"/>
    <n v="79.55"/>
    <x v="0"/>
  </r>
  <r>
    <x v="24"/>
    <n v="9.02"/>
    <n v="78.27"/>
    <x v="0"/>
  </r>
  <r>
    <x v="16"/>
    <n v="5.34"/>
    <n v="51.69"/>
    <x v="0"/>
  </r>
  <r>
    <x v="16"/>
    <n v="9.49"/>
    <n v="80.47"/>
    <x v="0"/>
  </r>
  <r>
    <x v="4"/>
    <n v="7.98"/>
    <n v="66.28"/>
    <x v="0"/>
  </r>
  <r>
    <x v="23"/>
    <n v="7.33"/>
    <n v="57"/>
    <x v="0"/>
  </r>
  <r>
    <x v="11"/>
    <n v="7.59"/>
    <n v="58.01"/>
    <x v="0"/>
  </r>
  <r>
    <x v="33"/>
    <n v="6.82"/>
    <n v="52.3"/>
    <x v="0"/>
  </r>
  <r>
    <x v="34"/>
    <n v="4.17"/>
    <n v="38.17"/>
    <x v="0"/>
  </r>
  <r>
    <x v="35"/>
    <n v="4.4800000000000004"/>
    <n v="38.24"/>
    <x v="0"/>
  </r>
  <r>
    <x v="19"/>
    <n v="9.1999999999999993"/>
    <n v="76.39"/>
    <x v="0"/>
  </r>
  <r>
    <x v="36"/>
    <n v="8.14"/>
    <n v="63.07"/>
    <x v="0"/>
  </r>
  <r>
    <x v="37"/>
    <n v="6.76"/>
    <n v="59.39"/>
    <x v="0"/>
  </r>
  <r>
    <x v="12"/>
    <n v="4.59"/>
    <n v="44.25"/>
    <x v="0"/>
  </r>
  <r>
    <x v="38"/>
    <n v="8.8000000000000007"/>
    <n v="68.760000000000005"/>
    <x v="0"/>
  </r>
  <r>
    <x v="24"/>
    <n v="6.59"/>
    <n v="52.87"/>
    <x v="0"/>
  </r>
  <r>
    <x v="33"/>
    <n v="4.57"/>
    <n v="40.86"/>
    <x v="0"/>
  </r>
  <r>
    <x v="8"/>
    <n v="6.97"/>
    <n v="58.86"/>
    <x v="0"/>
  </r>
  <r>
    <x v="39"/>
    <n v="6.82"/>
    <n v="55.6"/>
    <x v="0"/>
  </r>
  <r>
    <x v="21"/>
    <n v="5.56"/>
    <n v="43.2"/>
    <x v="0"/>
  </r>
  <r>
    <x v="16"/>
    <n v="5.29"/>
    <n v="46.77"/>
    <x v="0"/>
  </r>
  <r>
    <x v="3"/>
    <n v="6.64"/>
    <n v="52.51"/>
    <x v="0"/>
  </r>
  <r>
    <x v="17"/>
    <n v="7.75"/>
    <n v="54.28"/>
    <x v="0"/>
  </r>
  <r>
    <x v="40"/>
    <n v="6.99"/>
    <n v="54.32"/>
    <x v="0"/>
  </r>
  <r>
    <x v="30"/>
    <n v="7.31"/>
    <n v="57.02"/>
    <x v="0"/>
  </r>
  <r>
    <x v="35"/>
    <n v="8.6"/>
    <n v="68.48"/>
    <x v="0"/>
  </r>
  <r>
    <x v="41"/>
    <n v="4.93"/>
    <n v="43.97"/>
    <x v="0"/>
  </r>
  <r>
    <x v="35"/>
    <n v="4.05"/>
    <n v="47.74"/>
    <x v="0"/>
  </r>
  <r>
    <x v="42"/>
    <n v="9.0500000000000007"/>
    <n v="77.84"/>
    <x v="0"/>
  </r>
  <r>
    <x v="8"/>
    <n v="5.77"/>
    <n v="46.76"/>
    <x v="0"/>
  </r>
  <r>
    <x v="36"/>
    <n v="7.37"/>
    <n v="69.61"/>
    <x v="0"/>
  </r>
  <r>
    <x v="42"/>
    <n v="6.34"/>
    <n v="52.36"/>
    <x v="0"/>
  </r>
  <r>
    <x v="18"/>
    <n v="5.14"/>
    <n v="46.8"/>
    <x v="0"/>
  </r>
  <r>
    <x v="25"/>
    <n v="5.43"/>
    <n v="39.72"/>
    <x v="0"/>
  </r>
  <r>
    <x v="42"/>
    <n v="8.98"/>
    <n v="72.540000000000006"/>
    <x v="0"/>
  </r>
  <r>
    <x v="17"/>
    <n v="8.9600000000000009"/>
    <n v="79.349999999999994"/>
    <x v="0"/>
  </r>
  <r>
    <x v="33"/>
    <n v="7.34"/>
    <n v="56.7"/>
    <x v="0"/>
  </r>
  <r>
    <x v="7"/>
    <n v="6.81"/>
    <n v="64.599999999999994"/>
    <x v="0"/>
  </r>
  <r>
    <x v="35"/>
    <n v="7.9"/>
    <n v="65.95"/>
    <x v="0"/>
  </r>
  <r>
    <x v="43"/>
    <n v="6.69"/>
    <n v="57.47"/>
    <x v="0"/>
  </r>
  <r>
    <x v="43"/>
    <n v="7.21"/>
    <n v="56.66"/>
    <x v="0"/>
  </r>
  <r>
    <x v="0"/>
    <n v="9.15"/>
    <n v="69.040000000000006"/>
    <x v="0"/>
  </r>
  <r>
    <x v="20"/>
    <n v="4.17"/>
    <n v="39.58"/>
    <x v="0"/>
  </r>
  <r>
    <x v="26"/>
    <n v="7.37"/>
    <n v="57.9"/>
    <x v="0"/>
  </r>
  <r>
    <x v="42"/>
    <n v="7.52"/>
    <n v="63.74"/>
    <x v="0"/>
  </r>
  <r>
    <x v="35"/>
    <n v="4.66"/>
    <n v="38.69"/>
    <x v="0"/>
  </r>
  <r>
    <x v="39"/>
    <n v="8.64"/>
    <n v="65.87"/>
    <x v="0"/>
  </r>
  <r>
    <x v="36"/>
    <n v="7.31"/>
    <n v="62.13"/>
    <x v="0"/>
  </r>
  <r>
    <x v="39"/>
    <n v="5.38"/>
    <n v="50.46"/>
    <x v="0"/>
  </r>
  <r>
    <x v="19"/>
    <n v="8.1"/>
    <n v="77.16"/>
    <x v="0"/>
  </r>
  <r>
    <x v="19"/>
    <n v="6.06"/>
    <n v="52.84"/>
    <x v="0"/>
  </r>
  <r>
    <x v="29"/>
    <n v="9.8699999999999992"/>
    <n v="84.28"/>
    <x v="0"/>
  </r>
  <r>
    <x v="44"/>
    <n v="4.7"/>
    <n v="44.37"/>
    <x v="0"/>
  </r>
  <r>
    <x v="23"/>
    <n v="5.87"/>
    <n v="57.43"/>
    <x v="0"/>
  </r>
  <r>
    <x v="44"/>
    <n v="4.84"/>
    <n v="45.31"/>
    <x v="0"/>
  </r>
  <r>
    <x v="36"/>
    <n v="8.6300000000000008"/>
    <n v="68.959999999999994"/>
    <x v="0"/>
  </r>
  <r>
    <x v="39"/>
    <n v="9.94"/>
    <n v="81.680000000000007"/>
    <x v="0"/>
  </r>
  <r>
    <x v="19"/>
    <n v="9.99"/>
    <n v="75.739999999999995"/>
    <x v="0"/>
  </r>
  <r>
    <x v="7"/>
    <n v="5.45"/>
    <n v="52.45"/>
    <x v="0"/>
  </r>
  <r>
    <x v="29"/>
    <n v="8.7200000000000006"/>
    <n v="68.069999999999993"/>
    <x v="0"/>
  </r>
  <r>
    <x v="45"/>
    <n v="4.6399999999999997"/>
    <n v="51.67"/>
    <x v="0"/>
  </r>
  <r>
    <x v="19"/>
    <n v="5.66"/>
    <n v="48.8"/>
    <x v="0"/>
  </r>
  <r>
    <x v="8"/>
    <n v="9.0299999999999994"/>
    <n v="77.069999999999993"/>
    <x v="0"/>
  </r>
  <r>
    <x v="30"/>
    <n v="5.93"/>
    <n v="53.41"/>
    <x v="0"/>
  </r>
  <r>
    <x v="30"/>
    <n v="9.0299999999999994"/>
    <n v="68.260000000000005"/>
    <x v="0"/>
  </r>
  <r>
    <x v="46"/>
    <n v="9.58"/>
    <n v="77.38"/>
    <x v="0"/>
  </r>
  <r>
    <x v="44"/>
    <n v="6.96"/>
    <n v="65.400000000000006"/>
    <x v="0"/>
  </r>
  <r>
    <x v="8"/>
    <n v="8.49"/>
    <n v="62.51"/>
    <x v="0"/>
  </r>
  <r>
    <x v="47"/>
    <n v="7.11"/>
    <n v="55.07"/>
    <x v="0"/>
  </r>
  <r>
    <x v="48"/>
    <n v="5.67"/>
    <n v="50.27"/>
    <x v="0"/>
  </r>
  <r>
    <x v="0"/>
    <n v="4.34"/>
    <n v="35.799999999999997"/>
    <x v="0"/>
  </r>
  <r>
    <x v="41"/>
    <n v="6.72"/>
    <n v="64.55"/>
    <x v="0"/>
  </r>
  <r>
    <x v="41"/>
    <n v="9.18"/>
    <n v="73.87"/>
    <x v="0"/>
  </r>
  <r>
    <x v="49"/>
    <n v="4.32"/>
    <n v="41.82"/>
    <x v="0"/>
  </r>
  <r>
    <x v="33"/>
    <n v="4.28"/>
    <n v="43.18"/>
    <x v="0"/>
  </r>
  <r>
    <x v="11"/>
    <n v="5.0999999999999996"/>
    <n v="47.22"/>
    <x v="0"/>
  </r>
  <r>
    <x v="36"/>
    <n v="6.23"/>
    <n v="53.91"/>
    <x v="0"/>
  </r>
  <r>
    <x v="41"/>
    <n v="6.45"/>
    <n v="59.74"/>
    <x v="0"/>
  </r>
  <r>
    <x v="23"/>
    <n v="9.73"/>
    <n v="74.14"/>
    <x v="0"/>
  </r>
  <r>
    <x v="1"/>
    <n v="4.1399999999999997"/>
    <n v="36.58"/>
    <x v="1"/>
  </r>
  <r>
    <x v="35"/>
    <n v="9.2799999999999994"/>
    <n v="76.55"/>
    <x v="0"/>
  </r>
  <r>
    <x v="43"/>
    <n v="6.76"/>
    <n v="37.07"/>
    <x v="0"/>
  </r>
  <r>
    <x v="4"/>
    <n v="6.16"/>
    <n v="71.33"/>
    <x v="0"/>
  </r>
  <r>
    <x v="33"/>
    <n v="8.2200000000000006"/>
    <n v="80.31"/>
    <x v="0"/>
  </r>
  <r>
    <x v="47"/>
    <n v="6.16"/>
    <n v="70.489999999999995"/>
    <x v="0"/>
  </r>
  <r>
    <x v="23"/>
    <n v="7.22"/>
    <n v="28.75"/>
    <x v="0"/>
  </r>
  <r>
    <x v="38"/>
    <n v="8.6"/>
    <n v="43.95"/>
    <x v="0"/>
  </r>
  <r>
    <x v="9"/>
    <n v="7.95"/>
    <n v="85.03"/>
    <x v="0"/>
  </r>
  <r>
    <x v="17"/>
    <n v="4.4400000000000004"/>
    <n v="76.47"/>
    <x v="0"/>
  </r>
  <r>
    <x v="43"/>
    <n v="9.75"/>
    <n v="51.12"/>
    <x v="0"/>
  </r>
  <r>
    <x v="22"/>
    <n v="9.07"/>
    <n v="68.02"/>
    <x v="0"/>
  </r>
  <r>
    <x v="39"/>
    <n v="4.93"/>
    <n v="65.16"/>
    <x v="0"/>
  </r>
  <r>
    <x v="36"/>
    <n v="4.76"/>
    <n v="58"/>
    <x v="0"/>
  </r>
  <r>
    <x v="24"/>
    <n v="5.96"/>
    <n v="55.1"/>
    <x v="0"/>
  </r>
  <r>
    <x v="20"/>
    <n v="4.54"/>
    <n v="21.1"/>
    <x v="0"/>
  </r>
  <r>
    <x v="39"/>
    <n v="6.12"/>
    <n v="49.54"/>
    <x v="0"/>
  </r>
  <r>
    <x v="10"/>
    <n v="5.35"/>
    <n v="40.880000000000003"/>
    <x v="0"/>
  </r>
  <r>
    <x v="33"/>
    <n v="8.39"/>
    <n v="27.64"/>
    <x v="0"/>
  </r>
  <r>
    <x v="8"/>
    <n v="9.35"/>
    <n v="96.31"/>
    <x v="0"/>
  </r>
  <r>
    <x v="35"/>
    <n v="5.0599999999999996"/>
    <n v="96.03"/>
    <x v="0"/>
  </r>
  <r>
    <x v="9"/>
    <n v="7.18"/>
    <n v="77.290000000000006"/>
    <x v="0"/>
  </r>
  <r>
    <x v="32"/>
    <n v="7.22"/>
    <n v="61.92"/>
    <x v="0"/>
  </r>
  <r>
    <x v="21"/>
    <n v="9.27"/>
    <n v="63.57"/>
    <x v="0"/>
  </r>
  <r>
    <x v="50"/>
    <n v="9.9600000000000009"/>
    <n v="78.3"/>
    <x v="0"/>
  </r>
  <r>
    <x v="21"/>
    <n v="4.68"/>
    <n v="50.07"/>
    <x v="0"/>
  </r>
  <r>
    <x v="39"/>
    <n v="5.15"/>
    <n v="51.35"/>
    <x v="0"/>
  </r>
  <r>
    <x v="0"/>
    <n v="9.65"/>
    <n v="53.41"/>
    <x v="0"/>
  </r>
  <r>
    <x v="41"/>
    <n v="8.61"/>
    <n v="52.91"/>
    <x v="0"/>
  </r>
  <r>
    <x v="36"/>
    <n v="6.21"/>
    <n v="65.28"/>
    <x v="0"/>
  </r>
  <r>
    <x v="26"/>
    <n v="8.3800000000000008"/>
    <n v="100.78"/>
    <x v="0"/>
  </r>
  <r>
    <x v="51"/>
    <n v="6.86"/>
    <n v="74.760000000000005"/>
    <x v="0"/>
  </r>
  <r>
    <x v="44"/>
    <n v="7.7"/>
    <n v="53.96"/>
    <x v="0"/>
  </r>
  <r>
    <x v="14"/>
    <n v="8.02"/>
    <n v="62.53"/>
    <x v="0"/>
  </r>
  <r>
    <x v="36"/>
    <n v="9.2100000000000009"/>
    <n v="83.15"/>
    <x v="0"/>
  </r>
  <r>
    <x v="47"/>
    <n v="8.24"/>
    <n v="76.959999999999994"/>
    <x v="0"/>
  </r>
  <r>
    <x v="44"/>
    <n v="6.63"/>
    <n v="54.57"/>
    <x v="0"/>
  </r>
  <r>
    <x v="0"/>
    <n v="8.2899999999999991"/>
    <n v="115.29"/>
    <x v="0"/>
  </r>
  <r>
    <x v="20"/>
    <n v="8.65"/>
    <n v="88.43"/>
    <x v="0"/>
  </r>
  <r>
    <x v="52"/>
    <n v="9.2100000000000009"/>
    <n v="62.31"/>
    <x v="0"/>
  </r>
  <r>
    <x v="10"/>
    <n v="9.0500000000000007"/>
    <n v="29.32"/>
    <x v="0"/>
  </r>
  <r>
    <x v="13"/>
    <n v="7.71"/>
    <n v="67.36"/>
    <x v="0"/>
  </r>
  <r>
    <x v="33"/>
    <n v="8.75"/>
    <n v="88.53"/>
    <x v="0"/>
  </r>
  <r>
    <x v="16"/>
    <n v="7.97"/>
    <n v="52.97"/>
    <x v="0"/>
  </r>
  <r>
    <x v="52"/>
    <n v="7.59"/>
    <n v="83.57"/>
    <x v="0"/>
  </r>
  <r>
    <x v="20"/>
    <n v="8.18"/>
    <n v="92.48"/>
    <x v="0"/>
  </r>
  <r>
    <x v="44"/>
    <n v="9.25"/>
    <n v="66.709999999999994"/>
    <x v="0"/>
  </r>
  <r>
    <x v="41"/>
    <n v="4.54"/>
    <n v="42.01"/>
    <x v="0"/>
  </r>
  <r>
    <x v="26"/>
    <n v="4.68"/>
    <n v="49.81"/>
    <x v="0"/>
  </r>
  <r>
    <x v="4"/>
    <n v="8.39"/>
    <n v="56.55"/>
    <x v="0"/>
  </r>
  <r>
    <x v="39"/>
    <n v="4.03"/>
    <n v="44.21"/>
    <x v="0"/>
  </r>
  <r>
    <x v="48"/>
    <n v="9.9600000000000009"/>
    <n v="50.61"/>
    <x v="0"/>
  </r>
  <r>
    <x v="41"/>
    <n v="4.1500000000000004"/>
    <n v="60.58"/>
    <x v="0"/>
  </r>
  <r>
    <x v="49"/>
    <n v="7.58"/>
    <n v="44.09"/>
    <x v="0"/>
  </r>
  <r>
    <x v="19"/>
    <n v="7.54"/>
    <n v="75.03"/>
    <x v="0"/>
  </r>
  <r>
    <x v="51"/>
    <n v="5.25"/>
    <n v="44.82"/>
    <x v="0"/>
  </r>
  <r>
    <x v="33"/>
    <n v="7.21"/>
    <n v="86.23"/>
    <x v="0"/>
  </r>
  <r>
    <x v="53"/>
    <n v="9.42"/>
    <n v="75.459999999999994"/>
    <x v="0"/>
  </r>
  <r>
    <x v="20"/>
    <n v="6.68"/>
    <n v="33.049999999999997"/>
    <x v="0"/>
  </r>
  <r>
    <x v="36"/>
    <n v="5.78"/>
    <n v="87.4"/>
    <x v="0"/>
  </r>
  <r>
    <x v="52"/>
    <n v="5.23"/>
    <n v="40.19"/>
    <x v="0"/>
  </r>
  <r>
    <x v="29"/>
    <n v="4.38"/>
    <n v="43.95"/>
    <x v="0"/>
  </r>
  <r>
    <x v="21"/>
    <n v="9.01"/>
    <n v="61.06"/>
    <x v="0"/>
  </r>
  <r>
    <x v="53"/>
    <n v="5.12"/>
    <n v="63.38"/>
    <x v="0"/>
  </r>
  <r>
    <x v="36"/>
    <n v="4.18"/>
    <n v="8"/>
    <x v="0"/>
  </r>
  <r>
    <x v="52"/>
    <n v="6.36"/>
    <n v="67.44"/>
    <x v="0"/>
  </r>
  <r>
    <x v="47"/>
    <n v="4.08"/>
    <n v="82.05"/>
    <x v="0"/>
  </r>
  <r>
    <x v="54"/>
    <n v="8.5399999999999991"/>
    <n v="42.33"/>
    <x v="0"/>
  </r>
  <r>
    <x v="14"/>
    <n v="5.38"/>
    <n v="46.56"/>
    <x v="0"/>
  </r>
  <r>
    <x v="33"/>
    <n v="5.5"/>
    <n v="42.01"/>
    <x v="0"/>
  </r>
  <r>
    <x v="52"/>
    <n v="5.03"/>
    <n v="31.21"/>
    <x v="0"/>
  </r>
  <r>
    <x v="55"/>
    <n v="4.6900000000000004"/>
    <n v="46.24"/>
    <x v="0"/>
  </r>
  <r>
    <x v="20"/>
    <n v="4.34"/>
    <n v="50.33"/>
    <x v="0"/>
  </r>
  <r>
    <x v="13"/>
    <n v="8.93"/>
    <n v="118.54"/>
    <x v="0"/>
  </r>
  <r>
    <x v="17"/>
    <n v="7.91"/>
    <n v="66.209999999999994"/>
    <x v="0"/>
  </r>
  <r>
    <x v="35"/>
    <n v="4.67"/>
    <n v="57.53"/>
    <x v="0"/>
  </r>
  <r>
    <x v="35"/>
    <n v="9.91"/>
    <n v="62.71"/>
    <x v="0"/>
  </r>
  <r>
    <x v="3"/>
    <n v="6.33"/>
    <n v="50.62"/>
    <x v="0"/>
  </r>
  <r>
    <x v="4"/>
    <n v="9.67"/>
    <n v="93.01"/>
    <x v="0"/>
  </r>
  <r>
    <x v="17"/>
    <n v="5.36"/>
    <n v="66.86"/>
    <x v="0"/>
  </r>
  <r>
    <x v="23"/>
    <n v="4.13"/>
    <n v="26.63"/>
    <x v="0"/>
  </r>
  <r>
    <x v="30"/>
    <n v="7.36"/>
    <n v="80.430000000000007"/>
    <x v="0"/>
  </r>
  <r>
    <x v="23"/>
    <n v="9.84"/>
    <n v="108.17"/>
    <x v="1"/>
  </r>
  <r>
    <x v="50"/>
    <n v="6.44"/>
    <n v="95.27"/>
    <x v="0"/>
  </r>
  <r>
    <x v="15"/>
    <n v="4.1399999999999997"/>
    <n v="35.78"/>
    <x v="0"/>
  </r>
  <r>
    <x v="26"/>
    <n v="6.63"/>
    <n v="79.290000000000006"/>
    <x v="0"/>
  </r>
  <r>
    <x v="31"/>
    <n v="7.68"/>
    <n v="70.06"/>
    <x v="0"/>
  </r>
  <r>
    <x v="40"/>
    <n v="8.4700000000000006"/>
    <n v="69.06"/>
    <x v="0"/>
  </r>
  <r>
    <x v="22"/>
    <n v="4.5199999999999996"/>
    <n v="45.92"/>
    <x v="0"/>
  </r>
  <r>
    <x v="6"/>
    <n v="8.39"/>
    <n v="89.98"/>
    <x v="0"/>
  </r>
  <r>
    <x v="16"/>
    <n v="8.86"/>
    <n v="55.5"/>
    <x v="0"/>
  </r>
  <r>
    <x v="45"/>
    <n v="9.4600000000000009"/>
    <n v="90.99"/>
    <x v="0"/>
  </r>
  <r>
    <x v="48"/>
    <n v="6.5"/>
    <n v="76.010000000000005"/>
    <x v="0"/>
  </r>
  <r>
    <x v="44"/>
    <n v="6.63"/>
    <n v="34.28"/>
    <x v="0"/>
  </r>
  <r>
    <x v="33"/>
    <n v="8.56"/>
    <n v="103.65"/>
    <x v="1"/>
  </r>
  <r>
    <x v="40"/>
    <n v="9.19"/>
    <n v="72.56"/>
    <x v="0"/>
  </r>
  <r>
    <x v="20"/>
    <n v="4.1500000000000004"/>
    <n v="49.27"/>
    <x v="0"/>
  </r>
  <r>
    <x v="46"/>
    <n v="6.09"/>
    <n v="65.209999999999994"/>
    <x v="0"/>
  </r>
  <r>
    <x v="16"/>
    <n v="7.41"/>
    <n v="86.46"/>
    <x v="0"/>
  </r>
  <r>
    <x v="48"/>
    <n v="5.47"/>
    <n v="45.76"/>
    <x v="0"/>
  </r>
  <r>
    <x v="23"/>
    <n v="4.6500000000000004"/>
    <n v="30.74"/>
    <x v="0"/>
  </r>
  <r>
    <x v="26"/>
    <n v="7.69"/>
    <n v="81.08"/>
    <x v="0"/>
  </r>
  <r>
    <x v="33"/>
    <n v="4.75"/>
    <n v="51"/>
    <x v="0"/>
  </r>
  <r>
    <x v="18"/>
    <n v="8.68"/>
    <n v="67.36"/>
    <x v="0"/>
  </r>
  <r>
    <x v="40"/>
    <n v="7.6"/>
    <n v="50.29"/>
    <x v="0"/>
  </r>
  <r>
    <x v="41"/>
    <n v="9.2200000000000006"/>
    <n v="83.76"/>
    <x v="0"/>
  </r>
  <r>
    <x v="43"/>
    <n v="5.46"/>
    <n v="21.46"/>
    <x v="0"/>
  </r>
  <r>
    <x v="19"/>
    <n v="4.3"/>
    <n v="52.51"/>
    <x v="0"/>
  </r>
  <r>
    <x v="5"/>
    <n v="4.4400000000000004"/>
    <n v="24.63"/>
    <x v="0"/>
  </r>
  <r>
    <x v="42"/>
    <n v="4.68"/>
    <n v="9.23"/>
    <x v="0"/>
  </r>
  <r>
    <x v="56"/>
    <n v="8.5500000000000007"/>
    <n v="39.17"/>
    <x v="0"/>
  </r>
  <r>
    <x v="48"/>
    <n v="4.3"/>
    <n v="50.74"/>
    <x v="0"/>
  </r>
  <r>
    <x v="31"/>
    <n v="7.06"/>
    <n v="86.68"/>
    <x v="0"/>
  </r>
  <r>
    <x v="35"/>
    <n v="8.65"/>
    <n v="79.790000000000006"/>
    <x v="0"/>
  </r>
  <r>
    <x v="24"/>
    <n v="7.38"/>
    <n v="26.08"/>
    <x v="0"/>
  </r>
  <r>
    <x v="13"/>
    <n v="8.1199999999999992"/>
    <n v="72.25"/>
    <x v="0"/>
  </r>
  <r>
    <x v="29"/>
    <n v="5.7"/>
    <n v="49.24"/>
    <x v="0"/>
  </r>
  <r>
    <x v="8"/>
    <n v="9.99"/>
    <n v="78.39"/>
    <x v="0"/>
  </r>
  <r>
    <x v="34"/>
    <n v="5.34"/>
    <n v="70.22"/>
    <x v="0"/>
  </r>
  <r>
    <x v="25"/>
    <n v="8.2200000000000006"/>
    <n v="60.49"/>
    <x v="0"/>
  </r>
  <r>
    <x v="42"/>
    <n v="4.78"/>
    <n v="62.92"/>
    <x v="0"/>
  </r>
  <r>
    <x v="18"/>
    <n v="7.05"/>
    <n v="48.83"/>
    <x v="0"/>
  </r>
  <r>
    <x v="23"/>
    <n v="4.83"/>
    <n v="39.82"/>
    <x v="1"/>
  </r>
  <r>
    <x v="29"/>
    <n v="7.66"/>
    <n v="69.86"/>
    <x v="1"/>
  </r>
  <r>
    <x v="47"/>
    <n v="7.88"/>
    <n v="67.95"/>
    <x v="1"/>
  </r>
  <r>
    <x v="1"/>
    <n v="5.58"/>
    <n v="50.66"/>
    <x v="1"/>
  </r>
  <r>
    <x v="4"/>
    <n v="4.32"/>
    <n v="31.48"/>
    <x v="1"/>
  </r>
  <r>
    <x v="47"/>
    <n v="5.2"/>
    <n v="37.39"/>
    <x v="1"/>
  </r>
  <r>
    <x v="25"/>
    <n v="4.04"/>
    <n v="51.67"/>
    <x v="1"/>
  </r>
  <r>
    <x v="47"/>
    <n v="4.7699999999999996"/>
    <n v="43.81"/>
    <x v="1"/>
  </r>
  <r>
    <x v="51"/>
    <n v="8.34"/>
    <n v="70.430000000000007"/>
    <x v="1"/>
  </r>
  <r>
    <x v="9"/>
    <n v="9.3800000000000008"/>
    <n v="79.900000000000006"/>
    <x v="1"/>
  </r>
  <r>
    <x v="6"/>
    <n v="9.66"/>
    <n v="63.34"/>
    <x v="1"/>
  </r>
  <r>
    <x v="46"/>
    <n v="4"/>
    <n v="30.62"/>
    <x v="1"/>
  </r>
  <r>
    <x v="33"/>
    <n v="7.31"/>
    <n v="51.36"/>
    <x v="1"/>
  </r>
  <r>
    <x v="51"/>
    <n v="7.45"/>
    <n v="62.85"/>
    <x v="1"/>
  </r>
  <r>
    <x v="10"/>
    <n v="9.66"/>
    <n v="55.39"/>
    <x v="1"/>
  </r>
  <r>
    <x v="33"/>
    <n v="9.24"/>
    <n v="91.7"/>
    <x v="1"/>
  </r>
  <r>
    <x v="52"/>
    <n v="4.5"/>
    <n v="64.67"/>
    <x v="1"/>
  </r>
  <r>
    <x v="11"/>
    <n v="7.3"/>
    <n v="66.13"/>
    <x v="1"/>
  </r>
  <r>
    <x v="13"/>
    <n v="5.44"/>
    <n v="47.04"/>
    <x v="1"/>
  </r>
  <r>
    <x v="9"/>
    <n v="8.1199999999999992"/>
    <n v="35.380000000000003"/>
    <x v="1"/>
  </r>
  <r>
    <x v="44"/>
    <n v="9.7799999999999994"/>
    <n v="109.79"/>
    <x v="1"/>
  </r>
  <r>
    <x v="41"/>
    <n v="6.15"/>
    <n v="48.99"/>
    <x v="1"/>
  </r>
  <r>
    <x v="31"/>
    <n v="7.33"/>
    <n v="84.13"/>
    <x v="1"/>
  </r>
  <r>
    <x v="39"/>
    <n v="5.59"/>
    <n v="58.41"/>
    <x v="1"/>
  </r>
  <r>
    <x v="13"/>
    <n v="5.0999999999999996"/>
    <n v="38.1"/>
    <x v="1"/>
  </r>
  <r>
    <x v="9"/>
    <n v="7.73"/>
    <n v="66.22"/>
    <x v="1"/>
  </r>
  <r>
    <x v="57"/>
    <n v="9.74"/>
    <n v="89.32"/>
    <x v="1"/>
  </r>
  <r>
    <x v="42"/>
    <n v="7.33"/>
    <n v="71.599999999999994"/>
    <x v="1"/>
  </r>
  <r>
    <x v="33"/>
    <n v="9.8800000000000008"/>
    <n v="51.89"/>
    <x v="1"/>
  </r>
  <r>
    <x v="17"/>
    <n v="8.17"/>
    <n v="65.260000000000005"/>
    <x v="1"/>
  </r>
  <r>
    <x v="31"/>
    <n v="6.71"/>
    <n v="70.739999999999995"/>
    <x v="1"/>
  </r>
  <r>
    <x v="35"/>
    <n v="6.85"/>
    <n v="62.56"/>
    <x v="1"/>
  </r>
  <r>
    <x v="22"/>
    <n v="5.61"/>
    <n v="83.08"/>
    <x v="1"/>
  </r>
  <r>
    <x v="40"/>
    <n v="8.6199999999999992"/>
    <n v="71.040000000000006"/>
    <x v="1"/>
  </r>
  <r>
    <x v="7"/>
    <n v="6.73"/>
    <n v="44.64"/>
    <x v="1"/>
  </r>
  <r>
    <x v="41"/>
    <n v="8.27"/>
    <n v="46.56"/>
    <x v="1"/>
  </r>
  <r>
    <x v="21"/>
    <n v="7"/>
    <n v="38.090000000000003"/>
    <x v="1"/>
  </r>
  <r>
    <x v="37"/>
    <n v="6.69"/>
    <n v="66.430000000000007"/>
    <x v="1"/>
  </r>
  <r>
    <x v="45"/>
    <n v="7.76"/>
    <n v="36.99"/>
    <x v="1"/>
  </r>
  <r>
    <x v="28"/>
    <n v="8.0500000000000007"/>
    <n v="99.96"/>
    <x v="1"/>
  </r>
  <r>
    <x v="48"/>
    <n v="6.81"/>
    <n v="70.040000000000006"/>
    <x v="1"/>
  </r>
  <r>
    <x v="35"/>
    <n v="9.31"/>
    <n v="77.760000000000005"/>
    <x v="1"/>
  </r>
  <r>
    <x v="44"/>
    <n v="4.1100000000000003"/>
    <n v="36.31"/>
    <x v="1"/>
  </r>
  <r>
    <x v="19"/>
    <n v="7.57"/>
    <n v="73.78"/>
    <x v="1"/>
  </r>
  <r>
    <x v="41"/>
    <n v="8.44"/>
    <n v="64.36"/>
    <x v="1"/>
  </r>
  <r>
    <x v="30"/>
    <n v="7.69"/>
    <n v="57.42"/>
    <x v="1"/>
  </r>
  <r>
    <x v="30"/>
    <n v="5.88"/>
    <n v="63.1"/>
    <x v="1"/>
  </r>
  <r>
    <x v="20"/>
    <n v="7.55"/>
    <n v="92.22"/>
    <x v="1"/>
  </r>
  <r>
    <x v="35"/>
    <n v="5.61"/>
    <n v="63.19"/>
    <x v="1"/>
  </r>
  <r>
    <x v="36"/>
    <n v="5.3"/>
    <n v="30.67"/>
    <x v="1"/>
  </r>
  <r>
    <x v="23"/>
    <n v="8.94"/>
    <n v="49.92"/>
    <x v="1"/>
  </r>
  <r>
    <x v="16"/>
    <n v="4.1399999999999997"/>
    <n v="22.54"/>
    <x v="1"/>
  </r>
  <r>
    <x v="30"/>
    <n v="6.68"/>
    <n v="74.41"/>
    <x v="1"/>
  </r>
  <r>
    <x v="26"/>
    <n v="8.08"/>
    <n v="53.62"/>
    <x v="1"/>
  </r>
  <r>
    <x v="26"/>
    <n v="6.33"/>
    <n v="47.69"/>
    <x v="1"/>
  </r>
  <r>
    <x v="0"/>
    <n v="9.99"/>
    <n v="64.83"/>
    <x v="1"/>
  </r>
  <r>
    <x v="53"/>
    <n v="5.83"/>
    <n v="56.59"/>
    <x v="1"/>
  </r>
  <r>
    <x v="45"/>
    <n v="8.5399999999999991"/>
    <n v="86.36"/>
    <x v="1"/>
  </r>
  <r>
    <x v="41"/>
    <n v="7.18"/>
    <n v="22.58"/>
    <x v="1"/>
  </r>
  <r>
    <x v="57"/>
    <n v="8.8000000000000007"/>
    <n v="115.37"/>
    <x v="1"/>
  </r>
  <r>
    <x v="26"/>
    <n v="9.33"/>
    <n v="84.48"/>
    <x v="1"/>
  </r>
  <r>
    <x v="15"/>
    <n v="8.98"/>
    <n v="47.37"/>
    <x v="1"/>
  </r>
  <r>
    <x v="19"/>
    <n v="6.84"/>
    <n v="81.88"/>
    <x v="1"/>
  </r>
  <r>
    <x v="25"/>
    <n v="7.66"/>
    <n v="69.099999999999994"/>
    <x v="1"/>
  </r>
  <r>
    <x v="7"/>
    <n v="7.93"/>
    <n v="53.17"/>
    <x v="1"/>
  </r>
  <r>
    <x v="35"/>
    <n v="4"/>
    <n v="58.99"/>
    <x v="1"/>
  </r>
  <r>
    <x v="4"/>
    <n v="5.97"/>
    <n v="49.48"/>
    <x v="1"/>
  </r>
  <r>
    <x v="32"/>
    <n v="5.45"/>
    <n v="53"/>
    <x v="1"/>
  </r>
  <r>
    <x v="30"/>
    <n v="4.78"/>
    <n v="76.27"/>
    <x v="1"/>
  </r>
  <r>
    <x v="46"/>
    <n v="5.53"/>
    <n v="61.26"/>
    <x v="1"/>
  </r>
  <r>
    <x v="10"/>
    <n v="9.17"/>
    <n v="59.62"/>
    <x v="1"/>
  </r>
  <r>
    <x v="26"/>
    <n v="5.05"/>
    <n v="74.09"/>
    <x v="1"/>
  </r>
  <r>
    <x v="41"/>
    <n v="8.6"/>
    <n v="42.69"/>
    <x v="1"/>
  </r>
  <r>
    <x v="11"/>
    <n v="6.41"/>
    <n v="26.77"/>
    <x v="1"/>
  </r>
  <r>
    <x v="15"/>
    <n v="9.25"/>
    <n v="82.31"/>
    <x v="1"/>
  </r>
  <r>
    <x v="46"/>
    <n v="6.78"/>
    <n v="73.25"/>
    <x v="1"/>
  </r>
  <r>
    <x v="47"/>
    <n v="5.42"/>
    <n v="35.58"/>
    <x v="1"/>
  </r>
  <r>
    <x v="4"/>
    <n v="7.37"/>
    <n v="19.02"/>
    <x v="1"/>
  </r>
  <r>
    <x v="15"/>
    <n v="4.96"/>
    <n v="76.37"/>
    <x v="1"/>
  </r>
  <r>
    <x v="58"/>
    <n v="7.27"/>
    <n v="64.69"/>
    <x v="1"/>
  </r>
  <r>
    <x v="57"/>
    <n v="6.31"/>
    <n v="21.73"/>
    <x v="1"/>
  </r>
  <r>
    <x v="36"/>
    <n v="8.91"/>
    <n v="47.3"/>
    <x v="1"/>
  </r>
  <r>
    <x v="16"/>
    <n v="9.8699999999999992"/>
    <n v="77.92"/>
    <x v="1"/>
  </r>
  <r>
    <x v="25"/>
    <n v="4.24"/>
    <n v="57.95"/>
    <x v="1"/>
  </r>
  <r>
    <x v="58"/>
    <n v="4.2"/>
    <n v="44.29"/>
    <x v="1"/>
  </r>
  <r>
    <x v="26"/>
    <n v="5.58"/>
    <n v="74.44"/>
    <x v="1"/>
  </r>
  <r>
    <x v="48"/>
    <n v="5.68"/>
    <n v="47.5"/>
    <x v="1"/>
  </r>
  <r>
    <x v="15"/>
    <n v="9.69"/>
    <n v="100.72"/>
    <x v="1"/>
  </r>
  <r>
    <x v="8"/>
    <n v="8.11"/>
    <n v="81.53"/>
    <x v="1"/>
  </r>
  <r>
    <x v="30"/>
    <n v="5.0999999999999996"/>
    <n v="58.17"/>
    <x v="1"/>
  </r>
  <r>
    <x v="30"/>
    <n v="8.35"/>
    <n v="41.23"/>
    <x v="1"/>
  </r>
  <r>
    <x v="18"/>
    <n v="5.74"/>
    <n v="77.319999999999993"/>
    <x v="1"/>
  </r>
  <r>
    <x v="25"/>
    <n v="6.85"/>
    <n v="54.74"/>
    <x v="1"/>
  </r>
  <r>
    <x v="17"/>
    <n v="9.5"/>
    <n v="47.91"/>
    <x v="1"/>
  </r>
  <r>
    <x v="46"/>
    <n v="5.86"/>
    <n v="77.989999999999995"/>
    <x v="1"/>
  </r>
  <r>
    <x v="44"/>
    <n v="6.5"/>
    <n v="44.27"/>
    <x v="1"/>
  </r>
  <r>
    <x v="50"/>
    <n v="8.7899999999999991"/>
    <n v="91.53"/>
    <x v="1"/>
  </r>
  <r>
    <x v="8"/>
    <n v="6.71"/>
    <n v="40.14"/>
    <x v="1"/>
  </r>
  <r>
    <x v="43"/>
    <n v="7.27"/>
    <n v="62.96"/>
    <x v="1"/>
  </r>
  <r>
    <x v="24"/>
    <n v="6.91"/>
    <n v="76.37"/>
    <x v="1"/>
  </r>
  <r>
    <x v="8"/>
    <n v="6.94"/>
    <n v="85.29"/>
    <x v="1"/>
  </r>
  <r>
    <x v="10"/>
    <n v="5.24"/>
    <n v="42.46"/>
    <x v="1"/>
  </r>
  <r>
    <x v="48"/>
    <n v="4.4400000000000004"/>
    <n v="34.409999999999997"/>
    <x v="1"/>
  </r>
  <r>
    <x v="16"/>
    <n v="7.58"/>
    <n v="54.71"/>
    <x v="1"/>
  </r>
  <r>
    <x v="0"/>
    <n v="9.0399999999999991"/>
    <n v="89.08"/>
    <x v="1"/>
  </r>
  <r>
    <x v="30"/>
    <n v="7.84"/>
    <n v="63.91"/>
    <x v="1"/>
  </r>
  <r>
    <x v="35"/>
    <n v="5.18"/>
    <n v="59.17"/>
    <x v="1"/>
  </r>
  <r>
    <x v="32"/>
    <n v="8.14"/>
    <n v="74.739999999999995"/>
    <x v="1"/>
  </r>
  <r>
    <x v="48"/>
    <n v="9.57"/>
    <n v="80.03"/>
    <x v="1"/>
  </r>
  <r>
    <x v="59"/>
    <n v="6.51"/>
    <n v="67.02"/>
    <x v="1"/>
  </r>
  <r>
    <x v="38"/>
    <n v="8.65"/>
    <n v="91.16"/>
    <x v="1"/>
  </r>
  <r>
    <x v="29"/>
    <n v="6.09"/>
    <n v="55.31"/>
    <x v="1"/>
  </r>
  <r>
    <x v="11"/>
    <n v="7.79"/>
    <n v="34.770000000000003"/>
    <x v="1"/>
  </r>
  <r>
    <x v="60"/>
    <n v="5.58"/>
    <n v="24.34"/>
    <x v="1"/>
  </r>
  <r>
    <x v="57"/>
    <n v="8.68"/>
    <n v="89.26"/>
    <x v="1"/>
  </r>
  <r>
    <x v="33"/>
    <n v="7.81"/>
    <n v="44.39"/>
    <x v="1"/>
  </r>
  <r>
    <x v="44"/>
    <n v="5.22"/>
    <n v="28.76"/>
    <x v="1"/>
  </r>
  <r>
    <x v="9"/>
    <n v="8.6"/>
    <n v="84.49"/>
    <x v="1"/>
  </r>
  <r>
    <x v="6"/>
    <n v="4.22"/>
    <n v="52.93"/>
    <x v="1"/>
  </r>
  <r>
    <x v="43"/>
    <n v="6.95"/>
    <n v="87.42"/>
    <x v="1"/>
  </r>
  <r>
    <x v="36"/>
    <n v="6.82"/>
    <n v="51.97"/>
    <x v="1"/>
  </r>
  <r>
    <x v="7"/>
    <n v="9.06"/>
    <n v="67.66"/>
    <x v="1"/>
  </r>
  <r>
    <x v="48"/>
    <n v="6.7"/>
    <n v="47.74"/>
    <x v="1"/>
  </r>
  <r>
    <x v="19"/>
    <n v="4.0199999999999996"/>
    <n v="70"/>
    <x v="1"/>
  </r>
  <r>
    <x v="15"/>
    <n v="9.5299999999999994"/>
    <n v="73.02"/>
    <x v="1"/>
  </r>
  <r>
    <x v="0"/>
    <n v="6.49"/>
    <n v="63.52"/>
    <x v="1"/>
  </r>
  <r>
    <x v="21"/>
    <n v="8.85"/>
    <n v="66.16"/>
    <x v="1"/>
  </r>
  <r>
    <x v="24"/>
    <n v="6.27"/>
    <n v="59.31"/>
    <x v="1"/>
  </r>
  <r>
    <x v="60"/>
    <n v="6.18"/>
    <n v="31.57"/>
    <x v="1"/>
  </r>
  <r>
    <x v="57"/>
    <n v="8"/>
    <n v="62.46"/>
    <x v="1"/>
  </r>
  <r>
    <x v="22"/>
    <n v="6.96"/>
    <n v="61.19"/>
    <x v="1"/>
  </r>
  <r>
    <x v="26"/>
    <n v="9.56"/>
    <n v="67.12"/>
    <x v="1"/>
  </r>
  <r>
    <x v="12"/>
    <n v="6.06"/>
    <n v="54.51"/>
    <x v="1"/>
  </r>
  <r>
    <x v="10"/>
    <n v="7.7"/>
    <n v="61.02"/>
    <x v="1"/>
  </r>
  <r>
    <x v="44"/>
    <n v="5.05"/>
    <n v="73.69"/>
    <x v="1"/>
  </r>
  <r>
    <x v="57"/>
    <n v="7.38"/>
    <n v="75.75"/>
    <x v="1"/>
  </r>
  <r>
    <x v="46"/>
    <n v="6.23"/>
    <n v="36.51"/>
    <x v="1"/>
  </r>
  <r>
    <x v="57"/>
    <n v="7.19"/>
    <n v="48.4"/>
    <x v="1"/>
  </r>
  <r>
    <x v="0"/>
    <n v="9.3800000000000008"/>
    <n v="90.42"/>
    <x v="1"/>
  </r>
  <r>
    <x v="14"/>
    <n v="7.98"/>
    <n v="55.94"/>
    <x v="1"/>
  </r>
  <r>
    <x v="0"/>
    <n v="6.66"/>
    <n v="55.42"/>
    <x v="1"/>
  </r>
  <r>
    <x v="43"/>
    <n v="6.96"/>
    <n v="47.98"/>
    <x v="1"/>
  </r>
  <r>
    <x v="35"/>
    <n v="7.07"/>
    <n v="92.83"/>
    <x v="1"/>
  </r>
  <r>
    <x v="61"/>
    <n v="8.08"/>
    <n v="89.18"/>
    <x v="1"/>
  </r>
  <r>
    <x v="39"/>
    <n v="6.25"/>
    <n v="35.03"/>
    <x v="1"/>
  </r>
  <r>
    <x v="38"/>
    <n v="5.15"/>
    <n v="36.72"/>
    <x v="1"/>
  </r>
  <r>
    <x v="4"/>
    <n v="8.5500000000000007"/>
    <n v="37.83"/>
    <x v="1"/>
  </r>
  <r>
    <x v="19"/>
    <n v="7.31"/>
    <n v="53.57"/>
    <x v="1"/>
  </r>
  <r>
    <x v="39"/>
    <n v="8.41"/>
    <n v="8.69"/>
    <x v="1"/>
  </r>
  <r>
    <x v="43"/>
    <n v="5.65"/>
    <n v="20.309999999999999"/>
    <x v="1"/>
  </r>
  <r>
    <x v="32"/>
    <n v="9.6199999999999992"/>
    <n v="92.89"/>
    <x v="1"/>
  </r>
  <r>
    <x v="4"/>
    <n v="5.94"/>
    <n v="100.07"/>
    <x v="1"/>
  </r>
  <r>
    <x v="11"/>
    <n v="6.22"/>
    <n v="33.18"/>
    <x v="1"/>
  </r>
  <r>
    <x v="17"/>
    <n v="6.99"/>
    <n v="57.18"/>
    <x v="1"/>
  </r>
  <r>
    <x v="10"/>
    <n v="6.05"/>
    <n v="67.25"/>
    <x v="1"/>
  </r>
  <r>
    <x v="36"/>
    <n v="5.31"/>
    <n v="52.1"/>
    <x v="1"/>
  </r>
  <r>
    <x v="37"/>
    <n v="5.61"/>
    <n v="71.069999999999993"/>
    <x v="1"/>
  </r>
  <r>
    <x v="35"/>
    <n v="8.83"/>
    <n v="76.27"/>
    <x v="1"/>
  </r>
  <r>
    <x v="4"/>
    <n v="4.57"/>
    <n v="45.88"/>
    <x v="1"/>
  </r>
  <r>
    <x v="10"/>
    <n v="5.99"/>
    <n v="80.13"/>
    <x v="1"/>
  </r>
  <r>
    <x v="31"/>
    <n v="7.67"/>
    <n v="58.01"/>
    <x v="1"/>
  </r>
  <r>
    <x v="24"/>
    <n v="8.2899999999999991"/>
    <n v="50.65"/>
    <x v="1"/>
  </r>
  <r>
    <x v="48"/>
    <n v="9.23"/>
    <n v="82.68"/>
    <x v="1"/>
  </r>
  <r>
    <x v="8"/>
    <n v="5.98"/>
    <n v="56.8"/>
    <x v="1"/>
  </r>
  <r>
    <x v="15"/>
    <n v="5.35"/>
    <n v="43.32"/>
    <x v="1"/>
  </r>
  <r>
    <x v="35"/>
    <n v="9.02"/>
    <n v="68.38"/>
    <x v="1"/>
  </r>
  <r>
    <x v="16"/>
    <n v="7.27"/>
    <n v="33.450000000000003"/>
    <x v="1"/>
  </r>
  <r>
    <x v="36"/>
    <n v="9.3000000000000007"/>
    <n v="78.83"/>
    <x v="1"/>
  </r>
  <r>
    <x v="30"/>
    <n v="6.75"/>
    <n v="79.989999999999995"/>
    <x v="1"/>
  </r>
  <r>
    <x v="8"/>
    <n v="8.8800000000000008"/>
    <n v="73.25"/>
    <x v="1"/>
  </r>
  <r>
    <x v="8"/>
    <n v="7.25"/>
    <n v="42.01"/>
    <x v="1"/>
  </r>
  <r>
    <x v="25"/>
    <n v="6.8"/>
    <n v="61.9"/>
    <x v="1"/>
  </r>
  <r>
    <x v="15"/>
    <n v="6.65"/>
    <n v="54.56"/>
    <x v="1"/>
  </r>
  <r>
    <x v="16"/>
    <n v="6.93"/>
    <n v="71.62"/>
    <x v="1"/>
  </r>
  <r>
    <x v="26"/>
    <n v="8.74"/>
    <n v="72.92"/>
    <x v="1"/>
  </r>
  <r>
    <x v="24"/>
    <n v="7.9"/>
    <n v="41.49"/>
    <x v="1"/>
  </r>
  <r>
    <x v="31"/>
    <n v="6.73"/>
    <n v="67.739999999999995"/>
    <x v="1"/>
  </r>
  <r>
    <x v="9"/>
    <n v="5.79"/>
    <n v="43.41"/>
    <x v="1"/>
  </r>
  <r>
    <x v="4"/>
    <n v="4.99"/>
    <n v="42.91"/>
    <x v="1"/>
  </r>
  <r>
    <x v="25"/>
    <n v="8.52"/>
    <n v="66.650000000000006"/>
    <x v="1"/>
  </r>
  <r>
    <x v="62"/>
    <n v="6.65"/>
    <n v="55.63"/>
    <x v="1"/>
  </r>
  <r>
    <x v="45"/>
    <n v="7.12"/>
    <n v="89.46"/>
    <x v="1"/>
  </r>
  <r>
    <x v="51"/>
    <n v="7.45"/>
    <n v="35.75"/>
    <x v="1"/>
  </r>
  <r>
    <x v="33"/>
    <n v="6.02"/>
    <n v="45.03"/>
    <x v="1"/>
  </r>
  <r>
    <x v="58"/>
    <n v="7.87"/>
    <n v="55.21"/>
    <x v="1"/>
  </r>
  <r>
    <x v="46"/>
    <n v="4.6900000000000004"/>
    <n v="61.81"/>
    <x v="1"/>
  </r>
  <r>
    <x v="9"/>
    <n v="6.74"/>
    <n v="79.67"/>
    <x v="1"/>
  </r>
  <r>
    <x v="33"/>
    <n v="4.92"/>
    <n v="38.86"/>
    <x v="1"/>
  </r>
  <r>
    <x v="8"/>
    <n v="7.25"/>
    <n v="91.39"/>
    <x v="1"/>
  </r>
  <r>
    <x v="29"/>
    <n v="5.05"/>
    <n v="45.65"/>
    <x v="1"/>
  </r>
  <r>
    <x v="35"/>
    <n v="5.65"/>
    <n v="65.02"/>
    <x v="1"/>
  </r>
  <r>
    <x v="29"/>
    <n v="9.1999999999999993"/>
    <n v="72.510000000000005"/>
    <x v="1"/>
  </r>
  <r>
    <x v="24"/>
    <n v="6.32"/>
    <n v="73.260000000000005"/>
    <x v="1"/>
  </r>
  <r>
    <x v="17"/>
    <n v="4.3899999999999997"/>
    <n v="20.170000000000002"/>
    <x v="1"/>
  </r>
  <r>
    <x v="21"/>
    <n v="9.18"/>
    <n v="65.19"/>
    <x v="1"/>
  </r>
  <r>
    <x v="15"/>
    <n v="7.42"/>
    <n v="53.4"/>
    <x v="1"/>
  </r>
  <r>
    <x v="9"/>
    <n v="9.69"/>
    <n v="82.07"/>
    <x v="1"/>
  </r>
  <r>
    <x v="45"/>
    <n v="6.03"/>
    <n v="66.72"/>
    <x v="1"/>
  </r>
  <r>
    <x v="63"/>
    <n v="4.37"/>
    <n v="23.31"/>
    <x v="1"/>
  </r>
  <r>
    <x v="11"/>
    <n v="7.73"/>
    <n v="75.430000000000007"/>
    <x v="1"/>
  </r>
  <r>
    <x v="43"/>
    <n v="4.8"/>
    <n v="29.99"/>
    <x v="1"/>
  </r>
  <r>
    <x v="24"/>
    <n v="4.8499999999999996"/>
    <n v="59.93"/>
    <x v="1"/>
  </r>
  <r>
    <x v="60"/>
    <n v="8.42"/>
    <n v="88.33"/>
    <x v="1"/>
  </r>
  <r>
    <x v="45"/>
    <n v="9.73"/>
    <n v="94.71"/>
    <x v="1"/>
  </r>
  <r>
    <x v="5"/>
    <n v="9.27"/>
    <n v="55.3"/>
    <x v="1"/>
  </r>
  <r>
    <x v="20"/>
    <n v="4.6100000000000003"/>
    <n v="41.34"/>
    <x v="1"/>
  </r>
  <r>
    <x v="26"/>
    <n v="7.46"/>
    <n v="55.88"/>
    <x v="1"/>
  </r>
  <r>
    <x v="8"/>
    <n v="5.86"/>
    <n v="50.94"/>
    <x v="1"/>
  </r>
  <r>
    <x v="6"/>
    <n v="9.1999999999999993"/>
    <n v="73.45"/>
    <x v="1"/>
  </r>
  <r>
    <x v="30"/>
    <n v="4.46"/>
    <n v="34.049999999999997"/>
    <x v="1"/>
  </r>
  <r>
    <x v="38"/>
    <n v="9.44"/>
    <n v="61.2"/>
    <x v="1"/>
  </r>
  <r>
    <x v="32"/>
    <n v="9.4700000000000006"/>
    <n v="75.08"/>
    <x v="1"/>
  </r>
  <r>
    <x v="36"/>
    <n v="7.81"/>
    <n v="71.47"/>
    <x v="1"/>
  </r>
  <r>
    <x v="23"/>
    <n v="6.34"/>
    <n v="56.08"/>
    <x v="1"/>
  </r>
  <r>
    <x v="5"/>
    <n v="5.5"/>
    <n v="70.36"/>
    <x v="1"/>
  </r>
  <r>
    <x v="39"/>
    <n v="9.99"/>
    <n v="92.22"/>
    <x v="1"/>
  </r>
  <r>
    <x v="39"/>
    <n v="8.89"/>
    <n v="85.79"/>
    <x v="1"/>
  </r>
  <r>
    <x v="20"/>
    <n v="9.3000000000000007"/>
    <n v="58.26"/>
    <x v="1"/>
  </r>
  <r>
    <x v="6"/>
    <n v="6.67"/>
    <n v="50.18"/>
    <x v="1"/>
  </r>
  <r>
    <x v="19"/>
    <n v="6.54"/>
    <n v="60.5"/>
    <x v="1"/>
  </r>
  <r>
    <x v="33"/>
    <n v="6.92"/>
    <n v="50.8"/>
    <x v="1"/>
  </r>
  <r>
    <x v="40"/>
    <n v="5.91"/>
    <n v="54.85"/>
    <x v="1"/>
  </r>
  <r>
    <x v="7"/>
    <n v="5.76"/>
    <n v="36.57"/>
    <x v="1"/>
  </r>
  <r>
    <x v="16"/>
    <n v="9.27"/>
    <n v="81.64"/>
    <x v="1"/>
  </r>
  <r>
    <x v="5"/>
    <n v="9.2100000000000009"/>
    <n v="67.63"/>
    <x v="1"/>
  </r>
  <r>
    <x v="18"/>
    <n v="4.6399999999999997"/>
    <n v="38.450000000000003"/>
    <x v="1"/>
  </r>
  <r>
    <x v="23"/>
    <n v="7.46"/>
    <n v="52.4"/>
    <x v="1"/>
  </r>
  <r>
    <x v="64"/>
    <n v="5.85"/>
    <n v="28.16"/>
    <x v="1"/>
  </r>
  <r>
    <x v="21"/>
    <n v="6.23"/>
    <n v="42.26"/>
    <x v="1"/>
  </r>
  <r>
    <x v="35"/>
    <n v="6.46"/>
    <n v="50.33"/>
    <x v="1"/>
  </r>
  <r>
    <x v="57"/>
    <n v="7.48"/>
    <n v="49.8"/>
    <x v="1"/>
  </r>
  <r>
    <x v="46"/>
    <n v="5.93"/>
    <n v="10.96"/>
    <x v="1"/>
  </r>
  <r>
    <x v="51"/>
    <n v="4.96"/>
    <n v="35.53"/>
    <x v="1"/>
  </r>
  <r>
    <x v="17"/>
    <n v="4.0599999999999996"/>
    <n v="21.98"/>
    <x v="1"/>
  </r>
  <r>
    <x v="24"/>
    <n v="4.1500000000000004"/>
    <n v="20.84"/>
    <x v="1"/>
  </r>
  <r>
    <x v="57"/>
    <n v="4.3099999999999996"/>
    <n v="33.97"/>
    <x v="1"/>
  </r>
  <r>
    <x v="14"/>
    <n v="7.07"/>
    <n v="48.18"/>
    <x v="1"/>
  </r>
  <r>
    <x v="38"/>
    <n v="6.64"/>
    <n v="66.959999999999994"/>
    <x v="1"/>
  </r>
  <r>
    <x v="15"/>
    <n v="4.62"/>
    <n v="65.36"/>
    <x v="1"/>
  </r>
  <r>
    <x v="1"/>
    <n v="4.03"/>
    <n v="25.68"/>
    <x v="1"/>
  </r>
  <r>
    <x v="20"/>
    <n v="8.9700000000000006"/>
    <n v="53.51"/>
    <x v="1"/>
  </r>
  <r>
    <x v="60"/>
    <n v="5.21"/>
    <n v="92.88"/>
    <x v="1"/>
  </r>
  <r>
    <x v="10"/>
    <n v="7.93"/>
    <n v="61.63"/>
    <x v="1"/>
  </r>
  <r>
    <x v="11"/>
    <n v="4.12"/>
    <n v="37.869999999999997"/>
    <x v="1"/>
  </r>
  <r>
    <x v="6"/>
    <n v="4.62"/>
    <n v="24.61"/>
    <x v="1"/>
  </r>
  <r>
    <x v="53"/>
    <n v="7.06"/>
    <n v="40.79"/>
    <x v="1"/>
  </r>
  <r>
    <x v="13"/>
    <n v="9.23"/>
    <n v="94.26"/>
    <x v="1"/>
  </r>
  <r>
    <x v="64"/>
    <n v="5.96"/>
    <n v="84.26"/>
    <x v="1"/>
  </r>
  <r>
    <x v="41"/>
    <n v="9.24"/>
    <n v="77.36"/>
    <x v="1"/>
  </r>
  <r>
    <x v="17"/>
    <n v="5.84"/>
    <n v="40.15"/>
    <x v="1"/>
  </r>
  <r>
    <x v="35"/>
    <n v="4.66"/>
    <n v="36.200000000000003"/>
    <x v="1"/>
  </r>
  <r>
    <x v="44"/>
    <n v="8.41"/>
    <n v="54.49"/>
    <x v="1"/>
  </r>
  <r>
    <x v="58"/>
    <n v="9.15"/>
    <n v="78.58"/>
    <x v="1"/>
  </r>
  <r>
    <x v="47"/>
    <n v="5.67"/>
    <n v="61.28"/>
    <x v="1"/>
  </r>
  <r>
    <x v="15"/>
    <n v="5.59"/>
    <n v="68.12"/>
    <x v="1"/>
  </r>
  <r>
    <x v="10"/>
    <n v="9.1"/>
    <n v="52.07"/>
    <x v="1"/>
  </r>
  <r>
    <x v="57"/>
    <n v="6.24"/>
    <n v="54.93"/>
    <x v="1"/>
  </r>
  <r>
    <x v="29"/>
    <n v="8.1"/>
    <n v="65.84"/>
    <x v="1"/>
  </r>
  <r>
    <x v="31"/>
    <n v="5.61"/>
    <n v="47.22"/>
    <x v="1"/>
  </r>
  <r>
    <x v="4"/>
    <n v="5.48"/>
    <n v="34.47"/>
    <x v="1"/>
  </r>
  <r>
    <x v="43"/>
    <n v="4.26"/>
    <n v="43.55"/>
    <x v="1"/>
  </r>
  <r>
    <x v="36"/>
    <n v="9.68"/>
    <n v="132.72999999999999"/>
    <x v="1"/>
  </r>
  <r>
    <x v="53"/>
    <n v="9.86"/>
    <n v="72.349999999999994"/>
    <x v="1"/>
  </r>
  <r>
    <x v="4"/>
    <n v="4.88"/>
    <n v="62.64"/>
    <x v="1"/>
  </r>
  <r>
    <x v="49"/>
    <n v="9.6199999999999992"/>
    <n v="67.069999999999993"/>
    <x v="1"/>
  </r>
  <r>
    <x v="4"/>
    <n v="6.28"/>
    <n v="61.5"/>
    <x v="1"/>
  </r>
  <r>
    <x v="58"/>
    <n v="9.58"/>
    <n v="57.83"/>
    <x v="1"/>
  </r>
  <r>
    <x v="29"/>
    <n v="5.79"/>
    <n v="67.23"/>
    <x v="1"/>
  </r>
  <r>
    <x v="4"/>
    <n v="6.25"/>
    <n v="59.23"/>
    <x v="1"/>
  </r>
  <r>
    <x v="48"/>
    <n v="4.46"/>
    <n v="30.81"/>
    <x v="1"/>
  </r>
  <r>
    <x v="35"/>
    <n v="6.56"/>
    <n v="76.7"/>
    <x v="1"/>
  </r>
  <r>
    <x v="5"/>
    <n v="8.6999999999999993"/>
    <n v="66.56"/>
    <x v="1"/>
  </r>
  <r>
    <x v="31"/>
    <n v="8.68"/>
    <n v="42.13"/>
    <x v="1"/>
  </r>
  <r>
    <x v="4"/>
    <n v="4.78"/>
    <n v="67.87"/>
    <x v="1"/>
  </r>
  <r>
    <x v="16"/>
    <n v="4.3899999999999997"/>
    <n v="35.26"/>
    <x v="1"/>
  </r>
  <r>
    <x v="17"/>
    <n v="5.66"/>
    <n v="56.39"/>
    <x v="1"/>
  </r>
  <r>
    <x v="44"/>
    <n v="6.47"/>
    <n v="36.21"/>
    <x v="1"/>
  </r>
  <r>
    <x v="57"/>
    <n v="7.3"/>
    <n v="101.92"/>
    <x v="1"/>
  </r>
  <r>
    <x v="58"/>
    <n v="6.16"/>
    <n v="43.75"/>
    <x v="1"/>
  </r>
  <r>
    <x v="50"/>
    <n v="5.67"/>
    <n v="77.45"/>
    <x v="1"/>
  </r>
  <r>
    <x v="45"/>
    <n v="5.96"/>
    <n v="80.31"/>
    <x v="1"/>
  </r>
  <r>
    <x v="30"/>
    <n v="7.97"/>
    <n v="104.75"/>
    <x v="1"/>
  </r>
  <r>
    <x v="43"/>
    <n v="8.02"/>
    <n v="79.25"/>
    <x v="1"/>
  </r>
  <r>
    <x v="9"/>
    <n v="6.27"/>
    <n v="78.2"/>
    <x v="1"/>
  </r>
  <r>
    <x v="48"/>
    <n v="8.1199999999999992"/>
    <n v="89.07"/>
    <x v="1"/>
  </r>
  <r>
    <x v="58"/>
    <n v="6.65"/>
    <n v="62.98"/>
    <x v="1"/>
  </r>
  <r>
    <x v="65"/>
    <n v="8.69"/>
    <n v="72.78"/>
    <x v="1"/>
  </r>
  <r>
    <x v="4"/>
    <n v="8.0399999999999991"/>
    <n v="110.48"/>
    <x v="1"/>
  </r>
  <r>
    <x v="45"/>
    <n v="5.0999999999999996"/>
    <n v="51"/>
    <x v="1"/>
  </r>
  <r>
    <x v="3"/>
    <n v="8.19"/>
    <n v="77.39"/>
    <x v="1"/>
  </r>
  <r>
    <x v="6"/>
    <n v="4.87"/>
    <n v="53.52"/>
    <x v="1"/>
  </r>
  <r>
    <x v="51"/>
    <n v="6.46"/>
    <n v="69.069999999999993"/>
    <x v="1"/>
  </r>
  <r>
    <x v="25"/>
    <n v="8.68"/>
    <n v="87.01"/>
    <x v="1"/>
  </r>
  <r>
    <x v="35"/>
    <n v="7.72"/>
    <n v="31.75"/>
    <x v="1"/>
  </r>
  <r>
    <x v="42"/>
    <n v="9.33"/>
    <n v="70.38"/>
    <x v="1"/>
  </r>
  <r>
    <x v="6"/>
    <n v="9.25"/>
    <n v="55.73"/>
    <x v="1"/>
  </r>
  <r>
    <x v="10"/>
    <n v="6.91"/>
    <n v="52.93"/>
    <x v="1"/>
  </r>
  <r>
    <x v="35"/>
    <n v="8.6199999999999992"/>
    <n v="59.47"/>
    <x v="1"/>
  </r>
  <r>
    <x v="24"/>
    <n v="5.88"/>
    <n v="51.43"/>
    <x v="1"/>
  </r>
  <r>
    <x v="23"/>
    <n v="7.3"/>
    <n v="63.35"/>
    <x v="1"/>
  </r>
  <r>
    <x v="43"/>
    <n v="5.93"/>
    <n v="44.95"/>
    <x v="1"/>
  </r>
  <r>
    <x v="18"/>
    <n v="8.19"/>
    <n v="70.88"/>
    <x v="1"/>
  </r>
  <r>
    <x v="11"/>
    <n v="8.7799999999999994"/>
    <n v="61.87"/>
    <x v="1"/>
  </r>
  <r>
    <x v="25"/>
    <n v="7.29"/>
    <n v="36.71"/>
    <x v="1"/>
  </r>
  <r>
    <x v="37"/>
    <n v="7.37"/>
    <n v="47.75"/>
    <x v="1"/>
  </r>
  <r>
    <x v="23"/>
    <n v="9"/>
    <n v="60.12"/>
    <x v="1"/>
  </r>
  <r>
    <x v="58"/>
    <n v="9.5299999999999994"/>
    <n v="57.6"/>
    <x v="1"/>
  </r>
  <r>
    <x v="43"/>
    <n v="9.85"/>
    <n v="42.98"/>
    <x v="1"/>
  </r>
  <r>
    <x v="0"/>
    <n v="8.74"/>
    <n v="83.38"/>
    <x v="1"/>
  </r>
  <r>
    <x v="25"/>
    <n v="5.73"/>
    <n v="71.98"/>
    <x v="1"/>
  </r>
  <r>
    <x v="24"/>
    <n v="2.67"/>
    <n v="25.28"/>
    <x v="1"/>
  </r>
  <r>
    <x v="22"/>
    <n v="2.4"/>
    <n v="31.1"/>
    <x v="1"/>
  </r>
  <r>
    <x v="39"/>
    <n v="2"/>
    <n v="19.010000000000002"/>
    <x v="1"/>
  </r>
  <r>
    <x v="37"/>
    <n v="4"/>
    <n v="21.99"/>
    <x v="1"/>
  </r>
  <r>
    <x v="21"/>
    <n v="4"/>
    <n v="18.28"/>
    <x v="1"/>
  </r>
  <r>
    <x v="42"/>
    <n v="2.5"/>
    <n v="38.9"/>
    <x v="1"/>
  </r>
  <r>
    <x v="48"/>
    <n v="3.5"/>
    <n v="51.98"/>
    <x v="1"/>
  </r>
  <r>
    <x v="38"/>
    <n v="2.2999999999999998"/>
    <n v="39.54"/>
    <x v="1"/>
  </r>
  <r>
    <x v="30"/>
    <n v="3"/>
    <n v="30.68"/>
    <x v="1"/>
  </r>
  <r>
    <x v="36"/>
    <n v="2.6"/>
    <n v="43.26"/>
    <x v="1"/>
  </r>
  <r>
    <x v="47"/>
    <n v="2.2999999999999998"/>
    <n v="14"/>
    <x v="1"/>
  </r>
  <r>
    <x v="41"/>
    <n v="2"/>
    <n v="32.700000000000003"/>
    <x v="1"/>
  </r>
  <r>
    <x v="45"/>
    <n v="3.3"/>
    <n v="33.03"/>
    <x v="1"/>
  </r>
  <r>
    <x v="7"/>
    <n v="1.8"/>
    <n v="31.37"/>
    <x v="1"/>
  </r>
  <r>
    <x v="9"/>
    <n v="1.5"/>
    <n v="34.97"/>
    <x v="1"/>
  </r>
  <r>
    <x v="0"/>
    <n v="2.8"/>
    <n v="63"/>
    <x v="1"/>
  </r>
  <r>
    <x v="48"/>
    <n v="2.2999999999999998"/>
    <n v="51.99"/>
    <x v="1"/>
  </r>
  <r>
    <x v="42"/>
    <n v="1.8"/>
    <n v="67.260000000000005"/>
    <x v="1"/>
  </r>
  <r>
    <x v="33"/>
    <n v="3.6"/>
    <n v="48.57"/>
    <x v="1"/>
  </r>
  <r>
    <x v="4"/>
    <n v="2.4"/>
    <n v="48.14"/>
    <x v="1"/>
  </r>
  <r>
    <x v="22"/>
    <n v="3.7"/>
    <n v="34.53"/>
    <x v="1"/>
  </r>
  <r>
    <x v="17"/>
    <n v="3.9"/>
    <n v="11.95"/>
    <x v="1"/>
  </r>
  <r>
    <x v="64"/>
    <n v="2.7"/>
    <n v="16.579999999999998"/>
    <x v="1"/>
  </r>
  <r>
    <x v="11"/>
    <n v="3.8"/>
    <n v="50.34"/>
    <x v="1"/>
  </r>
  <r>
    <x v="4"/>
    <n v="3.8"/>
    <n v="44.87"/>
    <x v="1"/>
  </r>
  <r>
    <x v="36"/>
    <n v="3.2"/>
    <n v="6.97"/>
    <x v="1"/>
  </r>
  <r>
    <x v="52"/>
    <n v="3.6"/>
    <n v="30.33"/>
    <x v="1"/>
  </r>
  <r>
    <x v="19"/>
    <n v="2.6"/>
    <n v="42.51"/>
    <x v="1"/>
  </r>
  <r>
    <x v="10"/>
    <n v="2"/>
    <n v="29.17"/>
    <x v="1"/>
  </r>
  <r>
    <x v="11"/>
    <n v="2.9"/>
    <n v="31.65"/>
    <x v="1"/>
  </r>
  <r>
    <x v="14"/>
    <n v="3"/>
    <n v="58.89"/>
    <x v="1"/>
  </r>
  <r>
    <x v="3"/>
    <n v="3.5"/>
    <n v="22.47"/>
    <x v="1"/>
  </r>
  <r>
    <x v="15"/>
    <n v="2.6"/>
    <n v="9.8000000000000007"/>
    <x v="1"/>
  </r>
  <r>
    <x v="58"/>
    <n v="1.5"/>
    <n v="23.33"/>
    <x v="1"/>
  </r>
  <r>
    <x v="11"/>
    <n v="3.8"/>
    <n v="23.5"/>
    <x v="1"/>
  </r>
  <r>
    <x v="4"/>
    <n v="4"/>
    <n v="18.52"/>
    <x v="1"/>
  </r>
  <r>
    <x v="31"/>
    <n v="3.3"/>
    <n v="41.24"/>
    <x v="1"/>
  </r>
  <r>
    <x v="38"/>
    <n v="3.3"/>
    <n v="43.28"/>
    <x v="1"/>
  </r>
  <r>
    <x v="8"/>
    <n v="1.9"/>
    <n v="28.32"/>
    <x v="1"/>
  </r>
  <r>
    <x v="24"/>
    <n v="2.9"/>
    <n v="26.05"/>
    <x v="1"/>
  </r>
  <r>
    <x v="22"/>
    <n v="3.9"/>
    <n v="50.93"/>
    <x v="1"/>
  </r>
  <r>
    <x v="48"/>
    <n v="2.1"/>
    <n v="22.59"/>
    <x v="1"/>
  </r>
  <r>
    <x v="50"/>
    <n v="3.3"/>
    <n v="35.11"/>
    <x v="1"/>
  </r>
  <r>
    <x v="20"/>
    <n v="2.8"/>
    <n v="11.14"/>
    <x v="1"/>
  </r>
  <r>
    <x v="14"/>
    <n v="2.1"/>
    <n v="43.17"/>
    <x v="1"/>
  </r>
  <r>
    <x v="41"/>
    <n v="3.7"/>
    <n v="12.65"/>
    <x v="1"/>
  </r>
  <r>
    <x v="9"/>
    <n v="3.9"/>
    <n v="27.84"/>
    <x v="1"/>
  </r>
  <r>
    <x v="44"/>
    <n v="1.6"/>
    <n v="38.61"/>
    <x v="1"/>
  </r>
  <r>
    <x v="60"/>
    <n v="1.7"/>
    <n v="17.32"/>
    <x v="1"/>
  </r>
  <r>
    <x v="25"/>
    <n v="1.5"/>
    <n v="22.81"/>
    <x v="1"/>
  </r>
  <r>
    <x v="8"/>
    <n v="11.3"/>
    <n v="87.75"/>
    <x v="1"/>
  </r>
  <r>
    <x v="13"/>
    <n v="12"/>
    <n v="95.73"/>
    <x v="1"/>
  </r>
  <r>
    <x v="4"/>
    <n v="12.5"/>
    <n v="110.81"/>
    <x v="1"/>
  </r>
  <r>
    <x v="15"/>
    <n v="12.6"/>
    <n v="120.86"/>
    <x v="1"/>
  </r>
  <r>
    <x v="47"/>
    <n v="10.6"/>
    <n v="51.82"/>
    <x v="1"/>
  </r>
  <r>
    <x v="29"/>
    <n v="12.7"/>
    <n v="88.57"/>
    <x v="1"/>
  </r>
  <r>
    <x v="29"/>
    <n v="10.7"/>
    <n v="82.02"/>
    <x v="1"/>
  </r>
  <r>
    <x v="14"/>
    <n v="12.5"/>
    <n v="105.61"/>
    <x v="1"/>
  </r>
  <r>
    <x v="20"/>
    <n v="12.1"/>
    <n v="83.86"/>
    <x v="1"/>
  </r>
  <r>
    <x v="32"/>
    <n v="12.2"/>
    <n v="90.89"/>
    <x v="1"/>
  </r>
  <r>
    <x v="11"/>
    <n v="12.7"/>
    <n v="89.68"/>
    <x v="1"/>
  </r>
  <r>
    <x v="53"/>
    <n v="10.4"/>
    <n v="103.09"/>
    <x v="1"/>
  </r>
  <r>
    <x v="36"/>
    <n v="11.8"/>
    <n v="105.6"/>
    <x v="1"/>
  </r>
  <r>
    <x v="29"/>
    <n v="11.3"/>
    <n v="99.6"/>
    <x v="1"/>
  </r>
  <r>
    <x v="30"/>
    <n v="11.9"/>
    <n v="95.17"/>
    <x v="1"/>
  </r>
  <r>
    <x v="24"/>
    <n v="12.2"/>
    <n v="57.01"/>
    <x v="1"/>
  </r>
  <r>
    <x v="12"/>
    <n v="11.8"/>
    <n v="78.2"/>
    <x v="1"/>
  </r>
  <r>
    <x v="16"/>
    <n v="12.3"/>
    <n v="103.88"/>
    <x v="1"/>
  </r>
  <r>
    <x v="4"/>
    <n v="12"/>
    <n v="83.21"/>
    <x v="1"/>
  </r>
  <r>
    <x v="40"/>
    <n v="11.9"/>
    <n v="114.96"/>
    <x v="1"/>
  </r>
  <r>
    <x v="0"/>
    <n v="11.9"/>
    <n v="79.23"/>
    <x v="1"/>
  </r>
  <r>
    <x v="10"/>
    <n v="10.199999999999999"/>
    <n v="45.79"/>
    <x v="1"/>
  </r>
  <r>
    <x v="44"/>
    <n v="11.4"/>
    <n v="56.37"/>
    <x v="1"/>
  </r>
  <r>
    <x v="8"/>
    <n v="12.8"/>
    <n v="91.79"/>
    <x v="1"/>
  </r>
  <r>
    <x v="58"/>
    <n v="10.6"/>
    <n v="85.37"/>
    <x v="1"/>
  </r>
  <r>
    <x v="29"/>
    <n v="12.4"/>
    <n v="96.74"/>
    <x v="1"/>
  </r>
  <r>
    <x v="10"/>
    <n v="10"/>
    <n v="88.16"/>
    <x v="1"/>
  </r>
  <r>
    <x v="26"/>
    <n v="12.4"/>
    <n v="109.42"/>
    <x v="1"/>
  </r>
  <r>
    <x v="20"/>
    <n v="11.8"/>
    <n v="74.97"/>
    <x v="1"/>
  </r>
  <r>
    <x v="19"/>
    <n v="11.1"/>
    <n v="100.82"/>
    <x v="1"/>
  </r>
  <r>
    <x v="40"/>
    <n v="11"/>
    <n v="63.32"/>
    <x v="1"/>
  </r>
  <r>
    <x v="44"/>
    <n v="11.3"/>
    <n v="92.43"/>
    <x v="1"/>
  </r>
  <r>
    <x v="41"/>
    <n v="12.1"/>
    <n v="92.08"/>
    <x v="1"/>
  </r>
  <r>
    <x v="18"/>
    <n v="11.7"/>
    <n v="93.63"/>
    <x v="1"/>
  </r>
  <r>
    <x v="36"/>
    <n v="10"/>
    <n v="98.34"/>
    <x v="1"/>
  </r>
  <r>
    <x v="10"/>
    <n v="10.1"/>
    <n v="87.63"/>
    <x v="1"/>
  </r>
  <r>
    <x v="43"/>
    <n v="11.6"/>
    <n v="64.5"/>
    <x v="1"/>
  </r>
  <r>
    <x v="5"/>
    <n v="10.6"/>
    <n v="80"/>
    <x v="1"/>
  </r>
  <r>
    <x v="45"/>
    <n v="10.7"/>
    <n v="99.73"/>
    <x v="1"/>
  </r>
  <r>
    <x v="50"/>
    <n v="10.3"/>
    <n v="89.49"/>
    <x v="1"/>
  </r>
  <r>
    <x v="23"/>
    <n v="11.6"/>
    <n v="95.39"/>
    <x v="1"/>
  </r>
  <r>
    <x v="5"/>
    <n v="12.1"/>
    <n v="94.07"/>
    <x v="1"/>
  </r>
  <r>
    <x v="18"/>
    <n v="12.5"/>
    <n v="99.72"/>
    <x v="1"/>
  </r>
  <r>
    <x v="15"/>
    <n v="10.9"/>
    <n v="77.13"/>
    <x v="1"/>
  </r>
  <r>
    <x v="64"/>
    <n v="13"/>
    <n v="67.31"/>
    <x v="1"/>
  </r>
  <r>
    <x v="51"/>
    <n v="11.5"/>
    <n v="118.49"/>
    <x v="1"/>
  </r>
  <r>
    <x v="18"/>
    <n v="11.1"/>
    <n v="67.2"/>
    <x v="1"/>
  </r>
  <r>
    <x v="18"/>
    <n v="12.5"/>
    <n v="100.55"/>
    <x v="1"/>
  </r>
  <r>
    <x v="41"/>
    <n v="12.2"/>
    <n v="79.36"/>
    <x v="1"/>
  </r>
  <r>
    <x v="45"/>
    <n v="12.4"/>
    <n v="90.66"/>
    <x v="1"/>
  </r>
  <r>
    <x v="66"/>
    <m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F2E6BC-35D0-4EF1-AEEF-C1841D0ACA2D}" name="Tableau croisé dynamique13" cacheId="16365" applyNumberFormats="0" applyBorderFormats="0" applyFontFormats="0" applyPatternFormats="0" applyAlignmentFormats="0" applyWidthHeightFormats="1" dataCaption="Valeurs" updatedVersion="7" minRefreshableVersion="3" useAutoFormatting="1" itemPrintTitles="1" createdVersion="7" indent="0" outline="1" outlineData="1" multipleFieldFilters="0" chartFormat="1">
  <location ref="A1:C187" firstHeaderRow="0" firstDataRow="1" firstDataCol="1"/>
  <pivotFields count="4">
    <pivotField axis="axisRow" showAll="0">
      <items count="68">
        <item x="7"/>
        <item x="45"/>
        <item x="13"/>
        <item x="53"/>
        <item x="25"/>
        <item x="42"/>
        <item x="17"/>
        <item x="6"/>
        <item x="48"/>
        <item x="43"/>
        <item x="3"/>
        <item x="22"/>
        <item x="47"/>
        <item x="9"/>
        <item x="15"/>
        <item x="0"/>
        <item x="10"/>
        <item x="19"/>
        <item x="11"/>
        <item x="30"/>
        <item x="58"/>
        <item x="29"/>
        <item x="20"/>
        <item x="35"/>
        <item x="4"/>
        <item x="36"/>
        <item x="44"/>
        <item x="16"/>
        <item x="24"/>
        <item x="41"/>
        <item x="23"/>
        <item x="57"/>
        <item x="40"/>
        <item x="39"/>
        <item x="26"/>
        <item x="8"/>
        <item x="38"/>
        <item x="33"/>
        <item x="14"/>
        <item x="5"/>
        <item x="18"/>
        <item x="31"/>
        <item x="21"/>
        <item x="50"/>
        <item x="12"/>
        <item x="32"/>
        <item x="52"/>
        <item x="46"/>
        <item x="37"/>
        <item x="60"/>
        <item x="51"/>
        <item x="1"/>
        <item x="28"/>
        <item x="49"/>
        <item x="65"/>
        <item x="59"/>
        <item x="64"/>
        <item x="2"/>
        <item x="54"/>
        <item x="55"/>
        <item x="27"/>
        <item x="56"/>
        <item x="61"/>
        <item x="34"/>
        <item x="63"/>
        <item x="62"/>
        <item x="66"/>
        <item t="default"/>
      </items>
    </pivotField>
    <pivotField dataField="1" numFmtId="4" showAll="0"/>
    <pivotField dataField="1" numFmtId="164" showAll="0"/>
    <pivotField axis="axisRow" showAll="0">
      <items count="4">
        <item x="0"/>
        <item x="1"/>
        <item x="2"/>
        <item t="default"/>
      </items>
    </pivotField>
  </pivotFields>
  <rowFields count="2">
    <field x="0"/>
    <field x="3"/>
  </rowFields>
  <rowItems count="186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>
      <x v="4"/>
    </i>
    <i r="1">
      <x/>
    </i>
    <i r="1">
      <x v="1"/>
    </i>
    <i>
      <x v="5"/>
    </i>
    <i r="1">
      <x/>
    </i>
    <i r="1">
      <x v="1"/>
    </i>
    <i>
      <x v="6"/>
    </i>
    <i r="1">
      <x/>
    </i>
    <i r="1">
      <x v="1"/>
    </i>
    <i>
      <x v="7"/>
    </i>
    <i r="1">
      <x/>
    </i>
    <i r="1">
      <x v="1"/>
    </i>
    <i>
      <x v="8"/>
    </i>
    <i r="1">
      <x/>
    </i>
    <i r="1">
      <x v="1"/>
    </i>
    <i>
      <x v="9"/>
    </i>
    <i r="1">
      <x/>
    </i>
    <i r="1">
      <x v="1"/>
    </i>
    <i>
      <x v="10"/>
    </i>
    <i r="1">
      <x/>
    </i>
    <i r="1">
      <x v="1"/>
    </i>
    <i>
      <x v="11"/>
    </i>
    <i r="1">
      <x/>
    </i>
    <i r="1">
      <x v="1"/>
    </i>
    <i>
      <x v="12"/>
    </i>
    <i r="1">
      <x/>
    </i>
    <i r="1">
      <x v="1"/>
    </i>
    <i>
      <x v="13"/>
    </i>
    <i r="1">
      <x/>
    </i>
    <i r="1">
      <x v="1"/>
    </i>
    <i>
      <x v="14"/>
    </i>
    <i r="1">
      <x/>
    </i>
    <i r="1">
      <x v="1"/>
    </i>
    <i>
      <x v="15"/>
    </i>
    <i r="1">
      <x/>
    </i>
    <i r="1">
      <x v="1"/>
    </i>
    <i>
      <x v="16"/>
    </i>
    <i r="1">
      <x/>
    </i>
    <i r="1">
      <x v="1"/>
    </i>
    <i>
      <x v="17"/>
    </i>
    <i r="1">
      <x/>
    </i>
    <i r="1">
      <x v="1"/>
    </i>
    <i>
      <x v="18"/>
    </i>
    <i r="1">
      <x/>
    </i>
    <i r="1">
      <x v="1"/>
    </i>
    <i>
      <x v="19"/>
    </i>
    <i r="1">
      <x/>
    </i>
    <i r="1">
      <x v="1"/>
    </i>
    <i>
      <x v="20"/>
    </i>
    <i r="1">
      <x v="1"/>
    </i>
    <i>
      <x v="21"/>
    </i>
    <i r="1">
      <x/>
    </i>
    <i r="1">
      <x v="1"/>
    </i>
    <i>
      <x v="22"/>
    </i>
    <i r="1">
      <x/>
    </i>
    <i r="1">
      <x v="1"/>
    </i>
    <i>
      <x v="23"/>
    </i>
    <i r="1">
      <x/>
    </i>
    <i r="1">
      <x v="1"/>
    </i>
    <i>
      <x v="24"/>
    </i>
    <i r="1">
      <x/>
    </i>
    <i r="1">
      <x v="1"/>
    </i>
    <i>
      <x v="25"/>
    </i>
    <i r="1">
      <x/>
    </i>
    <i r="1">
      <x v="1"/>
    </i>
    <i>
      <x v="26"/>
    </i>
    <i r="1">
      <x/>
    </i>
    <i r="1">
      <x v="1"/>
    </i>
    <i>
      <x v="27"/>
    </i>
    <i r="1">
      <x/>
    </i>
    <i r="1">
      <x v="1"/>
    </i>
    <i>
      <x v="28"/>
    </i>
    <i r="1">
      <x/>
    </i>
    <i r="1">
      <x v="1"/>
    </i>
    <i>
      <x v="29"/>
    </i>
    <i r="1">
      <x/>
    </i>
    <i r="1">
      <x v="1"/>
    </i>
    <i>
      <x v="30"/>
    </i>
    <i r="1">
      <x/>
    </i>
    <i r="1">
      <x v="1"/>
    </i>
    <i>
      <x v="31"/>
    </i>
    <i r="1">
      <x v="1"/>
    </i>
    <i>
      <x v="32"/>
    </i>
    <i r="1">
      <x/>
    </i>
    <i r="1">
      <x v="1"/>
    </i>
    <i>
      <x v="33"/>
    </i>
    <i r="1">
      <x/>
    </i>
    <i r="1">
      <x v="1"/>
    </i>
    <i>
      <x v="34"/>
    </i>
    <i r="1">
      <x/>
    </i>
    <i r="1">
      <x v="1"/>
    </i>
    <i>
      <x v="35"/>
    </i>
    <i r="1">
      <x/>
    </i>
    <i r="1">
      <x v="1"/>
    </i>
    <i>
      <x v="36"/>
    </i>
    <i r="1">
      <x/>
    </i>
    <i r="1">
      <x v="1"/>
    </i>
    <i>
      <x v="37"/>
    </i>
    <i r="1">
      <x/>
    </i>
    <i r="1">
      <x v="1"/>
    </i>
    <i>
      <x v="38"/>
    </i>
    <i r="1">
      <x/>
    </i>
    <i r="1">
      <x v="1"/>
    </i>
    <i>
      <x v="39"/>
    </i>
    <i r="1">
      <x/>
    </i>
    <i r="1">
      <x v="1"/>
    </i>
    <i>
      <x v="40"/>
    </i>
    <i r="1">
      <x/>
    </i>
    <i r="1">
      <x v="1"/>
    </i>
    <i>
      <x v="41"/>
    </i>
    <i r="1">
      <x/>
    </i>
    <i r="1">
      <x v="1"/>
    </i>
    <i>
      <x v="42"/>
    </i>
    <i r="1">
      <x/>
    </i>
    <i r="1">
      <x v="1"/>
    </i>
    <i>
      <x v="43"/>
    </i>
    <i r="1">
      <x/>
    </i>
    <i r="1">
      <x v="1"/>
    </i>
    <i>
      <x v="44"/>
    </i>
    <i r="1">
      <x/>
    </i>
    <i r="1">
      <x v="1"/>
    </i>
    <i>
      <x v="45"/>
    </i>
    <i r="1">
      <x/>
    </i>
    <i r="1">
      <x v="1"/>
    </i>
    <i>
      <x v="46"/>
    </i>
    <i r="1">
      <x/>
    </i>
    <i r="1">
      <x v="1"/>
    </i>
    <i>
      <x v="47"/>
    </i>
    <i r="1">
      <x/>
    </i>
    <i r="1">
      <x v="1"/>
    </i>
    <i>
      <x v="48"/>
    </i>
    <i r="1">
      <x/>
    </i>
    <i r="1">
      <x v="1"/>
    </i>
    <i>
      <x v="49"/>
    </i>
    <i r="1">
      <x v="1"/>
    </i>
    <i>
      <x v="50"/>
    </i>
    <i r="1">
      <x/>
    </i>
    <i r="1">
      <x v="1"/>
    </i>
    <i>
      <x v="51"/>
    </i>
    <i r="1">
      <x/>
    </i>
    <i r="1">
      <x v="1"/>
    </i>
    <i>
      <x v="52"/>
    </i>
    <i r="1">
      <x/>
    </i>
    <i r="1">
      <x v="1"/>
    </i>
    <i>
      <x v="53"/>
    </i>
    <i r="1">
      <x/>
    </i>
    <i r="1">
      <x v="1"/>
    </i>
    <i>
      <x v="54"/>
    </i>
    <i r="1">
      <x v="1"/>
    </i>
    <i>
      <x v="55"/>
    </i>
    <i r="1">
      <x v="1"/>
    </i>
    <i>
      <x v="56"/>
    </i>
    <i r="1">
      <x v="1"/>
    </i>
    <i>
      <x v="57"/>
    </i>
    <i r="1">
      <x/>
    </i>
    <i>
      <x v="58"/>
    </i>
    <i r="1">
      <x/>
    </i>
    <i>
      <x v="59"/>
    </i>
    <i r="1">
      <x/>
    </i>
    <i>
      <x v="60"/>
    </i>
    <i r="1">
      <x/>
    </i>
    <i>
      <x v="61"/>
    </i>
    <i r="1">
      <x/>
    </i>
    <i>
      <x v="62"/>
    </i>
    <i r="1">
      <x v="1"/>
    </i>
    <i>
      <x v="63"/>
    </i>
    <i r="1">
      <x/>
    </i>
    <i>
      <x v="64"/>
    </i>
    <i r="1">
      <x v="1"/>
    </i>
    <i>
      <x v="65"/>
    </i>
    <i r="1">
      <x v="1"/>
    </i>
    <i>
      <x v="66"/>
    </i>
    <i r="1"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Nombre de Temps d'achat" fld="1" subtotal="count" baseField="0" baseItem="0"/>
    <dataField name="Somme de Montant" fld="2" baseField="0" baseItem="0"/>
  </dataFields>
  <formats count="198">
    <format dxfId="2">
      <pivotArea collapsedLevelsAreSubtotals="1" fieldPosition="0">
        <references count="2">
          <reference field="4294967294" count="1" selected="0">
            <x v="0"/>
          </reference>
          <reference field="0" count="1">
            <x v="0"/>
          </reference>
        </references>
      </pivotArea>
    </format>
    <format dxfId="3">
      <pivotArea collapsedLevelsAreSubtotals="1" fieldPosition="0">
        <references count="2">
          <reference field="4294967294" count="1" selected="0">
            <x v="0"/>
          </reference>
          <reference field="0" count="1">
            <x v="1"/>
          </reference>
        </references>
      </pivotArea>
    </format>
    <format dxfId="4">
      <pivotArea collapsedLevelsAreSubtotals="1" fieldPosition="0">
        <references count="2">
          <reference field="4294967294" count="1" selected="0">
            <x v="0"/>
          </reference>
          <reference field="0" count="1">
            <x v="2"/>
          </reference>
        </references>
      </pivotArea>
    </format>
    <format dxfId="5">
      <pivotArea collapsedLevelsAreSubtotals="1" fieldPosition="0">
        <references count="2">
          <reference field="4294967294" count="1" selected="0">
            <x v="0"/>
          </reference>
          <reference field="0" count="1">
            <x v="3"/>
          </reference>
        </references>
      </pivotArea>
    </format>
    <format dxfId="6">
      <pivotArea collapsedLevelsAreSubtotals="1" fieldPosition="0">
        <references count="2">
          <reference field="4294967294" count="1" selected="0">
            <x v="0"/>
          </reference>
          <reference field="0" count="1">
            <x v="4"/>
          </reference>
        </references>
      </pivotArea>
    </format>
    <format dxfId="7">
      <pivotArea collapsedLevelsAreSubtotals="1" fieldPosition="0">
        <references count="2">
          <reference field="4294967294" count="1" selected="0">
            <x v="0"/>
          </reference>
          <reference field="0" count="1">
            <x v="5"/>
          </reference>
        </references>
      </pivotArea>
    </format>
    <format dxfId="8">
      <pivotArea collapsedLevelsAreSubtotals="1" fieldPosition="0">
        <references count="2">
          <reference field="4294967294" count="1" selected="0">
            <x v="0"/>
          </reference>
          <reference field="0" count="1">
            <x v="6"/>
          </reference>
        </references>
      </pivotArea>
    </format>
    <format dxfId="9">
      <pivotArea collapsedLevelsAreSubtotals="1" fieldPosition="0">
        <references count="2">
          <reference field="4294967294" count="1" selected="0">
            <x v="0"/>
          </reference>
          <reference field="0" count="1">
            <x v="7"/>
          </reference>
        </references>
      </pivotArea>
    </format>
    <format dxfId="10">
      <pivotArea collapsedLevelsAreSubtotals="1" fieldPosition="0">
        <references count="2">
          <reference field="4294967294" count="1" selected="0">
            <x v="0"/>
          </reference>
          <reference field="0" count="1">
            <x v="9"/>
          </reference>
        </references>
      </pivotArea>
    </format>
    <format dxfId="11">
      <pivotArea collapsedLevelsAreSubtotals="1" fieldPosition="0">
        <references count="2">
          <reference field="4294967294" count="1" selected="0">
            <x v="0"/>
          </reference>
          <reference field="0" count="1">
            <x v="8"/>
          </reference>
        </references>
      </pivotArea>
    </format>
    <format dxfId="12">
      <pivotArea collapsedLevelsAreSubtotals="1" fieldPosition="0">
        <references count="2">
          <reference field="4294967294" count="1" selected="0">
            <x v="0"/>
          </reference>
          <reference field="0" count="1">
            <x v="10"/>
          </reference>
        </references>
      </pivotArea>
    </format>
    <format dxfId="13">
      <pivotArea collapsedLevelsAreSubtotals="1" fieldPosition="0">
        <references count="2">
          <reference field="4294967294" count="1" selected="0">
            <x v="0"/>
          </reference>
          <reference field="0" count="1">
            <x v="11"/>
          </reference>
        </references>
      </pivotArea>
    </format>
    <format dxfId="14">
      <pivotArea collapsedLevelsAreSubtotals="1" fieldPosition="0">
        <references count="2">
          <reference field="4294967294" count="1" selected="0">
            <x v="0"/>
          </reference>
          <reference field="0" count="1">
            <x v="12"/>
          </reference>
        </references>
      </pivotArea>
    </format>
    <format dxfId="15">
      <pivotArea collapsedLevelsAreSubtotals="1" fieldPosition="0">
        <references count="2">
          <reference field="4294967294" count="1" selected="0">
            <x v="0"/>
          </reference>
          <reference field="0" count="1">
            <x v="13"/>
          </reference>
        </references>
      </pivotArea>
    </format>
    <format dxfId="16">
      <pivotArea collapsedLevelsAreSubtotals="1" fieldPosition="0">
        <references count="2">
          <reference field="4294967294" count="1" selected="0">
            <x v="0"/>
          </reference>
          <reference field="0" count="1">
            <x v="14"/>
          </reference>
        </references>
      </pivotArea>
    </format>
    <format dxfId="17">
      <pivotArea collapsedLevelsAreSubtotals="1" fieldPosition="0">
        <references count="2">
          <reference field="4294967294" count="1" selected="0">
            <x v="0"/>
          </reference>
          <reference field="0" count="1">
            <x v="15"/>
          </reference>
        </references>
      </pivotArea>
    </format>
    <format dxfId="18">
      <pivotArea collapsedLevelsAreSubtotals="1" fieldPosition="0">
        <references count="2">
          <reference field="4294967294" count="1" selected="0">
            <x v="0"/>
          </reference>
          <reference field="0" count="1">
            <x v="16"/>
          </reference>
        </references>
      </pivotArea>
    </format>
    <format dxfId="19">
      <pivotArea collapsedLevelsAreSubtotals="1" fieldPosition="0">
        <references count="2">
          <reference field="4294967294" count="1" selected="0">
            <x v="0"/>
          </reference>
          <reference field="0" count="1">
            <x v="17"/>
          </reference>
        </references>
      </pivotArea>
    </format>
    <format dxfId="20">
      <pivotArea collapsedLevelsAreSubtotals="1" fieldPosition="0">
        <references count="2">
          <reference field="4294967294" count="1" selected="0">
            <x v="0"/>
          </reference>
          <reference field="0" count="1">
            <x v="18"/>
          </reference>
        </references>
      </pivotArea>
    </format>
    <format dxfId="21">
      <pivotArea collapsedLevelsAreSubtotals="1" fieldPosition="0">
        <references count="2">
          <reference field="4294967294" count="1" selected="0">
            <x v="0"/>
          </reference>
          <reference field="0" count="1">
            <x v="19"/>
          </reference>
        </references>
      </pivotArea>
    </format>
    <format dxfId="22">
      <pivotArea collapsedLevelsAreSubtotals="1" fieldPosition="0">
        <references count="2">
          <reference field="4294967294" count="1" selected="0">
            <x v="0"/>
          </reference>
          <reference field="0" count="1">
            <x v="20"/>
          </reference>
        </references>
      </pivotArea>
    </format>
    <format dxfId="23">
      <pivotArea collapsedLevelsAreSubtotals="1" fieldPosition="0">
        <references count="2">
          <reference field="4294967294" count="1" selected="0">
            <x v="0"/>
          </reference>
          <reference field="0" count="1">
            <x v="21"/>
          </reference>
        </references>
      </pivotArea>
    </format>
    <format dxfId="24">
      <pivotArea collapsedLevelsAreSubtotals="1" fieldPosition="0">
        <references count="2">
          <reference field="4294967294" count="1" selected="0">
            <x v="0"/>
          </reference>
          <reference field="0" count="1">
            <x v="22"/>
          </reference>
        </references>
      </pivotArea>
    </format>
    <format dxfId="25">
      <pivotArea collapsedLevelsAreSubtotals="1" fieldPosition="0">
        <references count="2">
          <reference field="4294967294" count="1" selected="0">
            <x v="0"/>
          </reference>
          <reference field="0" count="1">
            <x v="24"/>
          </reference>
        </references>
      </pivotArea>
    </format>
    <format dxfId="26">
      <pivotArea collapsedLevelsAreSubtotals="1" fieldPosition="0">
        <references count="2">
          <reference field="4294967294" count="1" selected="0">
            <x v="0"/>
          </reference>
          <reference field="0" count="1">
            <x v="23"/>
          </reference>
        </references>
      </pivotArea>
    </format>
    <format dxfId="27">
      <pivotArea collapsedLevelsAreSubtotals="1" fieldPosition="0">
        <references count="2">
          <reference field="4294967294" count="1" selected="0">
            <x v="0"/>
          </reference>
          <reference field="0" count="1">
            <x v="25"/>
          </reference>
        </references>
      </pivotArea>
    </format>
    <format dxfId="28">
      <pivotArea collapsedLevelsAreSubtotals="1" fieldPosition="0">
        <references count="2">
          <reference field="4294967294" count="1" selected="0">
            <x v="0"/>
          </reference>
          <reference field="0" count="1">
            <x v="26"/>
          </reference>
        </references>
      </pivotArea>
    </format>
    <format dxfId="29">
      <pivotArea collapsedLevelsAreSubtotals="1" fieldPosition="0">
        <references count="2">
          <reference field="4294967294" count="1" selected="0">
            <x v="0"/>
          </reference>
          <reference field="0" count="1">
            <x v="27"/>
          </reference>
        </references>
      </pivotArea>
    </format>
    <format dxfId="30">
      <pivotArea collapsedLevelsAreSubtotals="1" fieldPosition="0">
        <references count="2">
          <reference field="4294967294" count="1" selected="0">
            <x v="0"/>
          </reference>
          <reference field="0" count="1">
            <x v="28"/>
          </reference>
        </references>
      </pivotArea>
    </format>
    <format dxfId="31">
      <pivotArea collapsedLevelsAreSubtotals="1" fieldPosition="0">
        <references count="2">
          <reference field="4294967294" count="1" selected="0">
            <x v="0"/>
          </reference>
          <reference field="0" count="1">
            <x v="0"/>
          </reference>
        </references>
      </pivotArea>
    </format>
    <format dxfId="32">
      <pivotArea collapsedLevelsAreSubtotals="1" fieldPosition="0">
        <references count="2">
          <reference field="4294967294" count="1" selected="0">
            <x v="0"/>
          </reference>
          <reference field="0" count="1">
            <x v="1"/>
          </reference>
        </references>
      </pivotArea>
    </format>
    <format dxfId="33">
      <pivotArea collapsedLevelsAreSubtotals="1" fieldPosition="0">
        <references count="2">
          <reference field="4294967294" count="1" selected="0">
            <x v="0"/>
          </reference>
          <reference field="0" count="1">
            <x v="2"/>
          </reference>
        </references>
      </pivotArea>
    </format>
    <format dxfId="34">
      <pivotArea collapsedLevelsAreSubtotals="1" fieldPosition="0">
        <references count="2">
          <reference field="4294967294" count="1" selected="0">
            <x v="0"/>
          </reference>
          <reference field="0" count="1">
            <x v="3"/>
          </reference>
        </references>
      </pivotArea>
    </format>
    <format dxfId="35">
      <pivotArea collapsedLevelsAreSubtotals="1" fieldPosition="0">
        <references count="2">
          <reference field="4294967294" count="1" selected="0">
            <x v="0"/>
          </reference>
          <reference field="0" count="1">
            <x v="4"/>
          </reference>
        </references>
      </pivotArea>
    </format>
    <format dxfId="36">
      <pivotArea collapsedLevelsAreSubtotals="1" fieldPosition="0">
        <references count="2">
          <reference field="4294967294" count="1" selected="0">
            <x v="0"/>
          </reference>
          <reference field="0" count="1">
            <x v="5"/>
          </reference>
        </references>
      </pivotArea>
    </format>
    <format dxfId="37">
      <pivotArea collapsedLevelsAreSubtotals="1" fieldPosition="0">
        <references count="2">
          <reference field="4294967294" count="1" selected="0">
            <x v="0"/>
          </reference>
          <reference field="0" count="1">
            <x v="6"/>
          </reference>
        </references>
      </pivotArea>
    </format>
    <format dxfId="38">
      <pivotArea collapsedLevelsAreSubtotals="1" fieldPosition="0">
        <references count="2">
          <reference field="4294967294" count="1" selected="0">
            <x v="0"/>
          </reference>
          <reference field="0" count="1">
            <x v="7"/>
          </reference>
        </references>
      </pivotArea>
    </format>
    <format dxfId="39">
      <pivotArea collapsedLevelsAreSubtotals="1" fieldPosition="0">
        <references count="2">
          <reference field="4294967294" count="1" selected="0">
            <x v="0"/>
          </reference>
          <reference field="0" count="1">
            <x v="8"/>
          </reference>
        </references>
      </pivotArea>
    </format>
    <format dxfId="40">
      <pivotArea collapsedLevelsAreSubtotals="1" fieldPosition="0">
        <references count="2">
          <reference field="4294967294" count="1" selected="0">
            <x v="0"/>
          </reference>
          <reference field="0" count="1">
            <x v="9"/>
          </reference>
        </references>
      </pivotArea>
    </format>
    <format dxfId="41">
      <pivotArea collapsedLevelsAreSubtotals="1" fieldPosition="0">
        <references count="2">
          <reference field="4294967294" count="1" selected="0">
            <x v="0"/>
          </reference>
          <reference field="0" count="1">
            <x v="10"/>
          </reference>
        </references>
      </pivotArea>
    </format>
    <format dxfId="42">
      <pivotArea collapsedLevelsAreSubtotals="1" fieldPosition="0">
        <references count="2">
          <reference field="4294967294" count="1" selected="0">
            <x v="0"/>
          </reference>
          <reference field="0" count="1">
            <x v="11"/>
          </reference>
        </references>
      </pivotArea>
    </format>
    <format dxfId="43">
      <pivotArea collapsedLevelsAreSubtotals="1" fieldPosition="0">
        <references count="2">
          <reference field="4294967294" count="1" selected="0">
            <x v="0"/>
          </reference>
          <reference field="0" count="1">
            <x v="12"/>
          </reference>
        </references>
      </pivotArea>
    </format>
    <format dxfId="44">
      <pivotArea collapsedLevelsAreSubtotals="1" fieldPosition="0">
        <references count="2">
          <reference field="4294967294" count="1" selected="0">
            <x v="0"/>
          </reference>
          <reference field="0" count="1">
            <x v="13"/>
          </reference>
        </references>
      </pivotArea>
    </format>
    <format dxfId="45">
      <pivotArea collapsedLevelsAreSubtotals="1" fieldPosition="0">
        <references count="2">
          <reference field="4294967294" count="1" selected="0">
            <x v="0"/>
          </reference>
          <reference field="0" count="1">
            <x v="14"/>
          </reference>
        </references>
      </pivotArea>
    </format>
    <format dxfId="46">
      <pivotArea collapsedLevelsAreSubtotals="1" fieldPosition="0">
        <references count="2">
          <reference field="4294967294" count="1" selected="0">
            <x v="0"/>
          </reference>
          <reference field="0" count="1">
            <x v="15"/>
          </reference>
        </references>
      </pivotArea>
    </format>
    <format dxfId="47">
      <pivotArea collapsedLevelsAreSubtotals="1" fieldPosition="0">
        <references count="2">
          <reference field="4294967294" count="1" selected="0">
            <x v="0"/>
          </reference>
          <reference field="0" count="1">
            <x v="16"/>
          </reference>
        </references>
      </pivotArea>
    </format>
    <format dxfId="48">
      <pivotArea collapsedLevelsAreSubtotals="1" fieldPosition="0">
        <references count="2">
          <reference field="4294967294" count="1" selected="0">
            <x v="0"/>
          </reference>
          <reference field="0" count="1">
            <x v="17"/>
          </reference>
        </references>
      </pivotArea>
    </format>
    <format dxfId="49">
      <pivotArea collapsedLevelsAreSubtotals="1" fieldPosition="0">
        <references count="2">
          <reference field="4294967294" count="1" selected="0">
            <x v="0"/>
          </reference>
          <reference field="0" count="1">
            <x v="18"/>
          </reference>
        </references>
      </pivotArea>
    </format>
    <format dxfId="50">
      <pivotArea collapsedLevelsAreSubtotals="1" fieldPosition="0">
        <references count="2">
          <reference field="4294967294" count="1" selected="0">
            <x v="0"/>
          </reference>
          <reference field="0" count="1">
            <x v="19"/>
          </reference>
        </references>
      </pivotArea>
    </format>
    <format dxfId="51">
      <pivotArea collapsedLevelsAreSubtotals="1" fieldPosition="0">
        <references count="2">
          <reference field="4294967294" count="1" selected="0">
            <x v="0"/>
          </reference>
          <reference field="0" count="1">
            <x v="20"/>
          </reference>
        </references>
      </pivotArea>
    </format>
    <format dxfId="52">
      <pivotArea collapsedLevelsAreSubtotals="1" fieldPosition="0">
        <references count="2">
          <reference field="4294967294" count="1" selected="0">
            <x v="0"/>
          </reference>
          <reference field="0" count="1">
            <x v="21"/>
          </reference>
        </references>
      </pivotArea>
    </format>
    <format dxfId="53">
      <pivotArea collapsedLevelsAreSubtotals="1" fieldPosition="0">
        <references count="2">
          <reference field="4294967294" count="1" selected="0">
            <x v="0"/>
          </reference>
          <reference field="0" count="1">
            <x v="22"/>
          </reference>
        </references>
      </pivotArea>
    </format>
    <format dxfId="54">
      <pivotArea collapsedLevelsAreSubtotals="1" fieldPosition="0">
        <references count="2">
          <reference field="4294967294" count="1" selected="0">
            <x v="0"/>
          </reference>
          <reference field="0" count="1">
            <x v="23"/>
          </reference>
        </references>
      </pivotArea>
    </format>
    <format dxfId="55">
      <pivotArea collapsedLevelsAreSubtotals="1" fieldPosition="0">
        <references count="2">
          <reference field="4294967294" count="1" selected="0">
            <x v="0"/>
          </reference>
          <reference field="0" count="1">
            <x v="24"/>
          </reference>
        </references>
      </pivotArea>
    </format>
    <format dxfId="56">
      <pivotArea collapsedLevelsAreSubtotals="1" fieldPosition="0">
        <references count="2">
          <reference field="4294967294" count="1" selected="0">
            <x v="0"/>
          </reference>
          <reference field="0" count="1">
            <x v="25"/>
          </reference>
        </references>
      </pivotArea>
    </format>
    <format dxfId="57">
      <pivotArea collapsedLevelsAreSubtotals="1" fieldPosition="0">
        <references count="2">
          <reference field="4294967294" count="1" selected="0">
            <x v="0"/>
          </reference>
          <reference field="0" count="1">
            <x v="26"/>
          </reference>
        </references>
      </pivotArea>
    </format>
    <format dxfId="58">
      <pivotArea collapsedLevelsAreSubtotals="1" fieldPosition="0">
        <references count="2">
          <reference field="4294967294" count="1" selected="0">
            <x v="0"/>
          </reference>
          <reference field="0" count="1">
            <x v="27"/>
          </reference>
        </references>
      </pivotArea>
    </format>
    <format dxfId="59">
      <pivotArea collapsedLevelsAreSubtotals="1" fieldPosition="0">
        <references count="2">
          <reference field="4294967294" count="1" selected="0">
            <x v="0"/>
          </reference>
          <reference field="0" count="1">
            <x v="28"/>
          </reference>
        </references>
      </pivotArea>
    </format>
    <format dxfId="60">
      <pivotArea collapsedLevelsAreSubtotals="1" fieldPosition="0">
        <references count="2">
          <reference field="4294967294" count="1" selected="0">
            <x v="0"/>
          </reference>
          <reference field="0" count="1">
            <x v="29"/>
          </reference>
        </references>
      </pivotArea>
    </format>
    <format dxfId="61">
      <pivotArea collapsedLevelsAreSubtotals="1" fieldPosition="0">
        <references count="2">
          <reference field="4294967294" count="1" selected="0">
            <x v="0"/>
          </reference>
          <reference field="0" count="1">
            <x v="30"/>
          </reference>
        </references>
      </pivotArea>
    </format>
    <format dxfId="62">
      <pivotArea collapsedLevelsAreSubtotals="1" fieldPosition="0">
        <references count="2">
          <reference field="4294967294" count="1" selected="0">
            <x v="0"/>
          </reference>
          <reference field="0" count="1">
            <x v="31"/>
          </reference>
        </references>
      </pivotArea>
    </format>
    <format dxfId="63">
      <pivotArea collapsedLevelsAreSubtotals="1" fieldPosition="0">
        <references count="2">
          <reference field="4294967294" count="1" selected="0">
            <x v="0"/>
          </reference>
          <reference field="0" count="1">
            <x v="32"/>
          </reference>
        </references>
      </pivotArea>
    </format>
    <format dxfId="64">
      <pivotArea collapsedLevelsAreSubtotals="1" fieldPosition="0">
        <references count="2">
          <reference field="4294967294" count="1" selected="0">
            <x v="0"/>
          </reference>
          <reference field="0" count="1">
            <x v="33"/>
          </reference>
        </references>
      </pivotArea>
    </format>
    <format dxfId="65">
      <pivotArea collapsedLevelsAreSubtotals="1" fieldPosition="0">
        <references count="2">
          <reference field="4294967294" count="1" selected="0">
            <x v="0"/>
          </reference>
          <reference field="0" count="1">
            <x v="34"/>
          </reference>
        </references>
      </pivotArea>
    </format>
    <format dxfId="66">
      <pivotArea collapsedLevelsAreSubtotals="1" fieldPosition="0">
        <references count="2">
          <reference field="4294967294" count="1" selected="0">
            <x v="0"/>
          </reference>
          <reference field="0" count="1">
            <x v="35"/>
          </reference>
        </references>
      </pivotArea>
    </format>
    <format dxfId="67">
      <pivotArea collapsedLevelsAreSubtotals="1" fieldPosition="0">
        <references count="2">
          <reference field="4294967294" count="1" selected="0">
            <x v="0"/>
          </reference>
          <reference field="0" count="1">
            <x v="36"/>
          </reference>
        </references>
      </pivotArea>
    </format>
    <format dxfId="68">
      <pivotArea collapsedLevelsAreSubtotals="1" fieldPosition="0">
        <references count="2">
          <reference field="4294967294" count="1" selected="0">
            <x v="0"/>
          </reference>
          <reference field="0" count="1">
            <x v="37"/>
          </reference>
        </references>
      </pivotArea>
    </format>
    <format dxfId="69">
      <pivotArea collapsedLevelsAreSubtotals="1" fieldPosition="0">
        <references count="2">
          <reference field="4294967294" count="1" selected="0">
            <x v="0"/>
          </reference>
          <reference field="0" count="1">
            <x v="38"/>
          </reference>
        </references>
      </pivotArea>
    </format>
    <format dxfId="70">
      <pivotArea collapsedLevelsAreSubtotals="1" fieldPosition="0">
        <references count="2">
          <reference field="4294967294" count="1" selected="0">
            <x v="0"/>
          </reference>
          <reference field="0" count="1">
            <x v="39"/>
          </reference>
        </references>
      </pivotArea>
    </format>
    <format dxfId="71">
      <pivotArea collapsedLevelsAreSubtotals="1" fieldPosition="0">
        <references count="2">
          <reference field="4294967294" count="1" selected="0">
            <x v="0"/>
          </reference>
          <reference field="0" count="1">
            <x v="40"/>
          </reference>
        </references>
      </pivotArea>
    </format>
    <format dxfId="72">
      <pivotArea collapsedLevelsAreSubtotals="1" fieldPosition="0">
        <references count="2">
          <reference field="4294967294" count="1" selected="0">
            <x v="0"/>
          </reference>
          <reference field="0" count="1">
            <x v="29"/>
          </reference>
        </references>
      </pivotArea>
    </format>
    <format dxfId="73">
      <pivotArea collapsedLevelsAreSubtotals="1" fieldPosition="0">
        <references count="2">
          <reference field="4294967294" count="1" selected="0">
            <x v="0"/>
          </reference>
          <reference field="0" count="1">
            <x v="30"/>
          </reference>
        </references>
      </pivotArea>
    </format>
    <format dxfId="74">
      <pivotArea collapsedLevelsAreSubtotals="1" fieldPosition="0">
        <references count="2">
          <reference field="4294967294" count="1" selected="0">
            <x v="0"/>
          </reference>
          <reference field="0" count="1">
            <x v="31"/>
          </reference>
        </references>
      </pivotArea>
    </format>
    <format dxfId="75">
      <pivotArea collapsedLevelsAreSubtotals="1" fieldPosition="0">
        <references count="2">
          <reference field="4294967294" count="1" selected="0">
            <x v="0"/>
          </reference>
          <reference field="0" count="1">
            <x v="32"/>
          </reference>
        </references>
      </pivotArea>
    </format>
    <format dxfId="76">
      <pivotArea collapsedLevelsAreSubtotals="1" fieldPosition="0">
        <references count="2">
          <reference field="4294967294" count="1" selected="0">
            <x v="0"/>
          </reference>
          <reference field="0" count="1">
            <x v="33"/>
          </reference>
        </references>
      </pivotArea>
    </format>
    <format dxfId="77">
      <pivotArea collapsedLevelsAreSubtotals="1" fieldPosition="0">
        <references count="2">
          <reference field="4294967294" count="1" selected="0">
            <x v="0"/>
          </reference>
          <reference field="0" count="1">
            <x v="34"/>
          </reference>
        </references>
      </pivotArea>
    </format>
    <format dxfId="78">
      <pivotArea collapsedLevelsAreSubtotals="1" fieldPosition="0">
        <references count="2">
          <reference field="4294967294" count="1" selected="0">
            <x v="0"/>
          </reference>
          <reference field="0" count="1">
            <x v="35"/>
          </reference>
        </references>
      </pivotArea>
    </format>
    <format dxfId="79">
      <pivotArea collapsedLevelsAreSubtotals="1" fieldPosition="0">
        <references count="2">
          <reference field="4294967294" count="1" selected="0">
            <x v="0"/>
          </reference>
          <reference field="0" count="1">
            <x v="36"/>
          </reference>
        </references>
      </pivotArea>
    </format>
    <format dxfId="80">
      <pivotArea collapsedLevelsAreSubtotals="1" fieldPosition="0">
        <references count="2">
          <reference field="4294967294" count="1" selected="0">
            <x v="0"/>
          </reference>
          <reference field="0" count="1">
            <x v="37"/>
          </reference>
        </references>
      </pivotArea>
    </format>
    <format dxfId="81">
      <pivotArea collapsedLevelsAreSubtotals="1" fieldPosition="0">
        <references count="2">
          <reference field="4294967294" count="1" selected="0">
            <x v="0"/>
          </reference>
          <reference field="0" count="1">
            <x v="38"/>
          </reference>
        </references>
      </pivotArea>
    </format>
    <format dxfId="82">
      <pivotArea collapsedLevelsAreSubtotals="1" fieldPosition="0">
        <references count="2">
          <reference field="4294967294" count="1" selected="0">
            <x v="0"/>
          </reference>
          <reference field="0" count="1">
            <x v="39"/>
          </reference>
        </references>
      </pivotArea>
    </format>
    <format dxfId="83">
      <pivotArea collapsedLevelsAreSubtotals="1" fieldPosition="0">
        <references count="2">
          <reference field="4294967294" count="1" selected="0">
            <x v="0"/>
          </reference>
          <reference field="0" count="1">
            <x v="40"/>
          </reference>
        </references>
      </pivotArea>
    </format>
    <format dxfId="84">
      <pivotArea collapsedLevelsAreSubtotals="1" fieldPosition="0">
        <references count="2">
          <reference field="4294967294" count="1" selected="0">
            <x v="0"/>
          </reference>
          <reference field="0" count="1">
            <x v="41"/>
          </reference>
        </references>
      </pivotArea>
    </format>
    <format dxfId="85">
      <pivotArea collapsedLevelsAreSubtotals="1" fieldPosition="0">
        <references count="2">
          <reference field="4294967294" count="1" selected="0">
            <x v="0"/>
          </reference>
          <reference field="0" count="1">
            <x v="42"/>
          </reference>
        </references>
      </pivotArea>
    </format>
    <format dxfId="86">
      <pivotArea collapsedLevelsAreSubtotals="1" fieldPosition="0">
        <references count="2">
          <reference field="4294967294" count="1" selected="0">
            <x v="0"/>
          </reference>
          <reference field="0" count="1">
            <x v="43"/>
          </reference>
        </references>
      </pivotArea>
    </format>
    <format dxfId="87">
      <pivotArea collapsedLevelsAreSubtotals="1" fieldPosition="0">
        <references count="2">
          <reference field="4294967294" count="1" selected="0">
            <x v="0"/>
          </reference>
          <reference field="0" count="1">
            <x v="44"/>
          </reference>
        </references>
      </pivotArea>
    </format>
    <format dxfId="88">
      <pivotArea collapsedLevelsAreSubtotals="1" fieldPosition="0">
        <references count="2">
          <reference field="4294967294" count="1" selected="0">
            <x v="0"/>
          </reference>
          <reference field="0" count="1">
            <x v="45"/>
          </reference>
        </references>
      </pivotArea>
    </format>
    <format dxfId="89">
      <pivotArea collapsedLevelsAreSubtotals="1" fieldPosition="0">
        <references count="2">
          <reference field="4294967294" count="1" selected="0">
            <x v="0"/>
          </reference>
          <reference field="0" count="1">
            <x v="46"/>
          </reference>
        </references>
      </pivotArea>
    </format>
    <format dxfId="90">
      <pivotArea collapsedLevelsAreSubtotals="1" fieldPosition="0">
        <references count="2">
          <reference field="4294967294" count="1" selected="0">
            <x v="0"/>
          </reference>
          <reference field="0" count="1">
            <x v="47"/>
          </reference>
        </references>
      </pivotArea>
    </format>
    <format dxfId="91">
      <pivotArea collapsedLevelsAreSubtotals="1" fieldPosition="0">
        <references count="2">
          <reference field="4294967294" count="1" selected="0">
            <x v="0"/>
          </reference>
          <reference field="0" count="1">
            <x v="48"/>
          </reference>
        </references>
      </pivotArea>
    </format>
    <format dxfId="92">
      <pivotArea collapsedLevelsAreSubtotals="1" fieldPosition="0">
        <references count="2">
          <reference field="4294967294" count="1" selected="0">
            <x v="0"/>
          </reference>
          <reference field="0" count="1">
            <x v="49"/>
          </reference>
        </references>
      </pivotArea>
    </format>
    <format dxfId="93">
      <pivotArea collapsedLevelsAreSubtotals="1" fieldPosition="0">
        <references count="2">
          <reference field="4294967294" count="1" selected="0">
            <x v="0"/>
          </reference>
          <reference field="0" count="1">
            <x v="50"/>
          </reference>
        </references>
      </pivotArea>
    </format>
    <format dxfId="94">
      <pivotArea collapsedLevelsAreSubtotals="1" fieldPosition="0">
        <references count="2">
          <reference field="4294967294" count="1" selected="0">
            <x v="0"/>
          </reference>
          <reference field="0" count="1">
            <x v="51"/>
          </reference>
        </references>
      </pivotArea>
    </format>
    <format dxfId="95">
      <pivotArea collapsedLevelsAreSubtotals="1" fieldPosition="0">
        <references count="2">
          <reference field="4294967294" count="1" selected="0">
            <x v="0"/>
          </reference>
          <reference field="0" count="1">
            <x v="52"/>
          </reference>
        </references>
      </pivotArea>
    </format>
    <format dxfId="96">
      <pivotArea collapsedLevelsAreSubtotals="1" fieldPosition="0">
        <references count="2">
          <reference field="4294967294" count="1" selected="0">
            <x v="0"/>
          </reference>
          <reference field="0" count="1">
            <x v="41"/>
          </reference>
        </references>
      </pivotArea>
    </format>
    <format dxfId="97">
      <pivotArea collapsedLevelsAreSubtotals="1" fieldPosition="0">
        <references count="2">
          <reference field="4294967294" count="1" selected="0">
            <x v="0"/>
          </reference>
          <reference field="0" count="1">
            <x v="42"/>
          </reference>
        </references>
      </pivotArea>
    </format>
    <format dxfId="98">
      <pivotArea collapsedLevelsAreSubtotals="1" fieldPosition="0">
        <references count="2">
          <reference field="4294967294" count="1" selected="0">
            <x v="0"/>
          </reference>
          <reference field="0" count="1">
            <x v="43"/>
          </reference>
        </references>
      </pivotArea>
    </format>
    <format dxfId="99">
      <pivotArea collapsedLevelsAreSubtotals="1" fieldPosition="0">
        <references count="2">
          <reference field="4294967294" count="1" selected="0">
            <x v="0"/>
          </reference>
          <reference field="0" count="1">
            <x v="44"/>
          </reference>
        </references>
      </pivotArea>
    </format>
    <format dxfId="100">
      <pivotArea collapsedLevelsAreSubtotals="1" fieldPosition="0">
        <references count="2">
          <reference field="4294967294" count="1" selected="0">
            <x v="0"/>
          </reference>
          <reference field="0" count="1">
            <x v="45"/>
          </reference>
        </references>
      </pivotArea>
    </format>
    <format dxfId="101">
      <pivotArea collapsedLevelsAreSubtotals="1" fieldPosition="0">
        <references count="2">
          <reference field="4294967294" count="1" selected="0">
            <x v="0"/>
          </reference>
          <reference field="0" count="1">
            <x v="46"/>
          </reference>
        </references>
      </pivotArea>
    </format>
    <format dxfId="102">
      <pivotArea collapsedLevelsAreSubtotals="1" fieldPosition="0">
        <references count="2">
          <reference field="4294967294" count="1" selected="0">
            <x v="0"/>
          </reference>
          <reference field="0" count="1">
            <x v="47"/>
          </reference>
        </references>
      </pivotArea>
    </format>
    <format dxfId="103">
      <pivotArea collapsedLevelsAreSubtotals="1" fieldPosition="0">
        <references count="2">
          <reference field="4294967294" count="1" selected="0">
            <x v="0"/>
          </reference>
          <reference field="0" count="1">
            <x v="48"/>
          </reference>
        </references>
      </pivotArea>
    </format>
    <format dxfId="104">
      <pivotArea collapsedLevelsAreSubtotals="1" fieldPosition="0">
        <references count="2">
          <reference field="4294967294" count="1" selected="0">
            <x v="0"/>
          </reference>
          <reference field="0" count="1">
            <x v="49"/>
          </reference>
        </references>
      </pivotArea>
    </format>
    <format dxfId="105">
      <pivotArea collapsedLevelsAreSubtotals="1" fieldPosition="0">
        <references count="2">
          <reference field="4294967294" count="1" selected="0">
            <x v="0"/>
          </reference>
          <reference field="0" count="1">
            <x v="50"/>
          </reference>
        </references>
      </pivotArea>
    </format>
    <format dxfId="106">
      <pivotArea collapsedLevelsAreSubtotals="1" fieldPosition="0">
        <references count="2">
          <reference field="4294967294" count="1" selected="0">
            <x v="0"/>
          </reference>
          <reference field="0" count="1">
            <x v="51"/>
          </reference>
        </references>
      </pivotArea>
    </format>
    <format dxfId="107">
      <pivotArea collapsedLevelsAreSubtotals="1" fieldPosition="0">
        <references count="2">
          <reference field="4294967294" count="1" selected="0">
            <x v="0"/>
          </reference>
          <reference field="0" count="1">
            <x v="52"/>
          </reference>
        </references>
      </pivotArea>
    </format>
    <format dxfId="108">
      <pivotArea collapsedLevelsAreSubtotals="1" fieldPosition="0">
        <references count="2">
          <reference field="4294967294" count="1" selected="0">
            <x v="0"/>
          </reference>
          <reference field="0" count="1">
            <x v="53"/>
          </reference>
        </references>
      </pivotArea>
    </format>
    <format dxfId="109">
      <pivotArea collapsedLevelsAreSubtotals="1" fieldPosition="0">
        <references count="2">
          <reference field="4294967294" count="1" selected="0">
            <x v="0"/>
          </reference>
          <reference field="0" count="1">
            <x v="54"/>
          </reference>
        </references>
      </pivotArea>
    </format>
    <format dxfId="110">
      <pivotArea collapsedLevelsAreSubtotals="1" fieldPosition="0">
        <references count="2">
          <reference field="4294967294" count="1" selected="0">
            <x v="0"/>
          </reference>
          <reference field="0" count="1">
            <x v="55"/>
          </reference>
        </references>
      </pivotArea>
    </format>
    <format dxfId="111">
      <pivotArea collapsedLevelsAreSubtotals="1" fieldPosition="0">
        <references count="2">
          <reference field="4294967294" count="1" selected="0">
            <x v="0"/>
          </reference>
          <reference field="0" count="1">
            <x v="56"/>
          </reference>
        </references>
      </pivotArea>
    </format>
    <format dxfId="112">
      <pivotArea collapsedLevelsAreSubtotals="1" fieldPosition="0">
        <references count="2">
          <reference field="4294967294" count="1" selected="0">
            <x v="0"/>
          </reference>
          <reference field="0" count="1">
            <x v="57"/>
          </reference>
        </references>
      </pivotArea>
    </format>
    <format dxfId="113">
      <pivotArea collapsedLevelsAreSubtotals="1" fieldPosition="0">
        <references count="2">
          <reference field="4294967294" count="1" selected="0">
            <x v="0"/>
          </reference>
          <reference field="0" count="1">
            <x v="58"/>
          </reference>
        </references>
      </pivotArea>
    </format>
    <format dxfId="114">
      <pivotArea collapsedLevelsAreSubtotals="1" fieldPosition="0">
        <references count="2">
          <reference field="4294967294" count="1" selected="0">
            <x v="0"/>
          </reference>
          <reference field="0" count="1">
            <x v="59"/>
          </reference>
        </references>
      </pivotArea>
    </format>
    <format dxfId="115">
      <pivotArea collapsedLevelsAreSubtotals="1" fieldPosition="0">
        <references count="2">
          <reference field="4294967294" count="1" selected="0">
            <x v="0"/>
          </reference>
          <reference field="0" count="1">
            <x v="60"/>
          </reference>
        </references>
      </pivotArea>
    </format>
    <format dxfId="116">
      <pivotArea collapsedLevelsAreSubtotals="1" fieldPosition="0">
        <references count="2">
          <reference field="4294967294" count="1" selected="0">
            <x v="0"/>
          </reference>
          <reference field="0" count="1">
            <x v="61"/>
          </reference>
        </references>
      </pivotArea>
    </format>
    <format dxfId="117">
      <pivotArea collapsedLevelsAreSubtotals="1" fieldPosition="0">
        <references count="2">
          <reference field="4294967294" count="1" selected="0">
            <x v="0"/>
          </reference>
          <reference field="0" count="1">
            <x v="62"/>
          </reference>
        </references>
      </pivotArea>
    </format>
    <format dxfId="118">
      <pivotArea collapsedLevelsAreSubtotals="1" fieldPosition="0">
        <references count="2">
          <reference field="4294967294" count="1" selected="0">
            <x v="0"/>
          </reference>
          <reference field="0" count="1">
            <x v="63"/>
          </reference>
        </references>
      </pivotArea>
    </format>
    <format dxfId="119">
      <pivotArea collapsedLevelsAreSubtotals="1" fieldPosition="0">
        <references count="2">
          <reference field="4294967294" count="1" selected="0">
            <x v="0"/>
          </reference>
          <reference field="0" count="1">
            <x v="64"/>
          </reference>
        </references>
      </pivotArea>
    </format>
    <format dxfId="120">
      <pivotArea collapsedLevelsAreSubtotals="1" fieldPosition="0">
        <references count="2">
          <reference field="4294967294" count="1" selected="0">
            <x v="0"/>
          </reference>
          <reference field="0" count="1">
            <x v="65"/>
          </reference>
        </references>
      </pivotArea>
    </format>
    <format dxfId="121">
      <pivotArea collapsedLevelsAreSubtotals="1" fieldPosition="0">
        <references count="2">
          <reference field="4294967294" count="1" selected="0">
            <x v="0"/>
          </reference>
          <reference field="0" count="1">
            <x v="53"/>
          </reference>
        </references>
      </pivotArea>
    </format>
    <format dxfId="122">
      <pivotArea collapsedLevelsAreSubtotals="1" fieldPosition="0">
        <references count="2">
          <reference field="4294967294" count="1" selected="0">
            <x v="0"/>
          </reference>
          <reference field="0" count="1">
            <x v="54"/>
          </reference>
        </references>
      </pivotArea>
    </format>
    <format dxfId="123">
      <pivotArea collapsedLevelsAreSubtotals="1" fieldPosition="0">
        <references count="2">
          <reference field="4294967294" count="1" selected="0">
            <x v="0"/>
          </reference>
          <reference field="0" count="1">
            <x v="55"/>
          </reference>
        </references>
      </pivotArea>
    </format>
    <format dxfId="124">
      <pivotArea collapsedLevelsAreSubtotals="1" fieldPosition="0">
        <references count="2">
          <reference field="4294967294" count="1" selected="0">
            <x v="0"/>
          </reference>
          <reference field="0" count="1">
            <x v="56"/>
          </reference>
        </references>
      </pivotArea>
    </format>
    <format dxfId="125">
      <pivotArea collapsedLevelsAreSubtotals="1" fieldPosition="0">
        <references count="2">
          <reference field="4294967294" count="1" selected="0">
            <x v="0"/>
          </reference>
          <reference field="0" count="1">
            <x v="57"/>
          </reference>
        </references>
      </pivotArea>
    </format>
    <format dxfId="126">
      <pivotArea collapsedLevelsAreSubtotals="1" fieldPosition="0">
        <references count="2">
          <reference field="4294967294" count="1" selected="0">
            <x v="0"/>
          </reference>
          <reference field="0" count="1">
            <x v="58"/>
          </reference>
        </references>
      </pivotArea>
    </format>
    <format dxfId="127">
      <pivotArea collapsedLevelsAreSubtotals="1" fieldPosition="0">
        <references count="2">
          <reference field="4294967294" count="1" selected="0">
            <x v="0"/>
          </reference>
          <reference field="0" count="1">
            <x v="59"/>
          </reference>
        </references>
      </pivotArea>
    </format>
    <format dxfId="128">
      <pivotArea collapsedLevelsAreSubtotals="1" fieldPosition="0">
        <references count="2">
          <reference field="4294967294" count="1" selected="0">
            <x v="0"/>
          </reference>
          <reference field="0" count="1">
            <x v="60"/>
          </reference>
        </references>
      </pivotArea>
    </format>
    <format dxfId="129">
      <pivotArea collapsedLevelsAreSubtotals="1" fieldPosition="0">
        <references count="2">
          <reference field="4294967294" count="1" selected="0">
            <x v="0"/>
          </reference>
          <reference field="0" count="1">
            <x v="61"/>
          </reference>
        </references>
      </pivotArea>
    </format>
    <format dxfId="130">
      <pivotArea collapsedLevelsAreSubtotals="1" fieldPosition="0">
        <references count="2">
          <reference field="4294967294" count="1" selected="0">
            <x v="0"/>
          </reference>
          <reference field="0" count="1">
            <x v="62"/>
          </reference>
        </references>
      </pivotArea>
    </format>
    <format dxfId="131">
      <pivotArea collapsedLevelsAreSubtotals="1" fieldPosition="0">
        <references count="2">
          <reference field="4294967294" count="1" selected="0">
            <x v="0"/>
          </reference>
          <reference field="0" count="1">
            <x v="63"/>
          </reference>
        </references>
      </pivotArea>
    </format>
    <format dxfId="132">
      <pivotArea collapsedLevelsAreSubtotals="1" fieldPosition="0">
        <references count="2">
          <reference field="4294967294" count="1" selected="0">
            <x v="0"/>
          </reference>
          <reference field="0" count="1">
            <x v="64"/>
          </reference>
        </references>
      </pivotArea>
    </format>
    <format dxfId="133">
      <pivotArea collapsedLevelsAreSubtotals="1" fieldPosition="0">
        <references count="2">
          <reference field="4294967294" count="1" selected="0">
            <x v="0"/>
          </reference>
          <reference field="0" count="1">
            <x v="65"/>
          </reference>
        </references>
      </pivotArea>
    </format>
    <format dxfId="134">
      <pivotArea collapsedLevelsAreSubtotals="1" fieldPosition="0">
        <references count="2">
          <reference field="4294967294" count="1" selected="0">
            <x v="1"/>
          </reference>
          <reference field="0" count="1">
            <x v="0"/>
          </reference>
        </references>
      </pivotArea>
    </format>
    <format dxfId="135">
      <pivotArea collapsedLevelsAreSubtotals="1" fieldPosition="0">
        <references count="2">
          <reference field="4294967294" count="1" selected="0">
            <x v="1"/>
          </reference>
          <reference field="0" count="1">
            <x v="1"/>
          </reference>
        </references>
      </pivotArea>
    </format>
    <format dxfId="136">
      <pivotArea collapsedLevelsAreSubtotals="1" fieldPosition="0">
        <references count="2">
          <reference field="4294967294" count="1" selected="0">
            <x v="1"/>
          </reference>
          <reference field="0" count="1">
            <x v="2"/>
          </reference>
        </references>
      </pivotArea>
    </format>
    <format dxfId="137">
      <pivotArea collapsedLevelsAreSubtotals="1" fieldPosition="0">
        <references count="2">
          <reference field="4294967294" count="1" selected="0">
            <x v="1"/>
          </reference>
          <reference field="0" count="1">
            <x v="3"/>
          </reference>
        </references>
      </pivotArea>
    </format>
    <format dxfId="138">
      <pivotArea collapsedLevelsAreSubtotals="1" fieldPosition="0">
        <references count="2">
          <reference field="4294967294" count="1" selected="0">
            <x v="1"/>
          </reference>
          <reference field="0" count="1">
            <x v="4"/>
          </reference>
        </references>
      </pivotArea>
    </format>
    <format dxfId="139">
      <pivotArea collapsedLevelsAreSubtotals="1" fieldPosition="0">
        <references count="2">
          <reference field="4294967294" count="1" selected="0">
            <x v="1"/>
          </reference>
          <reference field="0" count="1">
            <x v="5"/>
          </reference>
        </references>
      </pivotArea>
    </format>
    <format dxfId="140">
      <pivotArea collapsedLevelsAreSubtotals="1" fieldPosition="0">
        <references count="2">
          <reference field="4294967294" count="1" selected="0">
            <x v="1"/>
          </reference>
          <reference field="0" count="1">
            <x v="6"/>
          </reference>
        </references>
      </pivotArea>
    </format>
    <format dxfId="141">
      <pivotArea collapsedLevelsAreSubtotals="1" fieldPosition="0">
        <references count="2">
          <reference field="4294967294" count="1" selected="0">
            <x v="1"/>
          </reference>
          <reference field="0" count="1">
            <x v="7"/>
          </reference>
        </references>
      </pivotArea>
    </format>
    <format dxfId="142">
      <pivotArea collapsedLevelsAreSubtotals="1" fieldPosition="0">
        <references count="2">
          <reference field="4294967294" count="1" selected="0">
            <x v="1"/>
          </reference>
          <reference field="0" count="1">
            <x v="8"/>
          </reference>
        </references>
      </pivotArea>
    </format>
    <format dxfId="143">
      <pivotArea collapsedLevelsAreSubtotals="1" fieldPosition="0">
        <references count="2">
          <reference field="4294967294" count="1" selected="0">
            <x v="1"/>
          </reference>
          <reference field="0" count="1">
            <x v="9"/>
          </reference>
        </references>
      </pivotArea>
    </format>
    <format dxfId="144">
      <pivotArea collapsedLevelsAreSubtotals="1" fieldPosition="0">
        <references count="2">
          <reference field="4294967294" count="1" selected="0">
            <x v="1"/>
          </reference>
          <reference field="0" count="1">
            <x v="10"/>
          </reference>
        </references>
      </pivotArea>
    </format>
    <format dxfId="145">
      <pivotArea collapsedLevelsAreSubtotals="1" fieldPosition="0">
        <references count="2">
          <reference field="4294967294" count="1" selected="0">
            <x v="1"/>
          </reference>
          <reference field="0" count="1">
            <x v="11"/>
          </reference>
        </references>
      </pivotArea>
    </format>
    <format dxfId="146">
      <pivotArea collapsedLevelsAreSubtotals="1" fieldPosition="0">
        <references count="2">
          <reference field="4294967294" count="1" selected="0">
            <x v="1"/>
          </reference>
          <reference field="0" count="1">
            <x v="12"/>
          </reference>
        </references>
      </pivotArea>
    </format>
    <format dxfId="147">
      <pivotArea collapsedLevelsAreSubtotals="1" fieldPosition="0">
        <references count="2">
          <reference field="4294967294" count="1" selected="0">
            <x v="1"/>
          </reference>
          <reference field="0" count="1">
            <x v="13"/>
          </reference>
        </references>
      </pivotArea>
    </format>
    <format dxfId="148">
      <pivotArea collapsedLevelsAreSubtotals="1" fieldPosition="0">
        <references count="2">
          <reference field="4294967294" count="1" selected="0">
            <x v="1"/>
          </reference>
          <reference field="0" count="1">
            <x v="14"/>
          </reference>
        </references>
      </pivotArea>
    </format>
    <format dxfId="149">
      <pivotArea collapsedLevelsAreSubtotals="1" fieldPosition="0">
        <references count="2">
          <reference field="4294967294" count="1" selected="0">
            <x v="1"/>
          </reference>
          <reference field="0" count="1">
            <x v="15"/>
          </reference>
        </references>
      </pivotArea>
    </format>
    <format dxfId="150">
      <pivotArea collapsedLevelsAreSubtotals="1" fieldPosition="0">
        <references count="2">
          <reference field="4294967294" count="1" selected="0">
            <x v="1"/>
          </reference>
          <reference field="0" count="1">
            <x v="16"/>
          </reference>
        </references>
      </pivotArea>
    </format>
    <format dxfId="151">
      <pivotArea collapsedLevelsAreSubtotals="1" fieldPosition="0">
        <references count="2">
          <reference field="4294967294" count="1" selected="0">
            <x v="1"/>
          </reference>
          <reference field="0" count="1">
            <x v="17"/>
          </reference>
        </references>
      </pivotArea>
    </format>
    <format dxfId="152">
      <pivotArea collapsedLevelsAreSubtotals="1" fieldPosition="0">
        <references count="2">
          <reference field="4294967294" count="1" selected="0">
            <x v="1"/>
          </reference>
          <reference field="0" count="1">
            <x v="18"/>
          </reference>
        </references>
      </pivotArea>
    </format>
    <format dxfId="153">
      <pivotArea collapsedLevelsAreSubtotals="1" fieldPosition="0">
        <references count="2">
          <reference field="4294967294" count="1" selected="0">
            <x v="1"/>
          </reference>
          <reference field="0" count="1">
            <x v="19"/>
          </reference>
        </references>
      </pivotArea>
    </format>
    <format dxfId="154">
      <pivotArea collapsedLevelsAreSubtotals="1" fieldPosition="0">
        <references count="2">
          <reference field="4294967294" count="1" selected="0">
            <x v="1"/>
          </reference>
          <reference field="0" count="1">
            <x v="20"/>
          </reference>
        </references>
      </pivotArea>
    </format>
    <format dxfId="155">
      <pivotArea collapsedLevelsAreSubtotals="1" fieldPosition="0">
        <references count="2">
          <reference field="4294967294" count="1" selected="0">
            <x v="1"/>
          </reference>
          <reference field="0" count="1">
            <x v="21"/>
          </reference>
        </references>
      </pivotArea>
    </format>
    <format dxfId="156">
      <pivotArea collapsedLevelsAreSubtotals="1" fieldPosition="0">
        <references count="2">
          <reference field="4294967294" count="1" selected="0">
            <x v="1"/>
          </reference>
          <reference field="0" count="1">
            <x v="22"/>
          </reference>
        </references>
      </pivotArea>
    </format>
    <format dxfId="157">
      <pivotArea collapsedLevelsAreSubtotals="1" fieldPosition="0">
        <references count="2">
          <reference field="4294967294" count="1" selected="0">
            <x v="1"/>
          </reference>
          <reference field="0" count="1">
            <x v="23"/>
          </reference>
        </references>
      </pivotArea>
    </format>
    <format dxfId="158">
      <pivotArea collapsedLevelsAreSubtotals="1" fieldPosition="0">
        <references count="2">
          <reference field="4294967294" count="1" selected="0">
            <x v="1"/>
          </reference>
          <reference field="0" count="1">
            <x v="24"/>
          </reference>
        </references>
      </pivotArea>
    </format>
    <format dxfId="159">
      <pivotArea collapsedLevelsAreSubtotals="1" fieldPosition="0">
        <references count="2">
          <reference field="4294967294" count="1" selected="0">
            <x v="1"/>
          </reference>
          <reference field="0" count="1">
            <x v="25"/>
          </reference>
        </references>
      </pivotArea>
    </format>
    <format dxfId="160">
      <pivotArea collapsedLevelsAreSubtotals="1" fieldPosition="0">
        <references count="2">
          <reference field="4294967294" count="1" selected="0">
            <x v="1"/>
          </reference>
          <reference field="0" count="1">
            <x v="26"/>
          </reference>
        </references>
      </pivotArea>
    </format>
    <format dxfId="161">
      <pivotArea collapsedLevelsAreSubtotals="1" fieldPosition="0">
        <references count="2">
          <reference field="4294967294" count="1" selected="0">
            <x v="1"/>
          </reference>
          <reference field="0" count="1">
            <x v="27"/>
          </reference>
        </references>
      </pivotArea>
    </format>
    <format dxfId="162">
      <pivotArea collapsedLevelsAreSubtotals="1" fieldPosition="0">
        <references count="2">
          <reference field="4294967294" count="1" selected="0">
            <x v="1"/>
          </reference>
          <reference field="0" count="1">
            <x v="28"/>
          </reference>
        </references>
      </pivotArea>
    </format>
    <format dxfId="163">
      <pivotArea collapsedLevelsAreSubtotals="1" fieldPosition="0">
        <references count="2">
          <reference field="4294967294" count="1" selected="0">
            <x v="1"/>
          </reference>
          <reference field="0" count="1">
            <x v="29"/>
          </reference>
        </references>
      </pivotArea>
    </format>
    <format dxfId="164">
      <pivotArea collapsedLevelsAreSubtotals="1" fieldPosition="0">
        <references count="2">
          <reference field="4294967294" count="1" selected="0">
            <x v="1"/>
          </reference>
          <reference field="0" count="1">
            <x v="30"/>
          </reference>
        </references>
      </pivotArea>
    </format>
    <format dxfId="165">
      <pivotArea collapsedLevelsAreSubtotals="1" fieldPosition="0">
        <references count="2">
          <reference field="4294967294" count="1" selected="0">
            <x v="1"/>
          </reference>
          <reference field="0" count="1">
            <x v="31"/>
          </reference>
        </references>
      </pivotArea>
    </format>
    <format dxfId="166">
      <pivotArea collapsedLevelsAreSubtotals="1" fieldPosition="0">
        <references count="2">
          <reference field="4294967294" count="1" selected="0">
            <x v="1"/>
          </reference>
          <reference field="0" count="1">
            <x v="32"/>
          </reference>
        </references>
      </pivotArea>
    </format>
    <format dxfId="167">
      <pivotArea collapsedLevelsAreSubtotals="1" fieldPosition="0">
        <references count="2">
          <reference field="4294967294" count="1" selected="0">
            <x v="1"/>
          </reference>
          <reference field="0" count="1">
            <x v="33"/>
          </reference>
        </references>
      </pivotArea>
    </format>
    <format dxfId="168">
      <pivotArea collapsedLevelsAreSubtotals="1" fieldPosition="0">
        <references count="2">
          <reference field="4294967294" count="1" selected="0">
            <x v="1"/>
          </reference>
          <reference field="0" count="1">
            <x v="34"/>
          </reference>
        </references>
      </pivotArea>
    </format>
    <format dxfId="169">
      <pivotArea collapsedLevelsAreSubtotals="1" fieldPosition="0">
        <references count="2">
          <reference field="4294967294" count="1" selected="0">
            <x v="1"/>
          </reference>
          <reference field="0" count="1">
            <x v="35"/>
          </reference>
        </references>
      </pivotArea>
    </format>
    <format dxfId="170">
      <pivotArea collapsedLevelsAreSubtotals="1" fieldPosition="0">
        <references count="2">
          <reference field="4294967294" count="1" selected="0">
            <x v="1"/>
          </reference>
          <reference field="0" count="1">
            <x v="36"/>
          </reference>
        </references>
      </pivotArea>
    </format>
    <format dxfId="171">
      <pivotArea collapsedLevelsAreSubtotals="1" fieldPosition="0">
        <references count="2">
          <reference field="4294967294" count="1" selected="0">
            <x v="1"/>
          </reference>
          <reference field="0" count="1">
            <x v="37"/>
          </reference>
        </references>
      </pivotArea>
    </format>
    <format dxfId="172">
      <pivotArea collapsedLevelsAreSubtotals="1" fieldPosition="0">
        <references count="2">
          <reference field="4294967294" count="1" selected="0">
            <x v="1"/>
          </reference>
          <reference field="0" count="1">
            <x v="38"/>
          </reference>
        </references>
      </pivotArea>
    </format>
    <format dxfId="173">
      <pivotArea collapsedLevelsAreSubtotals="1" fieldPosition="0">
        <references count="2">
          <reference field="4294967294" count="1" selected="0">
            <x v="1"/>
          </reference>
          <reference field="0" count="1">
            <x v="39"/>
          </reference>
        </references>
      </pivotArea>
    </format>
    <format dxfId="174">
      <pivotArea collapsedLevelsAreSubtotals="1" fieldPosition="0">
        <references count="2">
          <reference field="4294967294" count="1" selected="0">
            <x v="1"/>
          </reference>
          <reference field="0" count="1">
            <x v="40"/>
          </reference>
        </references>
      </pivotArea>
    </format>
    <format dxfId="175">
      <pivotArea collapsedLevelsAreSubtotals="1" fieldPosition="0">
        <references count="2">
          <reference field="4294967294" count="1" selected="0">
            <x v="1"/>
          </reference>
          <reference field="0" count="1">
            <x v="41"/>
          </reference>
        </references>
      </pivotArea>
    </format>
    <format dxfId="176">
      <pivotArea collapsedLevelsAreSubtotals="1" fieldPosition="0">
        <references count="2">
          <reference field="4294967294" count="1" selected="0">
            <x v="1"/>
          </reference>
          <reference field="0" count="1">
            <x v="42"/>
          </reference>
        </references>
      </pivotArea>
    </format>
    <format dxfId="177">
      <pivotArea collapsedLevelsAreSubtotals="1" fieldPosition="0">
        <references count="2">
          <reference field="4294967294" count="1" selected="0">
            <x v="1"/>
          </reference>
          <reference field="0" count="1">
            <x v="43"/>
          </reference>
        </references>
      </pivotArea>
    </format>
    <format dxfId="178">
      <pivotArea collapsedLevelsAreSubtotals="1" fieldPosition="0">
        <references count="2">
          <reference field="4294967294" count="1" selected="0">
            <x v="1"/>
          </reference>
          <reference field="0" count="1">
            <x v="44"/>
          </reference>
        </references>
      </pivotArea>
    </format>
    <format dxfId="179">
      <pivotArea collapsedLevelsAreSubtotals="1" fieldPosition="0">
        <references count="2">
          <reference field="4294967294" count="1" selected="0">
            <x v="1"/>
          </reference>
          <reference field="0" count="1">
            <x v="45"/>
          </reference>
        </references>
      </pivotArea>
    </format>
    <format dxfId="180">
      <pivotArea collapsedLevelsAreSubtotals="1" fieldPosition="0">
        <references count="2">
          <reference field="4294967294" count="1" selected="0">
            <x v="1"/>
          </reference>
          <reference field="0" count="1">
            <x v="46"/>
          </reference>
        </references>
      </pivotArea>
    </format>
    <format dxfId="181">
      <pivotArea collapsedLevelsAreSubtotals="1" fieldPosition="0">
        <references count="2">
          <reference field="4294967294" count="1" selected="0">
            <x v="1"/>
          </reference>
          <reference field="0" count="1">
            <x v="47"/>
          </reference>
        </references>
      </pivotArea>
    </format>
    <format dxfId="182">
      <pivotArea collapsedLevelsAreSubtotals="1" fieldPosition="0">
        <references count="2">
          <reference field="4294967294" count="1" selected="0">
            <x v="1"/>
          </reference>
          <reference field="0" count="1">
            <x v="48"/>
          </reference>
        </references>
      </pivotArea>
    </format>
    <format dxfId="183">
      <pivotArea collapsedLevelsAreSubtotals="1" fieldPosition="0">
        <references count="2">
          <reference field="4294967294" count="1" selected="0">
            <x v="1"/>
          </reference>
          <reference field="0" count="1">
            <x v="49"/>
          </reference>
        </references>
      </pivotArea>
    </format>
    <format dxfId="184">
      <pivotArea collapsedLevelsAreSubtotals="1" fieldPosition="0">
        <references count="2">
          <reference field="4294967294" count="1" selected="0">
            <x v="1"/>
          </reference>
          <reference field="0" count="1">
            <x v="50"/>
          </reference>
        </references>
      </pivotArea>
    </format>
    <format dxfId="185">
      <pivotArea collapsedLevelsAreSubtotals="1" fieldPosition="0">
        <references count="2">
          <reference field="4294967294" count="1" selected="0">
            <x v="1"/>
          </reference>
          <reference field="0" count="1">
            <x v="51"/>
          </reference>
        </references>
      </pivotArea>
    </format>
    <format dxfId="186">
      <pivotArea collapsedLevelsAreSubtotals="1" fieldPosition="0">
        <references count="2">
          <reference field="4294967294" count="1" selected="0">
            <x v="1"/>
          </reference>
          <reference field="0" count="1">
            <x v="52"/>
          </reference>
        </references>
      </pivotArea>
    </format>
    <format dxfId="187">
      <pivotArea collapsedLevelsAreSubtotals="1" fieldPosition="0">
        <references count="2">
          <reference field="4294967294" count="1" selected="0">
            <x v="1"/>
          </reference>
          <reference field="0" count="1">
            <x v="53"/>
          </reference>
        </references>
      </pivotArea>
    </format>
    <format dxfId="188">
      <pivotArea collapsedLevelsAreSubtotals="1" fieldPosition="0">
        <references count="2">
          <reference field="4294967294" count="1" selected="0">
            <x v="1"/>
          </reference>
          <reference field="0" count="1">
            <x v="54"/>
          </reference>
        </references>
      </pivotArea>
    </format>
    <format dxfId="189">
      <pivotArea collapsedLevelsAreSubtotals="1" fieldPosition="0">
        <references count="2">
          <reference field="4294967294" count="1" selected="0">
            <x v="1"/>
          </reference>
          <reference field="0" count="1">
            <x v="55"/>
          </reference>
        </references>
      </pivotArea>
    </format>
    <format dxfId="190">
      <pivotArea collapsedLevelsAreSubtotals="1" fieldPosition="0">
        <references count="2">
          <reference field="4294967294" count="1" selected="0">
            <x v="1"/>
          </reference>
          <reference field="0" count="1">
            <x v="56"/>
          </reference>
        </references>
      </pivotArea>
    </format>
    <format dxfId="191">
      <pivotArea collapsedLevelsAreSubtotals="1" fieldPosition="0">
        <references count="2">
          <reference field="4294967294" count="1" selected="0">
            <x v="1"/>
          </reference>
          <reference field="0" count="1">
            <x v="57"/>
          </reference>
        </references>
      </pivotArea>
    </format>
    <format dxfId="192">
      <pivotArea collapsedLevelsAreSubtotals="1" fieldPosition="0">
        <references count="2">
          <reference field="4294967294" count="1" selected="0">
            <x v="1"/>
          </reference>
          <reference field="0" count="1">
            <x v="58"/>
          </reference>
        </references>
      </pivotArea>
    </format>
    <format dxfId="193">
      <pivotArea collapsedLevelsAreSubtotals="1" fieldPosition="0">
        <references count="2">
          <reference field="4294967294" count="1" selected="0">
            <x v="1"/>
          </reference>
          <reference field="0" count="1">
            <x v="59"/>
          </reference>
        </references>
      </pivotArea>
    </format>
    <format dxfId="194">
      <pivotArea collapsedLevelsAreSubtotals="1" fieldPosition="0">
        <references count="2">
          <reference field="4294967294" count="1" selected="0">
            <x v="1"/>
          </reference>
          <reference field="0" count="1">
            <x v="60"/>
          </reference>
        </references>
      </pivotArea>
    </format>
    <format dxfId="195">
      <pivotArea collapsedLevelsAreSubtotals="1" fieldPosition="0">
        <references count="2">
          <reference field="4294967294" count="1" selected="0">
            <x v="1"/>
          </reference>
          <reference field="0" count="1">
            <x v="61"/>
          </reference>
        </references>
      </pivotArea>
    </format>
    <format dxfId="196">
      <pivotArea collapsedLevelsAreSubtotals="1" fieldPosition="0">
        <references count="2">
          <reference field="4294967294" count="1" selected="0">
            <x v="1"/>
          </reference>
          <reference field="0" count="1">
            <x v="62"/>
          </reference>
        </references>
      </pivotArea>
    </format>
    <format dxfId="197">
      <pivotArea collapsedLevelsAreSubtotals="1" fieldPosition="0">
        <references count="2">
          <reference field="4294967294" count="1" selected="0">
            <x v="1"/>
          </reference>
          <reference field="0" count="1">
            <x v="63"/>
          </reference>
        </references>
      </pivotArea>
    </format>
    <format dxfId="198">
      <pivotArea grandRow="1" outline="0" collapsedLevelsAreSubtotals="1" fieldPosition="0"/>
    </format>
    <format dxfId="199">
      <pivotArea field="0" grandRow="1" outline="0" collapsedLevelsAreSubtotals="1" axis="axisRow" fieldPosition="0">
        <references count="1">
          <reference field="4294967294" count="1" selected="0">
            <x v="1"/>
          </reference>
        </references>
      </pivotArea>
    </format>
  </formats>
  <conditionalFormats count="133">
    <conditionalFormat priority="133">
      <pivotAreas count="2">
        <pivotArea type="data" collapsedLevelsAreSubtotals="1" fieldPosition="0">
          <references count="2">
            <reference field="4294967294" count="1" selected="0">
              <x v="0"/>
            </reference>
            <reference field="0" count="1">
              <x v="0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3" count="2">
              <x v="0"/>
              <x v="1"/>
            </reference>
          </references>
        </pivotArea>
      </pivotAreas>
    </conditionalFormat>
    <conditionalFormat priority="132">
      <pivotAreas count="2">
        <pivotArea type="data" collapsedLevelsAreSubtotals="1" fieldPosition="0">
          <references count="2">
            <reference field="4294967294" count="1" selected="0">
              <x v="0"/>
            </reference>
            <reference field="0" count="1"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1"/>
            </reference>
            <reference field="3" count="2">
              <x v="0"/>
              <x v="1"/>
            </reference>
          </references>
        </pivotArea>
      </pivotAreas>
    </conditionalFormat>
    <conditionalFormat priority="131">
      <pivotAreas count="2">
        <pivotArea type="data" collapsedLevelsAreSubtotals="1" fieldPosition="0">
          <references count="2">
            <reference field="4294967294" count="1" selected="0">
              <x v="0"/>
            </reference>
            <reference field="0" count="1">
              <x v="2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2"/>
            </reference>
            <reference field="3" count="2">
              <x v="0"/>
              <x v="1"/>
            </reference>
          </references>
        </pivotArea>
      </pivotAreas>
    </conditionalFormat>
    <conditionalFormat priority="130">
      <pivotAreas count="2">
        <pivotArea type="data" collapsedLevelsAreSubtotals="1" fieldPosition="0">
          <references count="2">
            <reference field="4294967294" count="1" selected="0">
              <x v="0"/>
            </reference>
            <reference field="0" count="1">
              <x v="3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3"/>
            </reference>
            <reference field="3" count="2">
              <x v="0"/>
              <x v="1"/>
            </reference>
          </references>
        </pivotArea>
      </pivotAreas>
    </conditionalFormat>
    <conditionalFormat priority="129">
      <pivotAreas count="2">
        <pivotArea type="data" collapsedLevelsAreSubtotals="1" fieldPosition="0">
          <references count="2">
            <reference field="4294967294" count="1" selected="0">
              <x v="0"/>
            </reference>
            <reference field="0" count="1">
              <x v="4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4"/>
            </reference>
            <reference field="3" count="2">
              <x v="0"/>
              <x v="1"/>
            </reference>
          </references>
        </pivotArea>
      </pivotAreas>
    </conditionalFormat>
    <conditionalFormat priority="128">
      <pivotAreas count="2">
        <pivotArea type="data" collapsedLevelsAreSubtotals="1" fieldPosition="0">
          <references count="2">
            <reference field="4294967294" count="1" selected="0">
              <x v="0"/>
            </reference>
            <reference field="0" count="1">
              <x v="5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5"/>
            </reference>
            <reference field="3" count="2">
              <x v="0"/>
              <x v="1"/>
            </reference>
          </references>
        </pivotArea>
      </pivotAreas>
    </conditionalFormat>
    <conditionalFormat priority="127">
      <pivotAreas count="2">
        <pivotArea type="data" collapsedLevelsAreSubtotals="1" fieldPosition="0">
          <references count="2">
            <reference field="4294967294" count="1" selected="0">
              <x v="0"/>
            </reference>
            <reference field="0" count="1">
              <x v="6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6"/>
            </reference>
            <reference field="3" count="2">
              <x v="0"/>
              <x v="1"/>
            </reference>
          </references>
        </pivotArea>
      </pivotAreas>
    </conditionalFormat>
    <conditionalFormat priority="126">
      <pivotAreas count="2">
        <pivotArea type="data" collapsedLevelsAreSubtotals="1" fieldPosition="0">
          <references count="2">
            <reference field="4294967294" count="1" selected="0">
              <x v="0"/>
            </reference>
            <reference field="0" count="1">
              <x v="7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7"/>
            </reference>
            <reference field="3" count="2">
              <x v="0"/>
              <x v="1"/>
            </reference>
          </references>
        </pivotArea>
      </pivotAreas>
    </conditionalFormat>
    <conditionalFormat priority="125">
      <pivotAreas count="2">
        <pivotArea type="data" collapsedLevelsAreSubtotals="1" fieldPosition="0">
          <references count="2">
            <reference field="4294967294" count="1" selected="0">
              <x v="0"/>
            </reference>
            <reference field="0" count="1">
              <x v="8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8"/>
            </reference>
            <reference field="3" count="2">
              <x v="0"/>
              <x v="1"/>
            </reference>
          </references>
        </pivotArea>
      </pivotAreas>
    </conditionalFormat>
    <conditionalFormat priority="124">
      <pivotAreas count="2">
        <pivotArea type="data" collapsedLevelsAreSubtotals="1" fieldPosition="0">
          <references count="2">
            <reference field="4294967294" count="1" selected="0">
              <x v="0"/>
            </reference>
            <reference field="0" count="1">
              <x v="9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9"/>
            </reference>
            <reference field="3" count="2">
              <x v="0"/>
              <x v="1"/>
            </reference>
          </references>
        </pivotArea>
      </pivotAreas>
    </conditionalFormat>
    <conditionalFormat priority="123">
      <pivotAreas count="2">
        <pivotArea type="data" collapsedLevelsAreSubtotals="1" fieldPosition="0">
          <references count="2">
            <reference field="4294967294" count="1" selected="0">
              <x v="0"/>
            </reference>
            <reference field="0" count="1">
              <x v="10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10"/>
            </reference>
            <reference field="3" count="2">
              <x v="0"/>
              <x v="1"/>
            </reference>
          </references>
        </pivotArea>
      </pivotAreas>
    </conditionalFormat>
    <conditionalFormat priority="122">
      <pivotAreas count="2">
        <pivotArea type="data" collapsedLevelsAreSubtotals="1" fieldPosition="0">
          <references count="2">
            <reference field="4294967294" count="1" selected="0">
              <x v="0"/>
            </reference>
            <reference field="0" count="1">
              <x v="11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11"/>
            </reference>
            <reference field="3" count="2">
              <x v="0"/>
              <x v="1"/>
            </reference>
          </references>
        </pivotArea>
      </pivotAreas>
    </conditionalFormat>
    <conditionalFormat priority="121">
      <pivotAreas count="2">
        <pivotArea type="data" collapsedLevelsAreSubtotals="1" fieldPosition="0">
          <references count="2">
            <reference field="4294967294" count="1" selected="0">
              <x v="0"/>
            </reference>
            <reference field="0" count="1">
              <x v="12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12"/>
            </reference>
            <reference field="3" count="2">
              <x v="0"/>
              <x v="1"/>
            </reference>
          </references>
        </pivotArea>
      </pivotAreas>
    </conditionalFormat>
    <conditionalFormat priority="120">
      <pivotAreas count="2">
        <pivotArea type="data" collapsedLevelsAreSubtotals="1" fieldPosition="0">
          <references count="2">
            <reference field="4294967294" count="1" selected="0">
              <x v="0"/>
            </reference>
            <reference field="0" count="1">
              <x v="13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13"/>
            </reference>
            <reference field="3" count="2">
              <x v="0"/>
              <x v="1"/>
            </reference>
          </references>
        </pivotArea>
      </pivotAreas>
    </conditionalFormat>
    <conditionalFormat priority="119">
      <pivotAreas count="2">
        <pivotArea type="data" collapsedLevelsAreSubtotals="1" fieldPosition="0">
          <references count="2">
            <reference field="4294967294" count="1" selected="0">
              <x v="0"/>
            </reference>
            <reference field="0" count="1">
              <x v="14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14"/>
            </reference>
            <reference field="3" count="2">
              <x v="0"/>
              <x v="1"/>
            </reference>
          </references>
        </pivotArea>
      </pivotAreas>
    </conditionalFormat>
    <conditionalFormat priority="118">
      <pivotAreas count="2">
        <pivotArea type="data" collapsedLevelsAreSubtotals="1" fieldPosition="0">
          <references count="2">
            <reference field="4294967294" count="1" selected="0">
              <x v="0"/>
            </reference>
            <reference field="0" count="1">
              <x v="15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15"/>
            </reference>
            <reference field="3" count="2">
              <x v="0"/>
              <x v="1"/>
            </reference>
          </references>
        </pivotArea>
      </pivotAreas>
    </conditionalFormat>
    <conditionalFormat priority="117">
      <pivotAreas count="2">
        <pivotArea type="data" collapsedLevelsAreSubtotals="1" fieldPosition="0">
          <references count="2">
            <reference field="4294967294" count="1" selected="0">
              <x v="0"/>
            </reference>
            <reference field="0" count="1">
              <x v="16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16"/>
            </reference>
            <reference field="3" count="2">
              <x v="0"/>
              <x v="1"/>
            </reference>
          </references>
        </pivotArea>
      </pivotAreas>
    </conditionalFormat>
    <conditionalFormat priority="116">
      <pivotAreas count="2">
        <pivotArea type="data" collapsedLevelsAreSubtotals="1" fieldPosition="0">
          <references count="2">
            <reference field="4294967294" count="1" selected="0">
              <x v="0"/>
            </reference>
            <reference field="0" count="1">
              <x v="17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17"/>
            </reference>
            <reference field="3" count="2">
              <x v="0"/>
              <x v="1"/>
            </reference>
          </references>
        </pivotArea>
      </pivotAreas>
    </conditionalFormat>
    <conditionalFormat priority="115">
      <pivotAreas count="2">
        <pivotArea type="data" collapsedLevelsAreSubtotals="1" fieldPosition="0">
          <references count="2">
            <reference field="4294967294" count="1" selected="0">
              <x v="0"/>
            </reference>
            <reference field="0" count="1">
              <x v="18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18"/>
            </reference>
            <reference field="3" count="2">
              <x v="0"/>
              <x v="1"/>
            </reference>
          </references>
        </pivotArea>
      </pivotAreas>
    </conditionalFormat>
    <conditionalFormat priority="114">
      <pivotAreas count="2">
        <pivotArea type="data" collapsedLevelsAreSubtotals="1" fieldPosition="0">
          <references count="2">
            <reference field="4294967294" count="1" selected="0">
              <x v="0"/>
            </reference>
            <reference field="0" count="1">
              <x v="19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19"/>
            </reference>
            <reference field="3" count="2">
              <x v="0"/>
              <x v="1"/>
            </reference>
          </references>
        </pivotArea>
      </pivotAreas>
    </conditionalFormat>
    <conditionalFormat priority="113">
      <pivotAreas count="2">
        <pivotArea type="data" collapsedLevelsAreSubtotals="1" fieldPosition="0">
          <references count="2">
            <reference field="4294967294" count="1" selected="0">
              <x v="0"/>
            </reference>
            <reference field="0" count="1">
              <x v="20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20"/>
            </reference>
            <reference field="3" count="1">
              <x v="1"/>
            </reference>
          </references>
        </pivotArea>
      </pivotAreas>
    </conditionalFormat>
    <conditionalFormat priority="112">
      <pivotAreas count="2">
        <pivotArea type="data" collapsedLevelsAreSubtotals="1" fieldPosition="0">
          <references count="2">
            <reference field="4294967294" count="1" selected="0">
              <x v="0"/>
            </reference>
            <reference field="0" count="1">
              <x v="20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20"/>
            </reference>
            <reference field="3" count="1">
              <x v="1"/>
            </reference>
          </references>
        </pivotArea>
      </pivotAreas>
    </conditionalFormat>
    <conditionalFormat priority="111">
      <pivotAreas count="2">
        <pivotArea type="data" collapsedLevelsAreSubtotals="1" fieldPosition="0">
          <references count="2">
            <reference field="4294967294" count="1" selected="0">
              <x v="0"/>
            </reference>
            <reference field="0" count="1">
              <x v="21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21"/>
            </reference>
            <reference field="3" count="2">
              <x v="0"/>
              <x v="1"/>
            </reference>
          </references>
        </pivotArea>
      </pivotAreas>
    </conditionalFormat>
    <conditionalFormat priority="110">
      <pivotAreas count="2">
        <pivotArea type="data" collapsedLevelsAreSubtotals="1" fieldPosition="0">
          <references count="2">
            <reference field="4294967294" count="1" selected="0">
              <x v="0"/>
            </reference>
            <reference field="0" count="1">
              <x v="22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22"/>
            </reference>
            <reference field="3" count="2">
              <x v="0"/>
              <x v="1"/>
            </reference>
          </references>
        </pivotArea>
      </pivotAreas>
    </conditionalFormat>
    <conditionalFormat priority="109">
      <pivotAreas count="2">
        <pivotArea type="data" collapsedLevelsAreSubtotals="1" fieldPosition="0">
          <references count="2">
            <reference field="4294967294" count="1" selected="0">
              <x v="0"/>
            </reference>
            <reference field="0" count="1">
              <x v="23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23"/>
            </reference>
            <reference field="3" count="2">
              <x v="0"/>
              <x v="1"/>
            </reference>
          </references>
        </pivotArea>
      </pivotAreas>
    </conditionalFormat>
    <conditionalFormat priority="108">
      <pivotAreas count="2">
        <pivotArea type="data" collapsedLevelsAreSubtotals="1" fieldPosition="0">
          <references count="2">
            <reference field="4294967294" count="1" selected="0">
              <x v="0"/>
            </reference>
            <reference field="0" count="1">
              <x v="24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24"/>
            </reference>
            <reference field="3" count="2">
              <x v="0"/>
              <x v="1"/>
            </reference>
          </references>
        </pivotArea>
      </pivotAreas>
    </conditionalFormat>
    <conditionalFormat priority="107">
      <pivotAreas count="2">
        <pivotArea type="data" collapsedLevelsAreSubtotals="1" fieldPosition="0">
          <references count="2">
            <reference field="4294967294" count="1" selected="0">
              <x v="0"/>
            </reference>
            <reference field="0" count="1">
              <x v="25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25"/>
            </reference>
            <reference field="3" count="2">
              <x v="0"/>
              <x v="1"/>
            </reference>
          </references>
        </pivotArea>
      </pivotAreas>
    </conditionalFormat>
    <conditionalFormat priority="106">
      <pivotAreas count="2">
        <pivotArea type="data" collapsedLevelsAreSubtotals="1" fieldPosition="0">
          <references count="2">
            <reference field="4294967294" count="1" selected="0">
              <x v="0"/>
            </reference>
            <reference field="0" count="1">
              <x v="26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26"/>
            </reference>
            <reference field="3" count="2">
              <x v="0"/>
              <x v="1"/>
            </reference>
          </references>
        </pivotArea>
      </pivotAreas>
    </conditionalFormat>
    <conditionalFormat priority="105">
      <pivotAreas count="2">
        <pivotArea type="data" collapsedLevelsAreSubtotals="1" fieldPosition="0">
          <references count="2">
            <reference field="4294967294" count="1" selected="0">
              <x v="0"/>
            </reference>
            <reference field="0" count="1">
              <x v="27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27"/>
            </reference>
            <reference field="3" count="2">
              <x v="0"/>
              <x v="1"/>
            </reference>
          </references>
        </pivotArea>
      </pivotAreas>
    </conditionalFormat>
    <conditionalFormat priority="104">
      <pivotAreas count="2">
        <pivotArea type="data" collapsedLevelsAreSubtotals="1" fieldPosition="0">
          <references count="2">
            <reference field="4294967294" count="1" selected="0">
              <x v="0"/>
            </reference>
            <reference field="0" count="1">
              <x v="28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28"/>
            </reference>
            <reference field="3" count="2">
              <x v="0"/>
              <x v="1"/>
            </reference>
          </references>
        </pivotArea>
      </pivotAreas>
    </conditionalFormat>
    <conditionalFormat priority="103">
      <pivotAreas count="2">
        <pivotArea type="data" collapsedLevelsAreSubtotals="1" fieldPosition="0">
          <references count="2">
            <reference field="4294967294" count="1" selected="0">
              <x v="0"/>
            </reference>
            <reference field="0" count="1">
              <x v="29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29"/>
            </reference>
            <reference field="3" count="2">
              <x v="0"/>
              <x v="1"/>
            </reference>
          </references>
        </pivotArea>
      </pivotAreas>
    </conditionalFormat>
    <conditionalFormat priority="102">
      <pivotAreas count="2">
        <pivotArea type="data" collapsedLevelsAreSubtotals="1" fieldPosition="0">
          <references count="2">
            <reference field="4294967294" count="1" selected="0">
              <x v="0"/>
            </reference>
            <reference field="0" count="1">
              <x v="30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30"/>
            </reference>
            <reference field="3" count="2">
              <x v="0"/>
              <x v="1"/>
            </reference>
          </references>
        </pivotArea>
      </pivotAreas>
    </conditionalFormat>
    <conditionalFormat priority="101">
      <pivotAreas count="2">
        <pivotArea type="data" collapsedLevelsAreSubtotals="1" fieldPosition="0">
          <references count="2">
            <reference field="4294967294" count="1" selected="0">
              <x v="0"/>
            </reference>
            <reference field="0" count="1">
              <x v="31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31"/>
            </reference>
            <reference field="3" count="1">
              <x v="1"/>
            </reference>
          </references>
        </pivotArea>
      </pivotAreas>
    </conditionalFormat>
    <conditionalFormat priority="100">
      <pivotAreas count="2">
        <pivotArea type="data" collapsedLevelsAreSubtotals="1" fieldPosition="0">
          <references count="2">
            <reference field="4294967294" count="1" selected="0">
              <x v="0"/>
            </reference>
            <reference field="0" count="1">
              <x v="32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32"/>
            </reference>
            <reference field="3" count="2">
              <x v="0"/>
              <x v="1"/>
            </reference>
          </references>
        </pivotArea>
      </pivotAreas>
    </conditionalFormat>
    <conditionalFormat priority="99">
      <pivotAreas count="2">
        <pivotArea type="data" collapsedLevelsAreSubtotals="1" fieldPosition="0">
          <references count="2">
            <reference field="4294967294" count="1" selected="0">
              <x v="0"/>
            </reference>
            <reference field="0" count="1">
              <x v="33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33"/>
            </reference>
            <reference field="3" count="2">
              <x v="0"/>
              <x v="1"/>
            </reference>
          </references>
        </pivotArea>
      </pivotAreas>
    </conditionalFormat>
    <conditionalFormat priority="98">
      <pivotAreas count="2">
        <pivotArea type="data" collapsedLevelsAreSubtotals="1" fieldPosition="0">
          <references count="2">
            <reference field="4294967294" count="1" selected="0">
              <x v="0"/>
            </reference>
            <reference field="0" count="1">
              <x v="34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34"/>
            </reference>
            <reference field="3" count="2">
              <x v="0"/>
              <x v="1"/>
            </reference>
          </references>
        </pivotArea>
      </pivotAreas>
    </conditionalFormat>
    <conditionalFormat priority="97">
      <pivotAreas count="2">
        <pivotArea type="data" collapsedLevelsAreSubtotals="1" fieldPosition="0">
          <references count="2">
            <reference field="4294967294" count="1" selected="0">
              <x v="0"/>
            </reference>
            <reference field="0" count="1">
              <x v="35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35"/>
            </reference>
            <reference field="3" count="2">
              <x v="0"/>
              <x v="1"/>
            </reference>
          </references>
        </pivotArea>
      </pivotAreas>
    </conditionalFormat>
    <conditionalFormat priority="96">
      <pivotAreas count="2">
        <pivotArea type="data" collapsedLevelsAreSubtotals="1" fieldPosition="0">
          <references count="2">
            <reference field="4294967294" count="1" selected="0">
              <x v="0"/>
            </reference>
            <reference field="0" count="1">
              <x v="36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36"/>
            </reference>
            <reference field="3" count="2">
              <x v="0"/>
              <x v="1"/>
            </reference>
          </references>
        </pivotArea>
      </pivotAreas>
    </conditionalFormat>
    <conditionalFormat priority="95">
      <pivotAreas count="2">
        <pivotArea type="data" collapsedLevelsAreSubtotals="1" fieldPosition="0">
          <references count="2">
            <reference field="4294967294" count="1" selected="0">
              <x v="0"/>
            </reference>
            <reference field="0" count="1">
              <x v="37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37"/>
            </reference>
            <reference field="3" count="2">
              <x v="0"/>
              <x v="1"/>
            </reference>
          </references>
        </pivotArea>
      </pivotAreas>
    </conditionalFormat>
    <conditionalFormat priority="94">
      <pivotAreas count="2">
        <pivotArea type="data" collapsedLevelsAreSubtotals="1" fieldPosition="0">
          <references count="2">
            <reference field="4294967294" count="1" selected="0">
              <x v="0"/>
            </reference>
            <reference field="0" count="1">
              <x v="38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38"/>
            </reference>
            <reference field="3" count="2">
              <x v="0"/>
              <x v="1"/>
            </reference>
          </references>
        </pivotArea>
      </pivotAreas>
    </conditionalFormat>
    <conditionalFormat priority="93">
      <pivotAreas count="2">
        <pivotArea type="data" collapsedLevelsAreSubtotals="1" fieldPosition="0">
          <references count="2">
            <reference field="4294967294" count="1" selected="0">
              <x v="0"/>
            </reference>
            <reference field="0" count="1">
              <x v="39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39"/>
            </reference>
            <reference field="3" count="2">
              <x v="0"/>
              <x v="1"/>
            </reference>
          </references>
        </pivotArea>
      </pivotAreas>
    </conditionalFormat>
    <conditionalFormat priority="92">
      <pivotAreas count="2">
        <pivotArea type="data" collapsedLevelsAreSubtotals="1" fieldPosition="0">
          <references count="2">
            <reference field="4294967294" count="1" selected="0">
              <x v="0"/>
            </reference>
            <reference field="0" count="1">
              <x v="40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40"/>
            </reference>
            <reference field="3" count="2">
              <x v="0"/>
              <x v="1"/>
            </reference>
          </references>
        </pivotArea>
      </pivotAreas>
    </conditionalFormat>
    <conditionalFormat priority="91">
      <pivotAreas count="2">
        <pivotArea type="data" collapsedLevelsAreSubtotals="1" fieldPosition="0">
          <references count="2">
            <reference field="4294967294" count="1" selected="0">
              <x v="0"/>
            </reference>
            <reference field="0" count="1">
              <x v="41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41"/>
            </reference>
            <reference field="3" count="2">
              <x v="0"/>
              <x v="1"/>
            </reference>
          </references>
        </pivotArea>
      </pivotAreas>
    </conditionalFormat>
    <conditionalFormat priority="90">
      <pivotAreas count="2">
        <pivotArea type="data" collapsedLevelsAreSubtotals="1" fieldPosition="0">
          <references count="2">
            <reference field="4294967294" count="1" selected="0">
              <x v="0"/>
            </reference>
            <reference field="0" count="1">
              <x v="42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42"/>
            </reference>
            <reference field="3" count="2">
              <x v="0"/>
              <x v="1"/>
            </reference>
          </references>
        </pivotArea>
      </pivotAreas>
    </conditionalFormat>
    <conditionalFormat priority="89">
      <pivotAreas count="2">
        <pivotArea type="data" collapsedLevelsAreSubtotals="1" fieldPosition="0">
          <references count="2">
            <reference field="4294967294" count="1" selected="0">
              <x v="0"/>
            </reference>
            <reference field="0" count="1">
              <x v="43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43"/>
            </reference>
            <reference field="3" count="2">
              <x v="0"/>
              <x v="1"/>
            </reference>
          </references>
        </pivotArea>
      </pivotAreas>
    </conditionalFormat>
    <conditionalFormat priority="88">
      <pivotAreas count="2">
        <pivotArea type="data" collapsedLevelsAreSubtotals="1" fieldPosition="0">
          <references count="2">
            <reference field="4294967294" count="1" selected="0">
              <x v="0"/>
            </reference>
            <reference field="0" count="1">
              <x v="44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44"/>
            </reference>
            <reference field="3" count="2">
              <x v="0"/>
              <x v="1"/>
            </reference>
          </references>
        </pivotArea>
      </pivotAreas>
    </conditionalFormat>
    <conditionalFormat priority="87">
      <pivotAreas count="2">
        <pivotArea type="data" collapsedLevelsAreSubtotals="1" fieldPosition="0">
          <references count="2">
            <reference field="4294967294" count="1" selected="0">
              <x v="0"/>
            </reference>
            <reference field="0" count="1">
              <x v="45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45"/>
            </reference>
            <reference field="3" count="2">
              <x v="0"/>
              <x v="1"/>
            </reference>
          </references>
        </pivotArea>
      </pivotAreas>
    </conditionalFormat>
    <conditionalFormat priority="86">
      <pivotAreas count="2">
        <pivotArea type="data" collapsedLevelsAreSubtotals="1" fieldPosition="0">
          <references count="2">
            <reference field="4294967294" count="1" selected="0">
              <x v="0"/>
            </reference>
            <reference field="0" count="1">
              <x v="46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46"/>
            </reference>
            <reference field="3" count="2">
              <x v="0"/>
              <x v="1"/>
            </reference>
          </references>
        </pivotArea>
      </pivotAreas>
    </conditionalFormat>
    <conditionalFormat priority="85">
      <pivotAreas count="2">
        <pivotArea type="data" collapsedLevelsAreSubtotals="1" fieldPosition="0">
          <references count="2">
            <reference field="4294967294" count="1" selected="0">
              <x v="0"/>
            </reference>
            <reference field="0" count="1">
              <x v="47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47"/>
            </reference>
            <reference field="3" count="2">
              <x v="0"/>
              <x v="1"/>
            </reference>
          </references>
        </pivotArea>
      </pivotAreas>
    </conditionalFormat>
    <conditionalFormat priority="84">
      <pivotAreas count="2">
        <pivotArea type="data" collapsedLevelsAreSubtotals="1" fieldPosition="0">
          <references count="2">
            <reference field="4294967294" count="1" selected="0">
              <x v="0"/>
            </reference>
            <reference field="0" count="1">
              <x v="48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48"/>
            </reference>
            <reference field="3" count="2">
              <x v="0"/>
              <x v="1"/>
            </reference>
          </references>
        </pivotArea>
      </pivotAreas>
    </conditionalFormat>
    <conditionalFormat priority="83">
      <pivotAreas count="2">
        <pivotArea type="data" collapsedLevelsAreSubtotals="1" fieldPosition="0">
          <references count="2">
            <reference field="4294967294" count="1" selected="0">
              <x v="0"/>
            </reference>
            <reference field="0" count="1">
              <x v="49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49"/>
            </reference>
            <reference field="3" count="1">
              <x v="1"/>
            </reference>
          </references>
        </pivotArea>
      </pivotAreas>
    </conditionalFormat>
    <conditionalFormat priority="82">
      <pivotAreas count="2">
        <pivotArea type="data" collapsedLevelsAreSubtotals="1" fieldPosition="0">
          <references count="2">
            <reference field="4294967294" count="1" selected="0">
              <x v="0"/>
            </reference>
            <reference field="0" count="1">
              <x v="50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50"/>
            </reference>
            <reference field="3" count="2">
              <x v="0"/>
              <x v="1"/>
            </reference>
          </references>
        </pivotArea>
      </pivotAreas>
    </conditionalFormat>
    <conditionalFormat priority="81">
      <pivotAreas count="2">
        <pivotArea type="data" collapsedLevelsAreSubtotals="1" fieldPosition="0">
          <references count="2">
            <reference field="4294967294" count="1" selected="0">
              <x v="0"/>
            </reference>
            <reference field="0" count="1">
              <x v="51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51"/>
            </reference>
            <reference field="3" count="2">
              <x v="0"/>
              <x v="1"/>
            </reference>
          </references>
        </pivotArea>
      </pivotAreas>
    </conditionalFormat>
    <conditionalFormat priority="80">
      <pivotAreas count="2">
        <pivotArea type="data" collapsedLevelsAreSubtotals="1" fieldPosition="0">
          <references count="2">
            <reference field="4294967294" count="1" selected="0">
              <x v="0"/>
            </reference>
            <reference field="0" count="1">
              <x v="52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52"/>
            </reference>
            <reference field="3" count="2">
              <x v="0"/>
              <x v="1"/>
            </reference>
          </references>
        </pivotArea>
      </pivotAreas>
    </conditionalFormat>
    <conditionalFormat priority="79">
      <pivotAreas count="2">
        <pivotArea type="data" collapsedLevelsAreSubtotals="1" fieldPosition="0">
          <references count="2">
            <reference field="4294967294" count="1" selected="0">
              <x v="0"/>
            </reference>
            <reference field="0" count="1">
              <x v="53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53"/>
            </reference>
            <reference field="3" count="2">
              <x v="0"/>
              <x v="1"/>
            </reference>
          </references>
        </pivotArea>
      </pivotAreas>
    </conditionalFormat>
    <conditionalFormat priority="78">
      <pivotAreas count="2">
        <pivotArea type="data" collapsedLevelsAreSubtotals="1" fieldPosition="0">
          <references count="2">
            <reference field="4294967294" count="1" selected="0">
              <x v="0"/>
            </reference>
            <reference field="0" count="1">
              <x v="54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54"/>
            </reference>
            <reference field="3" count="1">
              <x v="1"/>
            </reference>
          </references>
        </pivotArea>
      </pivotAreas>
    </conditionalFormat>
    <conditionalFormat priority="77">
      <pivotAreas count="2">
        <pivotArea type="data" collapsedLevelsAreSubtotals="1" fieldPosition="0">
          <references count="2">
            <reference field="4294967294" count="1" selected="0">
              <x v="0"/>
            </reference>
            <reference field="0" count="1">
              <x v="55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55"/>
            </reference>
            <reference field="3" count="1">
              <x v="1"/>
            </reference>
          </references>
        </pivotArea>
      </pivotAreas>
    </conditionalFormat>
    <conditionalFormat priority="76">
      <pivotAreas count="2">
        <pivotArea type="data" collapsedLevelsAreSubtotals="1" fieldPosition="0">
          <references count="2">
            <reference field="4294967294" count="1" selected="0">
              <x v="0"/>
            </reference>
            <reference field="0" count="1">
              <x v="56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56"/>
            </reference>
            <reference field="3" count="1">
              <x v="1"/>
            </reference>
          </references>
        </pivotArea>
      </pivotAreas>
    </conditionalFormat>
    <conditionalFormat priority="75">
      <pivotAreas count="2">
        <pivotArea type="data" collapsedLevelsAreSubtotals="1" fieldPosition="0">
          <references count="2">
            <reference field="4294967294" count="1" selected="0">
              <x v="0"/>
            </reference>
            <reference field="0" count="1">
              <x v="57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57"/>
            </reference>
            <reference field="3" count="1">
              <x v="0"/>
            </reference>
          </references>
        </pivotArea>
      </pivotAreas>
    </conditionalFormat>
    <conditionalFormat priority="74">
      <pivotAreas count="2">
        <pivotArea type="data" collapsedLevelsAreSubtotals="1" fieldPosition="0">
          <references count="2">
            <reference field="4294967294" count="1" selected="0">
              <x v="0"/>
            </reference>
            <reference field="0" count="1">
              <x v="58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58"/>
            </reference>
            <reference field="3" count="1">
              <x v="0"/>
            </reference>
          </references>
        </pivotArea>
      </pivotAreas>
    </conditionalFormat>
    <conditionalFormat priority="73">
      <pivotAreas count="2">
        <pivotArea type="data" collapsedLevelsAreSubtotals="1" fieldPosition="0">
          <references count="2">
            <reference field="4294967294" count="1" selected="0">
              <x v="0"/>
            </reference>
            <reference field="0" count="1">
              <x v="59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59"/>
            </reference>
            <reference field="3" count="1">
              <x v="0"/>
            </reference>
          </references>
        </pivotArea>
      </pivotAreas>
    </conditionalFormat>
    <conditionalFormat priority="72">
      <pivotAreas count="2">
        <pivotArea type="data" collapsedLevelsAreSubtotals="1" fieldPosition="0">
          <references count="2">
            <reference field="4294967294" count="1" selected="0">
              <x v="0"/>
            </reference>
            <reference field="0" count="1">
              <x v="60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60"/>
            </reference>
            <reference field="3" count="1">
              <x v="0"/>
            </reference>
          </references>
        </pivotArea>
      </pivotAreas>
    </conditionalFormat>
    <conditionalFormat priority="71">
      <pivotAreas count="2">
        <pivotArea type="data" collapsedLevelsAreSubtotals="1" fieldPosition="0">
          <references count="2">
            <reference field="4294967294" count="1" selected="0">
              <x v="0"/>
            </reference>
            <reference field="0" count="1">
              <x v="61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61"/>
            </reference>
            <reference field="3" count="1">
              <x v="0"/>
            </reference>
          </references>
        </pivotArea>
      </pivotAreas>
    </conditionalFormat>
    <conditionalFormat priority="70">
      <pivotAreas count="2">
        <pivotArea type="data" collapsedLevelsAreSubtotals="1" fieldPosition="0">
          <references count="2">
            <reference field="4294967294" count="1" selected="0">
              <x v="0"/>
            </reference>
            <reference field="0" count="1">
              <x v="62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62"/>
            </reference>
            <reference field="3" count="1">
              <x v="1"/>
            </reference>
          </references>
        </pivotArea>
      </pivotAreas>
    </conditionalFormat>
    <conditionalFormat priority="69">
      <pivotAreas count="2">
        <pivotArea type="data" collapsedLevelsAreSubtotals="1" fieldPosition="0">
          <references count="2">
            <reference field="4294967294" count="1" selected="0">
              <x v="0"/>
            </reference>
            <reference field="0" count="1">
              <x v="63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63"/>
            </reference>
            <reference field="3" count="1">
              <x v="0"/>
            </reference>
          </references>
        </pivotArea>
      </pivotAreas>
    </conditionalFormat>
    <conditionalFormat priority="68">
      <pivotAreas count="2">
        <pivotArea type="data" collapsedLevelsAreSubtotals="1" fieldPosition="0">
          <references count="2">
            <reference field="4294967294" count="1" selected="0">
              <x v="0"/>
            </reference>
            <reference field="0" count="1">
              <x v="64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64"/>
            </reference>
            <reference field="3" count="1">
              <x v="1"/>
            </reference>
          </references>
        </pivotArea>
      </pivotAreas>
    </conditionalFormat>
    <conditionalFormat priority="67">
      <pivotAreas count="2">
        <pivotArea type="data" collapsedLevelsAreSubtotals="1" fieldPosition="0">
          <references count="2">
            <reference field="4294967294" count="1" selected="0">
              <x v="0"/>
            </reference>
            <reference field="0" count="1">
              <x v="65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65"/>
            </reference>
            <reference field="3" count="1">
              <x v="1"/>
            </reference>
          </references>
        </pivotArea>
      </pivotAreas>
    </conditionalFormat>
    <conditionalFormat priority="66">
      <pivotAreas count="2">
        <pivotArea type="data" collapsedLevelsAreSubtotals="1" fieldPosition="0">
          <references count="2">
            <reference field="4294967294" count="1" selected="0">
              <x v="1"/>
            </reference>
            <reference field="0" count="1">
              <x v="0"/>
            </reference>
          </references>
        </pivotArea>
        <pivotArea type="data" collapsedLevelsAreSubtotals="1" fieldPosition="0">
          <references count="3">
            <reference field="4294967294" count="1" selected="0">
              <x v="1"/>
            </reference>
            <reference field="0" count="1" selected="0">
              <x v="0"/>
            </reference>
            <reference field="3" count="2">
              <x v="0"/>
              <x v="1"/>
            </reference>
          </references>
        </pivotArea>
      </pivotAreas>
    </conditionalFormat>
    <conditionalFormat priority="65">
      <pivotAreas count="2">
        <pivotArea type="data" collapsedLevelsAreSubtotals="1" fieldPosition="0">
          <references count="2">
            <reference field="4294967294" count="1" selected="0">
              <x v="1"/>
            </reference>
            <reference field="0" count="1"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1"/>
            </reference>
            <reference field="0" count="1" selected="0">
              <x v="1"/>
            </reference>
            <reference field="3" count="2">
              <x v="0"/>
              <x v="1"/>
            </reference>
          </references>
        </pivotArea>
      </pivotAreas>
    </conditionalFormat>
    <conditionalFormat priority="64">
      <pivotAreas count="2">
        <pivotArea type="data" collapsedLevelsAreSubtotals="1" fieldPosition="0">
          <references count="2">
            <reference field="4294967294" count="1" selected="0">
              <x v="1"/>
            </reference>
            <reference field="0" count="1">
              <x v="2"/>
            </reference>
          </references>
        </pivotArea>
        <pivotArea type="data" collapsedLevelsAreSubtotals="1" fieldPosition="0">
          <references count="3">
            <reference field="4294967294" count="1" selected="0">
              <x v="1"/>
            </reference>
            <reference field="0" count="1" selected="0">
              <x v="2"/>
            </reference>
            <reference field="3" count="2">
              <x v="0"/>
              <x v="1"/>
            </reference>
          </references>
        </pivotArea>
      </pivotAreas>
    </conditionalFormat>
    <conditionalFormat priority="63">
      <pivotAreas count="2">
        <pivotArea type="data" collapsedLevelsAreSubtotals="1" fieldPosition="0">
          <references count="2">
            <reference field="4294967294" count="1" selected="0">
              <x v="1"/>
            </reference>
            <reference field="0" count="1">
              <x v="3"/>
            </reference>
          </references>
        </pivotArea>
        <pivotArea type="data" collapsedLevelsAreSubtotals="1" fieldPosition="0">
          <references count="3">
            <reference field="4294967294" count="1" selected="0">
              <x v="1"/>
            </reference>
            <reference field="0" count="1" selected="0">
              <x v="3"/>
            </reference>
            <reference field="3" count="2">
              <x v="0"/>
              <x v="1"/>
            </reference>
          </references>
        </pivotArea>
      </pivotAreas>
    </conditionalFormat>
    <conditionalFormat priority="62">
      <pivotAreas count="2">
        <pivotArea type="data" collapsedLevelsAreSubtotals="1" fieldPosition="0">
          <references count="2">
            <reference field="4294967294" count="1" selected="0">
              <x v="1"/>
            </reference>
            <reference field="0" count="1">
              <x v="4"/>
            </reference>
          </references>
        </pivotArea>
        <pivotArea type="data" collapsedLevelsAreSubtotals="1" fieldPosition="0">
          <references count="3">
            <reference field="4294967294" count="1" selected="0">
              <x v="1"/>
            </reference>
            <reference field="0" count="1" selected="0">
              <x v="4"/>
            </reference>
            <reference field="3" count="2">
              <x v="0"/>
              <x v="1"/>
            </reference>
          </references>
        </pivotArea>
      </pivotAreas>
    </conditionalFormat>
    <conditionalFormat priority="61">
      <pivotAreas count="2">
        <pivotArea type="data" collapsedLevelsAreSubtotals="1" fieldPosition="0">
          <references count="2">
            <reference field="4294967294" count="1" selected="0">
              <x v="1"/>
            </reference>
            <reference field="0" count="1">
              <x v="5"/>
            </reference>
          </references>
        </pivotArea>
        <pivotArea type="data" collapsedLevelsAreSubtotals="1" fieldPosition="0">
          <references count="3">
            <reference field="4294967294" count="1" selected="0">
              <x v="1"/>
            </reference>
            <reference field="0" count="1" selected="0">
              <x v="5"/>
            </reference>
            <reference field="3" count="2">
              <x v="0"/>
              <x v="1"/>
            </reference>
          </references>
        </pivotArea>
      </pivotAreas>
    </conditionalFormat>
    <conditionalFormat priority="60">
      <pivotAreas count="2">
        <pivotArea type="data" collapsedLevelsAreSubtotals="1" fieldPosition="0">
          <references count="2">
            <reference field="4294967294" count="1" selected="0">
              <x v="1"/>
            </reference>
            <reference field="0" count="1">
              <x v="6"/>
            </reference>
          </references>
        </pivotArea>
        <pivotArea type="data" collapsedLevelsAreSubtotals="1" fieldPosition="0">
          <references count="3">
            <reference field="4294967294" count="1" selected="0">
              <x v="1"/>
            </reference>
            <reference field="0" count="1" selected="0">
              <x v="6"/>
            </reference>
            <reference field="3" count="2">
              <x v="0"/>
              <x v="1"/>
            </reference>
          </references>
        </pivotArea>
      </pivotAreas>
    </conditionalFormat>
    <conditionalFormat priority="59">
      <pivotAreas count="2">
        <pivotArea type="data" collapsedLevelsAreSubtotals="1" fieldPosition="0">
          <references count="2">
            <reference field="4294967294" count="1" selected="0">
              <x v="1"/>
            </reference>
            <reference field="0" count="1">
              <x v="7"/>
            </reference>
          </references>
        </pivotArea>
        <pivotArea type="data" collapsedLevelsAreSubtotals="1" fieldPosition="0">
          <references count="3">
            <reference field="4294967294" count="1" selected="0">
              <x v="1"/>
            </reference>
            <reference field="0" count="1" selected="0">
              <x v="7"/>
            </reference>
            <reference field="3" count="2">
              <x v="0"/>
              <x v="1"/>
            </reference>
          </references>
        </pivotArea>
      </pivotAreas>
    </conditionalFormat>
    <conditionalFormat priority="58">
      <pivotAreas count="2">
        <pivotArea type="data" collapsedLevelsAreSubtotals="1" fieldPosition="0">
          <references count="2">
            <reference field="4294967294" count="1" selected="0">
              <x v="1"/>
            </reference>
            <reference field="0" count="1">
              <x v="8"/>
            </reference>
          </references>
        </pivotArea>
        <pivotArea type="data" collapsedLevelsAreSubtotals="1" fieldPosition="0">
          <references count="3">
            <reference field="4294967294" count="1" selected="0">
              <x v="1"/>
            </reference>
            <reference field="0" count="1" selected="0">
              <x v="8"/>
            </reference>
            <reference field="3" count="2">
              <x v="0"/>
              <x v="1"/>
            </reference>
          </references>
        </pivotArea>
      </pivotAreas>
    </conditionalFormat>
    <conditionalFormat priority="57">
      <pivotAreas count="2">
        <pivotArea type="data" collapsedLevelsAreSubtotals="1" fieldPosition="0">
          <references count="2">
            <reference field="4294967294" count="1" selected="0">
              <x v="1"/>
            </reference>
            <reference field="0" count="1">
              <x v="9"/>
            </reference>
          </references>
        </pivotArea>
        <pivotArea type="data" collapsedLevelsAreSubtotals="1" fieldPosition="0">
          <references count="3">
            <reference field="4294967294" count="1" selected="0">
              <x v="1"/>
            </reference>
            <reference field="0" count="1" selected="0">
              <x v="9"/>
            </reference>
            <reference field="3" count="2">
              <x v="0"/>
              <x v="1"/>
            </reference>
          </references>
        </pivotArea>
      </pivotAreas>
    </conditionalFormat>
    <conditionalFormat priority="56">
      <pivotAreas count="2">
        <pivotArea type="data" collapsedLevelsAreSubtotals="1" fieldPosition="0">
          <references count="2">
            <reference field="4294967294" count="1" selected="0">
              <x v="1"/>
            </reference>
            <reference field="0" count="1">
              <x v="10"/>
            </reference>
          </references>
        </pivotArea>
        <pivotArea type="data" collapsedLevelsAreSubtotals="1" fieldPosition="0">
          <references count="3">
            <reference field="4294967294" count="1" selected="0">
              <x v="1"/>
            </reference>
            <reference field="0" count="1" selected="0">
              <x v="10"/>
            </reference>
            <reference field="3" count="2">
              <x v="0"/>
              <x v="1"/>
            </reference>
          </references>
        </pivotArea>
      </pivotAreas>
    </conditionalFormat>
    <conditionalFormat priority="55">
      <pivotAreas count="2">
        <pivotArea type="data" collapsedLevelsAreSubtotals="1" fieldPosition="0">
          <references count="2">
            <reference field="4294967294" count="1" selected="0">
              <x v="1"/>
            </reference>
            <reference field="0" count="1">
              <x v="11"/>
            </reference>
          </references>
        </pivotArea>
        <pivotArea type="data" collapsedLevelsAreSubtotals="1" fieldPosition="0">
          <references count="3">
            <reference field="4294967294" count="1" selected="0">
              <x v="1"/>
            </reference>
            <reference field="0" count="1" selected="0">
              <x v="11"/>
            </reference>
            <reference field="3" count="2">
              <x v="0"/>
              <x v="1"/>
            </reference>
          </references>
        </pivotArea>
      </pivotAreas>
    </conditionalFormat>
    <conditionalFormat priority="54">
      <pivotAreas count="2">
        <pivotArea type="data" collapsedLevelsAreSubtotals="1" fieldPosition="0">
          <references count="2">
            <reference field="4294967294" count="1" selected="0">
              <x v="1"/>
            </reference>
            <reference field="0" count="1">
              <x v="12"/>
            </reference>
          </references>
        </pivotArea>
        <pivotArea type="data" collapsedLevelsAreSubtotals="1" fieldPosition="0">
          <references count="3">
            <reference field="4294967294" count="1" selected="0">
              <x v="1"/>
            </reference>
            <reference field="0" count="1" selected="0">
              <x v="12"/>
            </reference>
            <reference field="3" count="2">
              <x v="0"/>
              <x v="1"/>
            </reference>
          </references>
        </pivotArea>
      </pivotAreas>
    </conditionalFormat>
    <conditionalFormat priority="53">
      <pivotAreas count="2">
        <pivotArea type="data" collapsedLevelsAreSubtotals="1" fieldPosition="0">
          <references count="2">
            <reference field="4294967294" count="1" selected="0">
              <x v="1"/>
            </reference>
            <reference field="0" count="1">
              <x v="13"/>
            </reference>
          </references>
        </pivotArea>
        <pivotArea type="data" collapsedLevelsAreSubtotals="1" fieldPosition="0">
          <references count="3">
            <reference field="4294967294" count="1" selected="0">
              <x v="1"/>
            </reference>
            <reference field="0" count="1" selected="0">
              <x v="13"/>
            </reference>
            <reference field="3" count="2">
              <x v="0"/>
              <x v="1"/>
            </reference>
          </references>
        </pivotArea>
      </pivotAreas>
    </conditionalFormat>
    <conditionalFormat priority="52">
      <pivotAreas count="2">
        <pivotArea type="data" collapsedLevelsAreSubtotals="1" fieldPosition="0">
          <references count="2">
            <reference field="4294967294" count="1" selected="0">
              <x v="1"/>
            </reference>
            <reference field="0" count="1">
              <x v="14"/>
            </reference>
          </references>
        </pivotArea>
        <pivotArea type="data" collapsedLevelsAreSubtotals="1" fieldPosition="0">
          <references count="3">
            <reference field="4294967294" count="1" selected="0">
              <x v="1"/>
            </reference>
            <reference field="0" count="1" selected="0">
              <x v="14"/>
            </reference>
            <reference field="3" count="2">
              <x v="0"/>
              <x v="1"/>
            </reference>
          </references>
        </pivotArea>
      </pivotAreas>
    </conditionalFormat>
    <conditionalFormat priority="51">
      <pivotAreas count="2">
        <pivotArea type="data" collapsedLevelsAreSubtotals="1" fieldPosition="0">
          <references count="2">
            <reference field="4294967294" count="1" selected="0">
              <x v="1"/>
            </reference>
            <reference field="0" count="1">
              <x v="15"/>
            </reference>
          </references>
        </pivotArea>
        <pivotArea type="data" collapsedLevelsAreSubtotals="1" fieldPosition="0">
          <references count="3">
            <reference field="4294967294" count="1" selected="0">
              <x v="1"/>
            </reference>
            <reference field="0" count="1" selected="0">
              <x v="15"/>
            </reference>
            <reference field="3" count="2">
              <x v="0"/>
              <x v="1"/>
            </reference>
          </references>
        </pivotArea>
      </pivotAreas>
    </conditionalFormat>
    <conditionalFormat priority="50">
      <pivotAreas count="2">
        <pivotArea type="data" collapsedLevelsAreSubtotals="1" fieldPosition="0">
          <references count="2">
            <reference field="4294967294" count="1" selected="0">
              <x v="1"/>
            </reference>
            <reference field="0" count="1">
              <x v="16"/>
            </reference>
          </references>
        </pivotArea>
        <pivotArea type="data" collapsedLevelsAreSubtotals="1" fieldPosition="0">
          <references count="3">
            <reference field="4294967294" count="1" selected="0">
              <x v="1"/>
            </reference>
            <reference field="0" count="1" selected="0">
              <x v="16"/>
            </reference>
            <reference field="3" count="2">
              <x v="0"/>
              <x v="1"/>
            </reference>
          </references>
        </pivotArea>
      </pivotAreas>
    </conditionalFormat>
    <conditionalFormat priority="49">
      <pivotAreas count="2">
        <pivotArea type="data" collapsedLevelsAreSubtotals="1" fieldPosition="0">
          <references count="2">
            <reference field="4294967294" count="1" selected="0">
              <x v="1"/>
            </reference>
            <reference field="0" count="1">
              <x v="17"/>
            </reference>
          </references>
        </pivotArea>
        <pivotArea type="data" collapsedLevelsAreSubtotals="1" fieldPosition="0">
          <references count="3">
            <reference field="4294967294" count="1" selected="0">
              <x v="1"/>
            </reference>
            <reference field="0" count="1" selected="0">
              <x v="17"/>
            </reference>
            <reference field="3" count="2">
              <x v="0"/>
              <x v="1"/>
            </reference>
          </references>
        </pivotArea>
      </pivotAreas>
    </conditionalFormat>
    <conditionalFormat priority="48">
      <pivotAreas count="2">
        <pivotArea type="data" collapsedLevelsAreSubtotals="1" fieldPosition="0">
          <references count="2">
            <reference field="4294967294" count="1" selected="0">
              <x v="1"/>
            </reference>
            <reference field="0" count="1">
              <x v="18"/>
            </reference>
          </references>
        </pivotArea>
        <pivotArea type="data" collapsedLevelsAreSubtotals="1" fieldPosition="0">
          <references count="3">
            <reference field="4294967294" count="1" selected="0">
              <x v="1"/>
            </reference>
            <reference field="0" count="1" selected="0">
              <x v="18"/>
            </reference>
            <reference field="3" count="2">
              <x v="0"/>
              <x v="1"/>
            </reference>
          </references>
        </pivotArea>
      </pivotAreas>
    </conditionalFormat>
    <conditionalFormat priority="47">
      <pivotAreas count="2">
        <pivotArea type="data" collapsedLevelsAreSubtotals="1" fieldPosition="0">
          <references count="2">
            <reference field="4294967294" count="1" selected="0">
              <x v="1"/>
            </reference>
            <reference field="0" count="1">
              <x v="19"/>
            </reference>
          </references>
        </pivotArea>
        <pivotArea type="data" collapsedLevelsAreSubtotals="1" fieldPosition="0">
          <references count="3">
            <reference field="4294967294" count="1" selected="0">
              <x v="1"/>
            </reference>
            <reference field="0" count="1" selected="0">
              <x v="19"/>
            </reference>
            <reference field="3" count="2">
              <x v="0"/>
              <x v="1"/>
            </reference>
          </references>
        </pivotArea>
      </pivotAreas>
    </conditionalFormat>
    <conditionalFormat priority="46">
      <pivotAreas count="2">
        <pivotArea type="data" collapsedLevelsAreSubtotals="1" fieldPosition="0">
          <references count="2">
            <reference field="4294967294" count="1" selected="0">
              <x v="1"/>
            </reference>
            <reference field="0" count="1">
              <x v="20"/>
            </reference>
          </references>
        </pivotArea>
        <pivotArea type="data" collapsedLevelsAreSubtotals="1" fieldPosition="0">
          <references count="3">
            <reference field="4294967294" count="1" selected="0">
              <x v="1"/>
            </reference>
            <reference field="0" count="1" selected="0">
              <x v="20"/>
            </reference>
            <reference field="3" count="1">
              <x v="1"/>
            </reference>
          </references>
        </pivotArea>
      </pivotAreas>
    </conditionalFormat>
    <conditionalFormat priority="45">
      <pivotAreas count="2">
        <pivotArea type="data" collapsedLevelsAreSubtotals="1" fieldPosition="0">
          <references count="2">
            <reference field="4294967294" count="1" selected="0">
              <x v="1"/>
            </reference>
            <reference field="0" count="1">
              <x v="21"/>
            </reference>
          </references>
        </pivotArea>
        <pivotArea type="data" collapsedLevelsAreSubtotals="1" fieldPosition="0">
          <references count="3">
            <reference field="4294967294" count="1" selected="0">
              <x v="1"/>
            </reference>
            <reference field="0" count="1" selected="0">
              <x v="21"/>
            </reference>
            <reference field="3" count="2">
              <x v="0"/>
              <x v="1"/>
            </reference>
          </references>
        </pivotArea>
      </pivotAreas>
    </conditionalFormat>
    <conditionalFormat priority="44">
      <pivotAreas count="2">
        <pivotArea type="data" collapsedLevelsAreSubtotals="1" fieldPosition="0">
          <references count="2">
            <reference field="4294967294" count="1" selected="0">
              <x v="1"/>
            </reference>
            <reference field="0" count="1">
              <x v="22"/>
            </reference>
          </references>
        </pivotArea>
        <pivotArea type="data" collapsedLevelsAreSubtotals="1" fieldPosition="0">
          <references count="3">
            <reference field="4294967294" count="1" selected="0">
              <x v="1"/>
            </reference>
            <reference field="0" count="1" selected="0">
              <x v="22"/>
            </reference>
            <reference field="3" count="2">
              <x v="0"/>
              <x v="1"/>
            </reference>
          </references>
        </pivotArea>
      </pivotAreas>
    </conditionalFormat>
    <conditionalFormat priority="43">
      <pivotAreas count="2">
        <pivotArea type="data" collapsedLevelsAreSubtotals="1" fieldPosition="0">
          <references count="2">
            <reference field="4294967294" count="1" selected="0">
              <x v="1"/>
            </reference>
            <reference field="0" count="1">
              <x v="23"/>
            </reference>
          </references>
        </pivotArea>
        <pivotArea type="data" collapsedLevelsAreSubtotals="1" fieldPosition="0">
          <references count="3">
            <reference field="4294967294" count="1" selected="0">
              <x v="1"/>
            </reference>
            <reference field="0" count="1" selected="0">
              <x v="23"/>
            </reference>
            <reference field="3" count="2">
              <x v="0"/>
              <x v="1"/>
            </reference>
          </references>
        </pivotArea>
      </pivotAreas>
    </conditionalFormat>
    <conditionalFormat priority="42">
      <pivotAreas count="2">
        <pivotArea type="data" collapsedLevelsAreSubtotals="1" fieldPosition="0">
          <references count="2">
            <reference field="4294967294" count="1" selected="0">
              <x v="1"/>
            </reference>
            <reference field="0" count="1">
              <x v="24"/>
            </reference>
          </references>
        </pivotArea>
        <pivotArea type="data" collapsedLevelsAreSubtotals="1" fieldPosition="0">
          <references count="3">
            <reference field="4294967294" count="1" selected="0">
              <x v="1"/>
            </reference>
            <reference field="0" count="1" selected="0">
              <x v="24"/>
            </reference>
            <reference field="3" count="2">
              <x v="0"/>
              <x v="1"/>
            </reference>
          </references>
        </pivotArea>
      </pivotAreas>
    </conditionalFormat>
    <conditionalFormat priority="41">
      <pivotAreas count="2">
        <pivotArea type="data" collapsedLevelsAreSubtotals="1" fieldPosition="0">
          <references count="2">
            <reference field="4294967294" count="1" selected="0">
              <x v="1"/>
            </reference>
            <reference field="0" count="1">
              <x v="25"/>
            </reference>
          </references>
        </pivotArea>
        <pivotArea type="data" collapsedLevelsAreSubtotals="1" fieldPosition="0">
          <references count="3">
            <reference field="4294967294" count="1" selected="0">
              <x v="1"/>
            </reference>
            <reference field="0" count="1" selected="0">
              <x v="25"/>
            </reference>
            <reference field="3" count="2">
              <x v="0"/>
              <x v="1"/>
            </reference>
          </references>
        </pivotArea>
      </pivotAreas>
    </conditionalFormat>
    <conditionalFormat priority="40">
      <pivotAreas count="2">
        <pivotArea type="data" collapsedLevelsAreSubtotals="1" fieldPosition="0">
          <references count="2">
            <reference field="4294967294" count="1" selected="0">
              <x v="1"/>
            </reference>
            <reference field="0" count="1">
              <x v="26"/>
            </reference>
          </references>
        </pivotArea>
        <pivotArea type="data" collapsedLevelsAreSubtotals="1" fieldPosition="0">
          <references count="3">
            <reference field="4294967294" count="1" selected="0">
              <x v="1"/>
            </reference>
            <reference field="0" count="1" selected="0">
              <x v="26"/>
            </reference>
            <reference field="3" count="2">
              <x v="0"/>
              <x v="1"/>
            </reference>
          </references>
        </pivotArea>
      </pivotAreas>
    </conditionalFormat>
    <conditionalFormat priority="39">
      <pivotAreas count="2">
        <pivotArea type="data" collapsedLevelsAreSubtotals="1" fieldPosition="0">
          <references count="2">
            <reference field="4294967294" count="1" selected="0">
              <x v="1"/>
            </reference>
            <reference field="0" count="1">
              <x v="27"/>
            </reference>
          </references>
        </pivotArea>
        <pivotArea type="data" collapsedLevelsAreSubtotals="1" fieldPosition="0">
          <references count="3">
            <reference field="4294967294" count="1" selected="0">
              <x v="1"/>
            </reference>
            <reference field="0" count="1" selected="0">
              <x v="27"/>
            </reference>
            <reference field="3" count="2">
              <x v="0"/>
              <x v="1"/>
            </reference>
          </references>
        </pivotArea>
      </pivotAreas>
    </conditionalFormat>
    <conditionalFormat priority="38">
      <pivotAreas count="2">
        <pivotArea type="data" collapsedLevelsAreSubtotals="1" fieldPosition="0">
          <references count="2">
            <reference field="4294967294" count="1" selected="0">
              <x v="1"/>
            </reference>
            <reference field="0" count="1">
              <x v="28"/>
            </reference>
          </references>
        </pivotArea>
        <pivotArea type="data" collapsedLevelsAreSubtotals="1" fieldPosition="0">
          <references count="3">
            <reference field="4294967294" count="1" selected="0">
              <x v="1"/>
            </reference>
            <reference field="0" count="1" selected="0">
              <x v="28"/>
            </reference>
            <reference field="3" count="2">
              <x v="0"/>
              <x v="1"/>
            </reference>
          </references>
        </pivotArea>
      </pivotAreas>
    </conditionalFormat>
    <conditionalFormat priority="37">
      <pivotAreas count="2">
        <pivotArea type="data" collapsedLevelsAreSubtotals="1" fieldPosition="0">
          <references count="2">
            <reference field="4294967294" count="1" selected="0">
              <x v="1"/>
            </reference>
            <reference field="0" count="1">
              <x v="29"/>
            </reference>
          </references>
        </pivotArea>
        <pivotArea type="data" collapsedLevelsAreSubtotals="1" fieldPosition="0">
          <references count="3">
            <reference field="4294967294" count="1" selected="0">
              <x v="1"/>
            </reference>
            <reference field="0" count="1" selected="0">
              <x v="29"/>
            </reference>
            <reference field="3" count="2">
              <x v="0"/>
              <x v="1"/>
            </reference>
          </references>
        </pivotArea>
      </pivotAreas>
    </conditionalFormat>
    <conditionalFormat priority="36">
      <pivotAreas count="2">
        <pivotArea type="data" collapsedLevelsAreSubtotals="1" fieldPosition="0">
          <references count="2">
            <reference field="4294967294" count="1" selected="0">
              <x v="1"/>
            </reference>
            <reference field="0" count="1">
              <x v="30"/>
            </reference>
          </references>
        </pivotArea>
        <pivotArea type="data" collapsedLevelsAreSubtotals="1" fieldPosition="0">
          <references count="3">
            <reference field="4294967294" count="1" selected="0">
              <x v="1"/>
            </reference>
            <reference field="0" count="1" selected="0">
              <x v="30"/>
            </reference>
            <reference field="3" count="2">
              <x v="0"/>
              <x v="1"/>
            </reference>
          </references>
        </pivotArea>
      </pivotAreas>
    </conditionalFormat>
    <conditionalFormat priority="35">
      <pivotAreas count="2">
        <pivotArea type="data" collapsedLevelsAreSubtotals="1" fieldPosition="0">
          <references count="2">
            <reference field="4294967294" count="1" selected="0">
              <x v="1"/>
            </reference>
            <reference field="0" count="1">
              <x v="31"/>
            </reference>
          </references>
        </pivotArea>
        <pivotArea type="data" collapsedLevelsAreSubtotals="1" fieldPosition="0">
          <references count="3">
            <reference field="4294967294" count="1" selected="0">
              <x v="1"/>
            </reference>
            <reference field="0" count="1" selected="0">
              <x v="31"/>
            </reference>
            <reference field="3" count="1">
              <x v="1"/>
            </reference>
          </references>
        </pivotArea>
      </pivotAreas>
    </conditionalFormat>
    <conditionalFormat priority="34">
      <pivotAreas count="2">
        <pivotArea type="data" collapsedLevelsAreSubtotals="1" fieldPosition="0">
          <references count="2">
            <reference field="4294967294" count="1" selected="0">
              <x v="1"/>
            </reference>
            <reference field="0" count="1">
              <x v="32"/>
            </reference>
          </references>
        </pivotArea>
        <pivotArea type="data" collapsedLevelsAreSubtotals="1" fieldPosition="0">
          <references count="3">
            <reference field="4294967294" count="1" selected="0">
              <x v="1"/>
            </reference>
            <reference field="0" count="1" selected="0">
              <x v="32"/>
            </reference>
            <reference field="3" count="2">
              <x v="0"/>
              <x v="1"/>
            </reference>
          </references>
        </pivotArea>
      </pivotAreas>
    </conditionalFormat>
    <conditionalFormat priority="33">
      <pivotAreas count="2">
        <pivotArea type="data" collapsedLevelsAreSubtotals="1" fieldPosition="0">
          <references count="2">
            <reference field="4294967294" count="1" selected="0">
              <x v="1"/>
            </reference>
            <reference field="0" count="1">
              <x v="33"/>
            </reference>
          </references>
        </pivotArea>
        <pivotArea type="data" collapsedLevelsAreSubtotals="1" fieldPosition="0">
          <references count="3">
            <reference field="4294967294" count="1" selected="0">
              <x v="1"/>
            </reference>
            <reference field="0" count="1" selected="0">
              <x v="33"/>
            </reference>
            <reference field="3" count="2">
              <x v="0"/>
              <x v="1"/>
            </reference>
          </references>
        </pivotArea>
      </pivotAreas>
    </conditionalFormat>
    <conditionalFormat priority="32">
      <pivotAreas count="2">
        <pivotArea type="data" collapsedLevelsAreSubtotals="1" fieldPosition="0">
          <references count="2">
            <reference field="4294967294" count="1" selected="0">
              <x v="1"/>
            </reference>
            <reference field="0" count="1">
              <x v="34"/>
            </reference>
          </references>
        </pivotArea>
        <pivotArea type="data" collapsedLevelsAreSubtotals="1" fieldPosition="0">
          <references count="3">
            <reference field="4294967294" count="1" selected="0">
              <x v="1"/>
            </reference>
            <reference field="0" count="1" selected="0">
              <x v="34"/>
            </reference>
            <reference field="3" count="2">
              <x v="0"/>
              <x v="1"/>
            </reference>
          </references>
        </pivotArea>
      </pivotAreas>
    </conditionalFormat>
    <conditionalFormat priority="31">
      <pivotAreas count="2">
        <pivotArea type="data" collapsedLevelsAreSubtotals="1" fieldPosition="0">
          <references count="2">
            <reference field="4294967294" count="1" selected="0">
              <x v="1"/>
            </reference>
            <reference field="0" count="1">
              <x v="35"/>
            </reference>
          </references>
        </pivotArea>
        <pivotArea type="data" collapsedLevelsAreSubtotals="1" fieldPosition="0">
          <references count="3">
            <reference field="4294967294" count="1" selected="0">
              <x v="1"/>
            </reference>
            <reference field="0" count="1" selected="0">
              <x v="35"/>
            </reference>
            <reference field="3" count="2">
              <x v="0"/>
              <x v="1"/>
            </reference>
          </references>
        </pivotArea>
      </pivotAreas>
    </conditionalFormat>
    <conditionalFormat priority="30">
      <pivotAreas count="2">
        <pivotArea type="data" collapsedLevelsAreSubtotals="1" fieldPosition="0">
          <references count="2">
            <reference field="4294967294" count="1" selected="0">
              <x v="1"/>
            </reference>
            <reference field="0" count="1">
              <x v="36"/>
            </reference>
          </references>
        </pivotArea>
        <pivotArea type="data" collapsedLevelsAreSubtotals="1" fieldPosition="0">
          <references count="3">
            <reference field="4294967294" count="1" selected="0">
              <x v="1"/>
            </reference>
            <reference field="0" count="1" selected="0">
              <x v="36"/>
            </reference>
            <reference field="3" count="2">
              <x v="0"/>
              <x v="1"/>
            </reference>
          </references>
        </pivotArea>
      </pivotAreas>
    </conditionalFormat>
    <conditionalFormat priority="29">
      <pivotAreas count="2">
        <pivotArea type="data" collapsedLevelsAreSubtotals="1" fieldPosition="0">
          <references count="2">
            <reference field="4294967294" count="1" selected="0">
              <x v="1"/>
            </reference>
            <reference field="0" count="1">
              <x v="37"/>
            </reference>
          </references>
        </pivotArea>
        <pivotArea type="data" collapsedLevelsAreSubtotals="1" fieldPosition="0">
          <references count="3">
            <reference field="4294967294" count="1" selected="0">
              <x v="1"/>
            </reference>
            <reference field="0" count="1" selected="0">
              <x v="37"/>
            </reference>
            <reference field="3" count="2">
              <x v="0"/>
              <x v="1"/>
            </reference>
          </references>
        </pivotArea>
      </pivotAreas>
    </conditionalFormat>
    <conditionalFormat priority="28">
      <pivotAreas count="2">
        <pivotArea type="data" collapsedLevelsAreSubtotals="1" fieldPosition="0">
          <references count="2">
            <reference field="4294967294" count="1" selected="0">
              <x v="1"/>
            </reference>
            <reference field="0" count="1">
              <x v="38"/>
            </reference>
          </references>
        </pivotArea>
        <pivotArea type="data" collapsedLevelsAreSubtotals="1" fieldPosition="0">
          <references count="3">
            <reference field="4294967294" count="1" selected="0">
              <x v="1"/>
            </reference>
            <reference field="0" count="1" selected="0">
              <x v="38"/>
            </reference>
            <reference field="3" count="2">
              <x v="0"/>
              <x v="1"/>
            </reference>
          </references>
        </pivotArea>
      </pivotAreas>
    </conditionalFormat>
    <conditionalFormat priority="27">
      <pivotAreas count="2">
        <pivotArea type="data" collapsedLevelsAreSubtotals="1" fieldPosition="0">
          <references count="2">
            <reference field="4294967294" count="1" selected="0">
              <x v="1"/>
            </reference>
            <reference field="0" count="1">
              <x v="39"/>
            </reference>
          </references>
        </pivotArea>
        <pivotArea type="data" collapsedLevelsAreSubtotals="1" fieldPosition="0">
          <references count="3">
            <reference field="4294967294" count="1" selected="0">
              <x v="1"/>
            </reference>
            <reference field="0" count="1" selected="0">
              <x v="39"/>
            </reference>
            <reference field="3" count="2">
              <x v="0"/>
              <x v="1"/>
            </reference>
          </references>
        </pivotArea>
      </pivotAreas>
    </conditionalFormat>
    <conditionalFormat priority="26">
      <pivotAreas count="2">
        <pivotArea type="data" collapsedLevelsAreSubtotals="1" fieldPosition="0">
          <references count="2">
            <reference field="4294967294" count="1" selected="0">
              <x v="1"/>
            </reference>
            <reference field="0" count="1">
              <x v="40"/>
            </reference>
          </references>
        </pivotArea>
        <pivotArea type="data" collapsedLevelsAreSubtotals="1" fieldPosition="0">
          <references count="3">
            <reference field="4294967294" count="1" selected="0">
              <x v="1"/>
            </reference>
            <reference field="0" count="1" selected="0">
              <x v="40"/>
            </reference>
            <reference field="3" count="2">
              <x v="0"/>
              <x v="1"/>
            </reference>
          </references>
        </pivotArea>
      </pivotAreas>
    </conditionalFormat>
    <conditionalFormat priority="25">
      <pivotAreas count="2">
        <pivotArea type="data" collapsedLevelsAreSubtotals="1" fieldPosition="0">
          <references count="2">
            <reference field="4294967294" count="1" selected="0">
              <x v="1"/>
            </reference>
            <reference field="0" count="1">
              <x v="41"/>
            </reference>
          </references>
        </pivotArea>
        <pivotArea type="data" collapsedLevelsAreSubtotals="1" fieldPosition="0">
          <references count="3">
            <reference field="4294967294" count="1" selected="0">
              <x v="1"/>
            </reference>
            <reference field="0" count="1" selected="0">
              <x v="41"/>
            </reference>
            <reference field="3" count="2">
              <x v="0"/>
              <x v="1"/>
            </reference>
          </references>
        </pivotArea>
      </pivotAreas>
    </conditionalFormat>
    <conditionalFormat priority="24">
      <pivotAreas count="2">
        <pivotArea type="data" collapsedLevelsAreSubtotals="1" fieldPosition="0">
          <references count="2">
            <reference field="4294967294" count="1" selected="0">
              <x v="1"/>
            </reference>
            <reference field="0" count="1">
              <x v="42"/>
            </reference>
          </references>
        </pivotArea>
        <pivotArea type="data" collapsedLevelsAreSubtotals="1" fieldPosition="0">
          <references count="3">
            <reference field="4294967294" count="1" selected="0">
              <x v="1"/>
            </reference>
            <reference field="0" count="1" selected="0">
              <x v="42"/>
            </reference>
            <reference field="3" count="2">
              <x v="0"/>
              <x v="1"/>
            </reference>
          </references>
        </pivotArea>
      </pivotAreas>
    </conditionalFormat>
    <conditionalFormat priority="23">
      <pivotAreas count="2">
        <pivotArea type="data" collapsedLevelsAreSubtotals="1" fieldPosition="0">
          <references count="2">
            <reference field="4294967294" count="1" selected="0">
              <x v="1"/>
            </reference>
            <reference field="0" count="1">
              <x v="43"/>
            </reference>
          </references>
        </pivotArea>
        <pivotArea type="data" collapsedLevelsAreSubtotals="1" fieldPosition="0">
          <references count="3">
            <reference field="4294967294" count="1" selected="0">
              <x v="1"/>
            </reference>
            <reference field="0" count="1" selected="0">
              <x v="43"/>
            </reference>
            <reference field="3" count="2">
              <x v="0"/>
              <x v="1"/>
            </reference>
          </references>
        </pivotArea>
      </pivotAreas>
    </conditionalFormat>
    <conditionalFormat priority="22">
      <pivotAreas count="2">
        <pivotArea type="data" collapsedLevelsAreSubtotals="1" fieldPosition="0">
          <references count="2">
            <reference field="4294967294" count="1" selected="0">
              <x v="1"/>
            </reference>
            <reference field="0" count="1">
              <x v="44"/>
            </reference>
          </references>
        </pivotArea>
        <pivotArea type="data" collapsedLevelsAreSubtotals="1" fieldPosition="0">
          <references count="3">
            <reference field="4294967294" count="1" selected="0">
              <x v="1"/>
            </reference>
            <reference field="0" count="1" selected="0">
              <x v="44"/>
            </reference>
            <reference field="3" count="2">
              <x v="0"/>
              <x v="1"/>
            </reference>
          </references>
        </pivotArea>
      </pivotAreas>
    </conditionalFormat>
    <conditionalFormat priority="21">
      <pivotAreas count="2">
        <pivotArea type="data" collapsedLevelsAreSubtotals="1" fieldPosition="0">
          <references count="2">
            <reference field="4294967294" count="1" selected="0">
              <x v="1"/>
            </reference>
            <reference field="0" count="1">
              <x v="45"/>
            </reference>
          </references>
        </pivotArea>
        <pivotArea type="data" collapsedLevelsAreSubtotals="1" fieldPosition="0">
          <references count="3">
            <reference field="4294967294" count="1" selected="0">
              <x v="1"/>
            </reference>
            <reference field="0" count="1" selected="0">
              <x v="45"/>
            </reference>
            <reference field="3" count="2">
              <x v="0"/>
              <x v="1"/>
            </reference>
          </references>
        </pivotArea>
      </pivotAreas>
    </conditionalFormat>
    <conditionalFormat priority="20">
      <pivotAreas count="2">
        <pivotArea type="data" collapsedLevelsAreSubtotals="1" fieldPosition="0">
          <references count="2">
            <reference field="4294967294" count="1" selected="0">
              <x v="1"/>
            </reference>
            <reference field="0" count="1">
              <x v="46"/>
            </reference>
          </references>
        </pivotArea>
        <pivotArea type="data" collapsedLevelsAreSubtotals="1" fieldPosition="0">
          <references count="3">
            <reference field="4294967294" count="1" selected="0">
              <x v="1"/>
            </reference>
            <reference field="0" count="1" selected="0">
              <x v="46"/>
            </reference>
            <reference field="3" count="2">
              <x v="0"/>
              <x v="1"/>
            </reference>
          </references>
        </pivotArea>
      </pivotAreas>
    </conditionalFormat>
    <conditionalFormat priority="19">
      <pivotAreas count="2">
        <pivotArea type="data" collapsedLevelsAreSubtotals="1" fieldPosition="0">
          <references count="2">
            <reference field="4294967294" count="1" selected="0">
              <x v="1"/>
            </reference>
            <reference field="0" count="1">
              <x v="47"/>
            </reference>
          </references>
        </pivotArea>
        <pivotArea type="data" collapsedLevelsAreSubtotals="1" fieldPosition="0">
          <references count="3">
            <reference field="4294967294" count="1" selected="0">
              <x v="1"/>
            </reference>
            <reference field="0" count="1" selected="0">
              <x v="47"/>
            </reference>
            <reference field="3" count="2">
              <x v="0"/>
              <x v="1"/>
            </reference>
          </references>
        </pivotArea>
      </pivotAreas>
    </conditionalFormat>
    <conditionalFormat priority="18">
      <pivotAreas count="2">
        <pivotArea type="data" collapsedLevelsAreSubtotals="1" fieldPosition="0">
          <references count="2">
            <reference field="4294967294" count="1" selected="0">
              <x v="1"/>
            </reference>
            <reference field="0" count="1">
              <x v="48"/>
            </reference>
          </references>
        </pivotArea>
        <pivotArea type="data" collapsedLevelsAreSubtotals="1" fieldPosition="0">
          <references count="3">
            <reference field="4294967294" count="1" selected="0">
              <x v="1"/>
            </reference>
            <reference field="0" count="1" selected="0">
              <x v="48"/>
            </reference>
            <reference field="3" count="2">
              <x v="0"/>
              <x v="1"/>
            </reference>
          </references>
        </pivotArea>
      </pivotAreas>
    </conditionalFormat>
    <conditionalFormat priority="17">
      <pivotAreas count="2">
        <pivotArea type="data" collapsedLevelsAreSubtotals="1" fieldPosition="0">
          <references count="2">
            <reference field="4294967294" count="1" selected="0">
              <x v="1"/>
            </reference>
            <reference field="0" count="1">
              <x v="49"/>
            </reference>
          </references>
        </pivotArea>
        <pivotArea type="data" collapsedLevelsAreSubtotals="1" fieldPosition="0">
          <references count="3">
            <reference field="4294967294" count="1" selected="0">
              <x v="1"/>
            </reference>
            <reference field="0" count="1" selected="0">
              <x v="49"/>
            </reference>
            <reference field="3" count="1">
              <x v="1"/>
            </reference>
          </references>
        </pivotArea>
      </pivotAreas>
    </conditionalFormat>
    <conditionalFormat priority="16">
      <pivotAreas count="2">
        <pivotArea type="data" collapsedLevelsAreSubtotals="1" fieldPosition="0">
          <references count="2">
            <reference field="4294967294" count="1" selected="0">
              <x v="1"/>
            </reference>
            <reference field="0" count="1">
              <x v="50"/>
            </reference>
          </references>
        </pivotArea>
        <pivotArea type="data" collapsedLevelsAreSubtotals="1" fieldPosition="0">
          <references count="3">
            <reference field="4294967294" count="1" selected="0">
              <x v="1"/>
            </reference>
            <reference field="0" count="1" selected="0">
              <x v="50"/>
            </reference>
            <reference field="3" count="2">
              <x v="0"/>
              <x v="1"/>
            </reference>
          </references>
        </pivotArea>
      </pivotAreas>
    </conditionalFormat>
    <conditionalFormat priority="15">
      <pivotAreas count="2">
        <pivotArea type="data" collapsedLevelsAreSubtotals="1" fieldPosition="0">
          <references count="2">
            <reference field="4294967294" count="1" selected="0">
              <x v="1"/>
            </reference>
            <reference field="0" count="1">
              <x v="51"/>
            </reference>
          </references>
        </pivotArea>
        <pivotArea type="data" collapsedLevelsAreSubtotals="1" fieldPosition="0">
          <references count="3">
            <reference field="4294967294" count="1" selected="0">
              <x v="1"/>
            </reference>
            <reference field="0" count="1" selected="0">
              <x v="51"/>
            </reference>
            <reference field="3" count="2">
              <x v="0"/>
              <x v="1"/>
            </reference>
          </references>
        </pivotArea>
      </pivotAreas>
    </conditionalFormat>
    <conditionalFormat priority="14">
      <pivotAreas count="2">
        <pivotArea type="data" collapsedLevelsAreSubtotals="1" fieldPosition="0">
          <references count="2">
            <reference field="4294967294" count="1" selected="0">
              <x v="1"/>
            </reference>
            <reference field="0" count="1">
              <x v="52"/>
            </reference>
          </references>
        </pivotArea>
        <pivotArea type="data" collapsedLevelsAreSubtotals="1" fieldPosition="0">
          <references count="3">
            <reference field="4294967294" count="1" selected="0">
              <x v="1"/>
            </reference>
            <reference field="0" count="1" selected="0">
              <x v="52"/>
            </reference>
            <reference field="3" count="2">
              <x v="0"/>
              <x v="1"/>
            </reference>
          </references>
        </pivotArea>
      </pivotAreas>
    </conditionalFormat>
    <conditionalFormat priority="13">
      <pivotAreas count="2">
        <pivotArea type="data" collapsedLevelsAreSubtotals="1" fieldPosition="0">
          <references count="2">
            <reference field="4294967294" count="1" selected="0">
              <x v="1"/>
            </reference>
            <reference field="0" count="1">
              <x v="53"/>
            </reference>
          </references>
        </pivotArea>
        <pivotArea type="data" collapsedLevelsAreSubtotals="1" fieldPosition="0">
          <references count="3">
            <reference field="4294967294" count="1" selected="0">
              <x v="1"/>
            </reference>
            <reference field="0" count="1" selected="0">
              <x v="53"/>
            </reference>
            <reference field="3" count="2">
              <x v="0"/>
              <x v="1"/>
            </reference>
          </references>
        </pivotArea>
      </pivotAreas>
    </conditionalFormat>
    <conditionalFormat priority="12">
      <pivotAreas count="2">
        <pivotArea type="data" collapsedLevelsAreSubtotals="1" fieldPosition="0">
          <references count="2">
            <reference field="4294967294" count="1" selected="0">
              <x v="1"/>
            </reference>
            <reference field="0" count="1">
              <x v="54"/>
            </reference>
          </references>
        </pivotArea>
        <pivotArea type="data" collapsedLevelsAreSubtotals="1" fieldPosition="0">
          <references count="3">
            <reference field="4294967294" count="1" selected="0">
              <x v="1"/>
            </reference>
            <reference field="0" count="1" selected="0">
              <x v="54"/>
            </reference>
            <reference field="3" count="1">
              <x v="1"/>
            </reference>
          </references>
        </pivotArea>
      </pivotAreas>
    </conditionalFormat>
    <conditionalFormat priority="11">
      <pivotAreas count="2">
        <pivotArea type="data" collapsedLevelsAreSubtotals="1" fieldPosition="0">
          <references count="2">
            <reference field="4294967294" count="1" selected="0">
              <x v="1"/>
            </reference>
            <reference field="0" count="1">
              <x v="55"/>
            </reference>
          </references>
        </pivotArea>
        <pivotArea type="data" collapsedLevelsAreSubtotals="1" fieldPosition="0">
          <references count="3">
            <reference field="4294967294" count="1" selected="0">
              <x v="1"/>
            </reference>
            <reference field="0" count="1" selected="0">
              <x v="55"/>
            </reference>
            <reference field="3" count="1">
              <x v="1"/>
            </reference>
          </references>
        </pivotArea>
      </pivotAreas>
    </conditionalFormat>
    <conditionalFormat priority="10">
      <pivotAreas count="2">
        <pivotArea type="data" collapsedLevelsAreSubtotals="1" fieldPosition="0">
          <references count="2">
            <reference field="4294967294" count="1" selected="0">
              <x v="1"/>
            </reference>
            <reference field="0" count="1">
              <x v="56"/>
            </reference>
          </references>
        </pivotArea>
        <pivotArea type="data" collapsedLevelsAreSubtotals="1" fieldPosition="0">
          <references count="3">
            <reference field="4294967294" count="1" selected="0">
              <x v="1"/>
            </reference>
            <reference field="0" count="1" selected="0">
              <x v="56"/>
            </reference>
            <reference field="3" count="1">
              <x v="1"/>
            </reference>
          </references>
        </pivotArea>
      </pivotAreas>
    </conditionalFormat>
    <conditionalFormat priority="9">
      <pivotAreas count="2">
        <pivotArea type="data" collapsedLevelsAreSubtotals="1" fieldPosition="0">
          <references count="2">
            <reference field="4294967294" count="1" selected="0">
              <x v="1"/>
            </reference>
            <reference field="0" count="1">
              <x v="57"/>
            </reference>
          </references>
        </pivotArea>
        <pivotArea type="data" collapsedLevelsAreSubtotals="1" fieldPosition="0">
          <references count="3">
            <reference field="4294967294" count="1" selected="0">
              <x v="1"/>
            </reference>
            <reference field="0" count="1" selected="0">
              <x v="57"/>
            </reference>
            <reference field="3" count="1">
              <x v="0"/>
            </reference>
          </references>
        </pivotArea>
      </pivotAreas>
    </conditionalFormat>
    <conditionalFormat priority="8">
      <pivotAreas count="2">
        <pivotArea type="data" collapsedLevelsAreSubtotals="1" fieldPosition="0">
          <references count="2">
            <reference field="4294967294" count="1" selected="0">
              <x v="1"/>
            </reference>
            <reference field="0" count="1">
              <x v="58"/>
            </reference>
          </references>
        </pivotArea>
        <pivotArea type="data" collapsedLevelsAreSubtotals="1" fieldPosition="0">
          <references count="3">
            <reference field="4294967294" count="1" selected="0">
              <x v="1"/>
            </reference>
            <reference field="0" count="1" selected="0">
              <x v="58"/>
            </reference>
            <reference field="3" count="1">
              <x v="0"/>
            </reference>
          </references>
        </pivotArea>
      </pivotAreas>
    </conditionalFormat>
    <conditionalFormat priority="7">
      <pivotAreas count="2">
        <pivotArea type="data" collapsedLevelsAreSubtotals="1" fieldPosition="0">
          <references count="2">
            <reference field="4294967294" count="1" selected="0">
              <x v="1"/>
            </reference>
            <reference field="0" count="1">
              <x v="59"/>
            </reference>
          </references>
        </pivotArea>
        <pivotArea type="data" collapsedLevelsAreSubtotals="1" fieldPosition="0">
          <references count="3">
            <reference field="4294967294" count="1" selected="0">
              <x v="1"/>
            </reference>
            <reference field="0" count="1" selected="0">
              <x v="59"/>
            </reference>
            <reference field="3" count="1">
              <x v="0"/>
            </reference>
          </references>
        </pivotArea>
      </pivotAreas>
    </conditionalFormat>
    <conditionalFormat priority="6">
      <pivotAreas count="2">
        <pivotArea type="data" collapsedLevelsAreSubtotals="1" fieldPosition="0">
          <references count="2">
            <reference field="4294967294" count="1" selected="0">
              <x v="1"/>
            </reference>
            <reference field="0" count="1">
              <x v="60"/>
            </reference>
          </references>
        </pivotArea>
        <pivotArea type="data" collapsedLevelsAreSubtotals="1" fieldPosition="0">
          <references count="3">
            <reference field="4294967294" count="1" selected="0">
              <x v="1"/>
            </reference>
            <reference field="0" count="1" selected="0">
              <x v="60"/>
            </reference>
            <reference field="3" count="1">
              <x v="0"/>
            </reference>
          </references>
        </pivotArea>
      </pivotAreas>
    </conditionalFormat>
    <conditionalFormat priority="5">
      <pivotAreas count="2">
        <pivotArea type="data" collapsedLevelsAreSubtotals="1" fieldPosition="0">
          <references count="2">
            <reference field="4294967294" count="1" selected="0">
              <x v="1"/>
            </reference>
            <reference field="0" count="1">
              <x v="61"/>
            </reference>
          </references>
        </pivotArea>
        <pivotArea type="data" collapsedLevelsAreSubtotals="1" fieldPosition="0">
          <references count="3">
            <reference field="4294967294" count="1" selected="0">
              <x v="1"/>
            </reference>
            <reference field="0" count="1" selected="0">
              <x v="61"/>
            </reference>
            <reference field="3" count="1">
              <x v="0"/>
            </reference>
          </references>
        </pivotArea>
      </pivotAreas>
    </conditionalFormat>
    <conditionalFormat priority="4">
      <pivotAreas count="2">
        <pivotArea type="data" collapsedLevelsAreSubtotals="1" fieldPosition="0">
          <references count="2">
            <reference field="4294967294" count="1" selected="0">
              <x v="1"/>
            </reference>
            <reference field="0" count="1">
              <x v="62"/>
            </reference>
          </references>
        </pivotArea>
        <pivotArea type="data" collapsedLevelsAreSubtotals="1" fieldPosition="0">
          <references count="3">
            <reference field="4294967294" count="1" selected="0">
              <x v="1"/>
            </reference>
            <reference field="0" count="1" selected="0">
              <x v="62"/>
            </reference>
            <reference field="3" count="1">
              <x v="1"/>
            </reference>
          </references>
        </pivotArea>
      </pivotAreas>
    </conditionalFormat>
    <conditionalFormat priority="3">
      <pivotAreas count="2">
        <pivotArea type="data" collapsedLevelsAreSubtotals="1" fieldPosition="0">
          <references count="2">
            <reference field="4294967294" count="1" selected="0">
              <x v="1"/>
            </reference>
            <reference field="0" count="1">
              <x v="63"/>
            </reference>
          </references>
        </pivotArea>
        <pivotArea type="data" collapsedLevelsAreSubtotals="1" fieldPosition="0">
          <references count="3">
            <reference field="4294967294" count="1" selected="0">
              <x v="1"/>
            </reference>
            <reference field="0" count="1" selected="0">
              <x v="63"/>
            </reference>
            <reference field="3" count="1">
              <x v="0"/>
            </reference>
          </references>
        </pivotArea>
      </pivotAreas>
    </conditionalFormat>
    <conditionalFormat priority="2">
      <pivotAreas count="2">
        <pivotArea type="data" collapsedLevelsAreSubtotals="1" fieldPosition="0">
          <references count="2">
            <reference field="4294967294" count="1" selected="0">
              <x v="1"/>
            </reference>
            <reference field="0" count="1">
              <x v="64"/>
            </reference>
          </references>
        </pivotArea>
        <pivotArea type="data" collapsedLevelsAreSubtotals="1" fieldPosition="0">
          <references count="3">
            <reference field="4294967294" count="1" selected="0">
              <x v="1"/>
            </reference>
            <reference field="0" count="1" selected="0">
              <x v="64"/>
            </reference>
            <reference field="3" count="1">
              <x v="1"/>
            </reference>
          </references>
        </pivotArea>
      </pivotAreas>
    </conditionalFormat>
    <conditionalFormat priority="1">
      <pivotAreas count="2">
        <pivotArea type="data" collapsedLevelsAreSubtotals="1" fieldPosition="0">
          <references count="2">
            <reference field="4294967294" count="1" selected="0">
              <x v="1"/>
            </reference>
            <reference field="0" count="1">
              <x v="65"/>
            </reference>
          </references>
        </pivotArea>
        <pivotArea type="data" collapsedLevelsAreSubtotals="1" fieldPosition="0">
          <references count="3">
            <reference field="4294967294" count="1" selected="0">
              <x v="1"/>
            </reference>
            <reference field="0" count="1" selected="0">
              <x v="65"/>
            </reference>
            <reference field="3" count="1">
              <x v="1"/>
            </reference>
          </references>
        </pivotArea>
      </pivotAreas>
    </conditionalFormat>
  </conditionalFormats>
  <pivotTableStyleInfo name="PivotStyleDark1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AE4C733-3044-4659-BD1C-2DBE139CC79C}" name="Table_13" displayName="Table_13" ref="A1:D662">
  <autoFilter ref="A1:D662" xr:uid="{AAE4C733-3044-4659-BD1C-2DBE139CC79C}"/>
  <sortState xmlns:xlrd2="http://schemas.microsoft.com/office/spreadsheetml/2017/richdata2" ref="A2:D662">
    <sortCondition ref="A1:A662"/>
  </sortState>
  <tableColumns count="4">
    <tableColumn id="1" xr3:uid="{B352F833-3155-470E-80CD-1A65AB1DCA6A}" name="ID client"/>
    <tableColumn id="2" xr3:uid="{6773AB7D-F69F-42DB-B009-0243AA054924}" name="Temps d'achat"/>
    <tableColumn id="3" xr3:uid="{0BD4DFD0-835D-4B61-AF28-BA646CCB1CB1}" name="Montant"/>
    <tableColumn id="4" xr3:uid="{66571C79-9D21-437D-B7A1-B8585391ED29}" name="Categorie"/>
  </tableColumns>
  <tableStyleInfo name="DATA-style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07824-0837-47E7-BB24-673624DF8D5B}">
  <sheetPr>
    <tabColor rgb="FFFFFF00"/>
  </sheetPr>
  <dimension ref="B2:L17"/>
  <sheetViews>
    <sheetView workbookViewId="0">
      <selection activeCell="F14" sqref="F14"/>
    </sheetView>
  </sheetViews>
  <sheetFormatPr defaultColWidth="11.5703125" defaultRowHeight="15" outlineLevelRow="1" outlineLevelCol="1"/>
  <cols>
    <col min="1" max="1" width="11.5703125" style="25"/>
    <col min="2" max="2" width="18.42578125" style="25" customWidth="1"/>
    <col min="3" max="8" width="16.7109375" style="25" customWidth="1" outlineLevel="1"/>
    <col min="9" max="9" width="11.5703125" style="25" customWidth="1" outlineLevel="1"/>
    <col min="10" max="10" width="16.7109375" style="25" customWidth="1"/>
    <col min="11" max="11" width="2.42578125" style="25" customWidth="1"/>
    <col min="12" max="16384" width="11.5703125" style="25"/>
  </cols>
  <sheetData>
    <row r="2" spans="2:12" ht="33.75">
      <c r="B2" s="59" t="s">
        <v>0</v>
      </c>
      <c r="C2" s="59"/>
      <c r="D2" s="59"/>
      <c r="E2" s="59"/>
      <c r="F2" s="59"/>
      <c r="G2" s="59"/>
      <c r="H2" s="59"/>
      <c r="I2" s="59"/>
      <c r="J2" s="59"/>
      <c r="K2" s="59"/>
      <c r="L2" s="59"/>
    </row>
    <row r="3" spans="2:12" ht="15.75" customHeight="1">
      <c r="B3" s="1"/>
      <c r="C3" s="1"/>
      <c r="D3" s="1"/>
      <c r="E3" s="1"/>
      <c r="F3" s="1"/>
      <c r="G3" s="1"/>
      <c r="H3" s="1"/>
      <c r="I3" s="1"/>
      <c r="J3" s="1"/>
      <c r="K3" s="1"/>
    </row>
    <row r="4" spans="2:12" ht="15.75" customHeight="1">
      <c r="B4" s="56" t="s">
        <v>1</v>
      </c>
      <c r="C4" s="60" t="s">
        <v>2</v>
      </c>
      <c r="D4" s="62" t="s">
        <v>3</v>
      </c>
      <c r="E4" s="62" t="s">
        <v>4</v>
      </c>
      <c r="F4" s="62" t="s">
        <v>5</v>
      </c>
      <c r="G4" s="62" t="s">
        <v>6</v>
      </c>
      <c r="H4" s="64" t="s">
        <v>7</v>
      </c>
      <c r="I4" s="1"/>
      <c r="J4" s="56" t="s">
        <v>8</v>
      </c>
      <c r="K4" s="1"/>
    </row>
    <row r="5" spans="2:12" ht="16.5" customHeight="1">
      <c r="B5" s="57"/>
      <c r="C5" s="61"/>
      <c r="D5" s="63"/>
      <c r="E5" s="63"/>
      <c r="F5" s="63"/>
      <c r="G5" s="63"/>
      <c r="H5" s="65"/>
      <c r="I5" s="1"/>
      <c r="J5" s="58"/>
      <c r="K5" s="1"/>
    </row>
    <row r="6" spans="2:12" ht="15.75" outlineLevel="1">
      <c r="B6" s="2" t="s">
        <v>9</v>
      </c>
      <c r="C6" s="3">
        <v>10543</v>
      </c>
      <c r="D6" s="4">
        <v>11458</v>
      </c>
      <c r="E6" s="4">
        <v>13520</v>
      </c>
      <c r="F6" s="4">
        <v>14023</v>
      </c>
      <c r="G6" s="4">
        <v>14983</v>
      </c>
      <c r="H6" s="5">
        <f>SUMIF(DATA!D:D,"bien de conso.",DATA!C:C)</f>
        <v>14763.899999999991</v>
      </c>
      <c r="I6" s="1"/>
      <c r="J6" s="29">
        <f>SUM(C6:H6)</f>
        <v>79290.899999999994</v>
      </c>
      <c r="K6" s="1"/>
      <c r="L6" s="46">
        <f>J6/J10</f>
        <v>0.38726334663627338</v>
      </c>
    </row>
    <row r="7" spans="2:12" ht="15.75" outlineLevel="1">
      <c r="B7" s="6" t="s">
        <v>10</v>
      </c>
      <c r="C7" s="7">
        <v>13855</v>
      </c>
      <c r="D7" s="8">
        <v>16052</v>
      </c>
      <c r="E7" s="8">
        <v>16797</v>
      </c>
      <c r="F7" s="8">
        <v>17582</v>
      </c>
      <c r="G7" s="8">
        <v>18216</v>
      </c>
      <c r="H7" s="9">
        <f>SUMIF(DATA!D:D,"nourriture",DATA!C:C)</f>
        <v>24898.819999999996</v>
      </c>
      <c r="I7" s="1"/>
      <c r="J7" s="30">
        <f>SUM(C7:H7)</f>
        <v>107400.81999999999</v>
      </c>
      <c r="K7" s="1"/>
      <c r="L7" s="46">
        <f>J7/J10</f>
        <v>0.52455453254635775</v>
      </c>
    </row>
    <row r="8" spans="2:12" ht="16.5" customHeight="1" outlineLevel="1">
      <c r="B8" s="10" t="s">
        <v>11</v>
      </c>
      <c r="C8" s="11">
        <v>3002</v>
      </c>
      <c r="D8" s="12">
        <v>3769</v>
      </c>
      <c r="E8" s="12">
        <v>4230</v>
      </c>
      <c r="F8" s="12">
        <v>4341</v>
      </c>
      <c r="G8" s="12">
        <v>2713</v>
      </c>
      <c r="H8" s="12">
        <f>SUMIF(DATA!D:D,"high tech",DATA!C:C)</f>
        <v>0</v>
      </c>
      <c r="I8" s="1"/>
      <c r="J8" s="31">
        <f>SUM(C8:H8)</f>
        <v>18055</v>
      </c>
      <c r="K8" s="1"/>
      <c r="L8" s="46">
        <f>J8/J10</f>
        <v>8.8182120817368911E-2</v>
      </c>
    </row>
    <row r="9" spans="2:12" ht="15.75" customHeight="1" outlineLevel="1">
      <c r="B9" s="1"/>
      <c r="C9" s="1"/>
      <c r="D9" s="1"/>
      <c r="E9" s="1"/>
      <c r="F9" s="1"/>
      <c r="G9" s="1"/>
      <c r="H9" s="1"/>
      <c r="I9" s="1"/>
      <c r="J9" s="1"/>
      <c r="K9" s="1"/>
    </row>
    <row r="10" spans="2:12" ht="16.5" customHeight="1">
      <c r="B10" s="13" t="s">
        <v>12</v>
      </c>
      <c r="C10" s="14">
        <v>27400</v>
      </c>
      <c r="D10" s="15">
        <v>31279</v>
      </c>
      <c r="E10" s="15">
        <v>34547</v>
      </c>
      <c r="F10" s="15">
        <v>35946</v>
      </c>
      <c r="G10" s="15">
        <v>35912</v>
      </c>
      <c r="H10" s="15">
        <f>H6+H7+H8</f>
        <v>39662.719999999987</v>
      </c>
      <c r="I10" s="1"/>
      <c r="J10" s="32">
        <f>SUM(C10:H10)</f>
        <v>204746.71999999997</v>
      </c>
      <c r="K10" s="1"/>
      <c r="L10" s="47">
        <v>1</v>
      </c>
    </row>
    <row r="11" spans="2:12">
      <c r="B11" s="48" t="s">
        <v>13</v>
      </c>
      <c r="C11" s="49"/>
      <c r="D11" s="49">
        <f>D10/C10-1</f>
        <v>0.14156934306569346</v>
      </c>
      <c r="E11" s="49">
        <f t="shared" ref="E11:H11" si="0">E10/D10-1</f>
        <v>0.10447904344768055</v>
      </c>
      <c r="F11" s="49">
        <f t="shared" si="0"/>
        <v>4.0495556777723207E-2</v>
      </c>
      <c r="G11" s="49">
        <f t="shared" si="0"/>
        <v>-9.4586323930334615E-4</v>
      </c>
      <c r="H11" s="49">
        <f t="shared" si="0"/>
        <v>0.10444196925818638</v>
      </c>
      <c r="I11" s="1"/>
      <c r="J11" s="1"/>
      <c r="K11" s="1"/>
    </row>
    <row r="12" spans="2:12">
      <c r="B12" s="50"/>
      <c r="C12" s="51"/>
      <c r="D12" s="52"/>
      <c r="E12" s="52"/>
      <c r="F12" s="52"/>
      <c r="G12" s="52"/>
      <c r="H12" s="52"/>
      <c r="I12" s="1"/>
      <c r="J12" s="1"/>
      <c r="K12" s="1"/>
    </row>
    <row r="13" spans="2:12" ht="15.75" customHeight="1">
      <c r="B13" s="1"/>
      <c r="C13" s="1"/>
      <c r="D13" s="1"/>
      <c r="E13" s="1"/>
      <c r="F13" s="1"/>
      <c r="G13" s="1"/>
      <c r="H13" s="1"/>
      <c r="I13" s="1"/>
      <c r="J13" s="1"/>
      <c r="K13" s="1"/>
    </row>
    <row r="14" spans="2:12" ht="16.5" customHeight="1">
      <c r="B14" s="53" t="s">
        <v>14</v>
      </c>
      <c r="C14" s="16" t="s">
        <v>15</v>
      </c>
      <c r="D14" s="17" t="s">
        <v>16</v>
      </c>
      <c r="E14" s="1"/>
      <c r="F14" s="1"/>
      <c r="G14" s="18"/>
      <c r="H14" s="1"/>
      <c r="I14" s="1"/>
      <c r="J14" s="1"/>
      <c r="K14" s="1"/>
    </row>
    <row r="15" spans="2:12">
      <c r="B15" s="19" t="s">
        <v>17</v>
      </c>
      <c r="C15" s="20">
        <f>COUNTIF(DATA!B:B,"&lt;4")</f>
        <v>47</v>
      </c>
      <c r="D15" s="21">
        <f>SUMIF(DATA!B:B,"&lt;4",DATA!C:C)</f>
        <v>1562.7299999999996</v>
      </c>
      <c r="E15" s="1"/>
      <c r="F15" s="1"/>
      <c r="G15" s="1"/>
      <c r="H15" s="1"/>
      <c r="I15" s="1"/>
      <c r="J15" s="1"/>
      <c r="K15" s="1"/>
    </row>
    <row r="16" spans="2:12" ht="15.75" customHeight="1">
      <c r="B16" s="22" t="s">
        <v>18</v>
      </c>
      <c r="C16" s="23">
        <f>COUNTIF(DATA!B:B,"&gt;9,30")</f>
        <v>103</v>
      </c>
      <c r="D16" s="24">
        <f>SUMIF(DATA!B:B,"&gt;9,30",DATA!C:C)</f>
        <v>8507.68</v>
      </c>
      <c r="E16" s="1"/>
      <c r="F16" s="1"/>
      <c r="G16" s="1"/>
      <c r="H16" s="1"/>
      <c r="I16" s="1"/>
      <c r="J16" s="1"/>
      <c r="K16" s="1"/>
    </row>
    <row r="17" spans="2:11">
      <c r="B17" s="1"/>
      <c r="C17" s="1"/>
      <c r="D17" s="1"/>
      <c r="E17" s="1"/>
      <c r="F17" s="1"/>
      <c r="G17" s="1"/>
      <c r="H17" s="1"/>
      <c r="I17" s="1"/>
      <c r="J17" s="1"/>
      <c r="K17" s="1"/>
    </row>
  </sheetData>
  <mergeCells count="9">
    <mergeCell ref="B4:B5"/>
    <mergeCell ref="J4:J5"/>
    <mergeCell ref="B2:L2"/>
    <mergeCell ref="C4:C5"/>
    <mergeCell ref="D4:D5"/>
    <mergeCell ref="E4:E5"/>
    <mergeCell ref="F4:F5"/>
    <mergeCell ref="G4:G5"/>
    <mergeCell ref="H4:H5"/>
  </mergeCells>
  <conditionalFormatting sqref="C6:C8 C10">
    <cfRule type="dataBar" priority="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{579A4D22-D84D-45B2-9C88-2E2E045005FC}</x14:id>
        </ext>
      </extLst>
    </cfRule>
  </conditionalFormatting>
  <conditionalFormatting sqref="D6:D8 D10">
    <cfRule type="dataBar" priority="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{D58322DF-E17A-40F9-ADF2-263D8A53E17C}</x14:id>
        </ext>
      </extLst>
    </cfRule>
  </conditionalFormatting>
  <conditionalFormatting sqref="E6:E8 E10">
    <cfRule type="dataBar" priority="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{75614845-A510-4D25-A170-617DCDF11FB3}</x14:id>
        </ext>
      </extLst>
    </cfRule>
  </conditionalFormatting>
  <conditionalFormatting sqref="F6:F8 F10"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{316D1F9C-ACD7-44C9-8DE7-A94EE1713399}</x14:id>
        </ext>
      </extLst>
    </cfRule>
  </conditionalFormatting>
  <conditionalFormatting sqref="G6:G8 G10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{E01E4588-800E-4DD8-888E-22E18FEC3955}</x14:id>
        </ext>
      </extLst>
    </cfRule>
  </conditionalFormatting>
  <conditionalFormatting sqref="H6:H8 H10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{FE4C3779-DC29-4DF3-8F43-382E2735E8F1}</x14:id>
        </ext>
      </extLst>
    </cfRule>
  </conditionalFormatting>
  <conditionalFormatting sqref="J6:J8 J10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{DA77D782-D645-4737-9A4E-94DF67D31646}</x14:id>
        </ext>
      </extLst>
    </cfRule>
  </conditionalFormatting>
  <conditionalFormatting sqref="C15:C16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{AC43BF6D-3931-4625-8A28-F986ED5D125A}</x14:id>
        </ext>
      </extLst>
    </cfRule>
  </conditionalFormatting>
  <conditionalFormatting sqref="D15:D16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{9182B583-DBAA-42FB-A73C-1EB162EE3A78}</x14:id>
        </ext>
      </extLst>
    </cfRule>
  </conditionalFormatting>
  <conditionalFormatting sqref="D11:H11">
    <cfRule type="cellIs" dxfId="1" priority="2" operator="lessThan">
      <formula>0</formula>
    </cfRule>
  </conditionalFormatting>
  <conditionalFormatting sqref="C11:H11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79A4D22-D84D-45B2-9C88-2E2E045005F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C6:C8 C10</xm:sqref>
        </x14:conditionalFormatting>
        <x14:conditionalFormatting xmlns:xm="http://schemas.microsoft.com/office/excel/2006/main">
          <x14:cfRule type="dataBar" id="{D58322DF-E17A-40F9-ADF2-263D8A53E17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D6:D8 D10</xm:sqref>
        </x14:conditionalFormatting>
        <x14:conditionalFormatting xmlns:xm="http://schemas.microsoft.com/office/excel/2006/main">
          <x14:cfRule type="dataBar" id="{75614845-A510-4D25-A170-617DCDF11FB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E6:E8 E10</xm:sqref>
        </x14:conditionalFormatting>
        <x14:conditionalFormatting xmlns:xm="http://schemas.microsoft.com/office/excel/2006/main">
          <x14:cfRule type="dataBar" id="{316D1F9C-ACD7-44C9-8DE7-A94EE171339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F6:F8 F10</xm:sqref>
        </x14:conditionalFormatting>
        <x14:conditionalFormatting xmlns:xm="http://schemas.microsoft.com/office/excel/2006/main">
          <x14:cfRule type="dataBar" id="{E01E4588-800E-4DD8-888E-22E18FEC395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G6:G8 G10</xm:sqref>
        </x14:conditionalFormatting>
        <x14:conditionalFormatting xmlns:xm="http://schemas.microsoft.com/office/excel/2006/main">
          <x14:cfRule type="dataBar" id="{FE4C3779-DC29-4DF3-8F43-382E2735E8F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H6:H8 H10</xm:sqref>
        </x14:conditionalFormatting>
        <x14:conditionalFormatting xmlns:xm="http://schemas.microsoft.com/office/excel/2006/main">
          <x14:cfRule type="dataBar" id="{DA77D782-D645-4737-9A4E-94DF67D3164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J6:J8 J10</xm:sqref>
        </x14:conditionalFormatting>
        <x14:conditionalFormatting xmlns:xm="http://schemas.microsoft.com/office/excel/2006/main">
          <x14:cfRule type="dataBar" id="{AC43BF6D-3931-4625-8A28-F986ED5D125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C15:C16</xm:sqref>
        </x14:conditionalFormatting>
        <x14:conditionalFormatting xmlns:xm="http://schemas.microsoft.com/office/excel/2006/main">
          <x14:cfRule type="dataBar" id="{9182B583-DBAA-42FB-A73C-1EB162EE3A7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D15:D16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5B3F7-D7AC-4367-BFE4-484A91DA4196}">
  <sheetPr>
    <tabColor theme="0" tint="-0.34998626667073579"/>
  </sheetPr>
  <dimension ref="A1:D662"/>
  <sheetViews>
    <sheetView zoomScale="110" zoomScaleNormal="110" workbookViewId="0">
      <selection activeCell="F5" sqref="F5"/>
    </sheetView>
  </sheetViews>
  <sheetFormatPr defaultColWidth="11.42578125" defaultRowHeight="15" outlineLevelRow="1" outlineLevelCol="2"/>
  <cols>
    <col min="1" max="1" width="10.7109375" customWidth="1"/>
    <col min="2" max="2" width="16.42578125" customWidth="1" outlineLevel="2"/>
    <col min="3" max="3" width="11.28515625" customWidth="1" outlineLevel="1"/>
    <col min="4" max="4" width="14.140625" customWidth="1"/>
    <col min="8" max="9" width="11.5703125" customWidth="1"/>
  </cols>
  <sheetData>
    <row r="1" spans="1:4">
      <c r="A1" s="26" t="s">
        <v>19</v>
      </c>
      <c r="B1" s="27" t="s">
        <v>20</v>
      </c>
      <c r="C1" s="28" t="s">
        <v>21</v>
      </c>
      <c r="D1" s="26" t="s">
        <v>22</v>
      </c>
    </row>
    <row r="2" spans="1:4">
      <c r="A2" s="37">
        <v>1</v>
      </c>
      <c r="B2" s="38">
        <v>1.8</v>
      </c>
      <c r="C2" s="39">
        <v>31.37</v>
      </c>
      <c r="D2" s="40" t="s">
        <v>10</v>
      </c>
    </row>
    <row r="3" spans="1:4" outlineLevel="1">
      <c r="A3" s="37">
        <v>1</v>
      </c>
      <c r="B3" s="38">
        <v>4.5599999999999996</v>
      </c>
      <c r="C3" s="39">
        <v>46.9</v>
      </c>
      <c r="D3" s="40" t="s">
        <v>23</v>
      </c>
    </row>
    <row r="4" spans="1:4" outlineLevel="1">
      <c r="A4" s="37">
        <v>1</v>
      </c>
      <c r="B4" s="38">
        <v>4.84</v>
      </c>
      <c r="C4" s="39">
        <v>37.46</v>
      </c>
      <c r="D4" s="40" t="s">
        <v>23</v>
      </c>
    </row>
    <row r="5" spans="1:4" outlineLevel="1">
      <c r="A5" s="37">
        <v>1</v>
      </c>
      <c r="B5" s="38">
        <v>5.45</v>
      </c>
      <c r="C5" s="39">
        <v>52.45</v>
      </c>
      <c r="D5" s="40" t="s">
        <v>23</v>
      </c>
    </row>
    <row r="6" spans="1:4" outlineLevel="1">
      <c r="A6" s="37">
        <v>1</v>
      </c>
      <c r="B6" s="38">
        <v>5.76</v>
      </c>
      <c r="C6" s="39">
        <v>36.57</v>
      </c>
      <c r="D6" s="40" t="s">
        <v>10</v>
      </c>
    </row>
    <row r="7" spans="1:4" outlineLevel="1">
      <c r="A7" s="37">
        <v>1</v>
      </c>
      <c r="B7" s="38">
        <v>6.73</v>
      </c>
      <c r="C7" s="39">
        <v>44.64</v>
      </c>
      <c r="D7" s="40" t="s">
        <v>10</v>
      </c>
    </row>
    <row r="8" spans="1:4" outlineLevel="1">
      <c r="A8" s="37">
        <v>1</v>
      </c>
      <c r="B8" s="38">
        <v>6.81</v>
      </c>
      <c r="C8" s="39">
        <v>64.599999999999994</v>
      </c>
      <c r="D8" s="40" t="s">
        <v>23</v>
      </c>
    </row>
    <row r="9" spans="1:4" outlineLevel="1">
      <c r="A9" s="37">
        <v>1</v>
      </c>
      <c r="B9" s="38">
        <v>7.93</v>
      </c>
      <c r="C9" s="39">
        <v>53.17</v>
      </c>
      <c r="D9" s="40" t="s">
        <v>10</v>
      </c>
    </row>
    <row r="10" spans="1:4" outlineLevel="1">
      <c r="A10" s="37">
        <v>1</v>
      </c>
      <c r="B10" s="38">
        <v>9.06</v>
      </c>
      <c r="C10" s="39">
        <v>67.66</v>
      </c>
      <c r="D10" s="40" t="s">
        <v>10</v>
      </c>
    </row>
    <row r="11" spans="1:4">
      <c r="A11" s="41">
        <v>2</v>
      </c>
      <c r="B11" s="42">
        <v>3.3</v>
      </c>
      <c r="C11" s="43">
        <v>33.03</v>
      </c>
      <c r="D11" s="44" t="s">
        <v>10</v>
      </c>
    </row>
    <row r="12" spans="1:4" outlineLevel="1">
      <c r="A12" s="41">
        <v>2</v>
      </c>
      <c r="B12" s="42">
        <v>4.6399999999999997</v>
      </c>
      <c r="C12" s="43">
        <v>51.67</v>
      </c>
      <c r="D12" s="44" t="s">
        <v>23</v>
      </c>
    </row>
    <row r="13" spans="1:4" outlineLevel="1">
      <c r="A13" s="41">
        <v>2</v>
      </c>
      <c r="B13" s="42">
        <v>5.0999999999999996</v>
      </c>
      <c r="C13" s="43">
        <v>51</v>
      </c>
      <c r="D13" s="44" t="s">
        <v>10</v>
      </c>
    </row>
    <row r="14" spans="1:4" outlineLevel="1">
      <c r="A14" s="41">
        <v>2</v>
      </c>
      <c r="B14" s="42">
        <v>5.96</v>
      </c>
      <c r="C14" s="43">
        <v>80.31</v>
      </c>
      <c r="D14" s="44" t="s">
        <v>10</v>
      </c>
    </row>
    <row r="15" spans="1:4" outlineLevel="1">
      <c r="A15" s="41">
        <v>2</v>
      </c>
      <c r="B15" s="42">
        <v>6.03</v>
      </c>
      <c r="C15" s="43">
        <v>66.72</v>
      </c>
      <c r="D15" s="44" t="s">
        <v>10</v>
      </c>
    </row>
    <row r="16" spans="1:4" outlineLevel="1">
      <c r="A16" s="41">
        <v>2</v>
      </c>
      <c r="B16" s="42">
        <v>7.12</v>
      </c>
      <c r="C16" s="43">
        <v>89.46</v>
      </c>
      <c r="D16" s="44" t="s">
        <v>10</v>
      </c>
    </row>
    <row r="17" spans="1:4" outlineLevel="1">
      <c r="A17" s="41">
        <v>2</v>
      </c>
      <c r="B17" s="42">
        <v>7.76</v>
      </c>
      <c r="C17" s="43">
        <v>36.99</v>
      </c>
      <c r="D17" s="44" t="s">
        <v>10</v>
      </c>
    </row>
    <row r="18" spans="1:4" outlineLevel="1">
      <c r="A18" s="41">
        <v>2</v>
      </c>
      <c r="B18" s="42">
        <v>8.5399999999999991</v>
      </c>
      <c r="C18" s="43">
        <v>86.36</v>
      </c>
      <c r="D18" s="44" t="s">
        <v>10</v>
      </c>
    </row>
    <row r="19" spans="1:4" outlineLevel="1">
      <c r="A19" s="41">
        <v>2</v>
      </c>
      <c r="B19" s="42">
        <v>9.4600000000000009</v>
      </c>
      <c r="C19" s="43">
        <v>90.99</v>
      </c>
      <c r="D19" s="44" t="s">
        <v>23</v>
      </c>
    </row>
    <row r="20" spans="1:4" outlineLevel="1">
      <c r="A20" s="41">
        <v>2</v>
      </c>
      <c r="B20" s="42">
        <v>9.73</v>
      </c>
      <c r="C20" s="43">
        <v>94.71</v>
      </c>
      <c r="D20" s="44" t="s">
        <v>10</v>
      </c>
    </row>
    <row r="21" spans="1:4" outlineLevel="1">
      <c r="A21" s="41">
        <v>2</v>
      </c>
      <c r="B21" s="42">
        <v>10.7</v>
      </c>
      <c r="C21" s="43">
        <v>99.73</v>
      </c>
      <c r="D21" s="44" t="s">
        <v>10</v>
      </c>
    </row>
    <row r="22" spans="1:4" outlineLevel="1">
      <c r="A22" s="41">
        <v>2</v>
      </c>
      <c r="B22" s="42">
        <v>12.4</v>
      </c>
      <c r="C22" s="43">
        <v>90.66</v>
      </c>
      <c r="D22" s="44" t="s">
        <v>10</v>
      </c>
    </row>
    <row r="23" spans="1:4">
      <c r="A23" s="37">
        <v>3</v>
      </c>
      <c r="B23" s="38">
        <v>5.0999999999999996</v>
      </c>
      <c r="C23" s="39">
        <v>38.1</v>
      </c>
      <c r="D23" s="40" t="s">
        <v>10</v>
      </c>
    </row>
    <row r="24" spans="1:4" outlineLevel="1">
      <c r="A24" s="37">
        <v>3</v>
      </c>
      <c r="B24" s="38">
        <v>5.44</v>
      </c>
      <c r="C24" s="39">
        <v>47.04</v>
      </c>
      <c r="D24" s="40" t="s">
        <v>10</v>
      </c>
    </row>
    <row r="25" spans="1:4" outlineLevel="1">
      <c r="A25" s="37">
        <v>3</v>
      </c>
      <c r="B25" s="38">
        <v>5.63</v>
      </c>
      <c r="C25" s="39">
        <v>51.14</v>
      </c>
      <c r="D25" s="40" t="s">
        <v>23</v>
      </c>
    </row>
    <row r="26" spans="1:4" outlineLevel="1">
      <c r="A26" s="37">
        <v>3</v>
      </c>
      <c r="B26" s="38">
        <v>6.22</v>
      </c>
      <c r="C26" s="39">
        <v>51.33</v>
      </c>
      <c r="D26" s="40" t="s">
        <v>23</v>
      </c>
    </row>
    <row r="27" spans="1:4" outlineLevel="1">
      <c r="A27" s="37">
        <v>3</v>
      </c>
      <c r="B27" s="38">
        <v>7.71</v>
      </c>
      <c r="C27" s="39">
        <v>67.36</v>
      </c>
      <c r="D27" s="40" t="s">
        <v>23</v>
      </c>
    </row>
    <row r="28" spans="1:4" outlineLevel="1">
      <c r="A28" s="37">
        <v>3</v>
      </c>
      <c r="B28" s="38">
        <v>8.1199999999999992</v>
      </c>
      <c r="C28" s="39">
        <v>72.25</v>
      </c>
      <c r="D28" s="40" t="s">
        <v>23</v>
      </c>
    </row>
    <row r="29" spans="1:4" outlineLevel="1">
      <c r="A29" s="37">
        <v>3</v>
      </c>
      <c r="B29" s="38">
        <v>8.93</v>
      </c>
      <c r="C29" s="39">
        <v>118.54</v>
      </c>
      <c r="D29" s="40" t="s">
        <v>23</v>
      </c>
    </row>
    <row r="30" spans="1:4" outlineLevel="1">
      <c r="A30" s="37">
        <v>3</v>
      </c>
      <c r="B30" s="38">
        <v>9.23</v>
      </c>
      <c r="C30" s="39">
        <v>94.26</v>
      </c>
      <c r="D30" s="40" t="s">
        <v>10</v>
      </c>
    </row>
    <row r="31" spans="1:4" outlineLevel="1">
      <c r="A31" s="37">
        <v>3</v>
      </c>
      <c r="B31" s="38">
        <v>12</v>
      </c>
      <c r="C31" s="39">
        <v>95.73</v>
      </c>
      <c r="D31" s="40" t="s">
        <v>10</v>
      </c>
    </row>
    <row r="32" spans="1:4">
      <c r="A32" s="41">
        <v>4</v>
      </c>
      <c r="B32" s="42">
        <v>5.12</v>
      </c>
      <c r="C32" s="43">
        <v>63.38</v>
      </c>
      <c r="D32" s="44" t="s">
        <v>23</v>
      </c>
    </row>
    <row r="33" spans="1:4" outlineLevel="1">
      <c r="A33" s="41">
        <v>4</v>
      </c>
      <c r="B33" s="42">
        <v>5.83</v>
      </c>
      <c r="C33" s="43">
        <v>56.59</v>
      </c>
      <c r="D33" s="44" t="s">
        <v>10</v>
      </c>
    </row>
    <row r="34" spans="1:4" outlineLevel="1">
      <c r="A34" s="41">
        <v>4</v>
      </c>
      <c r="B34" s="42">
        <v>7.06</v>
      </c>
      <c r="C34" s="43">
        <v>40.79</v>
      </c>
      <c r="D34" s="44" t="s">
        <v>10</v>
      </c>
    </row>
    <row r="35" spans="1:4" outlineLevel="1">
      <c r="A35" s="41">
        <v>4</v>
      </c>
      <c r="B35" s="42">
        <v>9.42</v>
      </c>
      <c r="C35" s="43">
        <v>75.459999999999994</v>
      </c>
      <c r="D35" s="44" t="s">
        <v>23</v>
      </c>
    </row>
    <row r="36" spans="1:4" outlineLevel="1">
      <c r="A36" s="41">
        <v>4</v>
      </c>
      <c r="B36" s="42">
        <v>9.86</v>
      </c>
      <c r="C36" s="43">
        <v>72.349999999999994</v>
      </c>
      <c r="D36" s="44" t="s">
        <v>10</v>
      </c>
    </row>
    <row r="37" spans="1:4" outlineLevel="1">
      <c r="A37" s="41">
        <v>4</v>
      </c>
      <c r="B37" s="42">
        <v>10.4</v>
      </c>
      <c r="C37" s="43">
        <v>103.09</v>
      </c>
      <c r="D37" s="44" t="s">
        <v>10</v>
      </c>
    </row>
    <row r="38" spans="1:4">
      <c r="A38" s="37">
        <v>5</v>
      </c>
      <c r="B38" s="38">
        <v>1.5</v>
      </c>
      <c r="C38" s="39">
        <v>22.81</v>
      </c>
      <c r="D38" s="40" t="s">
        <v>10</v>
      </c>
    </row>
    <row r="39" spans="1:4" outlineLevel="1">
      <c r="A39" s="37">
        <v>5</v>
      </c>
      <c r="B39" s="38">
        <v>4.04</v>
      </c>
      <c r="C39" s="39">
        <v>51.67</v>
      </c>
      <c r="D39" s="40" t="s">
        <v>10</v>
      </c>
    </row>
    <row r="40" spans="1:4" outlineLevel="1">
      <c r="A40" s="37">
        <v>5</v>
      </c>
      <c r="B40" s="38">
        <v>4.24</v>
      </c>
      <c r="C40" s="39">
        <v>57.95</v>
      </c>
      <c r="D40" s="40" t="s">
        <v>10</v>
      </c>
    </row>
    <row r="41" spans="1:4" outlineLevel="1">
      <c r="A41" s="37">
        <v>5</v>
      </c>
      <c r="B41" s="38">
        <v>5.43</v>
      </c>
      <c r="C41" s="39">
        <v>39.72</v>
      </c>
      <c r="D41" s="40" t="s">
        <v>23</v>
      </c>
    </row>
    <row r="42" spans="1:4" outlineLevel="1">
      <c r="A42" s="37">
        <v>5</v>
      </c>
      <c r="B42" s="38">
        <v>5.73</v>
      </c>
      <c r="C42" s="39">
        <v>71.98</v>
      </c>
      <c r="D42" s="40" t="s">
        <v>10</v>
      </c>
    </row>
    <row r="43" spans="1:4" outlineLevel="1">
      <c r="A43" s="37">
        <v>5</v>
      </c>
      <c r="B43" s="38">
        <v>6.8</v>
      </c>
      <c r="C43" s="39">
        <v>61.9</v>
      </c>
      <c r="D43" s="40" t="s">
        <v>10</v>
      </c>
    </row>
    <row r="44" spans="1:4" outlineLevel="1">
      <c r="A44" s="37">
        <v>5</v>
      </c>
      <c r="B44" s="38">
        <v>6.85</v>
      </c>
      <c r="C44" s="39">
        <v>54.74</v>
      </c>
      <c r="D44" s="40" t="s">
        <v>10</v>
      </c>
    </row>
    <row r="45" spans="1:4" outlineLevel="1">
      <c r="A45" s="37">
        <v>5</v>
      </c>
      <c r="B45" s="38">
        <v>7.28</v>
      </c>
      <c r="C45" s="39">
        <v>62.93</v>
      </c>
      <c r="D45" s="40" t="s">
        <v>23</v>
      </c>
    </row>
    <row r="46" spans="1:4" outlineLevel="1">
      <c r="A46" s="37">
        <v>5</v>
      </c>
      <c r="B46" s="38">
        <v>7.29</v>
      </c>
      <c r="C46" s="39">
        <v>36.71</v>
      </c>
      <c r="D46" s="40" t="s">
        <v>10</v>
      </c>
    </row>
    <row r="47" spans="1:4" outlineLevel="1">
      <c r="A47" s="37">
        <v>5</v>
      </c>
      <c r="B47" s="38">
        <v>7.66</v>
      </c>
      <c r="C47" s="39">
        <v>69.099999999999994</v>
      </c>
      <c r="D47" s="40" t="s">
        <v>10</v>
      </c>
    </row>
    <row r="48" spans="1:4" outlineLevel="1">
      <c r="A48" s="37">
        <v>5</v>
      </c>
      <c r="B48" s="38">
        <v>8.2200000000000006</v>
      </c>
      <c r="C48" s="39">
        <v>60.49</v>
      </c>
      <c r="D48" s="40" t="s">
        <v>23</v>
      </c>
    </row>
    <row r="49" spans="1:4" outlineLevel="1">
      <c r="A49" s="37">
        <v>5</v>
      </c>
      <c r="B49" s="38">
        <v>8.52</v>
      </c>
      <c r="C49" s="39">
        <v>66.650000000000006</v>
      </c>
      <c r="D49" s="40" t="s">
        <v>10</v>
      </c>
    </row>
    <row r="50" spans="1:4" outlineLevel="1">
      <c r="A50" s="37">
        <v>5</v>
      </c>
      <c r="B50" s="38">
        <v>8.68</v>
      </c>
      <c r="C50" s="39">
        <v>87.01</v>
      </c>
      <c r="D50" s="40" t="s">
        <v>10</v>
      </c>
    </row>
    <row r="51" spans="1:4">
      <c r="A51" s="41">
        <v>6</v>
      </c>
      <c r="B51" s="42">
        <v>1.8</v>
      </c>
      <c r="C51" s="43">
        <v>67.260000000000005</v>
      </c>
      <c r="D51" s="44" t="s">
        <v>10</v>
      </c>
    </row>
    <row r="52" spans="1:4" outlineLevel="1">
      <c r="A52" s="41">
        <v>6</v>
      </c>
      <c r="B52" s="42">
        <v>2.5</v>
      </c>
      <c r="C52" s="43">
        <v>38.9</v>
      </c>
      <c r="D52" s="44" t="s">
        <v>10</v>
      </c>
    </row>
    <row r="53" spans="1:4" outlineLevel="1">
      <c r="A53" s="41">
        <v>6</v>
      </c>
      <c r="B53" s="42">
        <v>4.68</v>
      </c>
      <c r="C53" s="43">
        <v>9.23</v>
      </c>
      <c r="D53" s="44" t="s">
        <v>23</v>
      </c>
    </row>
    <row r="54" spans="1:4" outlineLevel="1">
      <c r="A54" s="41">
        <v>6</v>
      </c>
      <c r="B54" s="42">
        <v>4.78</v>
      </c>
      <c r="C54" s="43">
        <v>62.92</v>
      </c>
      <c r="D54" s="44" t="s">
        <v>23</v>
      </c>
    </row>
    <row r="55" spans="1:4" outlineLevel="1">
      <c r="A55" s="41">
        <v>6</v>
      </c>
      <c r="B55" s="42">
        <v>6.34</v>
      </c>
      <c r="C55" s="43">
        <v>52.36</v>
      </c>
      <c r="D55" s="44" t="s">
        <v>23</v>
      </c>
    </row>
    <row r="56" spans="1:4" outlineLevel="1">
      <c r="A56" s="41">
        <v>6</v>
      </c>
      <c r="B56" s="42">
        <v>7.33</v>
      </c>
      <c r="C56" s="43">
        <v>71.599999999999994</v>
      </c>
      <c r="D56" s="44" t="s">
        <v>10</v>
      </c>
    </row>
    <row r="57" spans="1:4" outlineLevel="1">
      <c r="A57" s="41">
        <v>6</v>
      </c>
      <c r="B57" s="42">
        <v>7.52</v>
      </c>
      <c r="C57" s="43">
        <v>63.74</v>
      </c>
      <c r="D57" s="44" t="s">
        <v>23</v>
      </c>
    </row>
    <row r="58" spans="1:4" outlineLevel="1">
      <c r="A58" s="41">
        <v>6</v>
      </c>
      <c r="B58" s="42">
        <v>8.98</v>
      </c>
      <c r="C58" s="43">
        <v>72.540000000000006</v>
      </c>
      <c r="D58" s="44" t="s">
        <v>23</v>
      </c>
    </row>
    <row r="59" spans="1:4" outlineLevel="1">
      <c r="A59" s="41">
        <v>6</v>
      </c>
      <c r="B59" s="42">
        <v>9.0500000000000007</v>
      </c>
      <c r="C59" s="43">
        <v>77.84</v>
      </c>
      <c r="D59" s="44" t="s">
        <v>23</v>
      </c>
    </row>
    <row r="60" spans="1:4" outlineLevel="1">
      <c r="A60" s="41">
        <v>6</v>
      </c>
      <c r="B60" s="42">
        <v>9.33</v>
      </c>
      <c r="C60" s="43">
        <v>70.38</v>
      </c>
      <c r="D60" s="44" t="s">
        <v>10</v>
      </c>
    </row>
    <row r="61" spans="1:4">
      <c r="A61" s="37">
        <v>7</v>
      </c>
      <c r="B61" s="38">
        <v>3.9</v>
      </c>
      <c r="C61" s="39">
        <v>11.95</v>
      </c>
      <c r="D61" s="40" t="s">
        <v>10</v>
      </c>
    </row>
    <row r="62" spans="1:4" outlineLevel="1">
      <c r="A62" s="37">
        <v>7</v>
      </c>
      <c r="B62" s="38">
        <v>4.0599999999999996</v>
      </c>
      <c r="C62" s="39">
        <v>21.98</v>
      </c>
      <c r="D62" s="40" t="s">
        <v>10</v>
      </c>
    </row>
    <row r="63" spans="1:4" outlineLevel="1">
      <c r="A63" s="37">
        <v>7</v>
      </c>
      <c r="B63" s="38">
        <v>4.3899999999999997</v>
      </c>
      <c r="C63" s="39">
        <v>20.170000000000002</v>
      </c>
      <c r="D63" s="40" t="s">
        <v>10</v>
      </c>
    </row>
    <row r="64" spans="1:4" outlineLevel="1">
      <c r="A64" s="37">
        <v>7</v>
      </c>
      <c r="B64" s="38">
        <v>4.4400000000000004</v>
      </c>
      <c r="C64" s="39">
        <v>76.47</v>
      </c>
      <c r="D64" s="40" t="s">
        <v>23</v>
      </c>
    </row>
    <row r="65" spans="1:4" outlineLevel="1">
      <c r="A65" s="37">
        <v>7</v>
      </c>
      <c r="B65" s="38">
        <v>5.36</v>
      </c>
      <c r="C65" s="39">
        <v>66.86</v>
      </c>
      <c r="D65" s="40" t="s">
        <v>23</v>
      </c>
    </row>
    <row r="66" spans="1:4" outlineLevel="1">
      <c r="A66" s="37">
        <v>7</v>
      </c>
      <c r="B66" s="38">
        <v>5.66</v>
      </c>
      <c r="C66" s="39">
        <v>56.39</v>
      </c>
      <c r="D66" s="40" t="s">
        <v>10</v>
      </c>
    </row>
    <row r="67" spans="1:4" outlineLevel="1">
      <c r="A67" s="37">
        <v>7</v>
      </c>
      <c r="B67" s="38">
        <v>5.84</v>
      </c>
      <c r="C67" s="39">
        <v>40.15</v>
      </c>
      <c r="D67" s="40" t="s">
        <v>10</v>
      </c>
    </row>
    <row r="68" spans="1:4" outlineLevel="1">
      <c r="A68" s="37">
        <v>7</v>
      </c>
      <c r="B68" s="38">
        <v>6.43</v>
      </c>
      <c r="C68" s="39">
        <v>54.95</v>
      </c>
      <c r="D68" s="40" t="s">
        <v>23</v>
      </c>
    </row>
    <row r="69" spans="1:4" outlineLevel="1">
      <c r="A69" s="37">
        <v>7</v>
      </c>
      <c r="B69" s="38">
        <v>6.99</v>
      </c>
      <c r="C69" s="39">
        <v>57.18</v>
      </c>
      <c r="D69" s="40" t="s">
        <v>10</v>
      </c>
    </row>
    <row r="70" spans="1:4" outlineLevel="1">
      <c r="A70" s="37">
        <v>7</v>
      </c>
      <c r="B70" s="38">
        <v>7.45</v>
      </c>
      <c r="C70" s="39">
        <v>57.16</v>
      </c>
      <c r="D70" s="40" t="s">
        <v>23</v>
      </c>
    </row>
    <row r="71" spans="1:4" outlineLevel="1">
      <c r="A71" s="37">
        <v>7</v>
      </c>
      <c r="B71" s="38">
        <v>7.75</v>
      </c>
      <c r="C71" s="39">
        <v>54.28</v>
      </c>
      <c r="D71" s="40" t="s">
        <v>23</v>
      </c>
    </row>
    <row r="72" spans="1:4" outlineLevel="1">
      <c r="A72" s="37">
        <v>7</v>
      </c>
      <c r="B72" s="38">
        <v>7.91</v>
      </c>
      <c r="C72" s="39">
        <v>66.209999999999994</v>
      </c>
      <c r="D72" s="40" t="s">
        <v>23</v>
      </c>
    </row>
    <row r="73" spans="1:4" outlineLevel="1">
      <c r="A73" s="37">
        <v>7</v>
      </c>
      <c r="B73" s="38">
        <v>8.17</v>
      </c>
      <c r="C73" s="39">
        <v>65.260000000000005</v>
      </c>
      <c r="D73" s="40" t="s">
        <v>10</v>
      </c>
    </row>
    <row r="74" spans="1:4" outlineLevel="1">
      <c r="A74" s="37">
        <v>7</v>
      </c>
      <c r="B74" s="38">
        <v>8.9600000000000009</v>
      </c>
      <c r="C74" s="39">
        <v>79.349999999999994</v>
      </c>
      <c r="D74" s="40" t="s">
        <v>23</v>
      </c>
    </row>
    <row r="75" spans="1:4" outlineLevel="1">
      <c r="A75" s="37">
        <v>7</v>
      </c>
      <c r="B75" s="38">
        <v>9.5</v>
      </c>
      <c r="C75" s="39">
        <v>47.91</v>
      </c>
      <c r="D75" s="40" t="s">
        <v>10</v>
      </c>
    </row>
    <row r="76" spans="1:4" outlineLevel="1">
      <c r="A76" s="37">
        <v>7</v>
      </c>
      <c r="B76" s="38">
        <v>9.9499999999999993</v>
      </c>
      <c r="C76" s="39">
        <v>80.989999999999995</v>
      </c>
      <c r="D76" s="40" t="s">
        <v>23</v>
      </c>
    </row>
    <row r="77" spans="1:4">
      <c r="A77" s="41">
        <v>8</v>
      </c>
      <c r="B77" s="42">
        <v>4.22</v>
      </c>
      <c r="C77" s="43">
        <v>52.93</v>
      </c>
      <c r="D77" s="44" t="s">
        <v>10</v>
      </c>
    </row>
    <row r="78" spans="1:4" outlineLevel="1">
      <c r="A78" s="41">
        <v>8</v>
      </c>
      <c r="B78" s="42">
        <v>4.62</v>
      </c>
      <c r="C78" s="43">
        <v>24.61</v>
      </c>
      <c r="D78" s="44" t="s">
        <v>10</v>
      </c>
    </row>
    <row r="79" spans="1:4" outlineLevel="1">
      <c r="A79" s="41">
        <v>8</v>
      </c>
      <c r="B79" s="42">
        <v>4.87</v>
      </c>
      <c r="C79" s="43">
        <v>53.52</v>
      </c>
      <c r="D79" s="44" t="s">
        <v>10</v>
      </c>
    </row>
    <row r="80" spans="1:4" outlineLevel="1">
      <c r="A80" s="41">
        <v>8</v>
      </c>
      <c r="B80" s="42">
        <v>5.64</v>
      </c>
      <c r="C80" s="43">
        <v>46.17</v>
      </c>
      <c r="D80" s="44" t="s">
        <v>23</v>
      </c>
    </row>
    <row r="81" spans="1:4" outlineLevel="1">
      <c r="A81" s="41">
        <v>8</v>
      </c>
      <c r="B81" s="42">
        <v>6.67</v>
      </c>
      <c r="C81" s="43">
        <v>50.18</v>
      </c>
      <c r="D81" s="44" t="s">
        <v>10</v>
      </c>
    </row>
    <row r="82" spans="1:4" outlineLevel="1">
      <c r="A82" s="41">
        <v>8</v>
      </c>
      <c r="B82" s="42">
        <v>8.39</v>
      </c>
      <c r="C82" s="43">
        <v>89.98</v>
      </c>
      <c r="D82" s="44" t="s">
        <v>23</v>
      </c>
    </row>
    <row r="83" spans="1:4" outlineLevel="1">
      <c r="A83" s="41">
        <v>8</v>
      </c>
      <c r="B83" s="42">
        <v>9.1999999999999993</v>
      </c>
      <c r="C83" s="43">
        <v>73.45</v>
      </c>
      <c r="D83" s="44" t="s">
        <v>10</v>
      </c>
    </row>
    <row r="84" spans="1:4" outlineLevel="1">
      <c r="A84" s="41">
        <v>8</v>
      </c>
      <c r="B84" s="42">
        <v>9.25</v>
      </c>
      <c r="C84" s="43">
        <v>55.73</v>
      </c>
      <c r="D84" s="44" t="s">
        <v>10</v>
      </c>
    </row>
    <row r="85" spans="1:4" outlineLevel="1">
      <c r="A85" s="41">
        <v>8</v>
      </c>
      <c r="B85" s="42">
        <v>9.66</v>
      </c>
      <c r="C85" s="43">
        <v>63.34</v>
      </c>
      <c r="D85" s="44" t="s">
        <v>10</v>
      </c>
    </row>
    <row r="86" spans="1:4">
      <c r="A86" s="37">
        <v>9</v>
      </c>
      <c r="B86" s="38">
        <v>2.1</v>
      </c>
      <c r="C86" s="39">
        <v>22.59</v>
      </c>
      <c r="D86" s="40" t="s">
        <v>10</v>
      </c>
    </row>
    <row r="87" spans="1:4" outlineLevel="1">
      <c r="A87" s="37">
        <v>9</v>
      </c>
      <c r="B87" s="38">
        <v>2.2999999999999998</v>
      </c>
      <c r="C87" s="39">
        <v>51.99</v>
      </c>
      <c r="D87" s="40" t="s">
        <v>10</v>
      </c>
    </row>
    <row r="88" spans="1:4" outlineLevel="1">
      <c r="A88" s="37">
        <v>9</v>
      </c>
      <c r="B88" s="38">
        <v>3.5</v>
      </c>
      <c r="C88" s="39">
        <v>51.98</v>
      </c>
      <c r="D88" s="40" t="s">
        <v>10</v>
      </c>
    </row>
    <row r="89" spans="1:4" outlineLevel="1">
      <c r="A89" s="37">
        <v>9</v>
      </c>
      <c r="B89" s="38">
        <v>4.3</v>
      </c>
      <c r="C89" s="39">
        <v>50.74</v>
      </c>
      <c r="D89" s="40" t="s">
        <v>23</v>
      </c>
    </row>
    <row r="90" spans="1:4" outlineLevel="1">
      <c r="A90" s="37">
        <v>9</v>
      </c>
      <c r="B90" s="38">
        <v>4.4400000000000004</v>
      </c>
      <c r="C90" s="39">
        <v>34.409999999999997</v>
      </c>
      <c r="D90" s="40" t="s">
        <v>10</v>
      </c>
    </row>
    <row r="91" spans="1:4" outlineLevel="1">
      <c r="A91" s="37">
        <v>9</v>
      </c>
      <c r="B91" s="38">
        <v>4.46</v>
      </c>
      <c r="C91" s="39">
        <v>30.81</v>
      </c>
      <c r="D91" s="40" t="s">
        <v>10</v>
      </c>
    </row>
    <row r="92" spans="1:4" outlineLevel="1">
      <c r="A92" s="37">
        <v>9</v>
      </c>
      <c r="B92" s="38">
        <v>5.47</v>
      </c>
      <c r="C92" s="39">
        <v>45.76</v>
      </c>
      <c r="D92" s="40" t="s">
        <v>23</v>
      </c>
    </row>
    <row r="93" spans="1:4" outlineLevel="1">
      <c r="A93" s="37">
        <v>9</v>
      </c>
      <c r="B93" s="38">
        <v>5.67</v>
      </c>
      <c r="C93" s="39">
        <v>50.27</v>
      </c>
      <c r="D93" s="40" t="s">
        <v>23</v>
      </c>
    </row>
    <row r="94" spans="1:4" outlineLevel="1">
      <c r="A94" s="37">
        <v>9</v>
      </c>
      <c r="B94" s="38">
        <v>5.68</v>
      </c>
      <c r="C94" s="39">
        <v>47.5</v>
      </c>
      <c r="D94" s="40" t="s">
        <v>10</v>
      </c>
    </row>
    <row r="95" spans="1:4" outlineLevel="1">
      <c r="A95" s="37">
        <v>9</v>
      </c>
      <c r="B95" s="38">
        <v>6.5</v>
      </c>
      <c r="C95" s="39">
        <v>76.010000000000005</v>
      </c>
      <c r="D95" s="40" t="s">
        <v>23</v>
      </c>
    </row>
    <row r="96" spans="1:4" outlineLevel="1">
      <c r="A96" s="37">
        <v>9</v>
      </c>
      <c r="B96" s="38">
        <v>6.7</v>
      </c>
      <c r="C96" s="39">
        <v>47.74</v>
      </c>
      <c r="D96" s="40" t="s">
        <v>10</v>
      </c>
    </row>
    <row r="97" spans="1:4" outlineLevel="1">
      <c r="A97" s="37">
        <v>9</v>
      </c>
      <c r="B97" s="38">
        <v>6.81</v>
      </c>
      <c r="C97" s="39">
        <v>70.040000000000006</v>
      </c>
      <c r="D97" s="40" t="s">
        <v>10</v>
      </c>
    </row>
    <row r="98" spans="1:4" outlineLevel="1">
      <c r="A98" s="37">
        <v>9</v>
      </c>
      <c r="B98" s="38">
        <v>8.1199999999999992</v>
      </c>
      <c r="C98" s="39">
        <v>89.07</v>
      </c>
      <c r="D98" s="40" t="s">
        <v>10</v>
      </c>
    </row>
    <row r="99" spans="1:4" outlineLevel="1">
      <c r="A99" s="37">
        <v>9</v>
      </c>
      <c r="B99" s="38">
        <v>9.23</v>
      </c>
      <c r="C99" s="39">
        <v>82.68</v>
      </c>
      <c r="D99" s="40" t="s">
        <v>10</v>
      </c>
    </row>
    <row r="100" spans="1:4" outlineLevel="1">
      <c r="A100" s="37">
        <v>9</v>
      </c>
      <c r="B100" s="38">
        <v>9.57</v>
      </c>
      <c r="C100" s="39">
        <v>80.03</v>
      </c>
      <c r="D100" s="40" t="s">
        <v>10</v>
      </c>
    </row>
    <row r="101" spans="1:4" outlineLevel="1">
      <c r="A101" s="37">
        <v>9</v>
      </c>
      <c r="B101" s="38">
        <v>9.9600000000000009</v>
      </c>
      <c r="C101" s="39">
        <v>50.61</v>
      </c>
      <c r="D101" s="40" t="s">
        <v>23</v>
      </c>
    </row>
    <row r="102" spans="1:4">
      <c r="A102" s="41">
        <v>10</v>
      </c>
      <c r="B102" s="42">
        <v>4.26</v>
      </c>
      <c r="C102" s="43">
        <v>43.55</v>
      </c>
      <c r="D102" s="44" t="s">
        <v>10</v>
      </c>
    </row>
    <row r="103" spans="1:4" outlineLevel="1">
      <c r="A103" s="41">
        <v>10</v>
      </c>
      <c r="B103" s="42">
        <v>4.8</v>
      </c>
      <c r="C103" s="43">
        <v>29.99</v>
      </c>
      <c r="D103" s="44" t="s">
        <v>10</v>
      </c>
    </row>
    <row r="104" spans="1:4" outlineLevel="1">
      <c r="A104" s="41">
        <v>10</v>
      </c>
      <c r="B104" s="42">
        <v>5.46</v>
      </c>
      <c r="C104" s="43">
        <v>21.46</v>
      </c>
      <c r="D104" s="44" t="s">
        <v>23</v>
      </c>
    </row>
    <row r="105" spans="1:4" outlineLevel="1">
      <c r="A105" s="41">
        <v>10</v>
      </c>
      <c r="B105" s="42">
        <v>5.65</v>
      </c>
      <c r="C105" s="43">
        <v>20.309999999999999</v>
      </c>
      <c r="D105" s="44" t="s">
        <v>10</v>
      </c>
    </row>
    <row r="106" spans="1:4" outlineLevel="1">
      <c r="A106" s="41">
        <v>10</v>
      </c>
      <c r="B106" s="42">
        <v>5.93</v>
      </c>
      <c r="C106" s="43">
        <v>44.95</v>
      </c>
      <c r="D106" s="44" t="s">
        <v>10</v>
      </c>
    </row>
    <row r="107" spans="1:4" outlineLevel="1">
      <c r="A107" s="41">
        <v>10</v>
      </c>
      <c r="B107" s="42">
        <v>6.69</v>
      </c>
      <c r="C107" s="43">
        <v>57.47</v>
      </c>
      <c r="D107" s="44" t="s">
        <v>23</v>
      </c>
    </row>
    <row r="108" spans="1:4" outlineLevel="1">
      <c r="A108" s="41">
        <v>10</v>
      </c>
      <c r="B108" s="42">
        <v>6.76</v>
      </c>
      <c r="C108" s="43">
        <v>37.07</v>
      </c>
      <c r="D108" s="44" t="s">
        <v>23</v>
      </c>
    </row>
    <row r="109" spans="1:4" outlineLevel="1">
      <c r="A109" s="41">
        <v>10</v>
      </c>
      <c r="B109" s="42">
        <v>6.95</v>
      </c>
      <c r="C109" s="43">
        <v>87.42</v>
      </c>
      <c r="D109" s="44" t="s">
        <v>10</v>
      </c>
    </row>
    <row r="110" spans="1:4" outlineLevel="1">
      <c r="A110" s="41">
        <v>10</v>
      </c>
      <c r="B110" s="42">
        <v>6.96</v>
      </c>
      <c r="C110" s="43">
        <v>47.98</v>
      </c>
      <c r="D110" s="44" t="s">
        <v>10</v>
      </c>
    </row>
    <row r="111" spans="1:4" outlineLevel="1">
      <c r="A111" s="41">
        <v>10</v>
      </c>
      <c r="B111" s="42">
        <v>7.21</v>
      </c>
      <c r="C111" s="43">
        <v>56.66</v>
      </c>
      <c r="D111" s="44" t="s">
        <v>23</v>
      </c>
    </row>
    <row r="112" spans="1:4" outlineLevel="1">
      <c r="A112" s="41">
        <v>10</v>
      </c>
      <c r="B112" s="42">
        <v>7.27</v>
      </c>
      <c r="C112" s="43">
        <v>62.96</v>
      </c>
      <c r="D112" s="44" t="s">
        <v>10</v>
      </c>
    </row>
    <row r="113" spans="1:4" outlineLevel="1">
      <c r="A113" s="41">
        <v>10</v>
      </c>
      <c r="B113" s="42">
        <v>8.02</v>
      </c>
      <c r="C113" s="43">
        <v>79.25</v>
      </c>
      <c r="D113" s="44" t="s">
        <v>10</v>
      </c>
    </row>
    <row r="114" spans="1:4" outlineLevel="1">
      <c r="A114" s="41">
        <v>10</v>
      </c>
      <c r="B114" s="42">
        <v>9.75</v>
      </c>
      <c r="C114" s="43">
        <v>51.12</v>
      </c>
      <c r="D114" s="44" t="s">
        <v>23</v>
      </c>
    </row>
    <row r="115" spans="1:4" outlineLevel="1">
      <c r="A115" s="41">
        <v>10</v>
      </c>
      <c r="B115" s="42">
        <v>9.85</v>
      </c>
      <c r="C115" s="43">
        <v>42.98</v>
      </c>
      <c r="D115" s="44" t="s">
        <v>10</v>
      </c>
    </row>
    <row r="116" spans="1:4" outlineLevel="1">
      <c r="A116" s="41">
        <v>10</v>
      </c>
      <c r="B116" s="42">
        <v>11.6</v>
      </c>
      <c r="C116" s="43">
        <v>64.5</v>
      </c>
      <c r="D116" s="44" t="s">
        <v>10</v>
      </c>
    </row>
    <row r="117" spans="1:4">
      <c r="A117" s="37">
        <v>11</v>
      </c>
      <c r="B117" s="38">
        <v>3.5</v>
      </c>
      <c r="C117" s="39">
        <v>22.47</v>
      </c>
      <c r="D117" s="40" t="s">
        <v>10</v>
      </c>
    </row>
    <row r="118" spans="1:4" outlineLevel="1">
      <c r="A118" s="37">
        <v>11</v>
      </c>
      <c r="B118" s="38">
        <v>5.46</v>
      </c>
      <c r="C118" s="39">
        <v>47.61</v>
      </c>
      <c r="D118" s="40" t="s">
        <v>23</v>
      </c>
    </row>
    <row r="119" spans="1:4" outlineLevel="1">
      <c r="A119" s="37">
        <v>11</v>
      </c>
      <c r="B119" s="38">
        <v>6.33</v>
      </c>
      <c r="C119" s="39">
        <v>50.62</v>
      </c>
      <c r="D119" s="40" t="s">
        <v>23</v>
      </c>
    </row>
    <row r="120" spans="1:4" outlineLevel="1">
      <c r="A120" s="37">
        <v>11</v>
      </c>
      <c r="B120" s="38">
        <v>6.64</v>
      </c>
      <c r="C120" s="39">
        <v>52.51</v>
      </c>
      <c r="D120" s="40" t="s">
        <v>23</v>
      </c>
    </row>
    <row r="121" spans="1:4" outlineLevel="1">
      <c r="A121" s="37">
        <v>11</v>
      </c>
      <c r="B121" s="38">
        <v>8.19</v>
      </c>
      <c r="C121" s="39">
        <v>77.39</v>
      </c>
      <c r="D121" s="40" t="s">
        <v>10</v>
      </c>
    </row>
    <row r="122" spans="1:4">
      <c r="A122" s="41">
        <v>12</v>
      </c>
      <c r="B122" s="42">
        <v>2.4</v>
      </c>
      <c r="C122" s="43">
        <v>31.1</v>
      </c>
      <c r="D122" s="44" t="s">
        <v>10</v>
      </c>
    </row>
    <row r="123" spans="1:4" outlineLevel="1">
      <c r="A123" s="41">
        <v>12</v>
      </c>
      <c r="B123" s="42">
        <v>3.7</v>
      </c>
      <c r="C123" s="43">
        <v>34.53</v>
      </c>
      <c r="D123" s="44" t="s">
        <v>10</v>
      </c>
    </row>
    <row r="124" spans="1:4" outlineLevel="1">
      <c r="A124" s="41">
        <v>12</v>
      </c>
      <c r="B124" s="42">
        <v>3.9</v>
      </c>
      <c r="C124" s="43">
        <v>50.93</v>
      </c>
      <c r="D124" s="44" t="s">
        <v>10</v>
      </c>
    </row>
    <row r="125" spans="1:4" outlineLevel="1">
      <c r="A125" s="41">
        <v>12</v>
      </c>
      <c r="B125" s="42">
        <v>4.5199999999999996</v>
      </c>
      <c r="C125" s="43">
        <v>45.92</v>
      </c>
      <c r="D125" s="44" t="s">
        <v>23</v>
      </c>
    </row>
    <row r="126" spans="1:4" outlineLevel="1">
      <c r="A126" s="41">
        <v>12</v>
      </c>
      <c r="B126" s="42">
        <v>5.61</v>
      </c>
      <c r="C126" s="43">
        <v>83.08</v>
      </c>
      <c r="D126" s="44" t="s">
        <v>10</v>
      </c>
    </row>
    <row r="127" spans="1:4" outlineLevel="1">
      <c r="A127" s="41">
        <v>12</v>
      </c>
      <c r="B127" s="42">
        <v>6.96</v>
      </c>
      <c r="C127" s="43">
        <v>61.19</v>
      </c>
      <c r="D127" s="44" t="s">
        <v>10</v>
      </c>
    </row>
    <row r="128" spans="1:4" outlineLevel="1">
      <c r="A128" s="41">
        <v>12</v>
      </c>
      <c r="B128" s="42">
        <v>8.44</v>
      </c>
      <c r="C128" s="43">
        <v>68.91</v>
      </c>
      <c r="D128" s="44" t="s">
        <v>23</v>
      </c>
    </row>
    <row r="129" spans="1:4" outlineLevel="1">
      <c r="A129" s="41">
        <v>12</v>
      </c>
      <c r="B129" s="42">
        <v>9.07</v>
      </c>
      <c r="C129" s="43">
        <v>68.02</v>
      </c>
      <c r="D129" s="44" t="s">
        <v>23</v>
      </c>
    </row>
    <row r="130" spans="1:4">
      <c r="A130" s="37">
        <v>13</v>
      </c>
      <c r="B130" s="38">
        <v>2.2999999999999998</v>
      </c>
      <c r="C130" s="39">
        <v>14</v>
      </c>
      <c r="D130" s="40" t="s">
        <v>10</v>
      </c>
    </row>
    <row r="131" spans="1:4" outlineLevel="1">
      <c r="A131" s="37">
        <v>13</v>
      </c>
      <c r="B131" s="38">
        <v>4.08</v>
      </c>
      <c r="C131" s="39">
        <v>82.05</v>
      </c>
      <c r="D131" s="40" t="s">
        <v>23</v>
      </c>
    </row>
    <row r="132" spans="1:4" outlineLevel="1">
      <c r="A132" s="37">
        <v>13</v>
      </c>
      <c r="B132" s="38">
        <v>4.7699999999999996</v>
      </c>
      <c r="C132" s="39">
        <v>43.81</v>
      </c>
      <c r="D132" s="40" t="s">
        <v>10</v>
      </c>
    </row>
    <row r="133" spans="1:4" outlineLevel="1">
      <c r="A133" s="37">
        <v>13</v>
      </c>
      <c r="B133" s="38">
        <v>5.2</v>
      </c>
      <c r="C133" s="39">
        <v>37.39</v>
      </c>
      <c r="D133" s="40" t="s">
        <v>10</v>
      </c>
    </row>
    <row r="134" spans="1:4" outlineLevel="1">
      <c r="A134" s="37">
        <v>13</v>
      </c>
      <c r="B134" s="38">
        <v>5.42</v>
      </c>
      <c r="C134" s="39">
        <v>35.58</v>
      </c>
      <c r="D134" s="40" t="s">
        <v>10</v>
      </c>
    </row>
    <row r="135" spans="1:4" outlineLevel="1">
      <c r="A135" s="37">
        <v>13</v>
      </c>
      <c r="B135" s="38">
        <v>5.67</v>
      </c>
      <c r="C135" s="39">
        <v>61.28</v>
      </c>
      <c r="D135" s="40" t="s">
        <v>10</v>
      </c>
    </row>
    <row r="136" spans="1:4" outlineLevel="1">
      <c r="A136" s="37">
        <v>13</v>
      </c>
      <c r="B136" s="38">
        <v>6.16</v>
      </c>
      <c r="C136" s="39">
        <v>70.489999999999995</v>
      </c>
      <c r="D136" s="40" t="s">
        <v>23</v>
      </c>
    </row>
    <row r="137" spans="1:4" outlineLevel="1">
      <c r="A137" s="37">
        <v>13</v>
      </c>
      <c r="B137" s="38">
        <v>7.11</v>
      </c>
      <c r="C137" s="39">
        <v>55.07</v>
      </c>
      <c r="D137" s="40" t="s">
        <v>23</v>
      </c>
    </row>
    <row r="138" spans="1:4" outlineLevel="1">
      <c r="A138" s="37">
        <v>13</v>
      </c>
      <c r="B138" s="38">
        <v>7.88</v>
      </c>
      <c r="C138" s="39">
        <v>67.95</v>
      </c>
      <c r="D138" s="40" t="s">
        <v>10</v>
      </c>
    </row>
    <row r="139" spans="1:4" outlineLevel="1">
      <c r="A139" s="37">
        <v>13</v>
      </c>
      <c r="B139" s="38">
        <v>8.24</v>
      </c>
      <c r="C139" s="39">
        <v>76.959999999999994</v>
      </c>
      <c r="D139" s="40" t="s">
        <v>23</v>
      </c>
    </row>
    <row r="140" spans="1:4" outlineLevel="1">
      <c r="A140" s="37">
        <v>13</v>
      </c>
      <c r="B140" s="38">
        <v>10.6</v>
      </c>
      <c r="C140" s="39">
        <v>51.82</v>
      </c>
      <c r="D140" s="40" t="s">
        <v>10</v>
      </c>
    </row>
    <row r="141" spans="1:4">
      <c r="A141" s="41">
        <v>14</v>
      </c>
      <c r="B141" s="42">
        <v>1.5</v>
      </c>
      <c r="C141" s="43">
        <v>34.97</v>
      </c>
      <c r="D141" s="44" t="s">
        <v>10</v>
      </c>
    </row>
    <row r="142" spans="1:4" outlineLevel="1">
      <c r="A142" s="41">
        <v>14</v>
      </c>
      <c r="B142" s="42">
        <v>3.9</v>
      </c>
      <c r="C142" s="43">
        <v>27.84</v>
      </c>
      <c r="D142" s="44" t="s">
        <v>10</v>
      </c>
    </row>
    <row r="143" spans="1:4" outlineLevel="1">
      <c r="A143" s="41">
        <v>14</v>
      </c>
      <c r="B143" s="42">
        <v>5.15</v>
      </c>
      <c r="C143" s="43">
        <v>52.61</v>
      </c>
      <c r="D143" s="44" t="s">
        <v>23</v>
      </c>
    </row>
    <row r="144" spans="1:4" outlineLevel="1">
      <c r="A144" s="41">
        <v>14</v>
      </c>
      <c r="B144" s="42">
        <v>5.79</v>
      </c>
      <c r="C144" s="43">
        <v>43.41</v>
      </c>
      <c r="D144" s="44" t="s">
        <v>10</v>
      </c>
    </row>
    <row r="145" spans="1:4" outlineLevel="1">
      <c r="A145" s="41">
        <v>14</v>
      </c>
      <c r="B145" s="42">
        <v>6.27</v>
      </c>
      <c r="C145" s="43">
        <v>78.2</v>
      </c>
      <c r="D145" s="44" t="s">
        <v>10</v>
      </c>
    </row>
    <row r="146" spans="1:4" outlineLevel="1">
      <c r="A146" s="41">
        <v>14</v>
      </c>
      <c r="B146" s="42">
        <v>6.28</v>
      </c>
      <c r="C146" s="43">
        <v>58.85</v>
      </c>
      <c r="D146" s="44" t="s">
        <v>23</v>
      </c>
    </row>
    <row r="147" spans="1:4" outlineLevel="1">
      <c r="A147" s="41">
        <v>14</v>
      </c>
      <c r="B147" s="42">
        <v>6.74</v>
      </c>
      <c r="C147" s="43">
        <v>79.67</v>
      </c>
      <c r="D147" s="44" t="s">
        <v>10</v>
      </c>
    </row>
    <row r="148" spans="1:4" outlineLevel="1">
      <c r="A148" s="41">
        <v>14</v>
      </c>
      <c r="B148" s="42">
        <v>7.18</v>
      </c>
      <c r="C148" s="43">
        <v>77.290000000000006</v>
      </c>
      <c r="D148" s="44" t="s">
        <v>23</v>
      </c>
    </row>
    <row r="149" spans="1:4" outlineLevel="1">
      <c r="A149" s="41">
        <v>14</v>
      </c>
      <c r="B149" s="42">
        <v>7.73</v>
      </c>
      <c r="C149" s="43">
        <v>66.22</v>
      </c>
      <c r="D149" s="44" t="s">
        <v>10</v>
      </c>
    </row>
    <row r="150" spans="1:4" outlineLevel="1">
      <c r="A150" s="41">
        <v>14</v>
      </c>
      <c r="B150" s="42">
        <v>7.95</v>
      </c>
      <c r="C150" s="43">
        <v>85.03</v>
      </c>
      <c r="D150" s="44" t="s">
        <v>23</v>
      </c>
    </row>
    <row r="151" spans="1:4" outlineLevel="1">
      <c r="A151" s="41">
        <v>14</v>
      </c>
      <c r="B151" s="42">
        <v>8.1199999999999992</v>
      </c>
      <c r="C151" s="43">
        <v>35.380000000000003</v>
      </c>
      <c r="D151" s="44" t="s">
        <v>10</v>
      </c>
    </row>
    <row r="152" spans="1:4" outlineLevel="1">
      <c r="A152" s="41">
        <v>14</v>
      </c>
      <c r="B152" s="42">
        <v>8.6</v>
      </c>
      <c r="C152" s="43">
        <v>84.49</v>
      </c>
      <c r="D152" s="44" t="s">
        <v>10</v>
      </c>
    </row>
    <row r="153" spans="1:4" outlineLevel="1">
      <c r="A153" s="41">
        <v>14</v>
      </c>
      <c r="B153" s="42">
        <v>9.3800000000000008</v>
      </c>
      <c r="C153" s="43">
        <v>79.900000000000006</v>
      </c>
      <c r="D153" s="44" t="s">
        <v>10</v>
      </c>
    </row>
    <row r="154" spans="1:4" outlineLevel="1">
      <c r="A154" s="41">
        <v>14</v>
      </c>
      <c r="B154" s="42">
        <v>9.69</v>
      </c>
      <c r="C154" s="43">
        <v>82.07</v>
      </c>
      <c r="D154" s="44" t="s">
        <v>10</v>
      </c>
    </row>
    <row r="155" spans="1:4">
      <c r="A155" s="37">
        <v>15</v>
      </c>
      <c r="B155" s="38">
        <v>2.6</v>
      </c>
      <c r="C155" s="39">
        <v>9.8000000000000007</v>
      </c>
      <c r="D155" s="40" t="s">
        <v>10</v>
      </c>
    </row>
    <row r="156" spans="1:4" outlineLevel="1">
      <c r="A156" s="37">
        <v>15</v>
      </c>
      <c r="B156" s="38">
        <v>4.1399999999999997</v>
      </c>
      <c r="C156" s="39">
        <v>35.78</v>
      </c>
      <c r="D156" s="40" t="s">
        <v>23</v>
      </c>
    </row>
    <row r="157" spans="1:4" outlineLevel="1">
      <c r="A157" s="37">
        <v>15</v>
      </c>
      <c r="B157" s="38">
        <v>4.62</v>
      </c>
      <c r="C157" s="39">
        <v>65.36</v>
      </c>
      <c r="D157" s="40" t="s">
        <v>10</v>
      </c>
    </row>
    <row r="158" spans="1:4" outlineLevel="1">
      <c r="A158" s="37">
        <v>15</v>
      </c>
      <c r="B158" s="38">
        <v>4.96</v>
      </c>
      <c r="C158" s="39">
        <v>76.37</v>
      </c>
      <c r="D158" s="40" t="s">
        <v>10</v>
      </c>
    </row>
    <row r="159" spans="1:4" outlineLevel="1">
      <c r="A159" s="37">
        <v>15</v>
      </c>
      <c r="B159" s="38">
        <v>5.35</v>
      </c>
      <c r="C159" s="39">
        <v>43.32</v>
      </c>
      <c r="D159" s="40" t="s">
        <v>10</v>
      </c>
    </row>
    <row r="160" spans="1:4" outlineLevel="1">
      <c r="A160" s="37">
        <v>15</v>
      </c>
      <c r="B160" s="38">
        <v>5.59</v>
      </c>
      <c r="C160" s="39">
        <v>68.12</v>
      </c>
      <c r="D160" s="40" t="s">
        <v>10</v>
      </c>
    </row>
    <row r="161" spans="1:4" outlineLevel="1">
      <c r="A161" s="37">
        <v>15</v>
      </c>
      <c r="B161" s="38">
        <v>6.65</v>
      </c>
      <c r="C161" s="39">
        <v>54.56</v>
      </c>
      <c r="D161" s="40" t="s">
        <v>10</v>
      </c>
    </row>
    <row r="162" spans="1:4" outlineLevel="1">
      <c r="A162" s="37">
        <v>15</v>
      </c>
      <c r="B162" s="38">
        <v>7.42</v>
      </c>
      <c r="C162" s="39">
        <v>53.4</v>
      </c>
      <c r="D162" s="40" t="s">
        <v>10</v>
      </c>
    </row>
    <row r="163" spans="1:4" outlineLevel="1">
      <c r="A163" s="37">
        <v>15</v>
      </c>
      <c r="B163" s="38">
        <v>8.98</v>
      </c>
      <c r="C163" s="39">
        <v>47.37</v>
      </c>
      <c r="D163" s="40" t="s">
        <v>10</v>
      </c>
    </row>
    <row r="164" spans="1:4" outlineLevel="1">
      <c r="A164" s="37">
        <v>15</v>
      </c>
      <c r="B164" s="38">
        <v>9.25</v>
      </c>
      <c r="C164" s="39">
        <v>82.31</v>
      </c>
      <c r="D164" s="40" t="s">
        <v>10</v>
      </c>
    </row>
    <row r="165" spans="1:4" outlineLevel="1">
      <c r="A165" s="37">
        <v>15</v>
      </c>
      <c r="B165" s="38">
        <v>9.5299999999999994</v>
      </c>
      <c r="C165" s="39">
        <v>73.02</v>
      </c>
      <c r="D165" s="40" t="s">
        <v>10</v>
      </c>
    </row>
    <row r="166" spans="1:4" outlineLevel="1">
      <c r="A166" s="37">
        <v>15</v>
      </c>
      <c r="B166" s="38">
        <v>9.59</v>
      </c>
      <c r="C166" s="39">
        <v>71.150000000000006</v>
      </c>
      <c r="D166" s="40" t="s">
        <v>23</v>
      </c>
    </row>
    <row r="167" spans="1:4" outlineLevel="1">
      <c r="A167" s="37">
        <v>15</v>
      </c>
      <c r="B167" s="38">
        <v>9.69</v>
      </c>
      <c r="C167" s="39">
        <v>100.72</v>
      </c>
      <c r="D167" s="40" t="s">
        <v>10</v>
      </c>
    </row>
    <row r="168" spans="1:4" outlineLevel="1">
      <c r="A168" s="37">
        <v>15</v>
      </c>
      <c r="B168" s="38">
        <v>9.98</v>
      </c>
      <c r="C168" s="39">
        <v>83.73</v>
      </c>
      <c r="D168" s="40" t="s">
        <v>23</v>
      </c>
    </row>
    <row r="169" spans="1:4" outlineLevel="1">
      <c r="A169" s="37">
        <v>15</v>
      </c>
      <c r="B169" s="38">
        <v>10.9</v>
      </c>
      <c r="C169" s="39">
        <v>77.13</v>
      </c>
      <c r="D169" s="40" t="s">
        <v>10</v>
      </c>
    </row>
    <row r="170" spans="1:4" outlineLevel="1">
      <c r="A170" s="37">
        <v>15</v>
      </c>
      <c r="B170" s="38">
        <v>12.6</v>
      </c>
      <c r="C170" s="39">
        <v>120.86</v>
      </c>
      <c r="D170" s="40" t="s">
        <v>10</v>
      </c>
    </row>
    <row r="171" spans="1:4">
      <c r="A171" s="41">
        <v>16</v>
      </c>
      <c r="B171" s="42">
        <v>2.8</v>
      </c>
      <c r="C171" s="43">
        <v>63</v>
      </c>
      <c r="D171" s="44" t="s">
        <v>10</v>
      </c>
    </row>
    <row r="172" spans="1:4" outlineLevel="1">
      <c r="A172" s="41">
        <v>16</v>
      </c>
      <c r="B172" s="42">
        <v>4.34</v>
      </c>
      <c r="C172" s="43">
        <v>35.799999999999997</v>
      </c>
      <c r="D172" s="44" t="s">
        <v>23</v>
      </c>
    </row>
    <row r="173" spans="1:4" outlineLevel="1">
      <c r="A173" s="41">
        <v>16</v>
      </c>
      <c r="B173" s="42">
        <v>5.22</v>
      </c>
      <c r="C173" s="43">
        <v>48.26</v>
      </c>
      <c r="D173" s="44" t="s">
        <v>23</v>
      </c>
    </row>
    <row r="174" spans="1:4" outlineLevel="1">
      <c r="A174" s="41">
        <v>16</v>
      </c>
      <c r="B174" s="42">
        <v>5.91</v>
      </c>
      <c r="C174" s="43">
        <v>56.36</v>
      </c>
      <c r="D174" s="44" t="s">
        <v>23</v>
      </c>
    </row>
    <row r="175" spans="1:4" outlineLevel="1">
      <c r="A175" s="41">
        <v>16</v>
      </c>
      <c r="B175" s="42">
        <v>6.49</v>
      </c>
      <c r="C175" s="43">
        <v>63.52</v>
      </c>
      <c r="D175" s="44" t="s">
        <v>10</v>
      </c>
    </row>
    <row r="176" spans="1:4" outlineLevel="1">
      <c r="A176" s="41">
        <v>16</v>
      </c>
      <c r="B176" s="42">
        <v>6.66</v>
      </c>
      <c r="C176" s="43">
        <v>55.42</v>
      </c>
      <c r="D176" s="44" t="s">
        <v>10</v>
      </c>
    </row>
    <row r="177" spans="1:4" outlineLevel="1">
      <c r="A177" s="41">
        <v>16</v>
      </c>
      <c r="B177" s="42">
        <v>8.2899999999999991</v>
      </c>
      <c r="C177" s="43">
        <v>115.29</v>
      </c>
      <c r="D177" s="44" t="s">
        <v>23</v>
      </c>
    </row>
    <row r="178" spans="1:4" outlineLevel="1">
      <c r="A178" s="41">
        <v>16</v>
      </c>
      <c r="B178" s="42">
        <v>8.74</v>
      </c>
      <c r="C178" s="43">
        <v>83.38</v>
      </c>
      <c r="D178" s="44" t="s">
        <v>10</v>
      </c>
    </row>
    <row r="179" spans="1:4" outlineLevel="1">
      <c r="A179" s="41">
        <v>16</v>
      </c>
      <c r="B179" s="42">
        <v>9.0399999999999991</v>
      </c>
      <c r="C179" s="43">
        <v>89.08</v>
      </c>
      <c r="D179" s="44" t="s">
        <v>10</v>
      </c>
    </row>
    <row r="180" spans="1:4" outlineLevel="1">
      <c r="A180" s="41">
        <v>16</v>
      </c>
      <c r="B180" s="42">
        <v>9.15</v>
      </c>
      <c r="C180" s="43">
        <v>69.040000000000006</v>
      </c>
      <c r="D180" s="44" t="s">
        <v>23</v>
      </c>
    </row>
    <row r="181" spans="1:4" outlineLevel="1">
      <c r="A181" s="41">
        <v>16</v>
      </c>
      <c r="B181" s="42">
        <v>9.3800000000000008</v>
      </c>
      <c r="C181" s="43">
        <v>90.42</v>
      </c>
      <c r="D181" s="44" t="s">
        <v>10</v>
      </c>
    </row>
    <row r="182" spans="1:4" outlineLevel="1">
      <c r="A182" s="41">
        <v>16</v>
      </c>
      <c r="B182" s="42">
        <v>9.65</v>
      </c>
      <c r="C182" s="43">
        <v>53.41</v>
      </c>
      <c r="D182" s="44" t="s">
        <v>23</v>
      </c>
    </row>
    <row r="183" spans="1:4" outlineLevel="1">
      <c r="A183" s="41">
        <v>16</v>
      </c>
      <c r="B183" s="42">
        <v>9.99</v>
      </c>
      <c r="C183" s="43">
        <v>64.83</v>
      </c>
      <c r="D183" s="44" t="s">
        <v>10</v>
      </c>
    </row>
    <row r="184" spans="1:4" outlineLevel="1">
      <c r="A184" s="41">
        <v>16</v>
      </c>
      <c r="B184" s="42">
        <v>11.9</v>
      </c>
      <c r="C184" s="43">
        <v>79.23</v>
      </c>
      <c r="D184" s="44" t="s">
        <v>10</v>
      </c>
    </row>
    <row r="185" spans="1:4">
      <c r="A185" s="37">
        <v>17</v>
      </c>
      <c r="B185" s="38">
        <v>2</v>
      </c>
      <c r="C185" s="39">
        <v>29.17</v>
      </c>
      <c r="D185" s="40" t="s">
        <v>10</v>
      </c>
    </row>
    <row r="186" spans="1:4" outlineLevel="1">
      <c r="A186" s="37">
        <v>17</v>
      </c>
      <c r="B186" s="38">
        <v>5.24</v>
      </c>
      <c r="C186" s="39">
        <v>42.46</v>
      </c>
      <c r="D186" s="40" t="s">
        <v>10</v>
      </c>
    </row>
    <row r="187" spans="1:4" outlineLevel="1">
      <c r="A187" s="37">
        <v>17</v>
      </c>
      <c r="B187" s="38">
        <v>5.35</v>
      </c>
      <c r="C187" s="39">
        <v>40.880000000000003</v>
      </c>
      <c r="D187" s="40" t="s">
        <v>23</v>
      </c>
    </row>
    <row r="188" spans="1:4" outlineLevel="1">
      <c r="A188" s="37">
        <v>17</v>
      </c>
      <c r="B188" s="38">
        <v>5.99</v>
      </c>
      <c r="C188" s="39">
        <v>80.13</v>
      </c>
      <c r="D188" s="40" t="s">
        <v>10</v>
      </c>
    </row>
    <row r="189" spans="1:4" outlineLevel="1">
      <c r="A189" s="37">
        <v>17</v>
      </c>
      <c r="B189" s="38">
        <v>6.05</v>
      </c>
      <c r="C189" s="39">
        <v>67.25</v>
      </c>
      <c r="D189" s="40" t="s">
        <v>10</v>
      </c>
    </row>
    <row r="190" spans="1:4" outlineLevel="1">
      <c r="A190" s="37">
        <v>17</v>
      </c>
      <c r="B190" s="38">
        <v>6.06</v>
      </c>
      <c r="C190" s="39">
        <v>55.41</v>
      </c>
      <c r="D190" s="40" t="s">
        <v>23</v>
      </c>
    </row>
    <row r="191" spans="1:4" outlineLevel="1">
      <c r="A191" s="37">
        <v>17</v>
      </c>
      <c r="B191" s="38">
        <v>6.91</v>
      </c>
      <c r="C191" s="39">
        <v>52.93</v>
      </c>
      <c r="D191" s="40" t="s">
        <v>10</v>
      </c>
    </row>
    <row r="192" spans="1:4" outlineLevel="1">
      <c r="A192" s="37">
        <v>17</v>
      </c>
      <c r="B192" s="38">
        <v>7.7</v>
      </c>
      <c r="C192" s="39">
        <v>61.02</v>
      </c>
      <c r="D192" s="40" t="s">
        <v>10</v>
      </c>
    </row>
    <row r="193" spans="1:4" outlineLevel="1">
      <c r="A193" s="37">
        <v>17</v>
      </c>
      <c r="B193" s="38">
        <v>7.93</v>
      </c>
      <c r="C193" s="39">
        <v>61.63</v>
      </c>
      <c r="D193" s="40" t="s">
        <v>10</v>
      </c>
    </row>
    <row r="194" spans="1:4" outlineLevel="1">
      <c r="A194" s="37">
        <v>17</v>
      </c>
      <c r="B194" s="38">
        <v>9.0500000000000007</v>
      </c>
      <c r="C194" s="39">
        <v>29.32</v>
      </c>
      <c r="D194" s="40" t="s">
        <v>23</v>
      </c>
    </row>
    <row r="195" spans="1:4" outlineLevel="1">
      <c r="A195" s="37">
        <v>17</v>
      </c>
      <c r="B195" s="38">
        <v>9.1</v>
      </c>
      <c r="C195" s="39">
        <v>52.07</v>
      </c>
      <c r="D195" s="40" t="s">
        <v>10</v>
      </c>
    </row>
    <row r="196" spans="1:4" outlineLevel="1">
      <c r="A196" s="37">
        <v>17</v>
      </c>
      <c r="B196" s="38">
        <v>9.17</v>
      </c>
      <c r="C196" s="39">
        <v>59.62</v>
      </c>
      <c r="D196" s="40" t="s">
        <v>10</v>
      </c>
    </row>
    <row r="197" spans="1:4" outlineLevel="1">
      <c r="A197" s="37">
        <v>17</v>
      </c>
      <c r="B197" s="38">
        <v>9.66</v>
      </c>
      <c r="C197" s="39">
        <v>55.39</v>
      </c>
      <c r="D197" s="40" t="s">
        <v>10</v>
      </c>
    </row>
    <row r="198" spans="1:4" outlineLevel="1">
      <c r="A198" s="37">
        <v>17</v>
      </c>
      <c r="B198" s="38">
        <v>10</v>
      </c>
      <c r="C198" s="39">
        <v>88.16</v>
      </c>
      <c r="D198" s="40" t="s">
        <v>10</v>
      </c>
    </row>
    <row r="199" spans="1:4" outlineLevel="1">
      <c r="A199" s="37">
        <v>17</v>
      </c>
      <c r="B199" s="38">
        <v>10.1</v>
      </c>
      <c r="C199" s="39">
        <v>87.63</v>
      </c>
      <c r="D199" s="40" t="s">
        <v>10</v>
      </c>
    </row>
    <row r="200" spans="1:4" outlineLevel="1">
      <c r="A200" s="37">
        <v>17</v>
      </c>
      <c r="B200" s="38">
        <v>10.199999999999999</v>
      </c>
      <c r="C200" s="39">
        <v>45.79</v>
      </c>
      <c r="D200" s="40" t="s">
        <v>10</v>
      </c>
    </row>
    <row r="201" spans="1:4">
      <c r="A201" s="41">
        <v>18</v>
      </c>
      <c r="B201" s="42">
        <v>2.6</v>
      </c>
      <c r="C201" s="43">
        <v>42.51</v>
      </c>
      <c r="D201" s="44" t="s">
        <v>10</v>
      </c>
    </row>
    <row r="202" spans="1:4" outlineLevel="1">
      <c r="A202" s="41">
        <v>18</v>
      </c>
      <c r="B202" s="42">
        <v>4.0199999999999996</v>
      </c>
      <c r="C202" s="43">
        <v>70</v>
      </c>
      <c r="D202" s="44" t="s">
        <v>10</v>
      </c>
    </row>
    <row r="203" spans="1:4" outlineLevel="1">
      <c r="A203" s="41">
        <v>18</v>
      </c>
      <c r="B203" s="42">
        <v>4.3</v>
      </c>
      <c r="C203" s="43">
        <v>52.51</v>
      </c>
      <c r="D203" s="44" t="s">
        <v>23</v>
      </c>
    </row>
    <row r="204" spans="1:4" outlineLevel="1">
      <c r="A204" s="41">
        <v>18</v>
      </c>
      <c r="B204" s="42">
        <v>5.66</v>
      </c>
      <c r="C204" s="43">
        <v>48.8</v>
      </c>
      <c r="D204" s="44" t="s">
        <v>23</v>
      </c>
    </row>
    <row r="205" spans="1:4" outlineLevel="1">
      <c r="A205" s="41">
        <v>18</v>
      </c>
      <c r="B205" s="42">
        <v>6.06</v>
      </c>
      <c r="C205" s="43">
        <v>52.84</v>
      </c>
      <c r="D205" s="44" t="s">
        <v>23</v>
      </c>
    </row>
    <row r="206" spans="1:4" outlineLevel="1">
      <c r="A206" s="41">
        <v>18</v>
      </c>
      <c r="B206" s="42">
        <v>6.54</v>
      </c>
      <c r="C206" s="43">
        <v>60.5</v>
      </c>
      <c r="D206" s="44" t="s">
        <v>10</v>
      </c>
    </row>
    <row r="207" spans="1:4" outlineLevel="1">
      <c r="A207" s="41">
        <v>18</v>
      </c>
      <c r="B207" s="42">
        <v>6.84</v>
      </c>
      <c r="C207" s="43">
        <v>81.88</v>
      </c>
      <c r="D207" s="44" t="s">
        <v>10</v>
      </c>
    </row>
    <row r="208" spans="1:4" outlineLevel="1">
      <c r="A208" s="41">
        <v>18</v>
      </c>
      <c r="B208" s="42">
        <v>7.31</v>
      </c>
      <c r="C208" s="43">
        <v>53.57</v>
      </c>
      <c r="D208" s="44" t="s">
        <v>10</v>
      </c>
    </row>
    <row r="209" spans="1:4" outlineLevel="1">
      <c r="A209" s="41">
        <v>18</v>
      </c>
      <c r="B209" s="42">
        <v>7.54</v>
      </c>
      <c r="C209" s="43">
        <v>75.03</v>
      </c>
      <c r="D209" s="44" t="s">
        <v>23</v>
      </c>
    </row>
    <row r="210" spans="1:4" outlineLevel="1">
      <c r="A210" s="41">
        <v>18</v>
      </c>
      <c r="B210" s="42">
        <v>7.57</v>
      </c>
      <c r="C210" s="43">
        <v>73.78</v>
      </c>
      <c r="D210" s="44" t="s">
        <v>10</v>
      </c>
    </row>
    <row r="211" spans="1:4" outlineLevel="1">
      <c r="A211" s="41">
        <v>18</v>
      </c>
      <c r="B211" s="42">
        <v>8.1</v>
      </c>
      <c r="C211" s="43">
        <v>77.16</v>
      </c>
      <c r="D211" s="44" t="s">
        <v>23</v>
      </c>
    </row>
    <row r="212" spans="1:4" outlineLevel="1">
      <c r="A212" s="41">
        <v>18</v>
      </c>
      <c r="B212" s="42">
        <v>8.39</v>
      </c>
      <c r="C212" s="43">
        <v>72.72</v>
      </c>
      <c r="D212" s="44" t="s">
        <v>23</v>
      </c>
    </row>
    <row r="213" spans="1:4" outlineLevel="1">
      <c r="A213" s="41">
        <v>18</v>
      </c>
      <c r="B213" s="42">
        <v>9.1999999999999993</v>
      </c>
      <c r="C213" s="43">
        <v>76.39</v>
      </c>
      <c r="D213" s="44" t="s">
        <v>23</v>
      </c>
    </row>
    <row r="214" spans="1:4" outlineLevel="1">
      <c r="A214" s="41">
        <v>18</v>
      </c>
      <c r="B214" s="42">
        <v>9.99</v>
      </c>
      <c r="C214" s="43">
        <v>75.739999999999995</v>
      </c>
      <c r="D214" s="44" t="s">
        <v>23</v>
      </c>
    </row>
    <row r="215" spans="1:4" outlineLevel="1">
      <c r="A215" s="41">
        <v>18</v>
      </c>
      <c r="B215" s="42">
        <v>11.1</v>
      </c>
      <c r="C215" s="43">
        <v>100.82</v>
      </c>
      <c r="D215" s="44" t="s">
        <v>10</v>
      </c>
    </row>
    <row r="216" spans="1:4">
      <c r="A216" s="37">
        <v>19</v>
      </c>
      <c r="B216" s="38">
        <v>2.9</v>
      </c>
      <c r="C216" s="39">
        <v>31.65</v>
      </c>
      <c r="D216" s="40" t="s">
        <v>10</v>
      </c>
    </row>
    <row r="217" spans="1:4" outlineLevel="1">
      <c r="A217" s="37">
        <v>19</v>
      </c>
      <c r="B217" s="38">
        <v>3.8</v>
      </c>
      <c r="C217" s="39">
        <v>50.34</v>
      </c>
      <c r="D217" s="40" t="s">
        <v>10</v>
      </c>
    </row>
    <row r="218" spans="1:4" outlineLevel="1">
      <c r="A218" s="37">
        <v>19</v>
      </c>
      <c r="B218" s="38">
        <v>3.8</v>
      </c>
      <c r="C218" s="39">
        <v>23.5</v>
      </c>
      <c r="D218" s="40" t="s">
        <v>10</v>
      </c>
    </row>
    <row r="219" spans="1:4" outlineLevel="1">
      <c r="A219" s="37">
        <v>19</v>
      </c>
      <c r="B219" s="38">
        <v>4.12</v>
      </c>
      <c r="C219" s="39">
        <v>37.869999999999997</v>
      </c>
      <c r="D219" s="40" t="s">
        <v>10</v>
      </c>
    </row>
    <row r="220" spans="1:4" outlineLevel="1">
      <c r="A220" s="37">
        <v>19</v>
      </c>
      <c r="B220" s="38">
        <v>5.0999999999999996</v>
      </c>
      <c r="C220" s="39">
        <v>47.22</v>
      </c>
      <c r="D220" s="40" t="s">
        <v>23</v>
      </c>
    </row>
    <row r="221" spans="1:4" outlineLevel="1">
      <c r="A221" s="37">
        <v>19</v>
      </c>
      <c r="B221" s="38">
        <v>6.22</v>
      </c>
      <c r="C221" s="39">
        <v>33.18</v>
      </c>
      <c r="D221" s="40" t="s">
        <v>10</v>
      </c>
    </row>
    <row r="222" spans="1:4" outlineLevel="1">
      <c r="A222" s="37">
        <v>19</v>
      </c>
      <c r="B222" s="38">
        <v>6.41</v>
      </c>
      <c r="C222" s="39">
        <v>26.77</v>
      </c>
      <c r="D222" s="40" t="s">
        <v>10</v>
      </c>
    </row>
    <row r="223" spans="1:4" outlineLevel="1">
      <c r="A223" s="37">
        <v>19</v>
      </c>
      <c r="B223" s="38">
        <v>6.57</v>
      </c>
      <c r="C223" s="39">
        <v>64.61</v>
      </c>
      <c r="D223" s="40" t="s">
        <v>23</v>
      </c>
    </row>
    <row r="224" spans="1:4" outlineLevel="1">
      <c r="A224" s="37">
        <v>19</v>
      </c>
      <c r="B224" s="38">
        <v>7.3</v>
      </c>
      <c r="C224" s="39">
        <v>66.13</v>
      </c>
      <c r="D224" s="40" t="s">
        <v>10</v>
      </c>
    </row>
    <row r="225" spans="1:4" outlineLevel="1">
      <c r="A225" s="37">
        <v>19</v>
      </c>
      <c r="B225" s="38">
        <v>7.59</v>
      </c>
      <c r="C225" s="39">
        <v>58.01</v>
      </c>
      <c r="D225" s="40" t="s">
        <v>23</v>
      </c>
    </row>
    <row r="226" spans="1:4" outlineLevel="1">
      <c r="A226" s="37">
        <v>19</v>
      </c>
      <c r="B226" s="38">
        <v>7.73</v>
      </c>
      <c r="C226" s="39">
        <v>75.430000000000007</v>
      </c>
      <c r="D226" s="40" t="s">
        <v>10</v>
      </c>
    </row>
    <row r="227" spans="1:4" outlineLevel="1">
      <c r="A227" s="37">
        <v>19</v>
      </c>
      <c r="B227" s="38">
        <v>7.79</v>
      </c>
      <c r="C227" s="39">
        <v>34.770000000000003</v>
      </c>
      <c r="D227" s="40" t="s">
        <v>10</v>
      </c>
    </row>
    <row r="228" spans="1:4" outlineLevel="1">
      <c r="A228" s="37">
        <v>19</v>
      </c>
      <c r="B228" s="38">
        <v>8.7799999999999994</v>
      </c>
      <c r="C228" s="39">
        <v>61.87</v>
      </c>
      <c r="D228" s="40" t="s">
        <v>10</v>
      </c>
    </row>
    <row r="229" spans="1:4" outlineLevel="1">
      <c r="A229" s="37">
        <v>19</v>
      </c>
      <c r="B229" s="38">
        <v>12.7</v>
      </c>
      <c r="C229" s="39">
        <v>89.68</v>
      </c>
      <c r="D229" s="40" t="s">
        <v>10</v>
      </c>
    </row>
    <row r="230" spans="1:4">
      <c r="A230" s="41">
        <v>20</v>
      </c>
      <c r="B230" s="42">
        <v>3</v>
      </c>
      <c r="C230" s="43">
        <v>30.68</v>
      </c>
      <c r="D230" s="44" t="s">
        <v>10</v>
      </c>
    </row>
    <row r="231" spans="1:4" outlineLevel="1">
      <c r="A231" s="41">
        <v>20</v>
      </c>
      <c r="B231" s="42">
        <v>4.46</v>
      </c>
      <c r="C231" s="43">
        <v>34.049999999999997</v>
      </c>
      <c r="D231" s="44" t="s">
        <v>10</v>
      </c>
    </row>
    <row r="232" spans="1:4" outlineLevel="1">
      <c r="A232" s="41">
        <v>20</v>
      </c>
      <c r="B232" s="42">
        <v>4.78</v>
      </c>
      <c r="C232" s="43">
        <v>76.27</v>
      </c>
      <c r="D232" s="44" t="s">
        <v>10</v>
      </c>
    </row>
    <row r="233" spans="1:4" outlineLevel="1">
      <c r="A233" s="41">
        <v>20</v>
      </c>
      <c r="B233" s="42">
        <v>5.0999999999999996</v>
      </c>
      <c r="C233" s="43">
        <v>58.17</v>
      </c>
      <c r="D233" s="44" t="s">
        <v>10</v>
      </c>
    </row>
    <row r="234" spans="1:4" outlineLevel="1">
      <c r="A234" s="41">
        <v>20</v>
      </c>
      <c r="B234" s="42">
        <v>5.88</v>
      </c>
      <c r="C234" s="43">
        <v>63.1</v>
      </c>
      <c r="D234" s="44" t="s">
        <v>10</v>
      </c>
    </row>
    <row r="235" spans="1:4" outlineLevel="1">
      <c r="A235" s="41">
        <v>20</v>
      </c>
      <c r="B235" s="42">
        <v>5.93</v>
      </c>
      <c r="C235" s="43">
        <v>53.41</v>
      </c>
      <c r="D235" s="44" t="s">
        <v>23</v>
      </c>
    </row>
    <row r="236" spans="1:4" outlineLevel="1">
      <c r="A236" s="41">
        <v>20</v>
      </c>
      <c r="B236" s="42">
        <v>6.41</v>
      </c>
      <c r="C236" s="43">
        <v>45.66</v>
      </c>
      <c r="D236" s="44" t="s">
        <v>23</v>
      </c>
    </row>
    <row r="237" spans="1:4" outlineLevel="1">
      <c r="A237" s="41">
        <v>20</v>
      </c>
      <c r="B237" s="42">
        <v>6.68</v>
      </c>
      <c r="C237" s="43">
        <v>74.41</v>
      </c>
      <c r="D237" s="44" t="s">
        <v>10</v>
      </c>
    </row>
    <row r="238" spans="1:4" outlineLevel="1">
      <c r="A238" s="41">
        <v>20</v>
      </c>
      <c r="B238" s="42">
        <v>6.75</v>
      </c>
      <c r="C238" s="43">
        <v>79.989999999999995</v>
      </c>
      <c r="D238" s="44" t="s">
        <v>10</v>
      </c>
    </row>
    <row r="239" spans="1:4" outlineLevel="1">
      <c r="A239" s="41">
        <v>20</v>
      </c>
      <c r="B239" s="42">
        <v>7.31</v>
      </c>
      <c r="C239" s="43">
        <v>57.02</v>
      </c>
      <c r="D239" s="44" t="s">
        <v>23</v>
      </c>
    </row>
    <row r="240" spans="1:4" outlineLevel="1">
      <c r="A240" s="41">
        <v>20</v>
      </c>
      <c r="B240" s="42">
        <v>7.36</v>
      </c>
      <c r="C240" s="43">
        <v>80.430000000000007</v>
      </c>
      <c r="D240" s="44" t="s">
        <v>23</v>
      </c>
    </row>
    <row r="241" spans="1:4" outlineLevel="1">
      <c r="A241" s="41">
        <v>20</v>
      </c>
      <c r="B241" s="42">
        <v>7.69</v>
      </c>
      <c r="C241" s="43">
        <v>57.42</v>
      </c>
      <c r="D241" s="44" t="s">
        <v>10</v>
      </c>
    </row>
    <row r="242" spans="1:4" outlineLevel="1">
      <c r="A242" s="41">
        <v>20</v>
      </c>
      <c r="B242" s="42">
        <v>7.84</v>
      </c>
      <c r="C242" s="43">
        <v>63.91</v>
      </c>
      <c r="D242" s="44" t="s">
        <v>10</v>
      </c>
    </row>
    <row r="243" spans="1:4" outlineLevel="1">
      <c r="A243" s="41">
        <v>20</v>
      </c>
      <c r="B243" s="42">
        <v>7.97</v>
      </c>
      <c r="C243" s="43">
        <v>104.75</v>
      </c>
      <c r="D243" s="44" t="s">
        <v>10</v>
      </c>
    </row>
    <row r="244" spans="1:4" outlineLevel="1">
      <c r="A244" s="41">
        <v>20</v>
      </c>
      <c r="B244" s="42">
        <v>8.31</v>
      </c>
      <c r="C244" s="43">
        <v>64.02</v>
      </c>
      <c r="D244" s="44" t="s">
        <v>23</v>
      </c>
    </row>
    <row r="245" spans="1:4" outlineLevel="1">
      <c r="A245" s="41">
        <v>20</v>
      </c>
      <c r="B245" s="42">
        <v>8.35</v>
      </c>
      <c r="C245" s="43">
        <v>41.23</v>
      </c>
      <c r="D245" s="44" t="s">
        <v>10</v>
      </c>
    </row>
    <row r="246" spans="1:4" outlineLevel="1">
      <c r="A246" s="41">
        <v>20</v>
      </c>
      <c r="B246" s="42">
        <v>9.0299999999999994</v>
      </c>
      <c r="C246" s="43">
        <v>68.260000000000005</v>
      </c>
      <c r="D246" s="44" t="s">
        <v>23</v>
      </c>
    </row>
    <row r="247" spans="1:4" outlineLevel="1">
      <c r="A247" s="41">
        <v>20</v>
      </c>
      <c r="B247" s="42">
        <v>11.9</v>
      </c>
      <c r="C247" s="43">
        <v>95.17</v>
      </c>
      <c r="D247" s="44" t="s">
        <v>10</v>
      </c>
    </row>
    <row r="248" spans="1:4">
      <c r="A248" s="37">
        <v>21</v>
      </c>
      <c r="B248" s="38">
        <v>1.5</v>
      </c>
      <c r="C248" s="39">
        <v>23.33</v>
      </c>
      <c r="D248" s="40" t="s">
        <v>10</v>
      </c>
    </row>
    <row r="249" spans="1:4" outlineLevel="1">
      <c r="A249" s="37">
        <v>21</v>
      </c>
      <c r="B249" s="38">
        <v>4.2</v>
      </c>
      <c r="C249" s="39">
        <v>44.29</v>
      </c>
      <c r="D249" s="40" t="s">
        <v>10</v>
      </c>
    </row>
    <row r="250" spans="1:4" outlineLevel="1">
      <c r="A250" s="37">
        <v>21</v>
      </c>
      <c r="B250" s="38">
        <v>6.16</v>
      </c>
      <c r="C250" s="39">
        <v>43.75</v>
      </c>
      <c r="D250" s="40" t="s">
        <v>10</v>
      </c>
    </row>
    <row r="251" spans="1:4" outlineLevel="1">
      <c r="A251" s="37">
        <v>21</v>
      </c>
      <c r="B251" s="38">
        <v>6.65</v>
      </c>
      <c r="C251" s="39">
        <v>62.98</v>
      </c>
      <c r="D251" s="40" t="s">
        <v>10</v>
      </c>
    </row>
    <row r="252" spans="1:4" outlineLevel="1">
      <c r="A252" s="37">
        <v>21</v>
      </c>
      <c r="B252" s="38">
        <v>7.27</v>
      </c>
      <c r="C252" s="39">
        <v>64.69</v>
      </c>
      <c r="D252" s="40" t="s">
        <v>10</v>
      </c>
    </row>
    <row r="253" spans="1:4" outlineLevel="1">
      <c r="A253" s="37">
        <v>21</v>
      </c>
      <c r="B253" s="38">
        <v>7.87</v>
      </c>
      <c r="C253" s="39">
        <v>55.21</v>
      </c>
      <c r="D253" s="40" t="s">
        <v>10</v>
      </c>
    </row>
    <row r="254" spans="1:4" outlineLevel="1">
      <c r="A254" s="37">
        <v>21</v>
      </c>
      <c r="B254" s="38">
        <v>9.15</v>
      </c>
      <c r="C254" s="39">
        <v>78.58</v>
      </c>
      <c r="D254" s="40" t="s">
        <v>10</v>
      </c>
    </row>
    <row r="255" spans="1:4" outlineLevel="1">
      <c r="A255" s="37">
        <v>21</v>
      </c>
      <c r="B255" s="38">
        <v>9.5299999999999994</v>
      </c>
      <c r="C255" s="39">
        <v>57.6</v>
      </c>
      <c r="D255" s="40" t="s">
        <v>10</v>
      </c>
    </row>
    <row r="256" spans="1:4" outlineLevel="1">
      <c r="A256" s="37">
        <v>21</v>
      </c>
      <c r="B256" s="38">
        <v>9.58</v>
      </c>
      <c r="C256" s="39">
        <v>57.83</v>
      </c>
      <c r="D256" s="40" t="s">
        <v>10</v>
      </c>
    </row>
    <row r="257" spans="1:4" outlineLevel="1">
      <c r="A257" s="37">
        <v>21</v>
      </c>
      <c r="B257" s="38">
        <v>10.6</v>
      </c>
      <c r="C257" s="39">
        <v>85.37</v>
      </c>
      <c r="D257" s="40" t="s">
        <v>10</v>
      </c>
    </row>
    <row r="258" spans="1:4">
      <c r="A258" s="41">
        <v>22</v>
      </c>
      <c r="B258" s="42">
        <v>4.1500000000000004</v>
      </c>
      <c r="C258" s="43">
        <v>45.83</v>
      </c>
      <c r="D258" s="44" t="s">
        <v>23</v>
      </c>
    </row>
    <row r="259" spans="1:4" outlineLevel="1">
      <c r="A259" s="41">
        <v>22</v>
      </c>
      <c r="B259" s="42">
        <v>4.38</v>
      </c>
      <c r="C259" s="43">
        <v>43.95</v>
      </c>
      <c r="D259" s="44" t="s">
        <v>23</v>
      </c>
    </row>
    <row r="260" spans="1:4" outlineLevel="1">
      <c r="A260" s="41">
        <v>22</v>
      </c>
      <c r="B260" s="42">
        <v>5.05</v>
      </c>
      <c r="C260" s="43">
        <v>45.65</v>
      </c>
      <c r="D260" s="44" t="s">
        <v>10</v>
      </c>
    </row>
    <row r="261" spans="1:4" outlineLevel="1">
      <c r="A261" s="41">
        <v>22</v>
      </c>
      <c r="B261" s="42">
        <v>5.7</v>
      </c>
      <c r="C261" s="43">
        <v>49.24</v>
      </c>
      <c r="D261" s="44" t="s">
        <v>23</v>
      </c>
    </row>
    <row r="262" spans="1:4" outlineLevel="1">
      <c r="A262" s="41">
        <v>22</v>
      </c>
      <c r="B262" s="42">
        <v>5.79</v>
      </c>
      <c r="C262" s="43">
        <v>67.23</v>
      </c>
      <c r="D262" s="44" t="s">
        <v>10</v>
      </c>
    </row>
    <row r="263" spans="1:4" outlineLevel="1">
      <c r="A263" s="41">
        <v>22</v>
      </c>
      <c r="B263" s="42">
        <v>6.09</v>
      </c>
      <c r="C263" s="43">
        <v>55.31</v>
      </c>
      <c r="D263" s="44" t="s">
        <v>10</v>
      </c>
    </row>
    <row r="264" spans="1:4" outlineLevel="1">
      <c r="A264" s="41">
        <v>22</v>
      </c>
      <c r="B264" s="42">
        <v>7.66</v>
      </c>
      <c r="C264" s="43">
        <v>69.86</v>
      </c>
      <c r="D264" s="44" t="s">
        <v>10</v>
      </c>
    </row>
    <row r="265" spans="1:4" outlineLevel="1">
      <c r="A265" s="41">
        <v>22</v>
      </c>
      <c r="B265" s="42">
        <v>8.1</v>
      </c>
      <c r="C265" s="43">
        <v>65.84</v>
      </c>
      <c r="D265" s="44" t="s">
        <v>10</v>
      </c>
    </row>
    <row r="266" spans="1:4" outlineLevel="1">
      <c r="A266" s="41">
        <v>22</v>
      </c>
      <c r="B266" s="42">
        <v>8.7200000000000006</v>
      </c>
      <c r="C266" s="43">
        <v>68.069999999999993</v>
      </c>
      <c r="D266" s="44" t="s">
        <v>23</v>
      </c>
    </row>
    <row r="267" spans="1:4" outlineLevel="1">
      <c r="A267" s="41">
        <v>22</v>
      </c>
      <c r="B267" s="42">
        <v>9.1999999999999993</v>
      </c>
      <c r="C267" s="43">
        <v>72.510000000000005</v>
      </c>
      <c r="D267" s="44" t="s">
        <v>10</v>
      </c>
    </row>
    <row r="268" spans="1:4" outlineLevel="1">
      <c r="A268" s="41">
        <v>22</v>
      </c>
      <c r="B268" s="42">
        <v>9.8699999999999992</v>
      </c>
      <c r="C268" s="43">
        <v>84.28</v>
      </c>
      <c r="D268" s="44" t="s">
        <v>23</v>
      </c>
    </row>
    <row r="269" spans="1:4" outlineLevel="1">
      <c r="A269" s="41">
        <v>22</v>
      </c>
      <c r="B269" s="42">
        <v>10.7</v>
      </c>
      <c r="C269" s="43">
        <v>82.02</v>
      </c>
      <c r="D269" s="44" t="s">
        <v>10</v>
      </c>
    </row>
    <row r="270" spans="1:4" outlineLevel="1">
      <c r="A270" s="41">
        <v>22</v>
      </c>
      <c r="B270" s="42">
        <v>11.3</v>
      </c>
      <c r="C270" s="43">
        <v>99.6</v>
      </c>
      <c r="D270" s="44" t="s">
        <v>10</v>
      </c>
    </row>
    <row r="271" spans="1:4" outlineLevel="1">
      <c r="A271" s="41">
        <v>22</v>
      </c>
      <c r="B271" s="42">
        <v>12.4</v>
      </c>
      <c r="C271" s="43">
        <v>96.74</v>
      </c>
      <c r="D271" s="44" t="s">
        <v>10</v>
      </c>
    </row>
    <row r="272" spans="1:4" outlineLevel="1">
      <c r="A272" s="41">
        <v>22</v>
      </c>
      <c r="B272" s="42">
        <v>12.7</v>
      </c>
      <c r="C272" s="43">
        <v>88.57</v>
      </c>
      <c r="D272" s="44" t="s">
        <v>10</v>
      </c>
    </row>
    <row r="273" spans="1:4">
      <c r="A273" s="37">
        <v>23</v>
      </c>
      <c r="B273" s="38">
        <v>2.8</v>
      </c>
      <c r="C273" s="39">
        <v>11.14</v>
      </c>
      <c r="D273" s="40" t="s">
        <v>10</v>
      </c>
    </row>
    <row r="274" spans="1:4" outlineLevel="1">
      <c r="A274" s="37">
        <v>23</v>
      </c>
      <c r="B274" s="38">
        <v>4.1500000000000004</v>
      </c>
      <c r="C274" s="39">
        <v>49.27</v>
      </c>
      <c r="D274" s="40" t="s">
        <v>23</v>
      </c>
    </row>
    <row r="275" spans="1:4" outlineLevel="1">
      <c r="A275" s="37">
        <v>23</v>
      </c>
      <c r="B275" s="38">
        <v>4.17</v>
      </c>
      <c r="C275" s="39">
        <v>39.58</v>
      </c>
      <c r="D275" s="40" t="s">
        <v>23</v>
      </c>
    </row>
    <row r="276" spans="1:4" outlineLevel="1">
      <c r="A276" s="37">
        <v>23</v>
      </c>
      <c r="B276" s="38">
        <v>4.34</v>
      </c>
      <c r="C276" s="39">
        <v>50.33</v>
      </c>
      <c r="D276" s="40" t="s">
        <v>23</v>
      </c>
    </row>
    <row r="277" spans="1:4" outlineLevel="1">
      <c r="A277" s="37">
        <v>23</v>
      </c>
      <c r="B277" s="38">
        <v>4.54</v>
      </c>
      <c r="C277" s="39">
        <v>21.1</v>
      </c>
      <c r="D277" s="40" t="s">
        <v>23</v>
      </c>
    </row>
    <row r="278" spans="1:4" outlineLevel="1">
      <c r="A278" s="37">
        <v>23</v>
      </c>
      <c r="B278" s="38">
        <v>4.6100000000000003</v>
      </c>
      <c r="C278" s="39">
        <v>41.34</v>
      </c>
      <c r="D278" s="40" t="s">
        <v>10</v>
      </c>
    </row>
    <row r="279" spans="1:4" outlineLevel="1">
      <c r="A279" s="37">
        <v>23</v>
      </c>
      <c r="B279" s="38">
        <v>5.41</v>
      </c>
      <c r="C279" s="39">
        <v>44.6</v>
      </c>
      <c r="D279" s="40" t="s">
        <v>23</v>
      </c>
    </row>
    <row r="280" spans="1:4" outlineLevel="1">
      <c r="A280" s="37">
        <v>23</v>
      </c>
      <c r="B280" s="38">
        <v>6.68</v>
      </c>
      <c r="C280" s="39">
        <v>33.049999999999997</v>
      </c>
      <c r="D280" s="40" t="s">
        <v>23</v>
      </c>
    </row>
    <row r="281" spans="1:4" outlineLevel="1">
      <c r="A281" s="37">
        <v>23</v>
      </c>
      <c r="B281" s="38">
        <v>7.55</v>
      </c>
      <c r="C281" s="39">
        <v>92.22</v>
      </c>
      <c r="D281" s="40" t="s">
        <v>10</v>
      </c>
    </row>
    <row r="282" spans="1:4" outlineLevel="1">
      <c r="A282" s="37">
        <v>23</v>
      </c>
      <c r="B282" s="38">
        <v>8.18</v>
      </c>
      <c r="C282" s="39">
        <v>92.48</v>
      </c>
      <c r="D282" s="40" t="s">
        <v>23</v>
      </c>
    </row>
    <row r="283" spans="1:4" outlineLevel="1">
      <c r="A283" s="37">
        <v>23</v>
      </c>
      <c r="B283" s="38">
        <v>8.65</v>
      </c>
      <c r="C283" s="39">
        <v>88.43</v>
      </c>
      <c r="D283" s="40" t="s">
        <v>23</v>
      </c>
    </row>
    <row r="284" spans="1:4" outlineLevel="1">
      <c r="A284" s="37">
        <v>23</v>
      </c>
      <c r="B284" s="38">
        <v>8.9700000000000006</v>
      </c>
      <c r="C284" s="39">
        <v>53.51</v>
      </c>
      <c r="D284" s="40" t="s">
        <v>10</v>
      </c>
    </row>
    <row r="285" spans="1:4" outlineLevel="1">
      <c r="A285" s="37">
        <v>23</v>
      </c>
      <c r="B285" s="38">
        <v>9.3000000000000007</v>
      </c>
      <c r="C285" s="39">
        <v>58.26</v>
      </c>
      <c r="D285" s="40" t="s">
        <v>10</v>
      </c>
    </row>
    <row r="286" spans="1:4" outlineLevel="1">
      <c r="A286" s="37">
        <v>23</v>
      </c>
      <c r="B286" s="38">
        <v>11.8</v>
      </c>
      <c r="C286" s="39">
        <v>74.97</v>
      </c>
      <c r="D286" s="40" t="s">
        <v>10</v>
      </c>
    </row>
    <row r="287" spans="1:4" outlineLevel="1">
      <c r="A287" s="37">
        <v>23</v>
      </c>
      <c r="B287" s="38">
        <v>12.1</v>
      </c>
      <c r="C287" s="39">
        <v>83.86</v>
      </c>
      <c r="D287" s="40" t="s">
        <v>10</v>
      </c>
    </row>
    <row r="288" spans="1:4">
      <c r="A288" s="41">
        <v>24</v>
      </c>
      <c r="B288" s="42">
        <v>4</v>
      </c>
      <c r="C288" s="43">
        <v>58.99</v>
      </c>
      <c r="D288" s="44" t="s">
        <v>10</v>
      </c>
    </row>
    <row r="289" spans="1:4" outlineLevel="1">
      <c r="A289" s="41">
        <v>24</v>
      </c>
      <c r="B289" s="42">
        <v>4.05</v>
      </c>
      <c r="C289" s="43">
        <v>47.74</v>
      </c>
      <c r="D289" s="44" t="s">
        <v>23</v>
      </c>
    </row>
    <row r="290" spans="1:4" outlineLevel="1">
      <c r="A290" s="41">
        <v>24</v>
      </c>
      <c r="B290" s="42">
        <v>4.4800000000000004</v>
      </c>
      <c r="C290" s="43">
        <v>38.24</v>
      </c>
      <c r="D290" s="44" t="s">
        <v>23</v>
      </c>
    </row>
    <row r="291" spans="1:4" outlineLevel="1">
      <c r="A291" s="41">
        <v>24</v>
      </c>
      <c r="B291" s="42">
        <v>4.66</v>
      </c>
      <c r="C291" s="43">
        <v>38.69</v>
      </c>
      <c r="D291" s="44" t="s">
        <v>23</v>
      </c>
    </row>
    <row r="292" spans="1:4" outlineLevel="1">
      <c r="A292" s="41">
        <v>24</v>
      </c>
      <c r="B292" s="42">
        <v>4.66</v>
      </c>
      <c r="C292" s="43">
        <v>36.200000000000003</v>
      </c>
      <c r="D292" s="44" t="s">
        <v>10</v>
      </c>
    </row>
    <row r="293" spans="1:4" outlineLevel="1">
      <c r="A293" s="41">
        <v>24</v>
      </c>
      <c r="B293" s="42">
        <v>4.67</v>
      </c>
      <c r="C293" s="43">
        <v>57.53</v>
      </c>
      <c r="D293" s="44" t="s">
        <v>23</v>
      </c>
    </row>
    <row r="294" spans="1:4" outlineLevel="1">
      <c r="A294" s="41">
        <v>24</v>
      </c>
      <c r="B294" s="42">
        <v>5.0599999999999996</v>
      </c>
      <c r="C294" s="43">
        <v>96.03</v>
      </c>
      <c r="D294" s="44" t="s">
        <v>23</v>
      </c>
    </row>
    <row r="295" spans="1:4" outlineLevel="1">
      <c r="A295" s="41">
        <v>24</v>
      </c>
      <c r="B295" s="42">
        <v>5.18</v>
      </c>
      <c r="C295" s="43">
        <v>59.17</v>
      </c>
      <c r="D295" s="44" t="s">
        <v>10</v>
      </c>
    </row>
    <row r="296" spans="1:4" outlineLevel="1">
      <c r="A296" s="41">
        <v>24</v>
      </c>
      <c r="B296" s="42">
        <v>5.61</v>
      </c>
      <c r="C296" s="43">
        <v>63.19</v>
      </c>
      <c r="D296" s="44" t="s">
        <v>10</v>
      </c>
    </row>
    <row r="297" spans="1:4" outlineLevel="1">
      <c r="A297" s="41">
        <v>24</v>
      </c>
      <c r="B297" s="42">
        <v>5.65</v>
      </c>
      <c r="C297" s="43">
        <v>65.02</v>
      </c>
      <c r="D297" s="44" t="s">
        <v>10</v>
      </c>
    </row>
    <row r="298" spans="1:4" outlineLevel="1">
      <c r="A298" s="41">
        <v>24</v>
      </c>
      <c r="B298" s="42">
        <v>6.46</v>
      </c>
      <c r="C298" s="43">
        <v>50.33</v>
      </c>
      <c r="D298" s="44" t="s">
        <v>10</v>
      </c>
    </row>
    <row r="299" spans="1:4" outlineLevel="1">
      <c r="A299" s="41">
        <v>24</v>
      </c>
      <c r="B299" s="42">
        <v>6.56</v>
      </c>
      <c r="C299" s="43">
        <v>76.7</v>
      </c>
      <c r="D299" s="44" t="s">
        <v>10</v>
      </c>
    </row>
    <row r="300" spans="1:4" outlineLevel="1">
      <c r="A300" s="41">
        <v>24</v>
      </c>
      <c r="B300" s="42">
        <v>6.85</v>
      </c>
      <c r="C300" s="43">
        <v>62.56</v>
      </c>
      <c r="D300" s="44" t="s">
        <v>10</v>
      </c>
    </row>
    <row r="301" spans="1:4" outlineLevel="1">
      <c r="A301" s="41">
        <v>24</v>
      </c>
      <c r="B301" s="42">
        <v>7.07</v>
      </c>
      <c r="C301" s="43">
        <v>92.83</v>
      </c>
      <c r="D301" s="44" t="s">
        <v>10</v>
      </c>
    </row>
    <row r="302" spans="1:4" outlineLevel="1">
      <c r="A302" s="41">
        <v>24</v>
      </c>
      <c r="B302" s="42">
        <v>7.72</v>
      </c>
      <c r="C302" s="43">
        <v>31.75</v>
      </c>
      <c r="D302" s="44" t="s">
        <v>10</v>
      </c>
    </row>
    <row r="303" spans="1:4" outlineLevel="1">
      <c r="A303" s="41">
        <v>24</v>
      </c>
      <c r="B303" s="42">
        <v>7.9</v>
      </c>
      <c r="C303" s="43">
        <v>65.95</v>
      </c>
      <c r="D303" s="44" t="s">
        <v>23</v>
      </c>
    </row>
    <row r="304" spans="1:4" outlineLevel="1">
      <c r="A304" s="41">
        <v>24</v>
      </c>
      <c r="B304" s="42">
        <v>8.6</v>
      </c>
      <c r="C304" s="43">
        <v>68.48</v>
      </c>
      <c r="D304" s="44" t="s">
        <v>23</v>
      </c>
    </row>
    <row r="305" spans="1:4" outlineLevel="1">
      <c r="A305" s="41">
        <v>24</v>
      </c>
      <c r="B305" s="42">
        <v>8.6199999999999992</v>
      </c>
      <c r="C305" s="43">
        <v>59.47</v>
      </c>
      <c r="D305" s="44" t="s">
        <v>10</v>
      </c>
    </row>
    <row r="306" spans="1:4" outlineLevel="1">
      <c r="A306" s="41">
        <v>24</v>
      </c>
      <c r="B306" s="42">
        <v>8.65</v>
      </c>
      <c r="C306" s="43">
        <v>79.790000000000006</v>
      </c>
      <c r="D306" s="44" t="s">
        <v>23</v>
      </c>
    </row>
    <row r="307" spans="1:4" outlineLevel="1">
      <c r="A307" s="41">
        <v>24</v>
      </c>
      <c r="B307" s="42">
        <v>8.83</v>
      </c>
      <c r="C307" s="43">
        <v>76.27</v>
      </c>
      <c r="D307" s="44" t="s">
        <v>10</v>
      </c>
    </row>
    <row r="308" spans="1:4" outlineLevel="1">
      <c r="A308" s="41">
        <v>24</v>
      </c>
      <c r="B308" s="42">
        <v>9.02</v>
      </c>
      <c r="C308" s="43">
        <v>68.38</v>
      </c>
      <c r="D308" s="44" t="s">
        <v>10</v>
      </c>
    </row>
    <row r="309" spans="1:4" outlineLevel="1">
      <c r="A309" s="41">
        <v>24</v>
      </c>
      <c r="B309" s="42">
        <v>9.2799999999999994</v>
      </c>
      <c r="C309" s="43">
        <v>76.55</v>
      </c>
      <c r="D309" s="44" t="s">
        <v>23</v>
      </c>
    </row>
    <row r="310" spans="1:4" outlineLevel="1">
      <c r="A310" s="41">
        <v>24</v>
      </c>
      <c r="B310" s="42">
        <v>9.31</v>
      </c>
      <c r="C310" s="43">
        <v>77.760000000000005</v>
      </c>
      <c r="D310" s="44" t="s">
        <v>10</v>
      </c>
    </row>
    <row r="311" spans="1:4" outlineLevel="1">
      <c r="A311" s="41">
        <v>24</v>
      </c>
      <c r="B311" s="42">
        <v>9.91</v>
      </c>
      <c r="C311" s="43">
        <v>62.71</v>
      </c>
      <c r="D311" s="44" t="s">
        <v>23</v>
      </c>
    </row>
    <row r="312" spans="1:4">
      <c r="A312" s="37">
        <v>25</v>
      </c>
      <c r="B312" s="38">
        <v>2.4</v>
      </c>
      <c r="C312" s="39">
        <v>48.14</v>
      </c>
      <c r="D312" s="40" t="s">
        <v>10</v>
      </c>
    </row>
    <row r="313" spans="1:4" outlineLevel="1">
      <c r="A313" s="37">
        <v>25</v>
      </c>
      <c r="B313" s="38">
        <v>3.8</v>
      </c>
      <c r="C313" s="39">
        <v>44.87</v>
      </c>
      <c r="D313" s="40" t="s">
        <v>10</v>
      </c>
    </row>
    <row r="314" spans="1:4" outlineLevel="1">
      <c r="A314" s="37">
        <v>25</v>
      </c>
      <c r="B314" s="38">
        <v>4</v>
      </c>
      <c r="C314" s="39">
        <v>18.52</v>
      </c>
      <c r="D314" s="40" t="s">
        <v>10</v>
      </c>
    </row>
    <row r="315" spans="1:4" outlineLevel="1">
      <c r="A315" s="37">
        <v>25</v>
      </c>
      <c r="B315" s="38">
        <v>4.32</v>
      </c>
      <c r="C315" s="39">
        <v>31.48</v>
      </c>
      <c r="D315" s="40" t="s">
        <v>10</v>
      </c>
    </row>
    <row r="316" spans="1:4" outlineLevel="1">
      <c r="A316" s="37">
        <v>25</v>
      </c>
      <c r="B316" s="38">
        <v>4.57</v>
      </c>
      <c r="C316" s="39">
        <v>45.88</v>
      </c>
      <c r="D316" s="40" t="s">
        <v>10</v>
      </c>
    </row>
    <row r="317" spans="1:4" outlineLevel="1">
      <c r="A317" s="37">
        <v>25</v>
      </c>
      <c r="B317" s="38">
        <v>4.78</v>
      </c>
      <c r="C317" s="39">
        <v>67.87</v>
      </c>
      <c r="D317" s="40" t="s">
        <v>10</v>
      </c>
    </row>
    <row r="318" spans="1:4" outlineLevel="1">
      <c r="A318" s="37">
        <v>25</v>
      </c>
      <c r="B318" s="38">
        <v>4.88</v>
      </c>
      <c r="C318" s="39">
        <v>62.64</v>
      </c>
      <c r="D318" s="40" t="s">
        <v>10</v>
      </c>
    </row>
    <row r="319" spans="1:4" outlineLevel="1">
      <c r="A319" s="37">
        <v>25</v>
      </c>
      <c r="B319" s="38">
        <v>4.99</v>
      </c>
      <c r="C319" s="39">
        <v>42.91</v>
      </c>
      <c r="D319" s="40" t="s">
        <v>10</v>
      </c>
    </row>
    <row r="320" spans="1:4" outlineLevel="1">
      <c r="A320" s="37">
        <v>25</v>
      </c>
      <c r="B320" s="38">
        <v>5.48</v>
      </c>
      <c r="C320" s="39">
        <v>34.47</v>
      </c>
      <c r="D320" s="40" t="s">
        <v>10</v>
      </c>
    </row>
    <row r="321" spans="1:4" outlineLevel="1">
      <c r="A321" s="37">
        <v>25</v>
      </c>
      <c r="B321" s="38">
        <v>5.94</v>
      </c>
      <c r="C321" s="39">
        <v>100.07</v>
      </c>
      <c r="D321" s="40" t="s">
        <v>10</v>
      </c>
    </row>
    <row r="322" spans="1:4" outlineLevel="1">
      <c r="A322" s="37">
        <v>25</v>
      </c>
      <c r="B322" s="38">
        <v>5.97</v>
      </c>
      <c r="C322" s="39">
        <v>49.48</v>
      </c>
      <c r="D322" s="40" t="s">
        <v>10</v>
      </c>
    </row>
    <row r="323" spans="1:4" outlineLevel="1">
      <c r="A323" s="37">
        <v>25</v>
      </c>
      <c r="B323" s="38">
        <v>6.16</v>
      </c>
      <c r="C323" s="39">
        <v>71.33</v>
      </c>
      <c r="D323" s="40" t="s">
        <v>23</v>
      </c>
    </row>
    <row r="324" spans="1:4" outlineLevel="1">
      <c r="A324" s="37">
        <v>25</v>
      </c>
      <c r="B324" s="38">
        <v>6.25</v>
      </c>
      <c r="C324" s="39">
        <v>59.23</v>
      </c>
      <c r="D324" s="40" t="s">
        <v>10</v>
      </c>
    </row>
    <row r="325" spans="1:4" outlineLevel="1">
      <c r="A325" s="37">
        <v>25</v>
      </c>
      <c r="B325" s="38">
        <v>6.28</v>
      </c>
      <c r="C325" s="39">
        <v>61.5</v>
      </c>
      <c r="D325" s="40" t="s">
        <v>10</v>
      </c>
    </row>
    <row r="326" spans="1:4" outlineLevel="1">
      <c r="A326" s="37">
        <v>25</v>
      </c>
      <c r="B326" s="38">
        <v>7.37</v>
      </c>
      <c r="C326" s="39">
        <v>19.02</v>
      </c>
      <c r="D326" s="40" t="s">
        <v>10</v>
      </c>
    </row>
    <row r="327" spans="1:4" outlineLevel="1">
      <c r="A327" s="37">
        <v>25</v>
      </c>
      <c r="B327" s="38">
        <v>7.98</v>
      </c>
      <c r="C327" s="39">
        <v>66.28</v>
      </c>
      <c r="D327" s="40" t="s">
        <v>23</v>
      </c>
    </row>
    <row r="328" spans="1:4" outlineLevel="1">
      <c r="A328" s="37">
        <v>25</v>
      </c>
      <c r="B328" s="38">
        <v>8.0399999999999991</v>
      </c>
      <c r="C328" s="39">
        <v>110.48</v>
      </c>
      <c r="D328" s="40" t="s">
        <v>10</v>
      </c>
    </row>
    <row r="329" spans="1:4" outlineLevel="1">
      <c r="A329" s="37">
        <v>25</v>
      </c>
      <c r="B329" s="38">
        <v>8.39</v>
      </c>
      <c r="C329" s="39">
        <v>56.55</v>
      </c>
      <c r="D329" s="40" t="s">
        <v>23</v>
      </c>
    </row>
    <row r="330" spans="1:4" outlineLevel="1">
      <c r="A330" s="37">
        <v>25</v>
      </c>
      <c r="B330" s="38">
        <v>8.5500000000000007</v>
      </c>
      <c r="C330" s="39">
        <v>37.83</v>
      </c>
      <c r="D330" s="40" t="s">
        <v>10</v>
      </c>
    </row>
    <row r="331" spans="1:4" outlineLevel="1">
      <c r="A331" s="37">
        <v>25</v>
      </c>
      <c r="B331" s="38">
        <v>9.67</v>
      </c>
      <c r="C331" s="39">
        <v>93.01</v>
      </c>
      <c r="D331" s="40" t="s">
        <v>23</v>
      </c>
    </row>
    <row r="332" spans="1:4" outlineLevel="1">
      <c r="A332" s="37">
        <v>25</v>
      </c>
      <c r="B332" s="38">
        <v>9.77</v>
      </c>
      <c r="C332" s="39">
        <v>81.569999999999993</v>
      </c>
      <c r="D332" s="40" t="s">
        <v>23</v>
      </c>
    </row>
    <row r="333" spans="1:4" outlineLevel="1">
      <c r="A333" s="37">
        <v>25</v>
      </c>
      <c r="B333" s="38">
        <v>12</v>
      </c>
      <c r="C333" s="39">
        <v>83.21</v>
      </c>
      <c r="D333" s="40" t="s">
        <v>10</v>
      </c>
    </row>
    <row r="334" spans="1:4" outlineLevel="1">
      <c r="A334" s="37">
        <v>25</v>
      </c>
      <c r="B334" s="38">
        <v>12.5</v>
      </c>
      <c r="C334" s="39">
        <v>110.81</v>
      </c>
      <c r="D334" s="40" t="s">
        <v>10</v>
      </c>
    </row>
    <row r="335" spans="1:4">
      <c r="A335" s="41">
        <v>26</v>
      </c>
      <c r="B335" s="42">
        <v>2.6</v>
      </c>
      <c r="C335" s="43">
        <v>43.26</v>
      </c>
      <c r="D335" s="44" t="s">
        <v>10</v>
      </c>
    </row>
    <row r="336" spans="1:4" outlineLevel="1">
      <c r="A336" s="41">
        <v>26</v>
      </c>
      <c r="B336" s="42">
        <v>3.2</v>
      </c>
      <c r="C336" s="43">
        <v>6.97</v>
      </c>
      <c r="D336" s="44" t="s">
        <v>10</v>
      </c>
    </row>
    <row r="337" spans="1:4" outlineLevel="1">
      <c r="A337" s="41">
        <v>26</v>
      </c>
      <c r="B337" s="42">
        <v>4.18</v>
      </c>
      <c r="C337" s="43">
        <v>8</v>
      </c>
      <c r="D337" s="44" t="s">
        <v>23</v>
      </c>
    </row>
    <row r="338" spans="1:4" outlineLevel="1">
      <c r="A338" s="41">
        <v>26</v>
      </c>
      <c r="B338" s="42">
        <v>4.76</v>
      </c>
      <c r="C338" s="43">
        <v>58</v>
      </c>
      <c r="D338" s="44" t="s">
        <v>23</v>
      </c>
    </row>
    <row r="339" spans="1:4" outlineLevel="1">
      <c r="A339" s="41">
        <v>26</v>
      </c>
      <c r="B339" s="42">
        <v>5.3</v>
      </c>
      <c r="C339" s="43">
        <v>30.67</v>
      </c>
      <c r="D339" s="44" t="s">
        <v>10</v>
      </c>
    </row>
    <row r="340" spans="1:4" outlineLevel="1">
      <c r="A340" s="41">
        <v>26</v>
      </c>
      <c r="B340" s="42">
        <v>5.31</v>
      </c>
      <c r="C340" s="43">
        <v>52.1</v>
      </c>
      <c r="D340" s="44" t="s">
        <v>10</v>
      </c>
    </row>
    <row r="341" spans="1:4" outlineLevel="1">
      <c r="A341" s="41">
        <v>26</v>
      </c>
      <c r="B341" s="42">
        <v>5.78</v>
      </c>
      <c r="C341" s="43">
        <v>87.4</v>
      </c>
      <c r="D341" s="44" t="s">
        <v>23</v>
      </c>
    </row>
    <row r="342" spans="1:4" outlineLevel="1">
      <c r="A342" s="41">
        <v>26</v>
      </c>
      <c r="B342" s="42">
        <v>6.21</v>
      </c>
      <c r="C342" s="43">
        <v>65.28</v>
      </c>
      <c r="D342" s="44" t="s">
        <v>23</v>
      </c>
    </row>
    <row r="343" spans="1:4" outlineLevel="1">
      <c r="A343" s="41">
        <v>26</v>
      </c>
      <c r="B343" s="42">
        <v>6.23</v>
      </c>
      <c r="C343" s="43">
        <v>53.91</v>
      </c>
      <c r="D343" s="44" t="s">
        <v>23</v>
      </c>
    </row>
    <row r="344" spans="1:4" outlineLevel="1">
      <c r="A344" s="41">
        <v>26</v>
      </c>
      <c r="B344" s="42">
        <v>6.82</v>
      </c>
      <c r="C344" s="43">
        <v>51.97</v>
      </c>
      <c r="D344" s="44" t="s">
        <v>10</v>
      </c>
    </row>
    <row r="345" spans="1:4" outlineLevel="1">
      <c r="A345" s="41">
        <v>26</v>
      </c>
      <c r="B345" s="42">
        <v>7.31</v>
      </c>
      <c r="C345" s="43">
        <v>62.13</v>
      </c>
      <c r="D345" s="44" t="s">
        <v>23</v>
      </c>
    </row>
    <row r="346" spans="1:4" outlineLevel="1">
      <c r="A346" s="41">
        <v>26</v>
      </c>
      <c r="B346" s="42">
        <v>7.37</v>
      </c>
      <c r="C346" s="43">
        <v>69.61</v>
      </c>
      <c r="D346" s="44" t="s">
        <v>23</v>
      </c>
    </row>
    <row r="347" spans="1:4" outlineLevel="1">
      <c r="A347" s="41">
        <v>26</v>
      </c>
      <c r="B347" s="42">
        <v>7.81</v>
      </c>
      <c r="C347" s="43">
        <v>71.47</v>
      </c>
      <c r="D347" s="44" t="s">
        <v>10</v>
      </c>
    </row>
    <row r="348" spans="1:4" outlineLevel="1">
      <c r="A348" s="41">
        <v>26</v>
      </c>
      <c r="B348" s="42">
        <v>8.14</v>
      </c>
      <c r="C348" s="43">
        <v>63.07</v>
      </c>
      <c r="D348" s="44" t="s">
        <v>23</v>
      </c>
    </row>
    <row r="349" spans="1:4" outlineLevel="1">
      <c r="A349" s="41">
        <v>26</v>
      </c>
      <c r="B349" s="42">
        <v>8.6300000000000008</v>
      </c>
      <c r="C349" s="43">
        <v>68.959999999999994</v>
      </c>
      <c r="D349" s="44" t="s">
        <v>23</v>
      </c>
    </row>
    <row r="350" spans="1:4" outlineLevel="1">
      <c r="A350" s="41">
        <v>26</v>
      </c>
      <c r="B350" s="42">
        <v>8.91</v>
      </c>
      <c r="C350" s="43">
        <v>47.3</v>
      </c>
      <c r="D350" s="44" t="s">
        <v>10</v>
      </c>
    </row>
    <row r="351" spans="1:4" outlineLevel="1">
      <c r="A351" s="41">
        <v>26</v>
      </c>
      <c r="B351" s="42">
        <v>9.2100000000000009</v>
      </c>
      <c r="C351" s="43">
        <v>83.15</v>
      </c>
      <c r="D351" s="44" t="s">
        <v>23</v>
      </c>
    </row>
    <row r="352" spans="1:4" outlineLevel="1">
      <c r="A352" s="41">
        <v>26</v>
      </c>
      <c r="B352" s="42">
        <v>9.3000000000000007</v>
      </c>
      <c r="C352" s="43">
        <v>78.83</v>
      </c>
      <c r="D352" s="44" t="s">
        <v>10</v>
      </c>
    </row>
    <row r="353" spans="1:4" outlineLevel="1">
      <c r="A353" s="41">
        <v>26</v>
      </c>
      <c r="B353" s="42">
        <v>9.68</v>
      </c>
      <c r="C353" s="43">
        <v>132.72999999999999</v>
      </c>
      <c r="D353" s="44" t="s">
        <v>10</v>
      </c>
    </row>
    <row r="354" spans="1:4" outlineLevel="1">
      <c r="A354" s="41">
        <v>26</v>
      </c>
      <c r="B354" s="42">
        <v>10</v>
      </c>
      <c r="C354" s="43">
        <v>98.34</v>
      </c>
      <c r="D354" s="44" t="s">
        <v>10</v>
      </c>
    </row>
    <row r="355" spans="1:4" outlineLevel="1">
      <c r="A355" s="41">
        <v>26</v>
      </c>
      <c r="B355" s="42">
        <v>11.8</v>
      </c>
      <c r="C355" s="43">
        <v>105.6</v>
      </c>
      <c r="D355" s="44" t="s">
        <v>10</v>
      </c>
    </row>
    <row r="356" spans="1:4">
      <c r="A356" s="37">
        <v>27</v>
      </c>
      <c r="B356" s="38">
        <v>1.6</v>
      </c>
      <c r="C356" s="39">
        <v>38.61</v>
      </c>
      <c r="D356" s="40" t="s">
        <v>10</v>
      </c>
    </row>
    <row r="357" spans="1:4" outlineLevel="1">
      <c r="A357" s="37">
        <v>27</v>
      </c>
      <c r="B357" s="38">
        <v>4.1100000000000003</v>
      </c>
      <c r="C357" s="39">
        <v>36.31</v>
      </c>
      <c r="D357" s="40" t="s">
        <v>10</v>
      </c>
    </row>
    <row r="358" spans="1:4" outlineLevel="1">
      <c r="A358" s="37">
        <v>27</v>
      </c>
      <c r="B358" s="38">
        <v>4.7</v>
      </c>
      <c r="C358" s="39">
        <v>44.37</v>
      </c>
      <c r="D358" s="40" t="s">
        <v>23</v>
      </c>
    </row>
    <row r="359" spans="1:4" outlineLevel="1">
      <c r="A359" s="37">
        <v>27</v>
      </c>
      <c r="B359" s="38">
        <v>4.84</v>
      </c>
      <c r="C359" s="39">
        <v>45.31</v>
      </c>
      <c r="D359" s="40" t="s">
        <v>23</v>
      </c>
    </row>
    <row r="360" spans="1:4" outlineLevel="1">
      <c r="A360" s="37">
        <v>27</v>
      </c>
      <c r="B360" s="38">
        <v>5.05</v>
      </c>
      <c r="C360" s="39">
        <v>73.69</v>
      </c>
      <c r="D360" s="40" t="s">
        <v>10</v>
      </c>
    </row>
    <row r="361" spans="1:4" outlineLevel="1">
      <c r="A361" s="37">
        <v>27</v>
      </c>
      <c r="B361" s="38">
        <v>5.22</v>
      </c>
      <c r="C361" s="39">
        <v>28.76</v>
      </c>
      <c r="D361" s="40" t="s">
        <v>10</v>
      </c>
    </row>
    <row r="362" spans="1:4" outlineLevel="1">
      <c r="A362" s="37">
        <v>27</v>
      </c>
      <c r="B362" s="38">
        <v>6.47</v>
      </c>
      <c r="C362" s="39">
        <v>36.21</v>
      </c>
      <c r="D362" s="40" t="s">
        <v>10</v>
      </c>
    </row>
    <row r="363" spans="1:4" outlineLevel="1">
      <c r="A363" s="37">
        <v>27</v>
      </c>
      <c r="B363" s="38">
        <v>6.5</v>
      </c>
      <c r="C363" s="39">
        <v>44.27</v>
      </c>
      <c r="D363" s="40" t="s">
        <v>10</v>
      </c>
    </row>
    <row r="364" spans="1:4" outlineLevel="1">
      <c r="A364" s="37">
        <v>27</v>
      </c>
      <c r="B364" s="38">
        <v>6.63</v>
      </c>
      <c r="C364" s="39">
        <v>54.57</v>
      </c>
      <c r="D364" s="40" t="s">
        <v>23</v>
      </c>
    </row>
    <row r="365" spans="1:4" outlineLevel="1">
      <c r="A365" s="37">
        <v>27</v>
      </c>
      <c r="B365" s="38">
        <v>6.63</v>
      </c>
      <c r="C365" s="39">
        <v>34.28</v>
      </c>
      <c r="D365" s="40" t="s">
        <v>23</v>
      </c>
    </row>
    <row r="366" spans="1:4" outlineLevel="1">
      <c r="A366" s="37">
        <v>27</v>
      </c>
      <c r="B366" s="38">
        <v>6.96</v>
      </c>
      <c r="C366" s="39">
        <v>65.400000000000006</v>
      </c>
      <c r="D366" s="40" t="s">
        <v>23</v>
      </c>
    </row>
    <row r="367" spans="1:4" outlineLevel="1">
      <c r="A367" s="37">
        <v>27</v>
      </c>
      <c r="B367" s="38">
        <v>7.7</v>
      </c>
      <c r="C367" s="39">
        <v>53.96</v>
      </c>
      <c r="D367" s="40" t="s">
        <v>23</v>
      </c>
    </row>
    <row r="368" spans="1:4" outlineLevel="1">
      <c r="A368" s="37">
        <v>27</v>
      </c>
      <c r="B368" s="38">
        <v>8.41</v>
      </c>
      <c r="C368" s="39">
        <v>54.49</v>
      </c>
      <c r="D368" s="40" t="s">
        <v>10</v>
      </c>
    </row>
    <row r="369" spans="1:4" outlineLevel="1">
      <c r="A369" s="37">
        <v>27</v>
      </c>
      <c r="B369" s="38">
        <v>9.25</v>
      </c>
      <c r="C369" s="39">
        <v>66.709999999999994</v>
      </c>
      <c r="D369" s="40" t="s">
        <v>23</v>
      </c>
    </row>
    <row r="370" spans="1:4" outlineLevel="1">
      <c r="A370" s="37">
        <v>27</v>
      </c>
      <c r="B370" s="38">
        <v>9.7799999999999994</v>
      </c>
      <c r="C370" s="39">
        <v>109.79</v>
      </c>
      <c r="D370" s="40" t="s">
        <v>10</v>
      </c>
    </row>
    <row r="371" spans="1:4" outlineLevel="1">
      <c r="A371" s="37">
        <v>27</v>
      </c>
      <c r="B371" s="38">
        <v>11.3</v>
      </c>
      <c r="C371" s="39">
        <v>92.43</v>
      </c>
      <c r="D371" s="40" t="s">
        <v>10</v>
      </c>
    </row>
    <row r="372" spans="1:4" outlineLevel="1">
      <c r="A372" s="37">
        <v>27</v>
      </c>
      <c r="B372" s="38">
        <v>11.4</v>
      </c>
      <c r="C372" s="39">
        <v>56.37</v>
      </c>
      <c r="D372" s="40" t="s">
        <v>10</v>
      </c>
    </row>
    <row r="373" spans="1:4">
      <c r="A373" s="41">
        <v>28</v>
      </c>
      <c r="B373" s="42">
        <v>4.1399999999999997</v>
      </c>
      <c r="C373" s="43">
        <v>22.54</v>
      </c>
      <c r="D373" s="44" t="s">
        <v>10</v>
      </c>
    </row>
    <row r="374" spans="1:4" outlineLevel="1">
      <c r="A374" s="41">
        <v>28</v>
      </c>
      <c r="B374" s="42">
        <v>4.3899999999999997</v>
      </c>
      <c r="C374" s="43">
        <v>35.26</v>
      </c>
      <c r="D374" s="44" t="s">
        <v>10</v>
      </c>
    </row>
    <row r="375" spans="1:4" outlineLevel="1">
      <c r="A375" s="41">
        <v>28</v>
      </c>
      <c r="B375" s="42">
        <v>5.29</v>
      </c>
      <c r="C375" s="43">
        <v>46.77</v>
      </c>
      <c r="D375" s="44" t="s">
        <v>23</v>
      </c>
    </row>
    <row r="376" spans="1:4" outlineLevel="1">
      <c r="A376" s="41">
        <v>28</v>
      </c>
      <c r="B376" s="42">
        <v>5.34</v>
      </c>
      <c r="C376" s="43">
        <v>51.69</v>
      </c>
      <c r="D376" s="44" t="s">
        <v>23</v>
      </c>
    </row>
    <row r="377" spans="1:4" outlineLevel="1">
      <c r="A377" s="41">
        <v>28</v>
      </c>
      <c r="B377" s="42">
        <v>5.39</v>
      </c>
      <c r="C377" s="43">
        <v>44.63</v>
      </c>
      <c r="D377" s="44" t="s">
        <v>23</v>
      </c>
    </row>
    <row r="378" spans="1:4" outlineLevel="1">
      <c r="A378" s="41">
        <v>28</v>
      </c>
      <c r="B378" s="42">
        <v>6.93</v>
      </c>
      <c r="C378" s="43">
        <v>71.62</v>
      </c>
      <c r="D378" s="44" t="s">
        <v>10</v>
      </c>
    </row>
    <row r="379" spans="1:4" outlineLevel="1">
      <c r="A379" s="41">
        <v>28</v>
      </c>
      <c r="B379" s="42">
        <v>7.21</v>
      </c>
      <c r="C379" s="43">
        <v>52.08</v>
      </c>
      <c r="D379" s="44" t="s">
        <v>23</v>
      </c>
    </row>
    <row r="380" spans="1:4" outlineLevel="1">
      <c r="A380" s="41">
        <v>28</v>
      </c>
      <c r="B380" s="42">
        <v>7.27</v>
      </c>
      <c r="C380" s="43">
        <v>33.450000000000003</v>
      </c>
      <c r="D380" s="44" t="s">
        <v>10</v>
      </c>
    </row>
    <row r="381" spans="1:4" outlineLevel="1">
      <c r="A381" s="41">
        <v>28</v>
      </c>
      <c r="B381" s="42">
        <v>7.41</v>
      </c>
      <c r="C381" s="43">
        <v>86.46</v>
      </c>
      <c r="D381" s="44" t="s">
        <v>23</v>
      </c>
    </row>
    <row r="382" spans="1:4" outlineLevel="1">
      <c r="A382" s="41">
        <v>28</v>
      </c>
      <c r="B382" s="42">
        <v>7.58</v>
      </c>
      <c r="C382" s="43">
        <v>54.71</v>
      </c>
      <c r="D382" s="44" t="s">
        <v>10</v>
      </c>
    </row>
    <row r="383" spans="1:4" outlineLevel="1">
      <c r="A383" s="41">
        <v>28</v>
      </c>
      <c r="B383" s="42">
        <v>7.6</v>
      </c>
      <c r="C383" s="43">
        <v>73.75</v>
      </c>
      <c r="D383" s="44" t="s">
        <v>23</v>
      </c>
    </row>
    <row r="384" spans="1:4" outlineLevel="1">
      <c r="A384" s="41">
        <v>28</v>
      </c>
      <c r="B384" s="42">
        <v>7.97</v>
      </c>
      <c r="C384" s="43">
        <v>52.97</v>
      </c>
      <c r="D384" s="44" t="s">
        <v>23</v>
      </c>
    </row>
    <row r="385" spans="1:4" outlineLevel="1">
      <c r="A385" s="41">
        <v>28</v>
      </c>
      <c r="B385" s="42">
        <v>8.86</v>
      </c>
      <c r="C385" s="43">
        <v>55.5</v>
      </c>
      <c r="D385" s="44" t="s">
        <v>23</v>
      </c>
    </row>
    <row r="386" spans="1:4" outlineLevel="1">
      <c r="A386" s="41">
        <v>28</v>
      </c>
      <c r="B386" s="42">
        <v>9.27</v>
      </c>
      <c r="C386" s="43">
        <v>81.64</v>
      </c>
      <c r="D386" s="44" t="s">
        <v>10</v>
      </c>
    </row>
    <row r="387" spans="1:4" outlineLevel="1">
      <c r="A387" s="41">
        <v>28</v>
      </c>
      <c r="B387" s="42">
        <v>9.49</v>
      </c>
      <c r="C387" s="43">
        <v>80.47</v>
      </c>
      <c r="D387" s="44" t="s">
        <v>23</v>
      </c>
    </row>
    <row r="388" spans="1:4" outlineLevel="1">
      <c r="A388" s="41">
        <v>28</v>
      </c>
      <c r="B388" s="42">
        <v>9.8699999999999992</v>
      </c>
      <c r="C388" s="43">
        <v>77.92</v>
      </c>
      <c r="D388" s="44" t="s">
        <v>10</v>
      </c>
    </row>
    <row r="389" spans="1:4" outlineLevel="1">
      <c r="A389" s="41">
        <v>28</v>
      </c>
      <c r="B389" s="42">
        <v>12.3</v>
      </c>
      <c r="C389" s="43">
        <v>103.88</v>
      </c>
      <c r="D389" s="44" t="s">
        <v>10</v>
      </c>
    </row>
    <row r="390" spans="1:4">
      <c r="A390" s="37">
        <v>29</v>
      </c>
      <c r="B390" s="38">
        <v>2.67</v>
      </c>
      <c r="C390" s="39">
        <v>25.28</v>
      </c>
      <c r="D390" s="40" t="s">
        <v>10</v>
      </c>
    </row>
    <row r="391" spans="1:4" outlineLevel="1">
      <c r="A391" s="37">
        <v>29</v>
      </c>
      <c r="B391" s="38">
        <v>2.9</v>
      </c>
      <c r="C391" s="39">
        <v>26.05</v>
      </c>
      <c r="D391" s="40" t="s">
        <v>10</v>
      </c>
    </row>
    <row r="392" spans="1:4" outlineLevel="1">
      <c r="A392" s="37">
        <v>29</v>
      </c>
      <c r="B392" s="38">
        <v>4.1500000000000004</v>
      </c>
      <c r="C392" s="39">
        <v>20.84</v>
      </c>
      <c r="D392" s="40" t="s">
        <v>10</v>
      </c>
    </row>
    <row r="393" spans="1:4" outlineLevel="1">
      <c r="A393" s="37">
        <v>29</v>
      </c>
      <c r="B393" s="38">
        <v>4.8499999999999996</v>
      </c>
      <c r="C393" s="39">
        <v>59.93</v>
      </c>
      <c r="D393" s="40" t="s">
        <v>10</v>
      </c>
    </row>
    <row r="394" spans="1:4" outlineLevel="1">
      <c r="A394" s="37">
        <v>29</v>
      </c>
      <c r="B394" s="38">
        <v>5.47</v>
      </c>
      <c r="C394" s="39">
        <v>44.4</v>
      </c>
      <c r="D394" s="40" t="s">
        <v>23</v>
      </c>
    </row>
    <row r="395" spans="1:4" outlineLevel="1">
      <c r="A395" s="37">
        <v>29</v>
      </c>
      <c r="B395" s="38">
        <v>5.88</v>
      </c>
      <c r="C395" s="39">
        <v>51.43</v>
      </c>
      <c r="D395" s="40" t="s">
        <v>10</v>
      </c>
    </row>
    <row r="396" spans="1:4" outlineLevel="1">
      <c r="A396" s="37">
        <v>29</v>
      </c>
      <c r="B396" s="38">
        <v>5.96</v>
      </c>
      <c r="C396" s="39">
        <v>55.1</v>
      </c>
      <c r="D396" s="40" t="s">
        <v>23</v>
      </c>
    </row>
    <row r="397" spans="1:4" outlineLevel="1">
      <c r="A397" s="37">
        <v>29</v>
      </c>
      <c r="B397" s="38">
        <v>6.27</v>
      </c>
      <c r="C397" s="39">
        <v>59.31</v>
      </c>
      <c r="D397" s="40" t="s">
        <v>10</v>
      </c>
    </row>
    <row r="398" spans="1:4" outlineLevel="1">
      <c r="A398" s="37">
        <v>29</v>
      </c>
      <c r="B398" s="38">
        <v>6.32</v>
      </c>
      <c r="C398" s="39">
        <v>73.260000000000005</v>
      </c>
      <c r="D398" s="40" t="s">
        <v>10</v>
      </c>
    </row>
    <row r="399" spans="1:4" outlineLevel="1">
      <c r="A399" s="37">
        <v>29</v>
      </c>
      <c r="B399" s="38">
        <v>6.59</v>
      </c>
      <c r="C399" s="39">
        <v>52.87</v>
      </c>
      <c r="D399" s="40" t="s">
        <v>23</v>
      </c>
    </row>
    <row r="400" spans="1:4" outlineLevel="1">
      <c r="A400" s="37">
        <v>29</v>
      </c>
      <c r="B400" s="38">
        <v>6.91</v>
      </c>
      <c r="C400" s="39">
        <v>76.37</v>
      </c>
      <c r="D400" s="40" t="s">
        <v>10</v>
      </c>
    </row>
    <row r="401" spans="1:4" outlineLevel="1">
      <c r="A401" s="37">
        <v>29</v>
      </c>
      <c r="B401" s="38">
        <v>7.38</v>
      </c>
      <c r="C401" s="39">
        <v>26.08</v>
      </c>
      <c r="D401" s="40" t="s">
        <v>23</v>
      </c>
    </row>
    <row r="402" spans="1:4" outlineLevel="1">
      <c r="A402" s="37">
        <v>29</v>
      </c>
      <c r="B402" s="38">
        <v>7.9</v>
      </c>
      <c r="C402" s="39">
        <v>41.49</v>
      </c>
      <c r="D402" s="40" t="s">
        <v>10</v>
      </c>
    </row>
    <row r="403" spans="1:4" outlineLevel="1">
      <c r="A403" s="37">
        <v>29</v>
      </c>
      <c r="B403" s="38">
        <v>8.2899999999999991</v>
      </c>
      <c r="C403" s="39">
        <v>50.65</v>
      </c>
      <c r="D403" s="40" t="s">
        <v>10</v>
      </c>
    </row>
    <row r="404" spans="1:4" outlineLevel="1">
      <c r="A404" s="37">
        <v>29</v>
      </c>
      <c r="B404" s="38">
        <v>9.02</v>
      </c>
      <c r="C404" s="39">
        <v>78.27</v>
      </c>
      <c r="D404" s="40" t="s">
        <v>23</v>
      </c>
    </row>
    <row r="405" spans="1:4" outlineLevel="1">
      <c r="A405" s="37">
        <v>29</v>
      </c>
      <c r="B405" s="38">
        <v>12.2</v>
      </c>
      <c r="C405" s="39">
        <v>57.01</v>
      </c>
      <c r="D405" s="40" t="s">
        <v>10</v>
      </c>
    </row>
    <row r="406" spans="1:4">
      <c r="A406" s="41">
        <v>30</v>
      </c>
      <c r="B406" s="42">
        <v>2</v>
      </c>
      <c r="C406" s="43">
        <v>32.700000000000003</v>
      </c>
      <c r="D406" s="44" t="s">
        <v>10</v>
      </c>
    </row>
    <row r="407" spans="1:4" outlineLevel="1">
      <c r="A407" s="41">
        <v>30</v>
      </c>
      <c r="B407" s="42">
        <v>3.7</v>
      </c>
      <c r="C407" s="43">
        <v>12.65</v>
      </c>
      <c r="D407" s="44" t="s">
        <v>10</v>
      </c>
    </row>
    <row r="408" spans="1:4" outlineLevel="1">
      <c r="A408" s="41">
        <v>30</v>
      </c>
      <c r="B408" s="42">
        <v>4.1500000000000004</v>
      </c>
      <c r="C408" s="43">
        <v>60.58</v>
      </c>
      <c r="D408" s="44" t="s">
        <v>23</v>
      </c>
    </row>
    <row r="409" spans="1:4" outlineLevel="1">
      <c r="A409" s="41">
        <v>30</v>
      </c>
      <c r="B409" s="42">
        <v>4.54</v>
      </c>
      <c r="C409" s="43">
        <v>42.01</v>
      </c>
      <c r="D409" s="44" t="s">
        <v>23</v>
      </c>
    </row>
    <row r="410" spans="1:4" outlineLevel="1">
      <c r="A410" s="41">
        <v>30</v>
      </c>
      <c r="B410" s="42">
        <v>4.93</v>
      </c>
      <c r="C410" s="43">
        <v>43.97</v>
      </c>
      <c r="D410" s="44" t="s">
        <v>23</v>
      </c>
    </row>
    <row r="411" spans="1:4" outlineLevel="1">
      <c r="A411" s="41">
        <v>30</v>
      </c>
      <c r="B411" s="42">
        <v>6.15</v>
      </c>
      <c r="C411" s="43">
        <v>48.99</v>
      </c>
      <c r="D411" s="44" t="s">
        <v>10</v>
      </c>
    </row>
    <row r="412" spans="1:4" outlineLevel="1">
      <c r="A412" s="41">
        <v>30</v>
      </c>
      <c r="B412" s="42">
        <v>6.45</v>
      </c>
      <c r="C412" s="43">
        <v>59.74</v>
      </c>
      <c r="D412" s="44" t="s">
        <v>23</v>
      </c>
    </row>
    <row r="413" spans="1:4" outlineLevel="1">
      <c r="A413" s="41">
        <v>30</v>
      </c>
      <c r="B413" s="42">
        <v>6.72</v>
      </c>
      <c r="C413" s="43">
        <v>64.55</v>
      </c>
      <c r="D413" s="44" t="s">
        <v>23</v>
      </c>
    </row>
    <row r="414" spans="1:4" outlineLevel="1">
      <c r="A414" s="41">
        <v>30</v>
      </c>
      <c r="B414" s="42">
        <v>7.18</v>
      </c>
      <c r="C414" s="43">
        <v>22.58</v>
      </c>
      <c r="D414" s="44" t="s">
        <v>10</v>
      </c>
    </row>
    <row r="415" spans="1:4" outlineLevel="1">
      <c r="A415" s="41">
        <v>30</v>
      </c>
      <c r="B415" s="42">
        <v>8.27</v>
      </c>
      <c r="C415" s="43">
        <v>46.56</v>
      </c>
      <c r="D415" s="44" t="s">
        <v>10</v>
      </c>
    </row>
    <row r="416" spans="1:4" outlineLevel="1">
      <c r="A416" s="41">
        <v>30</v>
      </c>
      <c r="B416" s="42">
        <v>8.44</v>
      </c>
      <c r="C416" s="43">
        <v>64.36</v>
      </c>
      <c r="D416" s="44" t="s">
        <v>10</v>
      </c>
    </row>
    <row r="417" spans="1:4" outlineLevel="1">
      <c r="A417" s="41">
        <v>30</v>
      </c>
      <c r="B417" s="42">
        <v>8.6</v>
      </c>
      <c r="C417" s="43">
        <v>42.69</v>
      </c>
      <c r="D417" s="44" t="s">
        <v>10</v>
      </c>
    </row>
    <row r="418" spans="1:4" outlineLevel="1">
      <c r="A418" s="41">
        <v>30</v>
      </c>
      <c r="B418" s="42">
        <v>8.61</v>
      </c>
      <c r="C418" s="43">
        <v>52.91</v>
      </c>
      <c r="D418" s="44" t="s">
        <v>23</v>
      </c>
    </row>
    <row r="419" spans="1:4" outlineLevel="1">
      <c r="A419" s="41">
        <v>30</v>
      </c>
      <c r="B419" s="42">
        <v>9.18</v>
      </c>
      <c r="C419" s="43">
        <v>73.87</v>
      </c>
      <c r="D419" s="44" t="s">
        <v>23</v>
      </c>
    </row>
    <row r="420" spans="1:4" outlineLevel="1">
      <c r="A420" s="41">
        <v>30</v>
      </c>
      <c r="B420" s="42">
        <v>9.2200000000000006</v>
      </c>
      <c r="C420" s="43">
        <v>83.76</v>
      </c>
      <c r="D420" s="44" t="s">
        <v>23</v>
      </c>
    </row>
    <row r="421" spans="1:4" outlineLevel="1">
      <c r="A421" s="41">
        <v>30</v>
      </c>
      <c r="B421" s="42">
        <v>9.24</v>
      </c>
      <c r="C421" s="43">
        <v>77.36</v>
      </c>
      <c r="D421" s="44" t="s">
        <v>10</v>
      </c>
    </row>
    <row r="422" spans="1:4" outlineLevel="1">
      <c r="A422" s="41">
        <v>30</v>
      </c>
      <c r="B422" s="42">
        <v>12.1</v>
      </c>
      <c r="C422" s="43">
        <v>92.08</v>
      </c>
      <c r="D422" s="44" t="s">
        <v>10</v>
      </c>
    </row>
    <row r="423" spans="1:4" outlineLevel="1">
      <c r="A423" s="41">
        <v>30</v>
      </c>
      <c r="B423" s="42">
        <v>12.2</v>
      </c>
      <c r="C423" s="43">
        <v>79.36</v>
      </c>
      <c r="D423" s="44" t="s">
        <v>10</v>
      </c>
    </row>
    <row r="424" spans="1:4">
      <c r="A424" s="37">
        <v>31</v>
      </c>
      <c r="B424" s="38">
        <v>4.13</v>
      </c>
      <c r="C424" s="39">
        <v>26.63</v>
      </c>
      <c r="D424" s="40" t="s">
        <v>23</v>
      </c>
    </row>
    <row r="425" spans="1:4" outlineLevel="1">
      <c r="A425" s="37">
        <v>31</v>
      </c>
      <c r="B425" s="38">
        <v>4.55</v>
      </c>
      <c r="C425" s="39">
        <v>44.23</v>
      </c>
      <c r="D425" s="40" t="s">
        <v>23</v>
      </c>
    </row>
    <row r="426" spans="1:4" outlineLevel="1">
      <c r="A426" s="37">
        <v>31</v>
      </c>
      <c r="B426" s="38">
        <v>4.6500000000000004</v>
      </c>
      <c r="C426" s="39">
        <v>30.74</v>
      </c>
      <c r="D426" s="40" t="s">
        <v>23</v>
      </c>
    </row>
    <row r="427" spans="1:4" outlineLevel="1">
      <c r="A427" s="37">
        <v>31</v>
      </c>
      <c r="B427" s="38">
        <v>4.83</v>
      </c>
      <c r="C427" s="39">
        <v>39.82</v>
      </c>
      <c r="D427" s="40" t="s">
        <v>10</v>
      </c>
    </row>
    <row r="428" spans="1:4" outlineLevel="1">
      <c r="A428" s="37">
        <v>31</v>
      </c>
      <c r="B428" s="38">
        <v>5.87</v>
      </c>
      <c r="C428" s="39">
        <v>57.43</v>
      </c>
      <c r="D428" s="40" t="s">
        <v>23</v>
      </c>
    </row>
    <row r="429" spans="1:4" outlineLevel="1">
      <c r="A429" s="37">
        <v>31</v>
      </c>
      <c r="B429" s="38">
        <v>6.34</v>
      </c>
      <c r="C429" s="39">
        <v>56.08</v>
      </c>
      <c r="D429" s="40" t="s">
        <v>10</v>
      </c>
    </row>
    <row r="430" spans="1:4" outlineLevel="1">
      <c r="A430" s="37">
        <v>31</v>
      </c>
      <c r="B430" s="38">
        <v>6.38</v>
      </c>
      <c r="C430" s="39">
        <v>63.51</v>
      </c>
      <c r="D430" s="40" t="s">
        <v>23</v>
      </c>
    </row>
    <row r="431" spans="1:4" outlineLevel="1">
      <c r="A431" s="37">
        <v>31</v>
      </c>
      <c r="B431" s="38">
        <v>6.55</v>
      </c>
      <c r="C431" s="39">
        <v>50.83</v>
      </c>
      <c r="D431" s="40" t="s">
        <v>23</v>
      </c>
    </row>
    <row r="432" spans="1:4" outlineLevel="1">
      <c r="A432" s="37">
        <v>31</v>
      </c>
      <c r="B432" s="38">
        <v>7.22</v>
      </c>
      <c r="C432" s="39">
        <v>28.75</v>
      </c>
      <c r="D432" s="40" t="s">
        <v>23</v>
      </c>
    </row>
    <row r="433" spans="1:4" outlineLevel="1">
      <c r="A433" s="37">
        <v>31</v>
      </c>
      <c r="B433" s="38">
        <v>7.3</v>
      </c>
      <c r="C433" s="39">
        <v>63.35</v>
      </c>
      <c r="D433" s="40" t="s">
        <v>10</v>
      </c>
    </row>
    <row r="434" spans="1:4" outlineLevel="1">
      <c r="A434" s="37">
        <v>31</v>
      </c>
      <c r="B434" s="38">
        <v>7.33</v>
      </c>
      <c r="C434" s="39">
        <v>57</v>
      </c>
      <c r="D434" s="40" t="s">
        <v>23</v>
      </c>
    </row>
    <row r="435" spans="1:4" outlineLevel="1">
      <c r="A435" s="37">
        <v>31</v>
      </c>
      <c r="B435" s="38">
        <v>7.46</v>
      </c>
      <c r="C435" s="39">
        <v>52.4</v>
      </c>
      <c r="D435" s="40" t="s">
        <v>10</v>
      </c>
    </row>
    <row r="436" spans="1:4" outlineLevel="1">
      <c r="A436" s="37">
        <v>31</v>
      </c>
      <c r="B436" s="38">
        <v>8.92</v>
      </c>
      <c r="C436" s="39">
        <v>77.150000000000006</v>
      </c>
      <c r="D436" s="40" t="s">
        <v>23</v>
      </c>
    </row>
    <row r="437" spans="1:4" outlineLevel="1">
      <c r="A437" s="37">
        <v>31</v>
      </c>
      <c r="B437" s="38">
        <v>8.94</v>
      </c>
      <c r="C437" s="39">
        <v>49.92</v>
      </c>
      <c r="D437" s="40" t="s">
        <v>10</v>
      </c>
    </row>
    <row r="438" spans="1:4" outlineLevel="1">
      <c r="A438" s="37">
        <v>31</v>
      </c>
      <c r="B438" s="38">
        <v>9</v>
      </c>
      <c r="C438" s="39">
        <v>60.12</v>
      </c>
      <c r="D438" s="40" t="s">
        <v>10</v>
      </c>
    </row>
    <row r="439" spans="1:4" outlineLevel="1">
      <c r="A439" s="37">
        <v>31</v>
      </c>
      <c r="B439" s="38">
        <v>9.6</v>
      </c>
      <c r="C439" s="39">
        <v>79.55</v>
      </c>
      <c r="D439" s="40" t="s">
        <v>23</v>
      </c>
    </row>
    <row r="440" spans="1:4" outlineLevel="1">
      <c r="A440" s="37">
        <v>31</v>
      </c>
      <c r="B440" s="38">
        <v>9.73</v>
      </c>
      <c r="C440" s="39">
        <v>74.14</v>
      </c>
      <c r="D440" s="40" t="s">
        <v>23</v>
      </c>
    </row>
    <row r="441" spans="1:4" outlineLevel="1">
      <c r="A441" s="37">
        <v>31</v>
      </c>
      <c r="B441" s="38">
        <v>9.84</v>
      </c>
      <c r="C441" s="39">
        <v>108.17</v>
      </c>
      <c r="D441" s="40" t="s">
        <v>10</v>
      </c>
    </row>
    <row r="442" spans="1:4" outlineLevel="1">
      <c r="A442" s="37">
        <v>31</v>
      </c>
      <c r="B442" s="38">
        <v>11.6</v>
      </c>
      <c r="C442" s="39">
        <v>95.39</v>
      </c>
      <c r="D442" s="40" t="s">
        <v>10</v>
      </c>
    </row>
    <row r="443" spans="1:4">
      <c r="A443" s="41">
        <v>32</v>
      </c>
      <c r="B443" s="42">
        <v>4.3099999999999996</v>
      </c>
      <c r="C443" s="43">
        <v>33.97</v>
      </c>
      <c r="D443" s="44" t="s">
        <v>10</v>
      </c>
    </row>
    <row r="444" spans="1:4" outlineLevel="1">
      <c r="A444" s="41">
        <v>32</v>
      </c>
      <c r="B444" s="42">
        <v>6.24</v>
      </c>
      <c r="C444" s="43">
        <v>54.93</v>
      </c>
      <c r="D444" s="44" t="s">
        <v>10</v>
      </c>
    </row>
    <row r="445" spans="1:4" outlineLevel="1">
      <c r="A445" s="41">
        <v>32</v>
      </c>
      <c r="B445" s="42">
        <v>6.31</v>
      </c>
      <c r="C445" s="43">
        <v>21.73</v>
      </c>
      <c r="D445" s="44" t="s">
        <v>10</v>
      </c>
    </row>
    <row r="446" spans="1:4" outlineLevel="1">
      <c r="A446" s="41">
        <v>32</v>
      </c>
      <c r="B446" s="42">
        <v>7.19</v>
      </c>
      <c r="C446" s="43">
        <v>48.4</v>
      </c>
      <c r="D446" s="44" t="s">
        <v>10</v>
      </c>
    </row>
    <row r="447" spans="1:4" outlineLevel="1">
      <c r="A447" s="41">
        <v>32</v>
      </c>
      <c r="B447" s="42">
        <v>7.3</v>
      </c>
      <c r="C447" s="43">
        <v>101.92</v>
      </c>
      <c r="D447" s="44" t="s">
        <v>10</v>
      </c>
    </row>
    <row r="448" spans="1:4" outlineLevel="1">
      <c r="A448" s="41">
        <v>32</v>
      </c>
      <c r="B448" s="42">
        <v>7.38</v>
      </c>
      <c r="C448" s="43">
        <v>75.75</v>
      </c>
      <c r="D448" s="44" t="s">
        <v>10</v>
      </c>
    </row>
    <row r="449" spans="1:4" outlineLevel="1">
      <c r="A449" s="41">
        <v>32</v>
      </c>
      <c r="B449" s="42">
        <v>7.48</v>
      </c>
      <c r="C449" s="43">
        <v>49.8</v>
      </c>
      <c r="D449" s="44" t="s">
        <v>10</v>
      </c>
    </row>
    <row r="450" spans="1:4" outlineLevel="1">
      <c r="A450" s="41">
        <v>32</v>
      </c>
      <c r="B450" s="42">
        <v>8</v>
      </c>
      <c r="C450" s="43">
        <v>62.46</v>
      </c>
      <c r="D450" s="44" t="s">
        <v>10</v>
      </c>
    </row>
    <row r="451" spans="1:4" outlineLevel="1">
      <c r="A451" s="41">
        <v>32</v>
      </c>
      <c r="B451" s="42">
        <v>8.68</v>
      </c>
      <c r="C451" s="43">
        <v>89.26</v>
      </c>
      <c r="D451" s="44" t="s">
        <v>10</v>
      </c>
    </row>
    <row r="452" spans="1:4" outlineLevel="1">
      <c r="A452" s="41">
        <v>32</v>
      </c>
      <c r="B452" s="42">
        <v>8.8000000000000007</v>
      </c>
      <c r="C452" s="43">
        <v>115.37</v>
      </c>
      <c r="D452" s="44" t="s">
        <v>10</v>
      </c>
    </row>
    <row r="453" spans="1:4" outlineLevel="1">
      <c r="A453" s="41">
        <v>32</v>
      </c>
      <c r="B453" s="42">
        <v>9.74</v>
      </c>
      <c r="C453" s="43">
        <v>89.32</v>
      </c>
      <c r="D453" s="44" t="s">
        <v>10</v>
      </c>
    </row>
    <row r="454" spans="1:4">
      <c r="A454" s="37">
        <v>33</v>
      </c>
      <c r="B454" s="38">
        <v>5.91</v>
      </c>
      <c r="C454" s="39">
        <v>54.85</v>
      </c>
      <c r="D454" s="40" t="s">
        <v>10</v>
      </c>
    </row>
    <row r="455" spans="1:4" outlineLevel="1">
      <c r="A455" s="37">
        <v>33</v>
      </c>
      <c r="B455" s="38">
        <v>6.99</v>
      </c>
      <c r="C455" s="39">
        <v>54.32</v>
      </c>
      <c r="D455" s="40" t="s">
        <v>23</v>
      </c>
    </row>
    <row r="456" spans="1:4" outlineLevel="1">
      <c r="A456" s="37">
        <v>33</v>
      </c>
      <c r="B456" s="38">
        <v>7.6</v>
      </c>
      <c r="C456" s="39">
        <v>50.29</v>
      </c>
      <c r="D456" s="40" t="s">
        <v>23</v>
      </c>
    </row>
    <row r="457" spans="1:4" outlineLevel="1">
      <c r="A457" s="37">
        <v>33</v>
      </c>
      <c r="B457" s="38">
        <v>8.4700000000000006</v>
      </c>
      <c r="C457" s="39">
        <v>69.06</v>
      </c>
      <c r="D457" s="40" t="s">
        <v>23</v>
      </c>
    </row>
    <row r="458" spans="1:4" outlineLevel="1">
      <c r="A458" s="37">
        <v>33</v>
      </c>
      <c r="B458" s="38">
        <v>8.6199999999999992</v>
      </c>
      <c r="C458" s="39">
        <v>71.040000000000006</v>
      </c>
      <c r="D458" s="40" t="s">
        <v>10</v>
      </c>
    </row>
    <row r="459" spans="1:4" outlineLevel="1">
      <c r="A459" s="37">
        <v>33</v>
      </c>
      <c r="B459" s="38">
        <v>9.19</v>
      </c>
      <c r="C459" s="39">
        <v>72.56</v>
      </c>
      <c r="D459" s="40" t="s">
        <v>23</v>
      </c>
    </row>
    <row r="460" spans="1:4" outlineLevel="1">
      <c r="A460" s="37">
        <v>33</v>
      </c>
      <c r="B460" s="38">
        <v>11</v>
      </c>
      <c r="C460" s="39">
        <v>63.32</v>
      </c>
      <c r="D460" s="40" t="s">
        <v>10</v>
      </c>
    </row>
    <row r="461" spans="1:4" outlineLevel="1">
      <c r="A461" s="37">
        <v>33</v>
      </c>
      <c r="B461" s="38">
        <v>11.9</v>
      </c>
      <c r="C461" s="39">
        <v>114.96</v>
      </c>
      <c r="D461" s="40" t="s">
        <v>10</v>
      </c>
    </row>
    <row r="462" spans="1:4">
      <c r="A462" s="41">
        <v>34</v>
      </c>
      <c r="B462" s="42">
        <v>2</v>
      </c>
      <c r="C462" s="43">
        <v>19.010000000000002</v>
      </c>
      <c r="D462" s="44" t="s">
        <v>10</v>
      </c>
    </row>
    <row r="463" spans="1:4" outlineLevel="1">
      <c r="A463" s="41">
        <v>34</v>
      </c>
      <c r="B463" s="42">
        <v>4.03</v>
      </c>
      <c r="C463" s="43">
        <v>44.21</v>
      </c>
      <c r="D463" s="44" t="s">
        <v>23</v>
      </c>
    </row>
    <row r="464" spans="1:4" outlineLevel="1">
      <c r="A464" s="41">
        <v>34</v>
      </c>
      <c r="B464" s="42">
        <v>4.93</v>
      </c>
      <c r="C464" s="43">
        <v>65.16</v>
      </c>
      <c r="D464" s="44" t="s">
        <v>23</v>
      </c>
    </row>
    <row r="465" spans="1:4" outlineLevel="1">
      <c r="A465" s="41">
        <v>34</v>
      </c>
      <c r="B465" s="42">
        <v>5.15</v>
      </c>
      <c r="C465" s="43">
        <v>51.35</v>
      </c>
      <c r="D465" s="44" t="s">
        <v>23</v>
      </c>
    </row>
    <row r="466" spans="1:4" outlineLevel="1">
      <c r="A466" s="41">
        <v>34</v>
      </c>
      <c r="B466" s="42">
        <v>5.38</v>
      </c>
      <c r="C466" s="43">
        <v>50.46</v>
      </c>
      <c r="D466" s="44" t="s">
        <v>23</v>
      </c>
    </row>
    <row r="467" spans="1:4" outlineLevel="1">
      <c r="A467" s="41">
        <v>34</v>
      </c>
      <c r="B467" s="42">
        <v>5.59</v>
      </c>
      <c r="C467" s="43">
        <v>58.41</v>
      </c>
      <c r="D467" s="44" t="s">
        <v>10</v>
      </c>
    </row>
    <row r="468" spans="1:4" outlineLevel="1">
      <c r="A468" s="41">
        <v>34</v>
      </c>
      <c r="B468" s="42">
        <v>6.12</v>
      </c>
      <c r="C468" s="43">
        <v>49.54</v>
      </c>
      <c r="D468" s="44" t="s">
        <v>23</v>
      </c>
    </row>
    <row r="469" spans="1:4" outlineLevel="1">
      <c r="A469" s="41">
        <v>34</v>
      </c>
      <c r="B469" s="42">
        <v>6.25</v>
      </c>
      <c r="C469" s="43">
        <v>35.03</v>
      </c>
      <c r="D469" s="44" t="s">
        <v>10</v>
      </c>
    </row>
    <row r="470" spans="1:4" outlineLevel="1">
      <c r="A470" s="41">
        <v>34</v>
      </c>
      <c r="B470" s="42">
        <v>6.82</v>
      </c>
      <c r="C470" s="43">
        <v>55.6</v>
      </c>
      <c r="D470" s="44" t="s">
        <v>23</v>
      </c>
    </row>
    <row r="471" spans="1:4" outlineLevel="1">
      <c r="A471" s="41">
        <v>34</v>
      </c>
      <c r="B471" s="42">
        <v>8.41</v>
      </c>
      <c r="C471" s="43">
        <v>8.69</v>
      </c>
      <c r="D471" s="44" t="s">
        <v>10</v>
      </c>
    </row>
    <row r="472" spans="1:4" outlineLevel="1">
      <c r="A472" s="41">
        <v>34</v>
      </c>
      <c r="B472" s="42">
        <v>8.64</v>
      </c>
      <c r="C472" s="43">
        <v>65.87</v>
      </c>
      <c r="D472" s="44" t="s">
        <v>23</v>
      </c>
    </row>
    <row r="473" spans="1:4" outlineLevel="1">
      <c r="A473" s="41">
        <v>34</v>
      </c>
      <c r="B473" s="42">
        <v>8.89</v>
      </c>
      <c r="C473" s="43">
        <v>85.79</v>
      </c>
      <c r="D473" s="44" t="s">
        <v>10</v>
      </c>
    </row>
    <row r="474" spans="1:4" outlineLevel="1">
      <c r="A474" s="41">
        <v>34</v>
      </c>
      <c r="B474" s="42">
        <v>9.94</v>
      </c>
      <c r="C474" s="43">
        <v>81.680000000000007</v>
      </c>
      <c r="D474" s="44" t="s">
        <v>23</v>
      </c>
    </row>
    <row r="475" spans="1:4" outlineLevel="1">
      <c r="A475" s="41">
        <v>34</v>
      </c>
      <c r="B475" s="42">
        <v>9.99</v>
      </c>
      <c r="C475" s="43">
        <v>92.22</v>
      </c>
      <c r="D475" s="44" t="s">
        <v>10</v>
      </c>
    </row>
    <row r="476" spans="1:4">
      <c r="A476" s="37">
        <v>35</v>
      </c>
      <c r="B476" s="38">
        <v>4.68</v>
      </c>
      <c r="C476" s="39">
        <v>49.81</v>
      </c>
      <c r="D476" s="40" t="s">
        <v>23</v>
      </c>
    </row>
    <row r="477" spans="1:4" outlineLevel="1">
      <c r="A477" s="37">
        <v>35</v>
      </c>
      <c r="B477" s="38">
        <v>4.88</v>
      </c>
      <c r="C477" s="39">
        <v>46.33</v>
      </c>
      <c r="D477" s="40" t="s">
        <v>23</v>
      </c>
    </row>
    <row r="478" spans="1:4" outlineLevel="1">
      <c r="A478" s="37">
        <v>35</v>
      </c>
      <c r="B478" s="38">
        <v>5.05</v>
      </c>
      <c r="C478" s="39">
        <v>74.09</v>
      </c>
      <c r="D478" s="40" t="s">
        <v>10</v>
      </c>
    </row>
    <row r="479" spans="1:4" outlineLevel="1">
      <c r="A479" s="37">
        <v>35</v>
      </c>
      <c r="B479" s="38">
        <v>5.58</v>
      </c>
      <c r="C479" s="39">
        <v>74.44</v>
      </c>
      <c r="D479" s="40" t="s">
        <v>10</v>
      </c>
    </row>
    <row r="480" spans="1:4" outlineLevel="1">
      <c r="A480" s="37">
        <v>35</v>
      </c>
      <c r="B480" s="38">
        <v>6.33</v>
      </c>
      <c r="C480" s="39">
        <v>47.69</v>
      </c>
      <c r="D480" s="40" t="s">
        <v>10</v>
      </c>
    </row>
    <row r="481" spans="1:4" outlineLevel="1">
      <c r="A481" s="37">
        <v>35</v>
      </c>
      <c r="B481" s="38">
        <v>6.63</v>
      </c>
      <c r="C481" s="39">
        <v>79.290000000000006</v>
      </c>
      <c r="D481" s="40" t="s">
        <v>23</v>
      </c>
    </row>
    <row r="482" spans="1:4" outlineLevel="1">
      <c r="A482" s="37">
        <v>35</v>
      </c>
      <c r="B482" s="38">
        <v>7.37</v>
      </c>
      <c r="C482" s="39">
        <v>57.9</v>
      </c>
      <c r="D482" s="40" t="s">
        <v>23</v>
      </c>
    </row>
    <row r="483" spans="1:4" outlineLevel="1">
      <c r="A483" s="37">
        <v>35</v>
      </c>
      <c r="B483" s="38">
        <v>7.46</v>
      </c>
      <c r="C483" s="39">
        <v>55.88</v>
      </c>
      <c r="D483" s="40" t="s">
        <v>10</v>
      </c>
    </row>
    <row r="484" spans="1:4" outlineLevel="1">
      <c r="A484" s="37">
        <v>35</v>
      </c>
      <c r="B484" s="38">
        <v>7.69</v>
      </c>
      <c r="C484" s="39">
        <v>81.08</v>
      </c>
      <c r="D484" s="40" t="s">
        <v>23</v>
      </c>
    </row>
    <row r="485" spans="1:4" outlineLevel="1">
      <c r="A485" s="37">
        <v>35</v>
      </c>
      <c r="B485" s="38">
        <v>8.08</v>
      </c>
      <c r="C485" s="39">
        <v>53.62</v>
      </c>
      <c r="D485" s="40" t="s">
        <v>10</v>
      </c>
    </row>
    <row r="486" spans="1:4" outlineLevel="1">
      <c r="A486" s="37">
        <v>35</v>
      </c>
      <c r="B486" s="38">
        <v>8.3800000000000008</v>
      </c>
      <c r="C486" s="39">
        <v>100.78</v>
      </c>
      <c r="D486" s="40" t="s">
        <v>23</v>
      </c>
    </row>
    <row r="487" spans="1:4" outlineLevel="1">
      <c r="A487" s="37">
        <v>35</v>
      </c>
      <c r="B487" s="38">
        <v>8.74</v>
      </c>
      <c r="C487" s="39">
        <v>72.92</v>
      </c>
      <c r="D487" s="40" t="s">
        <v>10</v>
      </c>
    </row>
    <row r="488" spans="1:4" outlineLevel="1">
      <c r="A488" s="37">
        <v>35</v>
      </c>
      <c r="B488" s="38">
        <v>9.07</v>
      </c>
      <c r="C488" s="39">
        <v>67.150000000000006</v>
      </c>
      <c r="D488" s="40" t="s">
        <v>23</v>
      </c>
    </row>
    <row r="489" spans="1:4" outlineLevel="1">
      <c r="A489" s="37">
        <v>35</v>
      </c>
      <c r="B489" s="38">
        <v>9.33</v>
      </c>
      <c r="C489" s="39">
        <v>84.48</v>
      </c>
      <c r="D489" s="40" t="s">
        <v>10</v>
      </c>
    </row>
    <row r="490" spans="1:4" outlineLevel="1">
      <c r="A490" s="37">
        <v>35</v>
      </c>
      <c r="B490" s="38">
        <v>9.56</v>
      </c>
      <c r="C490" s="39">
        <v>67.12</v>
      </c>
      <c r="D490" s="40" t="s">
        <v>10</v>
      </c>
    </row>
    <row r="491" spans="1:4" outlineLevel="1">
      <c r="A491" s="37">
        <v>35</v>
      </c>
      <c r="B491" s="38">
        <v>12.4</v>
      </c>
      <c r="C491" s="39">
        <v>109.42</v>
      </c>
      <c r="D491" s="40" t="s">
        <v>10</v>
      </c>
    </row>
    <row r="492" spans="1:4">
      <c r="A492" s="41">
        <v>36</v>
      </c>
      <c r="B492" s="42">
        <v>1.9</v>
      </c>
      <c r="C492" s="43">
        <v>28.32</v>
      </c>
      <c r="D492" s="44" t="s">
        <v>10</v>
      </c>
    </row>
    <row r="493" spans="1:4" outlineLevel="1">
      <c r="A493" s="41">
        <v>36</v>
      </c>
      <c r="B493" s="42">
        <v>4.24</v>
      </c>
      <c r="C493" s="43">
        <v>45.75</v>
      </c>
      <c r="D493" s="44" t="s">
        <v>23</v>
      </c>
    </row>
    <row r="494" spans="1:4" outlineLevel="1">
      <c r="A494" s="41">
        <v>36</v>
      </c>
      <c r="B494" s="42">
        <v>5.2</v>
      </c>
      <c r="C494" s="43">
        <v>39.99</v>
      </c>
      <c r="D494" s="44" t="s">
        <v>23</v>
      </c>
    </row>
    <row r="495" spans="1:4" outlineLevel="1">
      <c r="A495" s="41">
        <v>36</v>
      </c>
      <c r="B495" s="42">
        <v>5.77</v>
      </c>
      <c r="C495" s="43">
        <v>46.76</v>
      </c>
      <c r="D495" s="44" t="s">
        <v>23</v>
      </c>
    </row>
    <row r="496" spans="1:4" outlineLevel="1">
      <c r="A496" s="41">
        <v>36</v>
      </c>
      <c r="B496" s="42">
        <v>5.86</v>
      </c>
      <c r="C496" s="43">
        <v>50.94</v>
      </c>
      <c r="D496" s="44" t="s">
        <v>10</v>
      </c>
    </row>
    <row r="497" spans="1:4" outlineLevel="1">
      <c r="A497" s="41">
        <v>36</v>
      </c>
      <c r="B497" s="42">
        <v>5.98</v>
      </c>
      <c r="C497" s="43">
        <v>56.8</v>
      </c>
      <c r="D497" s="44" t="s">
        <v>10</v>
      </c>
    </row>
    <row r="498" spans="1:4" outlineLevel="1">
      <c r="A498" s="41">
        <v>36</v>
      </c>
      <c r="B498" s="42">
        <v>6.71</v>
      </c>
      <c r="C498" s="43">
        <v>40.14</v>
      </c>
      <c r="D498" s="44" t="s">
        <v>10</v>
      </c>
    </row>
    <row r="499" spans="1:4" outlineLevel="1">
      <c r="A499" s="41">
        <v>36</v>
      </c>
      <c r="B499" s="42">
        <v>6.94</v>
      </c>
      <c r="C499" s="43">
        <v>85.29</v>
      </c>
      <c r="D499" s="44" t="s">
        <v>10</v>
      </c>
    </row>
    <row r="500" spans="1:4" outlineLevel="1">
      <c r="A500" s="41">
        <v>36</v>
      </c>
      <c r="B500" s="42">
        <v>6.97</v>
      </c>
      <c r="C500" s="43">
        <v>58.86</v>
      </c>
      <c r="D500" s="44" t="s">
        <v>23</v>
      </c>
    </row>
    <row r="501" spans="1:4" outlineLevel="1">
      <c r="A501" s="41">
        <v>36</v>
      </c>
      <c r="B501" s="42">
        <v>7.25</v>
      </c>
      <c r="C501" s="43">
        <v>91.39</v>
      </c>
      <c r="D501" s="44" t="s">
        <v>10</v>
      </c>
    </row>
    <row r="502" spans="1:4" outlineLevel="1">
      <c r="A502" s="41">
        <v>36</v>
      </c>
      <c r="B502" s="42">
        <v>7.25</v>
      </c>
      <c r="C502" s="43">
        <v>42.01</v>
      </c>
      <c r="D502" s="44" t="s">
        <v>10</v>
      </c>
    </row>
    <row r="503" spans="1:4" outlineLevel="1">
      <c r="A503" s="41">
        <v>36</v>
      </c>
      <c r="B503" s="42">
        <v>8.11</v>
      </c>
      <c r="C503" s="43">
        <v>81.53</v>
      </c>
      <c r="D503" s="44" t="s">
        <v>10</v>
      </c>
    </row>
    <row r="504" spans="1:4" outlineLevel="1">
      <c r="A504" s="41">
        <v>36</v>
      </c>
      <c r="B504" s="42">
        <v>8.49</v>
      </c>
      <c r="C504" s="43">
        <v>62.51</v>
      </c>
      <c r="D504" s="44" t="s">
        <v>23</v>
      </c>
    </row>
    <row r="505" spans="1:4" outlineLevel="1">
      <c r="A505" s="41">
        <v>36</v>
      </c>
      <c r="B505" s="42">
        <v>8.8800000000000008</v>
      </c>
      <c r="C505" s="43">
        <v>73.25</v>
      </c>
      <c r="D505" s="44" t="s">
        <v>10</v>
      </c>
    </row>
    <row r="506" spans="1:4" outlineLevel="1">
      <c r="A506" s="41">
        <v>36</v>
      </c>
      <c r="B506" s="42">
        <v>9.0299999999999994</v>
      </c>
      <c r="C506" s="43">
        <v>77.069999999999993</v>
      </c>
      <c r="D506" s="44" t="s">
        <v>23</v>
      </c>
    </row>
    <row r="507" spans="1:4" outlineLevel="1">
      <c r="A507" s="41">
        <v>36</v>
      </c>
      <c r="B507" s="42">
        <v>9.35</v>
      </c>
      <c r="C507" s="43">
        <v>96.31</v>
      </c>
      <c r="D507" s="44" t="s">
        <v>23</v>
      </c>
    </row>
    <row r="508" spans="1:4" outlineLevel="1">
      <c r="A508" s="41">
        <v>36</v>
      </c>
      <c r="B508" s="42">
        <v>9.99</v>
      </c>
      <c r="C508" s="43">
        <v>78.39</v>
      </c>
      <c r="D508" s="44" t="s">
        <v>23</v>
      </c>
    </row>
    <row r="509" spans="1:4" outlineLevel="1">
      <c r="A509" s="41">
        <v>36</v>
      </c>
      <c r="B509" s="42">
        <v>11.3</v>
      </c>
      <c r="C509" s="43">
        <v>87.75</v>
      </c>
      <c r="D509" s="44" t="s">
        <v>10</v>
      </c>
    </row>
    <row r="510" spans="1:4" outlineLevel="1">
      <c r="A510" s="41">
        <v>36</v>
      </c>
      <c r="B510" s="42">
        <v>12.8</v>
      </c>
      <c r="C510" s="43">
        <v>91.79</v>
      </c>
      <c r="D510" s="44" t="s">
        <v>10</v>
      </c>
    </row>
    <row r="511" spans="1:4">
      <c r="A511" s="37">
        <v>37</v>
      </c>
      <c r="B511" s="38">
        <v>2.2999999999999998</v>
      </c>
      <c r="C511" s="39">
        <v>39.54</v>
      </c>
      <c r="D511" s="40" t="s">
        <v>10</v>
      </c>
    </row>
    <row r="512" spans="1:4" outlineLevel="1">
      <c r="A512" s="37">
        <v>37</v>
      </c>
      <c r="B512" s="38">
        <v>3.3</v>
      </c>
      <c r="C512" s="39">
        <v>43.28</v>
      </c>
      <c r="D512" s="40" t="s">
        <v>10</v>
      </c>
    </row>
    <row r="513" spans="1:4" outlineLevel="1">
      <c r="A513" s="37">
        <v>37</v>
      </c>
      <c r="B513" s="38">
        <v>5.15</v>
      </c>
      <c r="C513" s="39">
        <v>36.72</v>
      </c>
      <c r="D513" s="40" t="s">
        <v>10</v>
      </c>
    </row>
    <row r="514" spans="1:4" outlineLevel="1">
      <c r="A514" s="37">
        <v>37</v>
      </c>
      <c r="B514" s="38">
        <v>6.64</v>
      </c>
      <c r="C514" s="39">
        <v>66.959999999999994</v>
      </c>
      <c r="D514" s="40" t="s">
        <v>10</v>
      </c>
    </row>
    <row r="515" spans="1:4" outlineLevel="1">
      <c r="A515" s="37">
        <v>37</v>
      </c>
      <c r="B515" s="38">
        <v>8.6</v>
      </c>
      <c r="C515" s="39">
        <v>43.95</v>
      </c>
      <c r="D515" s="40" t="s">
        <v>23</v>
      </c>
    </row>
    <row r="516" spans="1:4" outlineLevel="1">
      <c r="A516" s="37">
        <v>37</v>
      </c>
      <c r="B516" s="38">
        <v>8.65</v>
      </c>
      <c r="C516" s="39">
        <v>91.16</v>
      </c>
      <c r="D516" s="40" t="s">
        <v>10</v>
      </c>
    </row>
    <row r="517" spans="1:4" outlineLevel="1">
      <c r="A517" s="37">
        <v>37</v>
      </c>
      <c r="B517" s="38">
        <v>8.8000000000000007</v>
      </c>
      <c r="C517" s="39">
        <v>68.760000000000005</v>
      </c>
      <c r="D517" s="40" t="s">
        <v>23</v>
      </c>
    </row>
    <row r="518" spans="1:4" outlineLevel="1">
      <c r="A518" s="37">
        <v>37</v>
      </c>
      <c r="B518" s="38">
        <v>9.44</v>
      </c>
      <c r="C518" s="39">
        <v>61.2</v>
      </c>
      <c r="D518" s="40" t="s">
        <v>10</v>
      </c>
    </row>
    <row r="519" spans="1:4">
      <c r="A519" s="41">
        <v>38</v>
      </c>
      <c r="B519" s="42">
        <v>3.6</v>
      </c>
      <c r="C519" s="43">
        <v>48.57</v>
      </c>
      <c r="D519" s="44" t="s">
        <v>10</v>
      </c>
    </row>
    <row r="520" spans="1:4" outlineLevel="1">
      <c r="A520" s="41">
        <v>38</v>
      </c>
      <c r="B520" s="42">
        <v>4.28</v>
      </c>
      <c r="C520" s="43">
        <v>43.18</v>
      </c>
      <c r="D520" s="44" t="s">
        <v>23</v>
      </c>
    </row>
    <row r="521" spans="1:4" outlineLevel="1">
      <c r="A521" s="41">
        <v>38</v>
      </c>
      <c r="B521" s="42">
        <v>4.57</v>
      </c>
      <c r="C521" s="43">
        <v>40.86</v>
      </c>
      <c r="D521" s="44" t="s">
        <v>23</v>
      </c>
    </row>
    <row r="522" spans="1:4" outlineLevel="1">
      <c r="A522" s="41">
        <v>38</v>
      </c>
      <c r="B522" s="42">
        <v>4.75</v>
      </c>
      <c r="C522" s="43">
        <v>51</v>
      </c>
      <c r="D522" s="44" t="s">
        <v>23</v>
      </c>
    </row>
    <row r="523" spans="1:4" outlineLevel="1">
      <c r="A523" s="41">
        <v>38</v>
      </c>
      <c r="B523" s="42">
        <v>4.92</v>
      </c>
      <c r="C523" s="43">
        <v>38.86</v>
      </c>
      <c r="D523" s="44" t="s">
        <v>10</v>
      </c>
    </row>
    <row r="524" spans="1:4" outlineLevel="1">
      <c r="A524" s="41">
        <v>38</v>
      </c>
      <c r="B524" s="42">
        <v>5.5</v>
      </c>
      <c r="C524" s="43">
        <v>42.01</v>
      </c>
      <c r="D524" s="44" t="s">
        <v>23</v>
      </c>
    </row>
    <row r="525" spans="1:4" outlineLevel="1">
      <c r="A525" s="41">
        <v>38</v>
      </c>
      <c r="B525" s="42">
        <v>6.02</v>
      </c>
      <c r="C525" s="43">
        <v>45.03</v>
      </c>
      <c r="D525" s="44" t="s">
        <v>10</v>
      </c>
    </row>
    <row r="526" spans="1:4" outlineLevel="1">
      <c r="A526" s="41">
        <v>38</v>
      </c>
      <c r="B526" s="42">
        <v>6.82</v>
      </c>
      <c r="C526" s="43">
        <v>52.3</v>
      </c>
      <c r="D526" s="44" t="s">
        <v>23</v>
      </c>
    </row>
    <row r="527" spans="1:4" outlineLevel="1">
      <c r="A527" s="41">
        <v>38</v>
      </c>
      <c r="B527" s="42">
        <v>6.92</v>
      </c>
      <c r="C527" s="43">
        <v>50.8</v>
      </c>
      <c r="D527" s="44" t="s">
        <v>10</v>
      </c>
    </row>
    <row r="528" spans="1:4" outlineLevel="1">
      <c r="A528" s="41">
        <v>38</v>
      </c>
      <c r="B528" s="42">
        <v>7.21</v>
      </c>
      <c r="C528" s="43">
        <v>86.23</v>
      </c>
      <c r="D528" s="44" t="s">
        <v>23</v>
      </c>
    </row>
    <row r="529" spans="1:4" outlineLevel="1">
      <c r="A529" s="41">
        <v>38</v>
      </c>
      <c r="B529" s="42">
        <v>7.31</v>
      </c>
      <c r="C529" s="43">
        <v>51.36</v>
      </c>
      <c r="D529" s="44" t="s">
        <v>10</v>
      </c>
    </row>
    <row r="530" spans="1:4" outlineLevel="1">
      <c r="A530" s="41">
        <v>38</v>
      </c>
      <c r="B530" s="42">
        <v>7.34</v>
      </c>
      <c r="C530" s="43">
        <v>56.7</v>
      </c>
      <c r="D530" s="44" t="s">
        <v>23</v>
      </c>
    </row>
    <row r="531" spans="1:4" outlineLevel="1">
      <c r="A531" s="41">
        <v>38</v>
      </c>
      <c r="B531" s="42">
        <v>7.81</v>
      </c>
      <c r="C531" s="43">
        <v>44.39</v>
      </c>
      <c r="D531" s="44" t="s">
        <v>10</v>
      </c>
    </row>
    <row r="532" spans="1:4" outlineLevel="1">
      <c r="A532" s="41">
        <v>38</v>
      </c>
      <c r="B532" s="42">
        <v>8.2200000000000006</v>
      </c>
      <c r="C532" s="43">
        <v>80.31</v>
      </c>
      <c r="D532" s="44" t="s">
        <v>23</v>
      </c>
    </row>
    <row r="533" spans="1:4" outlineLevel="1">
      <c r="A533" s="41">
        <v>38</v>
      </c>
      <c r="B533" s="42">
        <v>8.39</v>
      </c>
      <c r="C533" s="43">
        <v>27.64</v>
      </c>
      <c r="D533" s="44" t="s">
        <v>23</v>
      </c>
    </row>
    <row r="534" spans="1:4" outlineLevel="1">
      <c r="A534" s="41">
        <v>38</v>
      </c>
      <c r="B534" s="42">
        <v>8.56</v>
      </c>
      <c r="C534" s="43">
        <v>103.65</v>
      </c>
      <c r="D534" s="44" t="s">
        <v>10</v>
      </c>
    </row>
    <row r="535" spans="1:4" outlineLevel="1">
      <c r="A535" s="41">
        <v>38</v>
      </c>
      <c r="B535" s="42">
        <v>8.75</v>
      </c>
      <c r="C535" s="43">
        <v>88.53</v>
      </c>
      <c r="D535" s="44" t="s">
        <v>23</v>
      </c>
    </row>
    <row r="536" spans="1:4" outlineLevel="1">
      <c r="A536" s="41">
        <v>38</v>
      </c>
      <c r="B536" s="42">
        <v>9.24</v>
      </c>
      <c r="C536" s="43">
        <v>91.7</v>
      </c>
      <c r="D536" s="44" t="s">
        <v>10</v>
      </c>
    </row>
    <row r="537" spans="1:4" outlineLevel="1">
      <c r="A537" s="41">
        <v>38</v>
      </c>
      <c r="B537" s="42">
        <v>9.8800000000000008</v>
      </c>
      <c r="C537" s="43">
        <v>51.89</v>
      </c>
      <c r="D537" s="44" t="s">
        <v>10</v>
      </c>
    </row>
    <row r="538" spans="1:4">
      <c r="A538" s="37">
        <v>39</v>
      </c>
      <c r="B538" s="38">
        <v>2.1</v>
      </c>
      <c r="C538" s="39">
        <v>43.17</v>
      </c>
      <c r="D538" s="40" t="s">
        <v>10</v>
      </c>
    </row>
    <row r="539" spans="1:4" outlineLevel="1">
      <c r="A539" s="37">
        <v>39</v>
      </c>
      <c r="B539" s="38">
        <v>3</v>
      </c>
      <c r="C539" s="39">
        <v>58.89</v>
      </c>
      <c r="D539" s="40" t="s">
        <v>10</v>
      </c>
    </row>
    <row r="540" spans="1:4" outlineLevel="1">
      <c r="A540" s="37">
        <v>39</v>
      </c>
      <c r="B540" s="38">
        <v>5.38</v>
      </c>
      <c r="C540" s="39">
        <v>46.56</v>
      </c>
      <c r="D540" s="40" t="s">
        <v>23</v>
      </c>
    </row>
    <row r="541" spans="1:4" outlineLevel="1">
      <c r="A541" s="37">
        <v>39</v>
      </c>
      <c r="B541" s="38">
        <v>5.47</v>
      </c>
      <c r="C541" s="39">
        <v>49.61</v>
      </c>
      <c r="D541" s="40" t="s">
        <v>23</v>
      </c>
    </row>
    <row r="542" spans="1:4" outlineLevel="1">
      <c r="A542" s="37">
        <v>39</v>
      </c>
      <c r="B542" s="38">
        <v>7.07</v>
      </c>
      <c r="C542" s="39">
        <v>48.18</v>
      </c>
      <c r="D542" s="40" t="s">
        <v>10</v>
      </c>
    </row>
    <row r="543" spans="1:4" outlineLevel="1">
      <c r="A543" s="37">
        <v>39</v>
      </c>
      <c r="B543" s="38">
        <v>7.98</v>
      </c>
      <c r="C543" s="39">
        <v>55.94</v>
      </c>
      <c r="D543" s="40" t="s">
        <v>10</v>
      </c>
    </row>
    <row r="544" spans="1:4" outlineLevel="1">
      <c r="A544" s="37">
        <v>39</v>
      </c>
      <c r="B544" s="38">
        <v>8.02</v>
      </c>
      <c r="C544" s="39">
        <v>62.53</v>
      </c>
      <c r="D544" s="40" t="s">
        <v>23</v>
      </c>
    </row>
    <row r="545" spans="1:4" outlineLevel="1">
      <c r="A545" s="37">
        <v>39</v>
      </c>
      <c r="B545" s="38">
        <v>8.93</v>
      </c>
      <c r="C545" s="39">
        <v>72.44</v>
      </c>
      <c r="D545" s="40" t="s">
        <v>23</v>
      </c>
    </row>
    <row r="546" spans="1:4" outlineLevel="1">
      <c r="A546" s="37">
        <v>39</v>
      </c>
      <c r="B546" s="38">
        <v>12.5</v>
      </c>
      <c r="C546" s="39">
        <v>105.61</v>
      </c>
      <c r="D546" s="40" t="s">
        <v>10</v>
      </c>
    </row>
    <row r="547" spans="1:4">
      <c r="A547" s="41">
        <v>40</v>
      </c>
      <c r="B547" s="42">
        <v>4.4400000000000004</v>
      </c>
      <c r="C547" s="43">
        <v>24.63</v>
      </c>
      <c r="D547" s="44" t="s">
        <v>23</v>
      </c>
    </row>
    <row r="548" spans="1:4" outlineLevel="1">
      <c r="A548" s="41">
        <v>40</v>
      </c>
      <c r="B548" s="42">
        <v>5.5</v>
      </c>
      <c r="C548" s="43">
        <v>70.36</v>
      </c>
      <c r="D548" s="44" t="s">
        <v>10</v>
      </c>
    </row>
    <row r="549" spans="1:4" outlineLevel="1">
      <c r="A549" s="41">
        <v>40</v>
      </c>
      <c r="B549" s="42">
        <v>6.96</v>
      </c>
      <c r="C549" s="43">
        <v>63.5</v>
      </c>
      <c r="D549" s="44" t="s">
        <v>23</v>
      </c>
    </row>
    <row r="550" spans="1:4" outlineLevel="1">
      <c r="A550" s="41">
        <v>40</v>
      </c>
      <c r="B550" s="42">
        <v>8.6999999999999993</v>
      </c>
      <c r="C550" s="43">
        <v>66.56</v>
      </c>
      <c r="D550" s="44" t="s">
        <v>10</v>
      </c>
    </row>
    <row r="551" spans="1:4" outlineLevel="1">
      <c r="A551" s="41">
        <v>40</v>
      </c>
      <c r="B551" s="42">
        <v>9.2100000000000009</v>
      </c>
      <c r="C551" s="43">
        <v>67.63</v>
      </c>
      <c r="D551" s="44" t="s">
        <v>10</v>
      </c>
    </row>
    <row r="552" spans="1:4" outlineLevel="1">
      <c r="A552" s="41">
        <v>40</v>
      </c>
      <c r="B552" s="42">
        <v>9.27</v>
      </c>
      <c r="C552" s="43">
        <v>55.3</v>
      </c>
      <c r="D552" s="44" t="s">
        <v>10</v>
      </c>
    </row>
    <row r="553" spans="1:4" outlineLevel="1">
      <c r="A553" s="41">
        <v>40</v>
      </c>
      <c r="B553" s="42">
        <v>10.6</v>
      </c>
      <c r="C553" s="43">
        <v>80</v>
      </c>
      <c r="D553" s="44" t="s">
        <v>10</v>
      </c>
    </row>
    <row r="554" spans="1:4" outlineLevel="1">
      <c r="A554" s="41">
        <v>40</v>
      </c>
      <c r="B554" s="42">
        <v>12.1</v>
      </c>
      <c r="C554" s="43">
        <v>94.07</v>
      </c>
      <c r="D554" s="44" t="s">
        <v>10</v>
      </c>
    </row>
    <row r="555" spans="1:4">
      <c r="A555" s="37">
        <v>41</v>
      </c>
      <c r="B555" s="38">
        <v>4.6399999999999997</v>
      </c>
      <c r="C555" s="39">
        <v>38.450000000000003</v>
      </c>
      <c r="D555" s="40" t="s">
        <v>10</v>
      </c>
    </row>
    <row r="556" spans="1:4" outlineLevel="1">
      <c r="A556" s="37">
        <v>41</v>
      </c>
      <c r="B556" s="38">
        <v>5.14</v>
      </c>
      <c r="C556" s="39">
        <v>46.8</v>
      </c>
      <c r="D556" s="40" t="s">
        <v>23</v>
      </c>
    </row>
    <row r="557" spans="1:4" outlineLevel="1">
      <c r="A557" s="37">
        <v>41</v>
      </c>
      <c r="B557" s="38">
        <v>5.74</v>
      </c>
      <c r="C557" s="39">
        <v>77.319999999999993</v>
      </c>
      <c r="D557" s="40" t="s">
        <v>10</v>
      </c>
    </row>
    <row r="558" spans="1:4" outlineLevel="1">
      <c r="A558" s="37">
        <v>41</v>
      </c>
      <c r="B558" s="38">
        <v>7.05</v>
      </c>
      <c r="C558" s="39">
        <v>48.83</v>
      </c>
      <c r="D558" s="40" t="s">
        <v>23</v>
      </c>
    </row>
    <row r="559" spans="1:4" outlineLevel="1">
      <c r="A559" s="37">
        <v>41</v>
      </c>
      <c r="B559" s="38">
        <v>8.19</v>
      </c>
      <c r="C559" s="39">
        <v>70.88</v>
      </c>
      <c r="D559" s="40" t="s">
        <v>10</v>
      </c>
    </row>
    <row r="560" spans="1:4" outlineLevel="1">
      <c r="A560" s="37">
        <v>41</v>
      </c>
      <c r="B560" s="38">
        <v>8.68</v>
      </c>
      <c r="C560" s="39">
        <v>67.36</v>
      </c>
      <c r="D560" s="40" t="s">
        <v>23</v>
      </c>
    </row>
    <row r="561" spans="1:4" outlineLevel="1">
      <c r="A561" s="37">
        <v>41</v>
      </c>
      <c r="B561" s="38">
        <v>9.23</v>
      </c>
      <c r="C561" s="39">
        <v>74.239999999999995</v>
      </c>
      <c r="D561" s="40" t="s">
        <v>23</v>
      </c>
    </row>
    <row r="562" spans="1:4" outlineLevel="1">
      <c r="A562" s="37">
        <v>41</v>
      </c>
      <c r="B562" s="38">
        <v>11.1</v>
      </c>
      <c r="C562" s="39">
        <v>67.2</v>
      </c>
      <c r="D562" s="40" t="s">
        <v>10</v>
      </c>
    </row>
    <row r="563" spans="1:4" outlineLevel="1">
      <c r="A563" s="37">
        <v>41</v>
      </c>
      <c r="B563" s="38">
        <v>11.7</v>
      </c>
      <c r="C563" s="39">
        <v>93.63</v>
      </c>
      <c r="D563" s="40" t="s">
        <v>10</v>
      </c>
    </row>
    <row r="564" spans="1:4" outlineLevel="1">
      <c r="A564" s="37">
        <v>41</v>
      </c>
      <c r="B564" s="38">
        <v>12.5</v>
      </c>
      <c r="C564" s="39">
        <v>100.55</v>
      </c>
      <c r="D564" s="40" t="s">
        <v>10</v>
      </c>
    </row>
    <row r="565" spans="1:4" outlineLevel="1">
      <c r="A565" s="37">
        <v>41</v>
      </c>
      <c r="B565" s="38">
        <v>12.5</v>
      </c>
      <c r="C565" s="39">
        <v>99.72</v>
      </c>
      <c r="D565" s="40" t="s">
        <v>10</v>
      </c>
    </row>
    <row r="566" spans="1:4">
      <c r="A566" s="41">
        <v>42</v>
      </c>
      <c r="B566" s="42">
        <v>3.3</v>
      </c>
      <c r="C566" s="43">
        <v>41.24</v>
      </c>
      <c r="D566" s="44" t="s">
        <v>10</v>
      </c>
    </row>
    <row r="567" spans="1:4" outlineLevel="1">
      <c r="A567" s="41">
        <v>42</v>
      </c>
      <c r="B567" s="42">
        <v>5.61</v>
      </c>
      <c r="C567" s="43">
        <v>47.22</v>
      </c>
      <c r="D567" s="44" t="s">
        <v>10</v>
      </c>
    </row>
    <row r="568" spans="1:4" outlineLevel="1">
      <c r="A568" s="41">
        <v>42</v>
      </c>
      <c r="B568" s="42">
        <v>6.71</v>
      </c>
      <c r="C568" s="43">
        <v>70.739999999999995</v>
      </c>
      <c r="D568" s="44" t="s">
        <v>10</v>
      </c>
    </row>
    <row r="569" spans="1:4" outlineLevel="1">
      <c r="A569" s="41">
        <v>42</v>
      </c>
      <c r="B569" s="42">
        <v>6.73</v>
      </c>
      <c r="C569" s="43">
        <v>67.739999999999995</v>
      </c>
      <c r="D569" s="44" t="s">
        <v>10</v>
      </c>
    </row>
    <row r="570" spans="1:4" outlineLevel="1">
      <c r="A570" s="41">
        <v>42</v>
      </c>
      <c r="B570" s="42">
        <v>7.06</v>
      </c>
      <c r="C570" s="43">
        <v>86.68</v>
      </c>
      <c r="D570" s="44" t="s">
        <v>23</v>
      </c>
    </row>
    <row r="571" spans="1:4" outlineLevel="1">
      <c r="A571" s="41">
        <v>42</v>
      </c>
      <c r="B571" s="42">
        <v>7.33</v>
      </c>
      <c r="C571" s="43">
        <v>84.13</v>
      </c>
      <c r="D571" s="44" t="s">
        <v>10</v>
      </c>
    </row>
    <row r="572" spans="1:4" outlineLevel="1">
      <c r="A572" s="41">
        <v>42</v>
      </c>
      <c r="B572" s="42">
        <v>7.52</v>
      </c>
      <c r="C572" s="43">
        <v>54.57</v>
      </c>
      <c r="D572" s="44" t="s">
        <v>23</v>
      </c>
    </row>
    <row r="573" spans="1:4" outlineLevel="1">
      <c r="A573" s="41">
        <v>42</v>
      </c>
      <c r="B573" s="42">
        <v>7.67</v>
      </c>
      <c r="C573" s="43">
        <v>58.01</v>
      </c>
      <c r="D573" s="44" t="s">
        <v>10</v>
      </c>
    </row>
    <row r="574" spans="1:4" outlineLevel="1">
      <c r="A574" s="41">
        <v>42</v>
      </c>
      <c r="B574" s="42">
        <v>7.68</v>
      </c>
      <c r="C574" s="43">
        <v>70.06</v>
      </c>
      <c r="D574" s="44" t="s">
        <v>23</v>
      </c>
    </row>
    <row r="575" spans="1:4" outlineLevel="1">
      <c r="A575" s="41">
        <v>42</v>
      </c>
      <c r="B575" s="42">
        <v>8.68</v>
      </c>
      <c r="C575" s="43">
        <v>42.13</v>
      </c>
      <c r="D575" s="44" t="s">
        <v>10</v>
      </c>
    </row>
    <row r="576" spans="1:4">
      <c r="A576" s="37">
        <v>43</v>
      </c>
      <c r="B576" s="38">
        <v>4</v>
      </c>
      <c r="C576" s="39">
        <v>18.28</v>
      </c>
      <c r="D576" s="40" t="s">
        <v>10</v>
      </c>
    </row>
    <row r="577" spans="1:4" outlineLevel="1">
      <c r="A577" s="37">
        <v>43</v>
      </c>
      <c r="B577" s="38">
        <v>4.68</v>
      </c>
      <c r="C577" s="39">
        <v>50.07</v>
      </c>
      <c r="D577" s="40" t="s">
        <v>23</v>
      </c>
    </row>
    <row r="578" spans="1:4" outlineLevel="1">
      <c r="A578" s="37">
        <v>43</v>
      </c>
      <c r="B578" s="38">
        <v>5.03</v>
      </c>
      <c r="C578" s="39">
        <v>41.59</v>
      </c>
      <c r="D578" s="40" t="s">
        <v>23</v>
      </c>
    </row>
    <row r="579" spans="1:4" outlineLevel="1">
      <c r="A579" s="37">
        <v>43</v>
      </c>
      <c r="B579" s="38">
        <v>5.56</v>
      </c>
      <c r="C579" s="39">
        <v>43.2</v>
      </c>
      <c r="D579" s="40" t="s">
        <v>23</v>
      </c>
    </row>
    <row r="580" spans="1:4" outlineLevel="1">
      <c r="A580" s="37">
        <v>43</v>
      </c>
      <c r="B580" s="38">
        <v>6.23</v>
      </c>
      <c r="C580" s="39">
        <v>42.26</v>
      </c>
      <c r="D580" s="40" t="s">
        <v>10</v>
      </c>
    </row>
    <row r="581" spans="1:4" outlineLevel="1">
      <c r="A581" s="37">
        <v>43</v>
      </c>
      <c r="B581" s="38">
        <v>7</v>
      </c>
      <c r="C581" s="39">
        <v>38.090000000000003</v>
      </c>
      <c r="D581" s="40" t="s">
        <v>10</v>
      </c>
    </row>
    <row r="582" spans="1:4" outlineLevel="1">
      <c r="A582" s="37">
        <v>43</v>
      </c>
      <c r="B582" s="38">
        <v>8.85</v>
      </c>
      <c r="C582" s="39">
        <v>66.16</v>
      </c>
      <c r="D582" s="40" t="s">
        <v>10</v>
      </c>
    </row>
    <row r="583" spans="1:4" outlineLevel="1">
      <c r="A583" s="37">
        <v>43</v>
      </c>
      <c r="B583" s="38">
        <v>9.01</v>
      </c>
      <c r="C583" s="39">
        <v>61.06</v>
      </c>
      <c r="D583" s="40" t="s">
        <v>23</v>
      </c>
    </row>
    <row r="584" spans="1:4" outlineLevel="1">
      <c r="A584" s="37">
        <v>43</v>
      </c>
      <c r="B584" s="38">
        <v>9.18</v>
      </c>
      <c r="C584" s="39">
        <v>65.19</v>
      </c>
      <c r="D584" s="40" t="s">
        <v>10</v>
      </c>
    </row>
    <row r="585" spans="1:4" outlineLevel="1">
      <c r="A585" s="37">
        <v>43</v>
      </c>
      <c r="B585" s="38">
        <v>9.27</v>
      </c>
      <c r="C585" s="39">
        <v>63.57</v>
      </c>
      <c r="D585" s="40" t="s">
        <v>23</v>
      </c>
    </row>
    <row r="586" spans="1:4">
      <c r="A586" s="41">
        <v>44</v>
      </c>
      <c r="B586" s="42">
        <v>3.3</v>
      </c>
      <c r="C586" s="43">
        <v>35.11</v>
      </c>
      <c r="D586" s="44" t="s">
        <v>10</v>
      </c>
    </row>
    <row r="587" spans="1:4" outlineLevel="1">
      <c r="A587" s="41">
        <v>44</v>
      </c>
      <c r="B587" s="42">
        <v>5.67</v>
      </c>
      <c r="C587" s="43">
        <v>77.45</v>
      </c>
      <c r="D587" s="44" t="s">
        <v>10</v>
      </c>
    </row>
    <row r="588" spans="1:4" outlineLevel="1">
      <c r="A588" s="41">
        <v>44</v>
      </c>
      <c r="B588" s="42">
        <v>6.44</v>
      </c>
      <c r="C588" s="43">
        <v>95.27</v>
      </c>
      <c r="D588" s="44" t="s">
        <v>23</v>
      </c>
    </row>
    <row r="589" spans="1:4" outlineLevel="1">
      <c r="A589" s="41">
        <v>44</v>
      </c>
      <c r="B589" s="42">
        <v>8.7899999999999991</v>
      </c>
      <c r="C589" s="43">
        <v>91.53</v>
      </c>
      <c r="D589" s="44" t="s">
        <v>10</v>
      </c>
    </row>
    <row r="590" spans="1:4" outlineLevel="1">
      <c r="A590" s="41">
        <v>44</v>
      </c>
      <c r="B590" s="42">
        <v>9.9600000000000009</v>
      </c>
      <c r="C590" s="43">
        <v>78.3</v>
      </c>
      <c r="D590" s="44" t="s">
        <v>23</v>
      </c>
    </row>
    <row r="591" spans="1:4" outlineLevel="1">
      <c r="A591" s="41">
        <v>44</v>
      </c>
      <c r="B591" s="42">
        <v>10.3</v>
      </c>
      <c r="C591" s="43">
        <v>89.49</v>
      </c>
      <c r="D591" s="44" t="s">
        <v>10</v>
      </c>
    </row>
    <row r="592" spans="1:4">
      <c r="A592" s="37">
        <v>45</v>
      </c>
      <c r="B592" s="38">
        <v>4.59</v>
      </c>
      <c r="C592" s="39">
        <v>44.25</v>
      </c>
      <c r="D592" s="40" t="s">
        <v>23</v>
      </c>
    </row>
    <row r="593" spans="1:4" outlineLevel="1">
      <c r="A593" s="37">
        <v>45</v>
      </c>
      <c r="B593" s="38">
        <v>6.06</v>
      </c>
      <c r="C593" s="39">
        <v>54.51</v>
      </c>
      <c r="D593" s="40" t="s">
        <v>10</v>
      </c>
    </row>
    <row r="594" spans="1:4" outlineLevel="1">
      <c r="A594" s="37">
        <v>45</v>
      </c>
      <c r="B594" s="38">
        <v>8.7100000000000009</v>
      </c>
      <c r="C594" s="39">
        <v>73.91</v>
      </c>
      <c r="D594" s="40" t="s">
        <v>23</v>
      </c>
    </row>
    <row r="595" spans="1:4" outlineLevel="1">
      <c r="A595" s="37">
        <v>45</v>
      </c>
      <c r="B595" s="38">
        <v>11.8</v>
      </c>
      <c r="C595" s="39">
        <v>78.2</v>
      </c>
      <c r="D595" s="40" t="s">
        <v>10</v>
      </c>
    </row>
    <row r="596" spans="1:4">
      <c r="A596" s="41">
        <v>46</v>
      </c>
      <c r="B596" s="42">
        <v>5.45</v>
      </c>
      <c r="C596" s="43">
        <v>53</v>
      </c>
      <c r="D596" s="44" t="s">
        <v>10</v>
      </c>
    </row>
    <row r="597" spans="1:4" outlineLevel="1">
      <c r="A597" s="41">
        <v>46</v>
      </c>
      <c r="B597" s="42">
        <v>7.22</v>
      </c>
      <c r="C597" s="43">
        <v>61.92</v>
      </c>
      <c r="D597" s="44" t="s">
        <v>23</v>
      </c>
    </row>
    <row r="598" spans="1:4" outlineLevel="1">
      <c r="A598" s="41">
        <v>46</v>
      </c>
      <c r="B598" s="42">
        <v>8.14</v>
      </c>
      <c r="C598" s="43">
        <v>74.739999999999995</v>
      </c>
      <c r="D598" s="44" t="s">
        <v>10</v>
      </c>
    </row>
    <row r="599" spans="1:4" outlineLevel="1">
      <c r="A599" s="41">
        <v>46</v>
      </c>
      <c r="B599" s="42">
        <v>9.4700000000000006</v>
      </c>
      <c r="C599" s="43">
        <v>75.08</v>
      </c>
      <c r="D599" s="44" t="s">
        <v>10</v>
      </c>
    </row>
    <row r="600" spans="1:4" outlineLevel="1">
      <c r="A600" s="41">
        <v>46</v>
      </c>
      <c r="B600" s="42">
        <v>9.6199999999999992</v>
      </c>
      <c r="C600" s="43">
        <v>92.89</v>
      </c>
      <c r="D600" s="44" t="s">
        <v>10</v>
      </c>
    </row>
    <row r="601" spans="1:4" outlineLevel="1">
      <c r="A601" s="41">
        <v>46</v>
      </c>
      <c r="B601" s="42">
        <v>9.93</v>
      </c>
      <c r="C601" s="43">
        <v>80.16</v>
      </c>
      <c r="D601" s="44" t="s">
        <v>23</v>
      </c>
    </row>
    <row r="602" spans="1:4" outlineLevel="1">
      <c r="A602" s="41">
        <v>46</v>
      </c>
      <c r="B602" s="42">
        <v>12.2</v>
      </c>
      <c r="C602" s="43">
        <v>90.89</v>
      </c>
      <c r="D602" s="44" t="s">
        <v>10</v>
      </c>
    </row>
    <row r="603" spans="1:4">
      <c r="A603" s="37">
        <v>47</v>
      </c>
      <c r="B603" s="38">
        <v>3.6</v>
      </c>
      <c r="C603" s="39">
        <v>30.33</v>
      </c>
      <c r="D603" s="40" t="s">
        <v>10</v>
      </c>
    </row>
    <row r="604" spans="1:4" outlineLevel="1">
      <c r="A604" s="37">
        <v>47</v>
      </c>
      <c r="B604" s="38">
        <v>4.5</v>
      </c>
      <c r="C604" s="39">
        <v>64.67</v>
      </c>
      <c r="D604" s="40" t="s">
        <v>10</v>
      </c>
    </row>
    <row r="605" spans="1:4" outlineLevel="1">
      <c r="A605" s="37">
        <v>47</v>
      </c>
      <c r="B605" s="38">
        <v>5.03</v>
      </c>
      <c r="C605" s="39">
        <v>31.21</v>
      </c>
      <c r="D605" s="40" t="s">
        <v>23</v>
      </c>
    </row>
    <row r="606" spans="1:4" outlineLevel="1">
      <c r="A606" s="37">
        <v>47</v>
      </c>
      <c r="B606" s="38">
        <v>5.23</v>
      </c>
      <c r="C606" s="39">
        <v>40.19</v>
      </c>
      <c r="D606" s="40" t="s">
        <v>23</v>
      </c>
    </row>
    <row r="607" spans="1:4" outlineLevel="1">
      <c r="A607" s="37">
        <v>47</v>
      </c>
      <c r="B607" s="38">
        <v>6.36</v>
      </c>
      <c r="C607" s="39">
        <v>67.44</v>
      </c>
      <c r="D607" s="40" t="s">
        <v>23</v>
      </c>
    </row>
    <row r="608" spans="1:4" outlineLevel="1">
      <c r="A608" s="37">
        <v>47</v>
      </c>
      <c r="B608" s="38">
        <v>7.59</v>
      </c>
      <c r="C608" s="39">
        <v>83.57</v>
      </c>
      <c r="D608" s="40" t="s">
        <v>23</v>
      </c>
    </row>
    <row r="609" spans="1:4" outlineLevel="1">
      <c r="A609" s="37">
        <v>47</v>
      </c>
      <c r="B609" s="38">
        <v>9.2100000000000009</v>
      </c>
      <c r="C609" s="39">
        <v>62.31</v>
      </c>
      <c r="D609" s="40" t="s">
        <v>23</v>
      </c>
    </row>
    <row r="610" spans="1:4">
      <c r="A610" s="41">
        <v>48</v>
      </c>
      <c r="B610" s="42">
        <v>4</v>
      </c>
      <c r="C610" s="43">
        <v>30.62</v>
      </c>
      <c r="D610" s="44" t="s">
        <v>10</v>
      </c>
    </row>
    <row r="611" spans="1:4" outlineLevel="1">
      <c r="A611" s="41">
        <v>48</v>
      </c>
      <c r="B611" s="42">
        <v>4.6900000000000004</v>
      </c>
      <c r="C611" s="43">
        <v>61.81</v>
      </c>
      <c r="D611" s="44" t="s">
        <v>10</v>
      </c>
    </row>
    <row r="612" spans="1:4" outlineLevel="1">
      <c r="A612" s="41">
        <v>48</v>
      </c>
      <c r="B612" s="42">
        <v>5.53</v>
      </c>
      <c r="C612" s="43">
        <v>61.26</v>
      </c>
      <c r="D612" s="44" t="s">
        <v>10</v>
      </c>
    </row>
    <row r="613" spans="1:4" outlineLevel="1">
      <c r="A613" s="41">
        <v>48</v>
      </c>
      <c r="B613" s="42">
        <v>5.86</v>
      </c>
      <c r="C613" s="43">
        <v>77.989999999999995</v>
      </c>
      <c r="D613" s="44" t="s">
        <v>10</v>
      </c>
    </row>
    <row r="614" spans="1:4" outlineLevel="1">
      <c r="A614" s="41">
        <v>48</v>
      </c>
      <c r="B614" s="42">
        <v>5.93</v>
      </c>
      <c r="C614" s="43">
        <v>10.96</v>
      </c>
      <c r="D614" s="44" t="s">
        <v>10</v>
      </c>
    </row>
    <row r="615" spans="1:4" outlineLevel="1">
      <c r="A615" s="41">
        <v>48</v>
      </c>
      <c r="B615" s="42">
        <v>6.09</v>
      </c>
      <c r="C615" s="43">
        <v>65.209999999999994</v>
      </c>
      <c r="D615" s="44" t="s">
        <v>23</v>
      </c>
    </row>
    <row r="616" spans="1:4" outlineLevel="1">
      <c r="A616" s="41">
        <v>48</v>
      </c>
      <c r="B616" s="42">
        <v>6.23</v>
      </c>
      <c r="C616" s="43">
        <v>36.51</v>
      </c>
      <c r="D616" s="44" t="s">
        <v>10</v>
      </c>
    </row>
    <row r="617" spans="1:4" outlineLevel="1">
      <c r="A617" s="41">
        <v>48</v>
      </c>
      <c r="B617" s="42">
        <v>6.78</v>
      </c>
      <c r="C617" s="43">
        <v>73.25</v>
      </c>
      <c r="D617" s="44" t="s">
        <v>10</v>
      </c>
    </row>
    <row r="618" spans="1:4" outlineLevel="1">
      <c r="A618" s="41">
        <v>48</v>
      </c>
      <c r="B618" s="42">
        <v>9.58</v>
      </c>
      <c r="C618" s="43">
        <v>77.38</v>
      </c>
      <c r="D618" s="44" t="s">
        <v>23</v>
      </c>
    </row>
    <row r="619" spans="1:4">
      <c r="A619" s="37">
        <v>49</v>
      </c>
      <c r="B619" s="38">
        <v>4</v>
      </c>
      <c r="C619" s="39">
        <v>21.99</v>
      </c>
      <c r="D619" s="40" t="s">
        <v>10</v>
      </c>
    </row>
    <row r="620" spans="1:4" outlineLevel="1">
      <c r="A620" s="37">
        <v>49</v>
      </c>
      <c r="B620" s="38">
        <v>5.61</v>
      </c>
      <c r="C620" s="39">
        <v>71.069999999999993</v>
      </c>
      <c r="D620" s="40" t="s">
        <v>10</v>
      </c>
    </row>
    <row r="621" spans="1:4" outlineLevel="1">
      <c r="A621" s="37">
        <v>49</v>
      </c>
      <c r="B621" s="38">
        <v>6.69</v>
      </c>
      <c r="C621" s="39">
        <v>66.430000000000007</v>
      </c>
      <c r="D621" s="40" t="s">
        <v>10</v>
      </c>
    </row>
    <row r="622" spans="1:4" outlineLevel="1">
      <c r="A622" s="37">
        <v>49</v>
      </c>
      <c r="B622" s="38">
        <v>6.76</v>
      </c>
      <c r="C622" s="39">
        <v>59.39</v>
      </c>
      <c r="D622" s="40" t="s">
        <v>23</v>
      </c>
    </row>
    <row r="623" spans="1:4" outlineLevel="1">
      <c r="A623" s="37">
        <v>49</v>
      </c>
      <c r="B623" s="38">
        <v>7.37</v>
      </c>
      <c r="C623" s="39">
        <v>47.75</v>
      </c>
      <c r="D623" s="40" t="s">
        <v>10</v>
      </c>
    </row>
    <row r="624" spans="1:4">
      <c r="A624" s="41">
        <v>50</v>
      </c>
      <c r="B624" s="42">
        <v>1.7</v>
      </c>
      <c r="C624" s="43">
        <v>17.32</v>
      </c>
      <c r="D624" s="44" t="s">
        <v>10</v>
      </c>
    </row>
    <row r="625" spans="1:4" outlineLevel="1">
      <c r="A625" s="41">
        <v>50</v>
      </c>
      <c r="B625" s="42">
        <v>5.21</v>
      </c>
      <c r="C625" s="43">
        <v>92.88</v>
      </c>
      <c r="D625" s="44" t="s">
        <v>10</v>
      </c>
    </row>
    <row r="626" spans="1:4" outlineLevel="1">
      <c r="A626" s="41">
        <v>50</v>
      </c>
      <c r="B626" s="42">
        <v>5.58</v>
      </c>
      <c r="C626" s="43">
        <v>24.34</v>
      </c>
      <c r="D626" s="44" t="s">
        <v>10</v>
      </c>
    </row>
    <row r="627" spans="1:4" outlineLevel="1">
      <c r="A627" s="41">
        <v>50</v>
      </c>
      <c r="B627" s="42">
        <v>6.18</v>
      </c>
      <c r="C627" s="43">
        <v>31.57</v>
      </c>
      <c r="D627" s="44" t="s">
        <v>10</v>
      </c>
    </row>
    <row r="628" spans="1:4" outlineLevel="1">
      <c r="A628" s="41">
        <v>50</v>
      </c>
      <c r="B628" s="42">
        <v>8.42</v>
      </c>
      <c r="C628" s="43">
        <v>88.33</v>
      </c>
      <c r="D628" s="44" t="s">
        <v>10</v>
      </c>
    </row>
    <row r="629" spans="1:4">
      <c r="A629" s="37">
        <v>51</v>
      </c>
      <c r="B629" s="38">
        <v>4.96</v>
      </c>
      <c r="C629" s="39">
        <v>35.53</v>
      </c>
      <c r="D629" s="40" t="s">
        <v>10</v>
      </c>
    </row>
    <row r="630" spans="1:4" outlineLevel="1">
      <c r="A630" s="37">
        <v>51</v>
      </c>
      <c r="B630" s="38">
        <v>5.25</v>
      </c>
      <c r="C630" s="39">
        <v>44.82</v>
      </c>
      <c r="D630" s="40" t="s">
        <v>23</v>
      </c>
    </row>
    <row r="631" spans="1:4" outlineLevel="1">
      <c r="A631" s="37">
        <v>51</v>
      </c>
      <c r="B631" s="38">
        <v>6.46</v>
      </c>
      <c r="C631" s="39">
        <v>69.069999999999993</v>
      </c>
      <c r="D631" s="40" t="s">
        <v>10</v>
      </c>
    </row>
    <row r="632" spans="1:4" outlineLevel="1">
      <c r="A632" s="37">
        <v>51</v>
      </c>
      <c r="B632" s="38">
        <v>6.86</v>
      </c>
      <c r="C632" s="39">
        <v>74.760000000000005</v>
      </c>
      <c r="D632" s="40" t="s">
        <v>23</v>
      </c>
    </row>
    <row r="633" spans="1:4" outlineLevel="1">
      <c r="A633" s="37">
        <v>51</v>
      </c>
      <c r="B633" s="38">
        <v>7.45</v>
      </c>
      <c r="C633" s="39">
        <v>62.85</v>
      </c>
      <c r="D633" s="40" t="s">
        <v>10</v>
      </c>
    </row>
    <row r="634" spans="1:4" outlineLevel="1">
      <c r="A634" s="37">
        <v>51</v>
      </c>
      <c r="B634" s="38">
        <v>7.45</v>
      </c>
      <c r="C634" s="39">
        <v>35.75</v>
      </c>
      <c r="D634" s="40" t="s">
        <v>10</v>
      </c>
    </row>
    <row r="635" spans="1:4" outlineLevel="1">
      <c r="A635" s="37">
        <v>51</v>
      </c>
      <c r="B635" s="38">
        <v>8.34</v>
      </c>
      <c r="C635" s="39">
        <v>70.430000000000007</v>
      </c>
      <c r="D635" s="40" t="s">
        <v>10</v>
      </c>
    </row>
    <row r="636" spans="1:4" outlineLevel="1">
      <c r="A636" s="37">
        <v>51</v>
      </c>
      <c r="B636" s="38">
        <v>11.5</v>
      </c>
      <c r="C636" s="39">
        <v>118.49</v>
      </c>
      <c r="D636" s="40" t="s">
        <v>10</v>
      </c>
    </row>
    <row r="637" spans="1:4">
      <c r="A637" s="41">
        <v>52</v>
      </c>
      <c r="B637" s="42">
        <v>4.03</v>
      </c>
      <c r="C637" s="43">
        <v>25.68</v>
      </c>
      <c r="D637" s="44" t="s">
        <v>10</v>
      </c>
    </row>
    <row r="638" spans="1:4" outlineLevel="1">
      <c r="A638" s="41">
        <v>52</v>
      </c>
      <c r="B638" s="42">
        <v>4.1399999999999997</v>
      </c>
      <c r="C638" s="43">
        <v>36.58</v>
      </c>
      <c r="D638" s="44" t="s">
        <v>10</v>
      </c>
    </row>
    <row r="639" spans="1:4" outlineLevel="1">
      <c r="A639" s="41">
        <v>52</v>
      </c>
      <c r="B639" s="42">
        <v>5.58</v>
      </c>
      <c r="C639" s="43">
        <v>50.66</v>
      </c>
      <c r="D639" s="44" t="s">
        <v>10</v>
      </c>
    </row>
    <row r="640" spans="1:4" outlineLevel="1">
      <c r="A640" s="41">
        <v>52</v>
      </c>
      <c r="B640" s="42">
        <v>6.17</v>
      </c>
      <c r="C640" s="43">
        <v>55.46</v>
      </c>
      <c r="D640" s="44" t="s">
        <v>23</v>
      </c>
    </row>
    <row r="641" spans="1:4">
      <c r="A641" s="37">
        <v>53</v>
      </c>
      <c r="B641" s="38">
        <v>8.0500000000000007</v>
      </c>
      <c r="C641" s="39">
        <v>99.96</v>
      </c>
      <c r="D641" s="40" t="s">
        <v>10</v>
      </c>
    </row>
    <row r="642" spans="1:4" outlineLevel="1">
      <c r="A642" s="37">
        <v>53</v>
      </c>
      <c r="B642" s="38">
        <v>8.7200000000000006</v>
      </c>
      <c r="C642" s="39">
        <v>70.61</v>
      </c>
      <c r="D642" s="40" t="s">
        <v>23</v>
      </c>
    </row>
    <row r="643" spans="1:4">
      <c r="A643" s="41">
        <v>54</v>
      </c>
      <c r="B643" s="42">
        <v>4.32</v>
      </c>
      <c r="C643" s="43">
        <v>41.82</v>
      </c>
      <c r="D643" s="44" t="s">
        <v>23</v>
      </c>
    </row>
    <row r="644" spans="1:4" outlineLevel="1">
      <c r="A644" s="41">
        <v>54</v>
      </c>
      <c r="B644" s="42">
        <v>7.58</v>
      </c>
      <c r="C644" s="43">
        <v>44.09</v>
      </c>
      <c r="D644" s="44" t="s">
        <v>23</v>
      </c>
    </row>
    <row r="645" spans="1:4" outlineLevel="1">
      <c r="A645" s="41">
        <v>54</v>
      </c>
      <c r="B645" s="42">
        <v>9.6199999999999992</v>
      </c>
      <c r="C645" s="43">
        <v>67.069999999999993</v>
      </c>
      <c r="D645" s="44" t="s">
        <v>10</v>
      </c>
    </row>
    <row r="646" spans="1:4">
      <c r="A646" s="37">
        <v>55</v>
      </c>
      <c r="B646" s="38">
        <v>8.69</v>
      </c>
      <c r="C646" s="39">
        <v>72.78</v>
      </c>
      <c r="D646" s="40" t="s">
        <v>10</v>
      </c>
    </row>
    <row r="647" spans="1:4">
      <c r="A647" s="41">
        <v>56</v>
      </c>
      <c r="B647" s="42">
        <v>6.51</v>
      </c>
      <c r="C647" s="43">
        <v>67.02</v>
      </c>
      <c r="D647" s="44" t="s">
        <v>10</v>
      </c>
    </row>
    <row r="648" spans="1:4">
      <c r="A648" s="37">
        <v>57</v>
      </c>
      <c r="B648" s="38">
        <v>2.7</v>
      </c>
      <c r="C648" s="39">
        <v>16.579999999999998</v>
      </c>
      <c r="D648" s="40" t="s">
        <v>10</v>
      </c>
    </row>
    <row r="649" spans="1:4" outlineLevel="1">
      <c r="A649" s="37">
        <v>57</v>
      </c>
      <c r="B649" s="38">
        <v>5.85</v>
      </c>
      <c r="C649" s="39">
        <v>28.16</v>
      </c>
      <c r="D649" s="40" t="s">
        <v>10</v>
      </c>
    </row>
    <row r="650" spans="1:4" outlineLevel="1">
      <c r="A650" s="37">
        <v>57</v>
      </c>
      <c r="B650" s="38">
        <v>5.96</v>
      </c>
      <c r="C650" s="39">
        <v>84.26</v>
      </c>
      <c r="D650" s="40" t="s">
        <v>10</v>
      </c>
    </row>
    <row r="651" spans="1:4" outlineLevel="1">
      <c r="A651" s="37">
        <v>57</v>
      </c>
      <c r="B651" s="38">
        <v>13</v>
      </c>
      <c r="C651" s="39">
        <v>67.31</v>
      </c>
      <c r="D651" s="40" t="s">
        <v>10</v>
      </c>
    </row>
    <row r="652" spans="1:4">
      <c r="A652" s="41">
        <v>58</v>
      </c>
      <c r="B652" s="42">
        <v>5.36</v>
      </c>
      <c r="C652" s="43">
        <v>53.2</v>
      </c>
      <c r="D652" s="44" t="s">
        <v>23</v>
      </c>
    </row>
    <row r="653" spans="1:4">
      <c r="A653" s="37">
        <v>59</v>
      </c>
      <c r="B653" s="38">
        <v>8.5399999999999991</v>
      </c>
      <c r="C653" s="39">
        <v>42.33</v>
      </c>
      <c r="D653" s="40" t="s">
        <v>23</v>
      </c>
    </row>
    <row r="654" spans="1:4">
      <c r="A654" s="41">
        <v>60</v>
      </c>
      <c r="B654" s="42">
        <v>4.6900000000000004</v>
      </c>
      <c r="C654" s="43">
        <v>46.24</v>
      </c>
      <c r="D654" s="44" t="s">
        <v>23</v>
      </c>
    </row>
    <row r="655" spans="1:4">
      <c r="A655" s="37">
        <v>62</v>
      </c>
      <c r="B655" s="38">
        <v>9.91</v>
      </c>
      <c r="C655" s="39">
        <v>77.400000000000006</v>
      </c>
      <c r="D655" s="40" t="s">
        <v>23</v>
      </c>
    </row>
    <row r="656" spans="1:4">
      <c r="A656" s="41">
        <v>63</v>
      </c>
      <c r="B656" s="42">
        <v>8.5500000000000007</v>
      </c>
      <c r="C656" s="43">
        <v>39.17</v>
      </c>
      <c r="D656" s="44" t="s">
        <v>23</v>
      </c>
    </row>
    <row r="657" spans="1:4">
      <c r="A657" s="37">
        <v>64</v>
      </c>
      <c r="B657" s="38">
        <v>8.08</v>
      </c>
      <c r="C657" s="39">
        <v>89.18</v>
      </c>
      <c r="D657" s="40" t="s">
        <v>10</v>
      </c>
    </row>
    <row r="658" spans="1:4">
      <c r="A658" s="41">
        <v>67</v>
      </c>
      <c r="B658" s="42">
        <v>4.17</v>
      </c>
      <c r="C658" s="43">
        <v>38.17</v>
      </c>
      <c r="D658" s="44" t="s">
        <v>23</v>
      </c>
    </row>
    <row r="659" spans="1:4" outlineLevel="1">
      <c r="A659" s="41">
        <v>67</v>
      </c>
      <c r="B659" s="42">
        <v>5.34</v>
      </c>
      <c r="C659" s="43">
        <v>70.22</v>
      </c>
      <c r="D659" s="44" t="s">
        <v>23</v>
      </c>
    </row>
    <row r="660" spans="1:4">
      <c r="A660" s="37">
        <v>68</v>
      </c>
      <c r="B660" s="38">
        <v>4.37</v>
      </c>
      <c r="C660" s="39">
        <v>23.31</v>
      </c>
      <c r="D660" s="40" t="s">
        <v>10</v>
      </c>
    </row>
    <row r="661" spans="1:4">
      <c r="A661" s="41">
        <v>74</v>
      </c>
      <c r="B661" s="42">
        <v>6.65</v>
      </c>
      <c r="C661" s="43">
        <v>55.63</v>
      </c>
      <c r="D661" s="44" t="s">
        <v>10</v>
      </c>
    </row>
    <row r="662" spans="1:4">
      <c r="A662" s="45"/>
      <c r="B662" s="45"/>
      <c r="C662" s="45"/>
      <c r="D662" s="45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7978A-2279-48BE-8642-D0E7245BC56C}">
  <sheetPr>
    <tabColor rgb="FF92D050"/>
  </sheetPr>
  <dimension ref="U3:Y11"/>
  <sheetViews>
    <sheetView tabSelected="1" topLeftCell="P1" workbookViewId="0">
      <selection activeCell="AB11" sqref="AB11"/>
    </sheetView>
  </sheetViews>
  <sheetFormatPr defaultColWidth="11.42578125" defaultRowHeight="15"/>
  <cols>
    <col min="1" max="1" width="4.7109375" customWidth="1"/>
    <col min="25" max="25" width="25.140625" customWidth="1"/>
  </cols>
  <sheetData>
    <row r="3" spans="21:25" ht="15.75">
      <c r="U3" s="81" t="s">
        <v>24</v>
      </c>
      <c r="V3" s="82"/>
      <c r="W3" s="82"/>
      <c r="X3" s="82"/>
      <c r="Y3" s="83"/>
    </row>
    <row r="5" spans="21:25">
      <c r="U5" s="69" t="s">
        <v>25</v>
      </c>
      <c r="V5" s="70"/>
      <c r="W5" s="71" t="s">
        <v>26</v>
      </c>
      <c r="X5" s="72"/>
      <c r="Y5" s="73"/>
    </row>
    <row r="6" spans="21:25">
      <c r="U6" s="77"/>
      <c r="V6" s="78"/>
      <c r="W6" s="79">
        <f>U6*8.3182</f>
        <v>0</v>
      </c>
      <c r="X6" s="79"/>
      <c r="Y6" s="79"/>
    </row>
    <row r="8" spans="21:25">
      <c r="U8" s="69" t="s">
        <v>27</v>
      </c>
      <c r="V8" s="70"/>
      <c r="W8" s="71" t="s">
        <v>28</v>
      </c>
      <c r="X8" s="72"/>
      <c r="Y8" s="73"/>
    </row>
    <row r="9" spans="21:25">
      <c r="U9" s="74"/>
      <c r="V9" s="75"/>
      <c r="W9" s="76">
        <f>U9/8.3182</f>
        <v>0</v>
      </c>
      <c r="X9" s="76"/>
      <c r="Y9" s="76"/>
    </row>
    <row r="10" spans="21:25">
      <c r="W10" s="71" t="s">
        <v>29</v>
      </c>
      <c r="X10" s="72"/>
      <c r="Y10" s="73"/>
    </row>
    <row r="11" spans="21:25" ht="15.75">
      <c r="W11" s="66">
        <f>(W9-TRUNC(W9,0))*60/100+TRUNC(W9,0)</f>
        <v>0</v>
      </c>
      <c r="X11" s="67"/>
      <c r="Y11" s="68"/>
    </row>
  </sheetData>
  <mergeCells count="11">
    <mergeCell ref="U3:Y3"/>
    <mergeCell ref="U5:V5"/>
    <mergeCell ref="W5:Y5"/>
    <mergeCell ref="U6:V6"/>
    <mergeCell ref="W6:Y6"/>
    <mergeCell ref="W11:Y11"/>
    <mergeCell ref="U8:V8"/>
    <mergeCell ref="W8:Y8"/>
    <mergeCell ref="U9:V9"/>
    <mergeCell ref="W9:Y9"/>
    <mergeCell ref="W10:Y1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78686-98BC-456F-B207-BF93751EE8E8}">
  <sheetPr>
    <tabColor rgb="FF00B0F0"/>
  </sheetPr>
  <dimension ref="A1"/>
  <sheetViews>
    <sheetView topLeftCell="A4" workbookViewId="0">
      <selection activeCell="T20" sqref="T20"/>
    </sheetView>
  </sheetViews>
  <sheetFormatPr defaultColWidth="11.42578125" defaultRowHeight="15"/>
  <cols>
    <col min="1" max="1" width="4" customWidth="1"/>
  </cols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0DEAF-CA42-4C91-8BC7-E90CE31B6534}">
  <sheetPr>
    <tabColor rgb="FF00B050"/>
  </sheetPr>
  <dimension ref="A1"/>
  <sheetViews>
    <sheetView topLeftCell="A4" workbookViewId="0">
      <selection activeCell="T25" sqref="T25"/>
    </sheetView>
  </sheetViews>
  <sheetFormatPr defaultColWidth="11.42578125" defaultRowHeight="15"/>
  <cols>
    <col min="1" max="1" width="3.5703125" customWidth="1"/>
  </cols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F5458-E96A-4C77-ABF7-48433937A334}">
  <sheetPr>
    <tabColor rgb="FF0070C0"/>
  </sheetPr>
  <dimension ref="A1:I187"/>
  <sheetViews>
    <sheetView zoomScale="90" zoomScaleNormal="90" workbookViewId="0">
      <selection activeCell="N17" sqref="N17"/>
    </sheetView>
  </sheetViews>
  <sheetFormatPr defaultColWidth="11.42578125" defaultRowHeight="15"/>
  <cols>
    <col min="1" max="1" width="21.85546875" bestFit="1" customWidth="1"/>
    <col min="2" max="2" width="25" bestFit="1" customWidth="1"/>
    <col min="3" max="3" width="19.28515625" bestFit="1" customWidth="1"/>
    <col min="4" max="384" width="4.5703125" bestFit="1" customWidth="1"/>
    <col min="385" max="411" width="5.5703125" bestFit="1" customWidth="1"/>
    <col min="412" max="412" width="12.5703125" bestFit="1" customWidth="1"/>
  </cols>
  <sheetData>
    <row r="1" spans="1:9">
      <c r="A1" s="33" t="s">
        <v>30</v>
      </c>
      <c r="B1" t="s">
        <v>31</v>
      </c>
      <c r="C1" t="s">
        <v>32</v>
      </c>
    </row>
    <row r="2" spans="1:9">
      <c r="A2" s="34">
        <v>1</v>
      </c>
      <c r="B2" s="54">
        <v>9</v>
      </c>
      <c r="C2" s="55">
        <v>434.82</v>
      </c>
    </row>
    <row r="3" spans="1:9">
      <c r="A3" s="35" t="s">
        <v>23</v>
      </c>
      <c r="B3">
        <v>4</v>
      </c>
      <c r="C3">
        <v>201.40999999999997</v>
      </c>
      <c r="E3" s="80" t="s">
        <v>33</v>
      </c>
      <c r="F3" s="80"/>
      <c r="G3" s="80"/>
      <c r="H3" s="80"/>
      <c r="I3" s="80"/>
    </row>
    <row r="4" spans="1:9">
      <c r="A4" s="35" t="s">
        <v>10</v>
      </c>
      <c r="B4">
        <v>5</v>
      </c>
      <c r="C4">
        <v>233.41</v>
      </c>
    </row>
    <row r="5" spans="1:9">
      <c r="A5" s="34">
        <v>2</v>
      </c>
      <c r="B5" s="54">
        <v>12</v>
      </c>
      <c r="C5" s="55">
        <v>871.63</v>
      </c>
    </row>
    <row r="6" spans="1:9">
      <c r="A6" s="35" t="s">
        <v>23</v>
      </c>
      <c r="B6">
        <v>2</v>
      </c>
      <c r="C6">
        <v>142.66</v>
      </c>
    </row>
    <row r="7" spans="1:9">
      <c r="A7" s="35" t="s">
        <v>10</v>
      </c>
      <c r="B7">
        <v>10</v>
      </c>
      <c r="C7">
        <v>728.96999999999991</v>
      </c>
    </row>
    <row r="8" spans="1:9">
      <c r="A8" s="34">
        <v>3</v>
      </c>
      <c r="B8" s="54">
        <v>9</v>
      </c>
      <c r="C8" s="55">
        <v>635.75000000000011</v>
      </c>
    </row>
    <row r="9" spans="1:9">
      <c r="A9" s="35" t="s">
        <v>23</v>
      </c>
      <c r="B9">
        <v>5</v>
      </c>
      <c r="C9">
        <v>360.62</v>
      </c>
    </row>
    <row r="10" spans="1:9">
      <c r="A10" s="35" t="s">
        <v>10</v>
      </c>
      <c r="B10">
        <v>4</v>
      </c>
      <c r="C10">
        <v>275.13</v>
      </c>
    </row>
    <row r="11" spans="1:9">
      <c r="A11" s="34">
        <v>4</v>
      </c>
      <c r="B11" s="54">
        <v>6</v>
      </c>
      <c r="C11" s="55">
        <v>411.65999999999997</v>
      </c>
    </row>
    <row r="12" spans="1:9">
      <c r="A12" s="35" t="s">
        <v>23</v>
      </c>
      <c r="B12">
        <v>2</v>
      </c>
      <c r="C12">
        <v>138.84</v>
      </c>
    </row>
    <row r="13" spans="1:9">
      <c r="A13" s="35" t="s">
        <v>10</v>
      </c>
      <c r="B13">
        <v>4</v>
      </c>
      <c r="C13">
        <v>272.82</v>
      </c>
    </row>
    <row r="14" spans="1:9">
      <c r="A14" s="34">
        <v>5</v>
      </c>
      <c r="B14" s="54">
        <v>13</v>
      </c>
      <c r="C14" s="55">
        <v>743.66</v>
      </c>
    </row>
    <row r="15" spans="1:9">
      <c r="A15" s="35" t="s">
        <v>23</v>
      </c>
      <c r="B15">
        <v>3</v>
      </c>
      <c r="C15">
        <v>163.14000000000001</v>
      </c>
    </row>
    <row r="16" spans="1:9">
      <c r="A16" s="35" t="s">
        <v>10</v>
      </c>
      <c r="B16">
        <v>10</v>
      </c>
      <c r="C16">
        <v>580.51999999999987</v>
      </c>
    </row>
    <row r="17" spans="1:3">
      <c r="A17" s="34">
        <v>6</v>
      </c>
      <c r="B17" s="54">
        <v>10</v>
      </c>
      <c r="C17" s="55">
        <v>586.77</v>
      </c>
    </row>
    <row r="18" spans="1:3">
      <c r="A18" s="35" t="s">
        <v>23</v>
      </c>
      <c r="B18">
        <v>6</v>
      </c>
      <c r="C18">
        <v>338.63000000000005</v>
      </c>
    </row>
    <row r="19" spans="1:3">
      <c r="A19" s="35" t="s">
        <v>10</v>
      </c>
      <c r="B19">
        <v>4</v>
      </c>
      <c r="C19">
        <v>248.14</v>
      </c>
    </row>
    <row r="20" spans="1:3">
      <c r="A20" s="34">
        <v>7</v>
      </c>
      <c r="B20" s="54">
        <v>16</v>
      </c>
      <c r="C20" s="55">
        <v>857.25999999999976</v>
      </c>
    </row>
    <row r="21" spans="1:3">
      <c r="A21" s="35" t="s">
        <v>23</v>
      </c>
      <c r="B21">
        <v>8</v>
      </c>
      <c r="C21">
        <v>536.26999999999987</v>
      </c>
    </row>
    <row r="22" spans="1:3">
      <c r="A22" s="35" t="s">
        <v>10</v>
      </c>
      <c r="B22">
        <v>8</v>
      </c>
      <c r="C22">
        <v>320.98999999999995</v>
      </c>
    </row>
    <row r="23" spans="1:3">
      <c r="A23" s="34">
        <v>8</v>
      </c>
      <c r="B23" s="54">
        <v>9</v>
      </c>
      <c r="C23" s="55">
        <v>509.91</v>
      </c>
    </row>
    <row r="24" spans="1:3">
      <c r="A24" s="35" t="s">
        <v>23</v>
      </c>
      <c r="B24">
        <v>2</v>
      </c>
      <c r="C24">
        <v>136.15</v>
      </c>
    </row>
    <row r="25" spans="1:3">
      <c r="A25" s="35" t="s">
        <v>10</v>
      </c>
      <c r="B25">
        <v>7</v>
      </c>
      <c r="C25">
        <v>373.76000000000005</v>
      </c>
    </row>
    <row r="26" spans="1:3">
      <c r="A26" s="34">
        <v>9</v>
      </c>
      <c r="B26" s="54">
        <v>16</v>
      </c>
      <c r="C26" s="55">
        <v>882.2299999999999</v>
      </c>
    </row>
    <row r="27" spans="1:3">
      <c r="A27" s="35" t="s">
        <v>23</v>
      </c>
      <c r="B27">
        <v>5</v>
      </c>
      <c r="C27">
        <v>273.39</v>
      </c>
    </row>
    <row r="28" spans="1:3">
      <c r="A28" s="35" t="s">
        <v>10</v>
      </c>
      <c r="B28">
        <v>11</v>
      </c>
      <c r="C28">
        <v>608.84</v>
      </c>
    </row>
    <row r="29" spans="1:3">
      <c r="A29" s="34">
        <v>10</v>
      </c>
      <c r="B29" s="54">
        <v>15</v>
      </c>
      <c r="C29" s="55">
        <v>747.67000000000007</v>
      </c>
    </row>
    <row r="30" spans="1:3">
      <c r="A30" s="35" t="s">
        <v>23</v>
      </c>
      <c r="B30">
        <v>5</v>
      </c>
      <c r="C30">
        <v>223.78</v>
      </c>
    </row>
    <row r="31" spans="1:3">
      <c r="A31" s="35" t="s">
        <v>10</v>
      </c>
      <c r="B31">
        <v>10</v>
      </c>
      <c r="C31">
        <v>523.89</v>
      </c>
    </row>
    <row r="32" spans="1:3">
      <c r="A32" s="34">
        <v>11</v>
      </c>
      <c r="B32" s="54">
        <v>5</v>
      </c>
      <c r="C32" s="55">
        <v>250.6</v>
      </c>
    </row>
    <row r="33" spans="1:3">
      <c r="A33" s="35" t="s">
        <v>23</v>
      </c>
      <c r="B33">
        <v>3</v>
      </c>
      <c r="C33">
        <v>150.74</v>
      </c>
    </row>
    <row r="34" spans="1:3">
      <c r="A34" s="35" t="s">
        <v>10</v>
      </c>
      <c r="B34">
        <v>2</v>
      </c>
      <c r="C34">
        <v>99.86</v>
      </c>
    </row>
    <row r="35" spans="1:3">
      <c r="A35" s="34">
        <v>12</v>
      </c>
      <c r="B35" s="54">
        <v>8</v>
      </c>
      <c r="C35" s="55">
        <v>443.68</v>
      </c>
    </row>
    <row r="36" spans="1:3">
      <c r="A36" s="35" t="s">
        <v>23</v>
      </c>
      <c r="B36">
        <v>3</v>
      </c>
      <c r="C36">
        <v>182.85000000000002</v>
      </c>
    </row>
    <row r="37" spans="1:3">
      <c r="A37" s="35" t="s">
        <v>10</v>
      </c>
      <c r="B37">
        <v>5</v>
      </c>
      <c r="C37">
        <v>260.83</v>
      </c>
    </row>
    <row r="38" spans="1:3">
      <c r="A38" s="34">
        <v>13</v>
      </c>
      <c r="B38" s="54">
        <v>11</v>
      </c>
      <c r="C38" s="55">
        <v>596.4</v>
      </c>
    </row>
    <row r="39" spans="1:3">
      <c r="A39" s="35" t="s">
        <v>23</v>
      </c>
      <c r="B39">
        <v>4</v>
      </c>
      <c r="C39">
        <v>284.57</v>
      </c>
    </row>
    <row r="40" spans="1:3">
      <c r="A40" s="35" t="s">
        <v>10</v>
      </c>
      <c r="B40">
        <v>7</v>
      </c>
      <c r="C40">
        <v>311.83</v>
      </c>
    </row>
    <row r="41" spans="1:3">
      <c r="A41" s="34">
        <v>14</v>
      </c>
      <c r="B41" s="54">
        <v>14</v>
      </c>
      <c r="C41" s="55">
        <v>885.93000000000018</v>
      </c>
    </row>
    <row r="42" spans="1:3">
      <c r="A42" s="35" t="s">
        <v>23</v>
      </c>
      <c r="B42">
        <v>4</v>
      </c>
      <c r="C42">
        <v>273.78000000000003</v>
      </c>
    </row>
    <row r="43" spans="1:3">
      <c r="A43" s="35" t="s">
        <v>10</v>
      </c>
      <c r="B43">
        <v>10</v>
      </c>
      <c r="C43">
        <v>612.15000000000009</v>
      </c>
    </row>
    <row r="44" spans="1:3">
      <c r="A44" s="34">
        <v>15</v>
      </c>
      <c r="B44" s="54">
        <v>16</v>
      </c>
      <c r="C44" s="55">
        <v>1063</v>
      </c>
    </row>
    <row r="45" spans="1:3">
      <c r="A45" s="35" t="s">
        <v>23</v>
      </c>
      <c r="B45">
        <v>3</v>
      </c>
      <c r="C45">
        <v>190.66</v>
      </c>
    </row>
    <row r="46" spans="1:3">
      <c r="A46" s="35" t="s">
        <v>10</v>
      </c>
      <c r="B46">
        <v>13</v>
      </c>
      <c r="C46">
        <v>872.33999999999992</v>
      </c>
    </row>
    <row r="47" spans="1:3">
      <c r="A47" s="34">
        <v>16</v>
      </c>
      <c r="B47" s="54">
        <v>14</v>
      </c>
      <c r="C47" s="55">
        <v>967.04</v>
      </c>
    </row>
    <row r="48" spans="1:3">
      <c r="A48" s="35" t="s">
        <v>23</v>
      </c>
      <c r="B48">
        <v>6</v>
      </c>
      <c r="C48">
        <v>378.16</v>
      </c>
    </row>
    <row r="49" spans="1:3">
      <c r="A49" s="35" t="s">
        <v>10</v>
      </c>
      <c r="B49">
        <v>8</v>
      </c>
      <c r="C49">
        <v>588.88</v>
      </c>
    </row>
    <row r="50" spans="1:3">
      <c r="A50" s="34">
        <v>17</v>
      </c>
      <c r="B50" s="54">
        <v>16</v>
      </c>
      <c r="C50" s="55">
        <v>908.8599999999999</v>
      </c>
    </row>
    <row r="51" spans="1:3">
      <c r="A51" s="35" t="s">
        <v>23</v>
      </c>
      <c r="B51">
        <v>3</v>
      </c>
      <c r="C51">
        <v>125.60999999999999</v>
      </c>
    </row>
    <row r="52" spans="1:3">
      <c r="A52" s="35" t="s">
        <v>10</v>
      </c>
      <c r="B52">
        <v>13</v>
      </c>
      <c r="C52">
        <v>783.24999999999989</v>
      </c>
    </row>
    <row r="53" spans="1:3">
      <c r="A53" s="34">
        <v>18</v>
      </c>
      <c r="B53" s="54">
        <v>15</v>
      </c>
      <c r="C53" s="55">
        <v>1014.25</v>
      </c>
    </row>
    <row r="54" spans="1:3">
      <c r="A54" s="35" t="s">
        <v>23</v>
      </c>
      <c r="B54">
        <v>8</v>
      </c>
      <c r="C54">
        <v>531.19000000000005</v>
      </c>
    </row>
    <row r="55" spans="1:3">
      <c r="A55" s="35" t="s">
        <v>10</v>
      </c>
      <c r="B55">
        <v>7</v>
      </c>
      <c r="C55">
        <v>483.06</v>
      </c>
    </row>
    <row r="56" spans="1:3">
      <c r="A56" s="34">
        <v>19</v>
      </c>
      <c r="B56" s="54">
        <v>14</v>
      </c>
      <c r="C56" s="55">
        <v>701.03</v>
      </c>
    </row>
    <row r="57" spans="1:3">
      <c r="A57" s="35" t="s">
        <v>23</v>
      </c>
      <c r="B57">
        <v>3</v>
      </c>
      <c r="C57">
        <v>169.84</v>
      </c>
    </row>
    <row r="58" spans="1:3">
      <c r="A58" s="35" t="s">
        <v>10</v>
      </c>
      <c r="B58">
        <v>11</v>
      </c>
      <c r="C58">
        <v>531.19000000000005</v>
      </c>
    </row>
    <row r="59" spans="1:3">
      <c r="A59" s="34">
        <v>20</v>
      </c>
      <c r="B59" s="54">
        <v>18</v>
      </c>
      <c r="C59" s="55">
        <v>1147.95</v>
      </c>
    </row>
    <row r="60" spans="1:3">
      <c r="A60" s="35" t="s">
        <v>23</v>
      </c>
      <c r="B60">
        <v>6</v>
      </c>
      <c r="C60">
        <v>368.8</v>
      </c>
    </row>
    <row r="61" spans="1:3">
      <c r="A61" s="35" t="s">
        <v>10</v>
      </c>
      <c r="B61">
        <v>12</v>
      </c>
      <c r="C61">
        <v>779.14999999999986</v>
      </c>
    </row>
    <row r="62" spans="1:3">
      <c r="A62" s="34">
        <v>21</v>
      </c>
      <c r="B62" s="54">
        <v>10</v>
      </c>
      <c r="C62" s="55">
        <v>573.63</v>
      </c>
    </row>
    <row r="63" spans="1:3">
      <c r="A63" s="35" t="s">
        <v>10</v>
      </c>
      <c r="B63">
        <v>10</v>
      </c>
      <c r="C63">
        <v>573.63</v>
      </c>
    </row>
    <row r="64" spans="1:3">
      <c r="A64" s="34">
        <v>22</v>
      </c>
      <c r="B64" s="54">
        <v>15</v>
      </c>
      <c r="C64" s="55">
        <v>1034.7</v>
      </c>
    </row>
    <row r="65" spans="1:3">
      <c r="A65" s="35" t="s">
        <v>23</v>
      </c>
      <c r="B65">
        <v>5</v>
      </c>
      <c r="C65">
        <v>291.37</v>
      </c>
    </row>
    <row r="66" spans="1:3">
      <c r="A66" s="35" t="s">
        <v>10</v>
      </c>
      <c r="B66">
        <v>10</v>
      </c>
      <c r="C66">
        <v>743.33</v>
      </c>
    </row>
    <row r="67" spans="1:3">
      <c r="A67" s="34">
        <v>23</v>
      </c>
      <c r="B67" s="54">
        <v>15</v>
      </c>
      <c r="C67" s="55">
        <v>834.14</v>
      </c>
    </row>
    <row r="68" spans="1:3">
      <c r="A68" s="35" t="s">
        <v>23</v>
      </c>
      <c r="B68">
        <v>8</v>
      </c>
      <c r="C68">
        <v>418.84</v>
      </c>
    </row>
    <row r="69" spans="1:3">
      <c r="A69" s="35" t="s">
        <v>10</v>
      </c>
      <c r="B69">
        <v>7</v>
      </c>
      <c r="C69">
        <v>415.29999999999995</v>
      </c>
    </row>
    <row r="70" spans="1:3">
      <c r="A70" s="34">
        <v>24</v>
      </c>
      <c r="B70" s="54">
        <v>24</v>
      </c>
      <c r="C70" s="55">
        <v>1510.3300000000002</v>
      </c>
    </row>
    <row r="71" spans="1:3">
      <c r="A71" s="35" t="s">
        <v>23</v>
      </c>
      <c r="B71">
        <v>10</v>
      </c>
      <c r="C71">
        <v>631.71</v>
      </c>
    </row>
    <row r="72" spans="1:3">
      <c r="A72" s="35" t="s">
        <v>10</v>
      </c>
      <c r="B72">
        <v>14</v>
      </c>
      <c r="C72">
        <v>878.62000000000012</v>
      </c>
    </row>
    <row r="73" spans="1:3">
      <c r="A73" s="34">
        <v>25</v>
      </c>
      <c r="B73" s="54">
        <v>23</v>
      </c>
      <c r="C73" s="55">
        <v>1397.1499999999999</v>
      </c>
    </row>
    <row r="74" spans="1:3">
      <c r="A74" s="35" t="s">
        <v>23</v>
      </c>
      <c r="B74">
        <v>5</v>
      </c>
      <c r="C74">
        <v>368.74</v>
      </c>
    </row>
    <row r="75" spans="1:3">
      <c r="A75" s="35" t="s">
        <v>10</v>
      </c>
      <c r="B75">
        <v>18</v>
      </c>
      <c r="C75">
        <v>1028.4100000000001</v>
      </c>
    </row>
    <row r="76" spans="1:3">
      <c r="A76" s="34">
        <v>26</v>
      </c>
      <c r="B76" s="54">
        <v>21</v>
      </c>
      <c r="C76" s="55">
        <v>1338.7499999999998</v>
      </c>
    </row>
    <row r="77" spans="1:3">
      <c r="A77" s="35" t="s">
        <v>23</v>
      </c>
      <c r="B77">
        <v>10</v>
      </c>
      <c r="C77">
        <v>619.50999999999988</v>
      </c>
    </row>
    <row r="78" spans="1:3">
      <c r="A78" s="35" t="s">
        <v>10</v>
      </c>
      <c r="B78">
        <v>11</v>
      </c>
      <c r="C78">
        <v>719.24000000000012</v>
      </c>
    </row>
    <row r="79" spans="1:3">
      <c r="A79" s="34">
        <v>27</v>
      </c>
      <c r="B79" s="54">
        <v>17</v>
      </c>
      <c r="C79" s="55">
        <v>935.5300000000002</v>
      </c>
    </row>
    <row r="80" spans="1:3">
      <c r="A80" s="35" t="s">
        <v>23</v>
      </c>
      <c r="B80">
        <v>7</v>
      </c>
      <c r="C80">
        <v>364.6</v>
      </c>
    </row>
    <row r="81" spans="1:3">
      <c r="A81" s="35" t="s">
        <v>10</v>
      </c>
      <c r="B81">
        <v>10</v>
      </c>
      <c r="C81">
        <v>570.93000000000006</v>
      </c>
    </row>
    <row r="82" spans="1:3">
      <c r="A82" s="34">
        <v>28</v>
      </c>
      <c r="B82" s="54">
        <v>17</v>
      </c>
      <c r="C82" s="55">
        <v>1025.3400000000001</v>
      </c>
    </row>
    <row r="83" spans="1:3">
      <c r="A83" s="35" t="s">
        <v>23</v>
      </c>
      <c r="B83">
        <v>9</v>
      </c>
      <c r="C83">
        <v>544.32000000000005</v>
      </c>
    </row>
    <row r="84" spans="1:3">
      <c r="A84" s="35" t="s">
        <v>10</v>
      </c>
      <c r="B84">
        <v>8</v>
      </c>
      <c r="C84">
        <v>481.02</v>
      </c>
    </row>
    <row r="85" spans="1:3">
      <c r="A85" s="34">
        <v>29</v>
      </c>
      <c r="B85" s="54">
        <v>16</v>
      </c>
      <c r="C85" s="55">
        <v>798.3399999999998</v>
      </c>
    </row>
    <row r="86" spans="1:3">
      <c r="A86" s="35" t="s">
        <v>23</v>
      </c>
      <c r="B86">
        <v>5</v>
      </c>
      <c r="C86">
        <v>256.71999999999997</v>
      </c>
    </row>
    <row r="87" spans="1:3">
      <c r="A87" s="35" t="s">
        <v>10</v>
      </c>
      <c r="B87">
        <v>11</v>
      </c>
      <c r="C87">
        <v>541.62000000000012</v>
      </c>
    </row>
    <row r="88" spans="1:3">
      <c r="A88" s="34">
        <v>30</v>
      </c>
      <c r="B88" s="54">
        <v>18</v>
      </c>
      <c r="C88" s="55">
        <v>1000.72</v>
      </c>
    </row>
    <row r="89" spans="1:3">
      <c r="A89" s="35" t="s">
        <v>23</v>
      </c>
      <c r="B89">
        <v>8</v>
      </c>
      <c r="C89">
        <v>481.38999999999993</v>
      </c>
    </row>
    <row r="90" spans="1:3">
      <c r="A90" s="35" t="s">
        <v>10</v>
      </c>
      <c r="B90">
        <v>10</v>
      </c>
      <c r="C90">
        <v>519.32999999999993</v>
      </c>
    </row>
    <row r="91" spans="1:3">
      <c r="A91" s="34">
        <v>31</v>
      </c>
      <c r="B91" s="54">
        <v>19</v>
      </c>
      <c r="C91" s="55">
        <v>1115.21</v>
      </c>
    </row>
    <row r="92" spans="1:3">
      <c r="A92" s="35" t="s">
        <v>23</v>
      </c>
      <c r="B92">
        <v>11</v>
      </c>
      <c r="C92">
        <v>589.95999999999992</v>
      </c>
    </row>
    <row r="93" spans="1:3">
      <c r="A93" s="35" t="s">
        <v>10</v>
      </c>
      <c r="B93">
        <v>8</v>
      </c>
      <c r="C93">
        <v>525.25</v>
      </c>
    </row>
    <row r="94" spans="1:3">
      <c r="A94" s="34">
        <v>32</v>
      </c>
      <c r="B94" s="54">
        <v>11</v>
      </c>
      <c r="C94" s="55">
        <v>742.90999999999985</v>
      </c>
    </row>
    <row r="95" spans="1:3">
      <c r="A95" s="35" t="s">
        <v>10</v>
      </c>
      <c r="B95">
        <v>11</v>
      </c>
      <c r="C95">
        <v>742.90999999999985</v>
      </c>
    </row>
    <row r="96" spans="1:3">
      <c r="A96" s="34">
        <v>33</v>
      </c>
      <c r="B96" s="54">
        <v>8</v>
      </c>
      <c r="C96" s="55">
        <v>550.4</v>
      </c>
    </row>
    <row r="97" spans="1:3">
      <c r="A97" s="35" t="s">
        <v>23</v>
      </c>
      <c r="B97">
        <v>4</v>
      </c>
      <c r="C97">
        <v>246.23</v>
      </c>
    </row>
    <row r="98" spans="1:3">
      <c r="A98" s="35" t="s">
        <v>10</v>
      </c>
      <c r="B98">
        <v>4</v>
      </c>
      <c r="C98">
        <v>304.17</v>
      </c>
    </row>
    <row r="99" spans="1:3">
      <c r="A99" s="34">
        <v>34</v>
      </c>
      <c r="B99" s="54">
        <v>14</v>
      </c>
      <c r="C99" s="55">
        <v>763.02</v>
      </c>
    </row>
    <row r="100" spans="1:3">
      <c r="A100" s="35" t="s">
        <v>23</v>
      </c>
      <c r="B100">
        <v>8</v>
      </c>
      <c r="C100">
        <v>463.87</v>
      </c>
    </row>
    <row r="101" spans="1:3">
      <c r="A101" s="35" t="s">
        <v>10</v>
      </c>
      <c r="B101">
        <v>6</v>
      </c>
      <c r="C101">
        <v>299.14999999999998</v>
      </c>
    </row>
    <row r="102" spans="1:3">
      <c r="A102" s="34">
        <v>35</v>
      </c>
      <c r="B102" s="54">
        <v>16</v>
      </c>
      <c r="C102" s="55">
        <v>1121.9999999999998</v>
      </c>
    </row>
    <row r="103" spans="1:3">
      <c r="A103" s="35" t="s">
        <v>23</v>
      </c>
      <c r="B103">
        <v>7</v>
      </c>
      <c r="C103">
        <v>482.34</v>
      </c>
    </row>
    <row r="104" spans="1:3">
      <c r="A104" s="35" t="s">
        <v>10</v>
      </c>
      <c r="B104">
        <v>9</v>
      </c>
      <c r="C104">
        <v>639.66</v>
      </c>
    </row>
    <row r="105" spans="1:3">
      <c r="A105" s="34">
        <v>36</v>
      </c>
      <c r="B105" s="54">
        <v>19</v>
      </c>
      <c r="C105" s="55">
        <v>1234.8499999999997</v>
      </c>
    </row>
    <row r="106" spans="1:3">
      <c r="A106" s="35" t="s">
        <v>23</v>
      </c>
      <c r="B106">
        <v>8</v>
      </c>
      <c r="C106">
        <v>505.64</v>
      </c>
    </row>
    <row r="107" spans="1:3">
      <c r="A107" s="35" t="s">
        <v>10</v>
      </c>
      <c r="B107">
        <v>11</v>
      </c>
      <c r="C107">
        <v>729.20999999999992</v>
      </c>
    </row>
    <row r="108" spans="1:3">
      <c r="A108" s="34">
        <v>37</v>
      </c>
      <c r="B108" s="54">
        <v>8</v>
      </c>
      <c r="C108" s="55">
        <v>451.57000000000005</v>
      </c>
    </row>
    <row r="109" spans="1:3">
      <c r="A109" s="35" t="s">
        <v>23</v>
      </c>
      <c r="B109">
        <v>2</v>
      </c>
      <c r="C109">
        <v>112.71000000000001</v>
      </c>
    </row>
    <row r="110" spans="1:3">
      <c r="A110" s="35" t="s">
        <v>10</v>
      </c>
      <c r="B110">
        <v>6</v>
      </c>
      <c r="C110">
        <v>338.86</v>
      </c>
    </row>
    <row r="111" spans="1:3">
      <c r="A111" s="34">
        <v>38</v>
      </c>
      <c r="B111" s="54">
        <v>19</v>
      </c>
      <c r="C111" s="55">
        <v>1095.01</v>
      </c>
    </row>
    <row r="112" spans="1:3">
      <c r="A112" s="35" t="s">
        <v>23</v>
      </c>
      <c r="B112">
        <v>10</v>
      </c>
      <c r="C112">
        <v>568.76</v>
      </c>
    </row>
    <row r="113" spans="1:3">
      <c r="A113" s="35" t="s">
        <v>10</v>
      </c>
      <c r="B113">
        <v>9</v>
      </c>
      <c r="C113">
        <v>526.25</v>
      </c>
    </row>
    <row r="114" spans="1:3">
      <c r="A114" s="34">
        <v>39</v>
      </c>
      <c r="B114" s="54">
        <v>9</v>
      </c>
      <c r="C114" s="55">
        <v>542.92999999999995</v>
      </c>
    </row>
    <row r="115" spans="1:3">
      <c r="A115" s="35" t="s">
        <v>23</v>
      </c>
      <c r="B115">
        <v>4</v>
      </c>
      <c r="C115">
        <v>231.14</v>
      </c>
    </row>
    <row r="116" spans="1:3">
      <c r="A116" s="35" t="s">
        <v>10</v>
      </c>
      <c r="B116">
        <v>5</v>
      </c>
      <c r="C116">
        <v>311.79000000000002</v>
      </c>
    </row>
    <row r="117" spans="1:3">
      <c r="A117" s="34">
        <v>40</v>
      </c>
      <c r="B117" s="54">
        <v>8</v>
      </c>
      <c r="C117" s="55">
        <v>522.04999999999995</v>
      </c>
    </row>
    <row r="118" spans="1:3">
      <c r="A118" s="35" t="s">
        <v>23</v>
      </c>
      <c r="B118">
        <v>2</v>
      </c>
      <c r="C118">
        <v>88.13</v>
      </c>
    </row>
    <row r="119" spans="1:3">
      <c r="A119" s="35" t="s">
        <v>10</v>
      </c>
      <c r="B119">
        <v>6</v>
      </c>
      <c r="C119">
        <v>433.92</v>
      </c>
    </row>
    <row r="120" spans="1:3">
      <c r="A120" s="34">
        <v>41</v>
      </c>
      <c r="B120" s="54">
        <v>11</v>
      </c>
      <c r="C120" s="55">
        <v>784.98</v>
      </c>
    </row>
    <row r="121" spans="1:3">
      <c r="A121" s="35" t="s">
        <v>23</v>
      </c>
      <c r="B121">
        <v>4</v>
      </c>
      <c r="C121">
        <v>237.22999999999996</v>
      </c>
    </row>
    <row r="122" spans="1:3">
      <c r="A122" s="35" t="s">
        <v>10</v>
      </c>
      <c r="B122">
        <v>7</v>
      </c>
      <c r="C122">
        <v>547.75</v>
      </c>
    </row>
    <row r="123" spans="1:3">
      <c r="A123" s="34">
        <v>42</v>
      </c>
      <c r="B123" s="54">
        <v>10</v>
      </c>
      <c r="C123" s="55">
        <v>622.52</v>
      </c>
    </row>
    <row r="124" spans="1:3">
      <c r="A124" s="35" t="s">
        <v>23</v>
      </c>
      <c r="B124">
        <v>3</v>
      </c>
      <c r="C124">
        <v>211.31</v>
      </c>
    </row>
    <row r="125" spans="1:3">
      <c r="A125" s="35" t="s">
        <v>10</v>
      </c>
      <c r="B125">
        <v>7</v>
      </c>
      <c r="C125">
        <v>411.21000000000004</v>
      </c>
    </row>
    <row r="126" spans="1:3">
      <c r="A126" s="34">
        <v>43</v>
      </c>
      <c r="B126" s="54">
        <v>10</v>
      </c>
      <c r="C126" s="55">
        <v>489.47</v>
      </c>
    </row>
    <row r="127" spans="1:3">
      <c r="A127" s="35" t="s">
        <v>23</v>
      </c>
      <c r="B127">
        <v>5</v>
      </c>
      <c r="C127">
        <v>259.49</v>
      </c>
    </row>
    <row r="128" spans="1:3">
      <c r="A128" s="35" t="s">
        <v>10</v>
      </c>
      <c r="B128">
        <v>5</v>
      </c>
      <c r="C128">
        <v>229.98</v>
      </c>
    </row>
    <row r="129" spans="1:3">
      <c r="A129" s="34">
        <v>44</v>
      </c>
      <c r="B129" s="54">
        <v>6</v>
      </c>
      <c r="C129" s="55">
        <v>467.15000000000003</v>
      </c>
    </row>
    <row r="130" spans="1:3">
      <c r="A130" s="35" t="s">
        <v>23</v>
      </c>
      <c r="B130">
        <v>2</v>
      </c>
      <c r="C130">
        <v>173.57</v>
      </c>
    </row>
    <row r="131" spans="1:3">
      <c r="A131" s="35" t="s">
        <v>10</v>
      </c>
      <c r="B131">
        <v>4</v>
      </c>
      <c r="C131">
        <v>293.58000000000004</v>
      </c>
    </row>
    <row r="132" spans="1:3">
      <c r="A132" s="34">
        <v>45</v>
      </c>
      <c r="B132" s="54">
        <v>4</v>
      </c>
      <c r="C132" s="55">
        <v>250.87</v>
      </c>
    </row>
    <row r="133" spans="1:3">
      <c r="A133" s="35" t="s">
        <v>23</v>
      </c>
      <c r="B133">
        <v>2</v>
      </c>
      <c r="C133">
        <v>118.16</v>
      </c>
    </row>
    <row r="134" spans="1:3">
      <c r="A134" s="35" t="s">
        <v>10</v>
      </c>
      <c r="B134">
        <v>2</v>
      </c>
      <c r="C134">
        <v>132.71</v>
      </c>
    </row>
    <row r="135" spans="1:3">
      <c r="A135" s="34">
        <v>46</v>
      </c>
      <c r="B135" s="54">
        <v>7</v>
      </c>
      <c r="C135" s="55">
        <v>528.67999999999995</v>
      </c>
    </row>
    <row r="136" spans="1:3">
      <c r="A136" s="35" t="s">
        <v>23</v>
      </c>
      <c r="B136">
        <v>2</v>
      </c>
      <c r="C136">
        <v>142.07999999999998</v>
      </c>
    </row>
    <row r="137" spans="1:3">
      <c r="A137" s="35" t="s">
        <v>10</v>
      </c>
      <c r="B137">
        <v>5</v>
      </c>
      <c r="C137">
        <v>386.59999999999997</v>
      </c>
    </row>
    <row r="138" spans="1:3">
      <c r="A138" s="34">
        <v>47</v>
      </c>
      <c r="B138" s="54">
        <v>7</v>
      </c>
      <c r="C138" s="55">
        <v>379.71999999999997</v>
      </c>
    </row>
    <row r="139" spans="1:3">
      <c r="A139" s="35" t="s">
        <v>23</v>
      </c>
      <c r="B139">
        <v>5</v>
      </c>
      <c r="C139">
        <v>284.71999999999997</v>
      </c>
    </row>
    <row r="140" spans="1:3">
      <c r="A140" s="35" t="s">
        <v>10</v>
      </c>
      <c r="B140">
        <v>2</v>
      </c>
      <c r="C140">
        <v>95</v>
      </c>
    </row>
    <row r="141" spans="1:3">
      <c r="A141" s="34">
        <v>48</v>
      </c>
      <c r="B141" s="54">
        <v>9</v>
      </c>
      <c r="C141" s="55">
        <v>494.98999999999995</v>
      </c>
    </row>
    <row r="142" spans="1:3">
      <c r="A142" s="35" t="s">
        <v>23</v>
      </c>
      <c r="B142">
        <v>2</v>
      </c>
      <c r="C142">
        <v>142.58999999999997</v>
      </c>
    </row>
    <row r="143" spans="1:3">
      <c r="A143" s="35" t="s">
        <v>10</v>
      </c>
      <c r="B143">
        <v>7</v>
      </c>
      <c r="C143">
        <v>352.4</v>
      </c>
    </row>
    <row r="144" spans="1:3">
      <c r="A144" s="34">
        <v>49</v>
      </c>
      <c r="B144" s="54">
        <v>5</v>
      </c>
      <c r="C144" s="55">
        <v>266.63</v>
      </c>
    </row>
    <row r="145" spans="1:3">
      <c r="A145" s="35" t="s">
        <v>23</v>
      </c>
      <c r="B145">
        <v>1</v>
      </c>
      <c r="C145">
        <v>59.39</v>
      </c>
    </row>
    <row r="146" spans="1:3">
      <c r="A146" s="35" t="s">
        <v>10</v>
      </c>
      <c r="B146">
        <v>4</v>
      </c>
      <c r="C146">
        <v>207.24</v>
      </c>
    </row>
    <row r="147" spans="1:3">
      <c r="A147" s="34">
        <v>50</v>
      </c>
      <c r="B147" s="54">
        <v>5</v>
      </c>
      <c r="C147" s="55">
        <v>254.44</v>
      </c>
    </row>
    <row r="148" spans="1:3">
      <c r="A148" s="35" t="s">
        <v>10</v>
      </c>
      <c r="B148">
        <v>5</v>
      </c>
      <c r="C148">
        <v>254.44</v>
      </c>
    </row>
    <row r="149" spans="1:3">
      <c r="A149" s="34">
        <v>51</v>
      </c>
      <c r="B149" s="54">
        <v>8</v>
      </c>
      <c r="C149" s="55">
        <v>511.7</v>
      </c>
    </row>
    <row r="150" spans="1:3">
      <c r="A150" s="35" t="s">
        <v>23</v>
      </c>
      <c r="B150">
        <v>2</v>
      </c>
      <c r="C150">
        <v>119.58000000000001</v>
      </c>
    </row>
    <row r="151" spans="1:3">
      <c r="A151" s="35" t="s">
        <v>10</v>
      </c>
      <c r="B151">
        <v>6</v>
      </c>
      <c r="C151">
        <v>392.12</v>
      </c>
    </row>
    <row r="152" spans="1:3">
      <c r="A152" s="34">
        <v>52</v>
      </c>
      <c r="B152" s="54">
        <v>4</v>
      </c>
      <c r="C152" s="55">
        <v>168.38</v>
      </c>
    </row>
    <row r="153" spans="1:3">
      <c r="A153" s="35" t="s">
        <v>23</v>
      </c>
      <c r="B153">
        <v>1</v>
      </c>
      <c r="C153">
        <v>55.46</v>
      </c>
    </row>
    <row r="154" spans="1:3">
      <c r="A154" s="35" t="s">
        <v>10</v>
      </c>
      <c r="B154">
        <v>3</v>
      </c>
      <c r="C154">
        <v>112.91999999999999</v>
      </c>
    </row>
    <row r="155" spans="1:3">
      <c r="A155" s="34">
        <v>53</v>
      </c>
      <c r="B155" s="54">
        <v>2</v>
      </c>
      <c r="C155" s="55">
        <v>170.57</v>
      </c>
    </row>
    <row r="156" spans="1:3">
      <c r="A156" s="35" t="s">
        <v>23</v>
      </c>
      <c r="B156">
        <v>1</v>
      </c>
      <c r="C156">
        <v>70.61</v>
      </c>
    </row>
    <row r="157" spans="1:3">
      <c r="A157" s="35" t="s">
        <v>10</v>
      </c>
      <c r="B157">
        <v>1</v>
      </c>
      <c r="C157">
        <v>99.96</v>
      </c>
    </row>
    <row r="158" spans="1:3">
      <c r="A158" s="34">
        <v>54</v>
      </c>
      <c r="B158" s="54">
        <v>3</v>
      </c>
      <c r="C158" s="55">
        <v>152.97999999999999</v>
      </c>
    </row>
    <row r="159" spans="1:3">
      <c r="A159" s="35" t="s">
        <v>23</v>
      </c>
      <c r="B159">
        <v>2</v>
      </c>
      <c r="C159">
        <v>85.91</v>
      </c>
    </row>
    <row r="160" spans="1:3">
      <c r="A160" s="35" t="s">
        <v>10</v>
      </c>
      <c r="B160">
        <v>1</v>
      </c>
      <c r="C160">
        <v>67.069999999999993</v>
      </c>
    </row>
    <row r="161" spans="1:3">
      <c r="A161" s="34">
        <v>55</v>
      </c>
      <c r="B161" s="54">
        <v>1</v>
      </c>
      <c r="C161" s="55">
        <v>72.78</v>
      </c>
    </row>
    <row r="162" spans="1:3">
      <c r="A162" s="35" t="s">
        <v>10</v>
      </c>
      <c r="B162">
        <v>1</v>
      </c>
      <c r="C162">
        <v>72.78</v>
      </c>
    </row>
    <row r="163" spans="1:3">
      <c r="A163" s="34">
        <v>56</v>
      </c>
      <c r="B163" s="54">
        <v>1</v>
      </c>
      <c r="C163" s="55">
        <v>67.02</v>
      </c>
    </row>
    <row r="164" spans="1:3">
      <c r="A164" s="35" t="s">
        <v>10</v>
      </c>
      <c r="B164">
        <v>1</v>
      </c>
      <c r="C164">
        <v>67.02</v>
      </c>
    </row>
    <row r="165" spans="1:3">
      <c r="A165" s="34">
        <v>57</v>
      </c>
      <c r="B165" s="54">
        <v>4</v>
      </c>
      <c r="C165" s="55">
        <v>196.31</v>
      </c>
    </row>
    <row r="166" spans="1:3">
      <c r="A166" s="35" t="s">
        <v>10</v>
      </c>
      <c r="B166">
        <v>4</v>
      </c>
      <c r="C166">
        <v>196.31</v>
      </c>
    </row>
    <row r="167" spans="1:3">
      <c r="A167" s="34">
        <v>58</v>
      </c>
      <c r="B167" s="54">
        <v>1</v>
      </c>
      <c r="C167" s="55">
        <v>53.2</v>
      </c>
    </row>
    <row r="168" spans="1:3">
      <c r="A168" s="35" t="s">
        <v>23</v>
      </c>
      <c r="B168">
        <v>1</v>
      </c>
      <c r="C168">
        <v>53.2</v>
      </c>
    </row>
    <row r="169" spans="1:3">
      <c r="A169" s="34">
        <v>59</v>
      </c>
      <c r="B169" s="54">
        <v>1</v>
      </c>
      <c r="C169" s="55">
        <v>42.33</v>
      </c>
    </row>
    <row r="170" spans="1:3">
      <c r="A170" s="35" t="s">
        <v>23</v>
      </c>
      <c r="B170">
        <v>1</v>
      </c>
      <c r="C170">
        <v>42.33</v>
      </c>
    </row>
    <row r="171" spans="1:3">
      <c r="A171" s="34">
        <v>60</v>
      </c>
      <c r="B171" s="54">
        <v>1</v>
      </c>
      <c r="C171" s="55">
        <v>46.24</v>
      </c>
    </row>
    <row r="172" spans="1:3">
      <c r="A172" s="35" t="s">
        <v>23</v>
      </c>
      <c r="B172">
        <v>1</v>
      </c>
      <c r="C172">
        <v>46.24</v>
      </c>
    </row>
    <row r="173" spans="1:3">
      <c r="A173" s="34">
        <v>62</v>
      </c>
      <c r="B173" s="54">
        <v>1</v>
      </c>
      <c r="C173" s="55">
        <v>77.400000000000006</v>
      </c>
    </row>
    <row r="174" spans="1:3">
      <c r="A174" s="35" t="s">
        <v>23</v>
      </c>
      <c r="B174">
        <v>1</v>
      </c>
      <c r="C174">
        <v>77.400000000000006</v>
      </c>
    </row>
    <row r="175" spans="1:3">
      <c r="A175" s="34">
        <v>63</v>
      </c>
      <c r="B175" s="54">
        <v>1</v>
      </c>
      <c r="C175" s="55">
        <v>39.17</v>
      </c>
    </row>
    <row r="176" spans="1:3">
      <c r="A176" s="35" t="s">
        <v>23</v>
      </c>
      <c r="B176">
        <v>1</v>
      </c>
      <c r="C176">
        <v>39.17</v>
      </c>
    </row>
    <row r="177" spans="1:3">
      <c r="A177" s="34">
        <v>64</v>
      </c>
      <c r="B177" s="54">
        <v>1</v>
      </c>
      <c r="C177" s="55">
        <v>89.18</v>
      </c>
    </row>
    <row r="178" spans="1:3">
      <c r="A178" s="35" t="s">
        <v>10</v>
      </c>
      <c r="B178">
        <v>1</v>
      </c>
      <c r="C178">
        <v>89.18</v>
      </c>
    </row>
    <row r="179" spans="1:3">
      <c r="A179" s="34">
        <v>67</v>
      </c>
      <c r="B179" s="54">
        <v>2</v>
      </c>
      <c r="C179" s="55">
        <v>108.39</v>
      </c>
    </row>
    <row r="180" spans="1:3">
      <c r="A180" s="35" t="s">
        <v>23</v>
      </c>
      <c r="B180">
        <v>2</v>
      </c>
      <c r="C180">
        <v>108.39</v>
      </c>
    </row>
    <row r="181" spans="1:3">
      <c r="A181" s="34">
        <v>68</v>
      </c>
      <c r="B181" s="54">
        <v>1</v>
      </c>
      <c r="C181">
        <v>23.31</v>
      </c>
    </row>
    <row r="182" spans="1:3">
      <c r="A182" s="35" t="s">
        <v>10</v>
      </c>
      <c r="B182">
        <v>1</v>
      </c>
      <c r="C182">
        <v>23.31</v>
      </c>
    </row>
    <row r="183" spans="1:3">
      <c r="A183" s="34">
        <v>74</v>
      </c>
      <c r="B183" s="54">
        <v>1</v>
      </c>
      <c r="C183">
        <v>55.63</v>
      </c>
    </row>
    <row r="184" spans="1:3">
      <c r="A184" s="35" t="s">
        <v>10</v>
      </c>
      <c r="B184">
        <v>1</v>
      </c>
      <c r="C184">
        <v>55.63</v>
      </c>
    </row>
    <row r="185" spans="1:3">
      <c r="A185" s="34" t="s">
        <v>34</v>
      </c>
    </row>
    <row r="186" spans="1:3">
      <c r="A186" s="35" t="s">
        <v>34</v>
      </c>
    </row>
    <row r="187" spans="1:3">
      <c r="A187" s="34" t="s">
        <v>35</v>
      </c>
      <c r="B187" s="55">
        <v>660</v>
      </c>
      <c r="C187" s="36">
        <v>39662.719999999943</v>
      </c>
    </row>
  </sheetData>
  <mergeCells count="1">
    <mergeCell ref="E3:I3"/>
  </mergeCells>
  <conditionalFormatting pivot="1" sqref="B3:B4 B2">
    <cfRule type="dataBar" priority="1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{2779C112-7FAA-41EE-9DFF-865A8E4F0632}</x14:id>
        </ext>
      </extLst>
    </cfRule>
  </conditionalFormatting>
  <conditionalFormatting pivot="1" sqref="B6:B7 B5">
    <cfRule type="dataBar" priority="1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{00AE683A-3732-434D-946D-87955BAE4F5E}</x14:id>
        </ext>
      </extLst>
    </cfRule>
  </conditionalFormatting>
  <conditionalFormatting pivot="1" sqref="B9:B10 B8">
    <cfRule type="dataBar" priority="1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{F4096EC0-CF2D-4E8B-A691-4A59F8349697}</x14:id>
        </ext>
      </extLst>
    </cfRule>
  </conditionalFormatting>
  <conditionalFormatting pivot="1" sqref="B12:B13 B11">
    <cfRule type="dataBar" priority="1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{B596A3FF-17A2-414B-A976-6758F595BDB8}</x14:id>
        </ext>
      </extLst>
    </cfRule>
  </conditionalFormatting>
  <conditionalFormatting pivot="1" sqref="B15:B16 B14">
    <cfRule type="dataBar" priority="1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{ACDF3604-2971-4889-AE72-99D76C35CFD0}</x14:id>
        </ext>
      </extLst>
    </cfRule>
  </conditionalFormatting>
  <conditionalFormatting pivot="1" sqref="B18:B19 B17">
    <cfRule type="dataBar" priority="1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{BE48CB8B-B494-43DD-80CA-9679ED4E19C5}</x14:id>
        </ext>
      </extLst>
    </cfRule>
  </conditionalFormatting>
  <conditionalFormatting pivot="1" sqref="B21:B22 B20">
    <cfRule type="dataBar" priority="1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{AEED047E-41F9-4340-8307-ED1BBBF2B9FB}</x14:id>
        </ext>
      </extLst>
    </cfRule>
  </conditionalFormatting>
  <conditionalFormatting pivot="1" sqref="B24:B25 B23">
    <cfRule type="dataBar" priority="1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{9D22B182-5EF3-41A5-A604-7A7CBB377AF5}</x14:id>
        </ext>
      </extLst>
    </cfRule>
  </conditionalFormatting>
  <conditionalFormatting pivot="1" sqref="B27:B28 B26">
    <cfRule type="dataBar" priority="1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{22979BA5-4ECD-42FA-8F58-E2959342F507}</x14:id>
        </ext>
      </extLst>
    </cfRule>
  </conditionalFormatting>
  <conditionalFormatting pivot="1" sqref="B30:B31 B29">
    <cfRule type="dataBar" priority="1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{9F021599-2980-4E41-9C78-E8D0E6CBB273}</x14:id>
        </ext>
      </extLst>
    </cfRule>
  </conditionalFormatting>
  <conditionalFormatting pivot="1" sqref="B33:B34 B32">
    <cfRule type="dataBar" priority="1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{B62B106D-0C4C-4D09-9AF9-B0E6908EDF3D}</x14:id>
        </ext>
      </extLst>
    </cfRule>
  </conditionalFormatting>
  <conditionalFormatting pivot="1" sqref="B36:B37 B35">
    <cfRule type="dataBar" priority="1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{0E7EE766-457E-44A4-B457-32D316942C5C}</x14:id>
        </ext>
      </extLst>
    </cfRule>
  </conditionalFormatting>
  <conditionalFormatting pivot="1" sqref="B39:B40 B38">
    <cfRule type="dataBar" priority="1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{13726F9C-9AE6-4AE9-B39F-7B27D44E41A0}</x14:id>
        </ext>
      </extLst>
    </cfRule>
  </conditionalFormatting>
  <conditionalFormatting pivot="1" sqref="B42:B43 B41">
    <cfRule type="dataBar" priority="1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{66D3AB67-DF25-40AD-8D8F-84BE370A1989}</x14:id>
        </ext>
      </extLst>
    </cfRule>
  </conditionalFormatting>
  <conditionalFormatting pivot="1" sqref="B45:B46 B44">
    <cfRule type="dataBar" priority="1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{FADFAB16-5B31-4AC5-963F-47F08FA0A821}</x14:id>
        </ext>
      </extLst>
    </cfRule>
  </conditionalFormatting>
  <conditionalFormatting pivot="1" sqref="B48:B49 B47">
    <cfRule type="dataBar" priority="1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{2C7A7027-F2CE-4401-BA65-76CCCDE6DBFA}</x14:id>
        </ext>
      </extLst>
    </cfRule>
  </conditionalFormatting>
  <conditionalFormatting pivot="1" sqref="B51:B52 B50">
    <cfRule type="dataBar" priority="1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{E42DE9EE-0BE7-49CE-8BCE-40AF51FEDCF7}</x14:id>
        </ext>
      </extLst>
    </cfRule>
  </conditionalFormatting>
  <conditionalFormatting pivot="1" sqref="B54:B55 B53">
    <cfRule type="dataBar" priority="1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{B4D5650E-EA01-4FD5-8E00-7ACDE3C35967}</x14:id>
        </ext>
      </extLst>
    </cfRule>
  </conditionalFormatting>
  <conditionalFormatting pivot="1" sqref="B57:B58 B56">
    <cfRule type="dataBar" priority="1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{FFE3E435-0AF2-4BF7-BDF2-6C3DF3F9B004}</x14:id>
        </ext>
      </extLst>
    </cfRule>
  </conditionalFormatting>
  <conditionalFormatting pivot="1" sqref="B60:B61 B59">
    <cfRule type="dataBar" priority="1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{A0F7B466-3EFE-4F5A-9F79-74128857EFC7}</x14:id>
        </ext>
      </extLst>
    </cfRule>
  </conditionalFormatting>
  <conditionalFormatting pivot="1" sqref="B62 B63">
    <cfRule type="dataBar" priority="1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{3A1B14EF-7822-4227-98ED-DC08A7A1D1FB}</x14:id>
        </ext>
      </extLst>
    </cfRule>
  </conditionalFormatting>
  <conditionalFormatting pivot="1" sqref="B62 B63">
    <cfRule type="dataBar" priority="1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{53826B74-DEA0-4905-BF24-63EB929A0E9F}</x14:id>
        </ext>
      </extLst>
    </cfRule>
  </conditionalFormatting>
  <conditionalFormatting pivot="1" sqref="B65:B66 B64">
    <cfRule type="dataBar" priority="1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{A139B3DE-37CC-45E8-8857-930F2E2539C1}</x14:id>
        </ext>
      </extLst>
    </cfRule>
  </conditionalFormatting>
  <conditionalFormatting pivot="1" sqref="B68:B69 B67">
    <cfRule type="dataBar" priority="1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{46D970F3-E923-4588-B3A6-4EBECFAC5270}</x14:id>
        </ext>
      </extLst>
    </cfRule>
  </conditionalFormatting>
  <conditionalFormatting pivot="1" sqref="B71:B72 B70">
    <cfRule type="dataBar" priority="1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{A2841D0E-3C92-4671-825A-1AE05285D6EC}</x14:id>
        </ext>
      </extLst>
    </cfRule>
  </conditionalFormatting>
  <conditionalFormatting pivot="1" sqref="B74:B75 B73">
    <cfRule type="dataBar" priority="1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{91CD444D-721E-41ED-AB62-832949E741C1}</x14:id>
        </ext>
      </extLst>
    </cfRule>
  </conditionalFormatting>
  <conditionalFormatting pivot="1" sqref="B77:B78 B76">
    <cfRule type="dataBar" priority="1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{0F548859-B47D-4001-8D9A-2B18E1B58FEA}</x14:id>
        </ext>
      </extLst>
    </cfRule>
  </conditionalFormatting>
  <conditionalFormatting pivot="1" sqref="B80:B81 B79">
    <cfRule type="dataBar" priority="1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{E0DD4DF0-812F-471D-8328-42B6357380D0}</x14:id>
        </ext>
      </extLst>
    </cfRule>
  </conditionalFormatting>
  <conditionalFormatting pivot="1" sqref="B83:B84 B82">
    <cfRule type="dataBar" priority="1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{0B677195-3919-4A9F-966A-3957B72E5503}</x14:id>
        </ext>
      </extLst>
    </cfRule>
  </conditionalFormatting>
  <conditionalFormatting pivot="1" sqref="B86:B87 B85">
    <cfRule type="dataBar" priority="1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{72D9577B-8E00-4840-946D-9B0E3CD3BAD8}</x14:id>
        </ext>
      </extLst>
    </cfRule>
  </conditionalFormatting>
  <conditionalFormatting pivot="1" sqref="B89:B90 B88">
    <cfRule type="dataBar" priority="1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{D10843AD-C603-40C4-A486-0984571C437F}</x14:id>
        </ext>
      </extLst>
    </cfRule>
  </conditionalFormatting>
  <conditionalFormatting pivot="1" sqref="B92:B93 B91">
    <cfRule type="dataBar" priority="1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{9211A65D-54FA-49E3-96AD-EE7F209625D9}</x14:id>
        </ext>
      </extLst>
    </cfRule>
  </conditionalFormatting>
  <conditionalFormatting pivot="1" sqref="B94 B95">
    <cfRule type="dataBar" priority="1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{C1812DDF-74CC-416C-92C5-D983F9FE224D}</x14:id>
        </ext>
      </extLst>
    </cfRule>
  </conditionalFormatting>
  <conditionalFormatting pivot="1" sqref="B97:B98 B96">
    <cfRule type="dataBar" priority="1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{A3BB92ED-DF78-49D7-88C9-F787E4788B18}</x14:id>
        </ext>
      </extLst>
    </cfRule>
  </conditionalFormatting>
  <conditionalFormatting pivot="1" sqref="B100:B101 B99">
    <cfRule type="dataBar" priority="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{CEEA407A-2F66-4DDB-BED4-4D06B359714A}</x14:id>
        </ext>
      </extLst>
    </cfRule>
  </conditionalFormatting>
  <conditionalFormatting pivot="1" sqref="B103:B104 B102">
    <cfRule type="dataBar" priority="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{5E62022A-52A0-4E40-8BE1-9F7B3EC01EDF}</x14:id>
        </ext>
      </extLst>
    </cfRule>
  </conditionalFormatting>
  <conditionalFormatting pivot="1" sqref="B106:B107 B105">
    <cfRule type="dataBar" priority="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{69389389-4147-4FF8-95B3-56DEA109DE44}</x14:id>
        </ext>
      </extLst>
    </cfRule>
  </conditionalFormatting>
  <conditionalFormatting pivot="1" sqref="B109:B110 B108">
    <cfRule type="dataBar" priority="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{B863EF14-1841-4EDF-8B08-CAD37624A6DF}</x14:id>
        </ext>
      </extLst>
    </cfRule>
  </conditionalFormatting>
  <conditionalFormatting pivot="1" sqref="B112:B113 B111">
    <cfRule type="dataBar" priority="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{3162F045-B6BC-40B1-AA67-0F11BD452786}</x14:id>
        </ext>
      </extLst>
    </cfRule>
  </conditionalFormatting>
  <conditionalFormatting pivot="1" sqref="B115:B116 B114">
    <cfRule type="dataBar" priority="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{1085280C-015F-4497-B228-63E8A8BB98CB}</x14:id>
        </ext>
      </extLst>
    </cfRule>
  </conditionalFormatting>
  <conditionalFormatting pivot="1" sqref="B118:B119 B117">
    <cfRule type="dataBar" priority="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{11DC7F6D-136B-4351-8FCF-A6B91F45A337}</x14:id>
        </ext>
      </extLst>
    </cfRule>
  </conditionalFormatting>
  <conditionalFormatting pivot="1" sqref="B121:B122 B120">
    <cfRule type="dataBar" priority="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{CACC88FA-9629-4397-8510-FE3C6E3D08A8}</x14:id>
        </ext>
      </extLst>
    </cfRule>
  </conditionalFormatting>
  <conditionalFormatting pivot="1" sqref="B124:B125 B123">
    <cfRule type="dataBar" priority="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{1FB47C6C-BA47-4D20-B197-8BCEC39DF65F}</x14:id>
        </ext>
      </extLst>
    </cfRule>
  </conditionalFormatting>
  <conditionalFormatting pivot="1" sqref="B127:B128 B126">
    <cfRule type="dataBar" priority="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{AA7DCCD1-08B2-43B2-AD3A-38213BECF5A4}</x14:id>
        </ext>
      </extLst>
    </cfRule>
  </conditionalFormatting>
  <conditionalFormatting pivot="1" sqref="B130:B131 B129">
    <cfRule type="dataBar" priority="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{41E699DF-6CCA-4CDF-A5EF-EC25F572186D}</x14:id>
        </ext>
      </extLst>
    </cfRule>
  </conditionalFormatting>
  <conditionalFormatting pivot="1" sqref="B133:B134 B132">
    <cfRule type="dataBar" priority="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{E9CC3A28-CAC7-4F04-BEE6-6A068EF985CB}</x14:id>
        </ext>
      </extLst>
    </cfRule>
  </conditionalFormatting>
  <conditionalFormatting pivot="1" sqref="B136:B137 B135">
    <cfRule type="dataBar" priority="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{3CD2B6E0-E5F7-4F32-9935-77C698C7EBA2}</x14:id>
        </ext>
      </extLst>
    </cfRule>
  </conditionalFormatting>
  <conditionalFormatting pivot="1" sqref="B139:B140 B138">
    <cfRule type="dataBar" priority="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{094FF651-8115-4270-8CCD-59F17CAED29C}</x14:id>
        </ext>
      </extLst>
    </cfRule>
  </conditionalFormatting>
  <conditionalFormatting pivot="1" sqref="B142:B143 B141">
    <cfRule type="dataBar" priority="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{21E401B6-E37D-4819-A2F8-2A35231CCCE6}</x14:id>
        </ext>
      </extLst>
    </cfRule>
  </conditionalFormatting>
  <conditionalFormatting pivot="1" sqref="B145:B146 B144">
    <cfRule type="dataBar" priority="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{E415E23B-9B40-4E6D-B372-626F9DEBD14D}</x14:id>
        </ext>
      </extLst>
    </cfRule>
  </conditionalFormatting>
  <conditionalFormatting pivot="1" sqref="B147 B148">
    <cfRule type="dataBar" priority="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{42FB825B-5364-4957-8B63-9F2BF05683B4}</x14:id>
        </ext>
      </extLst>
    </cfRule>
  </conditionalFormatting>
  <conditionalFormatting pivot="1" sqref="B150:B151 B149">
    <cfRule type="dataBar" priority="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{7A7F2C33-1355-4E8A-8C7F-36D10EFEC0D1}</x14:id>
        </ext>
      </extLst>
    </cfRule>
  </conditionalFormatting>
  <conditionalFormatting pivot="1" sqref="B153:B154 B152">
    <cfRule type="dataBar" priority="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{79C4158B-6D29-414F-ACFE-C2148904A607}</x14:id>
        </ext>
      </extLst>
    </cfRule>
  </conditionalFormatting>
  <conditionalFormatting pivot="1" sqref="B156:B157 B155">
    <cfRule type="dataBar" priority="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{2FE0DEA9-68D9-4374-B163-2D5679346DEB}</x14:id>
        </ext>
      </extLst>
    </cfRule>
  </conditionalFormatting>
  <conditionalFormatting pivot="1" sqref="B159:B160 B158">
    <cfRule type="dataBar" priority="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{31837787-A687-4E80-9C07-D05946415B77}</x14:id>
        </ext>
      </extLst>
    </cfRule>
  </conditionalFormatting>
  <conditionalFormatting pivot="1" sqref="B161 B162">
    <cfRule type="dataBar" priority="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{200DE3BA-5509-4771-9F1D-CF3EE2420D54}</x14:id>
        </ext>
      </extLst>
    </cfRule>
  </conditionalFormatting>
  <conditionalFormatting pivot="1" sqref="B163 B164">
    <cfRule type="dataBar" priority="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{DE4B46FB-886F-417B-A02A-C200A3E06814}</x14:id>
        </ext>
      </extLst>
    </cfRule>
  </conditionalFormatting>
  <conditionalFormatting pivot="1" sqref="B165 B166">
    <cfRule type="dataBar" priority="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{E4B7ABA2-88BA-42A5-A2A0-AA6A9FABC83C}</x14:id>
        </ext>
      </extLst>
    </cfRule>
  </conditionalFormatting>
  <conditionalFormatting pivot="1" sqref="B167 B168">
    <cfRule type="dataBar" priority="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{A07C54AD-DD7C-448B-8D2C-39C2FDD5AF8F}</x14:id>
        </ext>
      </extLst>
    </cfRule>
  </conditionalFormatting>
  <conditionalFormatting pivot="1" sqref="B169 B170">
    <cfRule type="dataBar" priority="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{2805698F-C2E3-46C1-A3D8-888FE40193D5}</x14:id>
        </ext>
      </extLst>
    </cfRule>
  </conditionalFormatting>
  <conditionalFormatting pivot="1" sqref="B171 B172">
    <cfRule type="dataBar" priority="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{E7715243-9BB7-43CC-9B63-B3FCAEF2B51B}</x14:id>
        </ext>
      </extLst>
    </cfRule>
  </conditionalFormatting>
  <conditionalFormatting pivot="1" sqref="B173 B174">
    <cfRule type="dataBar" priority="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{E21760D8-5C7F-45A6-97B7-B7E9865752AC}</x14:id>
        </ext>
      </extLst>
    </cfRule>
  </conditionalFormatting>
  <conditionalFormatting pivot="1" sqref="B175 B176">
    <cfRule type="dataBar" priority="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{DF3E112E-831E-4503-A574-02FA6D1679FA}</x14:id>
        </ext>
      </extLst>
    </cfRule>
  </conditionalFormatting>
  <conditionalFormatting pivot="1" sqref="B177 B178">
    <cfRule type="dataBar" priority="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{F27F8DF4-7AB5-44DF-B688-35DEADFBA409}</x14:id>
        </ext>
      </extLst>
    </cfRule>
  </conditionalFormatting>
  <conditionalFormatting pivot="1" sqref="B180 B179">
    <cfRule type="dataBar" priority="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{B02C519C-53AC-4567-943F-31E2A2D1FDBE}</x14:id>
        </ext>
      </extLst>
    </cfRule>
  </conditionalFormatting>
  <conditionalFormatting pivot="1" sqref="B181 B182">
    <cfRule type="dataBar" priority="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{E09ACAE5-4502-4F8E-A1BD-D05DD79CDA9B}</x14:id>
        </ext>
      </extLst>
    </cfRule>
  </conditionalFormatting>
  <conditionalFormatting pivot="1" sqref="B183 B184">
    <cfRule type="dataBar" priority="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{77F49EF7-FBFD-4ECE-A348-C7A57C2D6A20}</x14:id>
        </ext>
      </extLst>
    </cfRule>
  </conditionalFormatting>
  <conditionalFormatting pivot="1" sqref="C3:C4 C2">
    <cfRule type="dataBar" priority="6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{7002A539-9818-4987-A14A-D486A4180C50}</x14:id>
        </ext>
      </extLst>
    </cfRule>
  </conditionalFormatting>
  <conditionalFormatting pivot="1" sqref="C6:C7 C5">
    <cfRule type="dataBar" priority="6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{F5EEA68F-2FBD-4A65-99A8-3435F3393151}</x14:id>
        </ext>
      </extLst>
    </cfRule>
  </conditionalFormatting>
  <conditionalFormatting pivot="1" sqref="C9:C10 C8">
    <cfRule type="dataBar" priority="6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{6E48587E-E3A3-4BB0-9BAB-5E80252AB5D5}</x14:id>
        </ext>
      </extLst>
    </cfRule>
  </conditionalFormatting>
  <conditionalFormatting pivot="1" sqref="C12:C13 C11">
    <cfRule type="dataBar" priority="6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{4219D1E2-923C-44AA-8091-239B061624C2}</x14:id>
        </ext>
      </extLst>
    </cfRule>
  </conditionalFormatting>
  <conditionalFormatting pivot="1" sqref="C15:C16 C14">
    <cfRule type="dataBar" priority="6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{5EFF5ED1-9088-4632-8F80-A03809E452F2}</x14:id>
        </ext>
      </extLst>
    </cfRule>
  </conditionalFormatting>
  <conditionalFormatting pivot="1" sqref="C18:C19 C17">
    <cfRule type="dataBar" priority="6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{F834FDBA-B6CB-4F8F-B05E-BFDBDD962306}</x14:id>
        </ext>
      </extLst>
    </cfRule>
  </conditionalFormatting>
  <conditionalFormatting pivot="1" sqref="C21:C22 C20">
    <cfRule type="dataBar" priority="6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{D5D0DAD4-2919-4606-9BD2-6A22ABABA3B7}</x14:id>
        </ext>
      </extLst>
    </cfRule>
  </conditionalFormatting>
  <conditionalFormatting pivot="1" sqref="C24:C25 C23">
    <cfRule type="dataBar" priority="5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{8937853F-2478-4338-BC41-F1C2CB80EEB1}</x14:id>
        </ext>
      </extLst>
    </cfRule>
  </conditionalFormatting>
  <conditionalFormatting pivot="1" sqref="C27:C28 C26">
    <cfRule type="dataBar" priority="5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{FB97A3EE-00D5-4750-9530-C0AE25479D81}</x14:id>
        </ext>
      </extLst>
    </cfRule>
  </conditionalFormatting>
  <conditionalFormatting pivot="1" sqref="C30:C31 C29">
    <cfRule type="dataBar" priority="5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{238D4447-7D44-412A-A4F1-F2F80C64944A}</x14:id>
        </ext>
      </extLst>
    </cfRule>
  </conditionalFormatting>
  <conditionalFormatting pivot="1" sqref="C33:C34 C32">
    <cfRule type="dataBar" priority="5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{DCD96B61-9111-4F6A-9D3D-6EA17D321A22}</x14:id>
        </ext>
      </extLst>
    </cfRule>
  </conditionalFormatting>
  <conditionalFormatting pivot="1" sqref="C36:C37 C35">
    <cfRule type="dataBar" priority="5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{BF6EAA5E-9BD2-4DE6-8937-5ECC3800A63A}</x14:id>
        </ext>
      </extLst>
    </cfRule>
  </conditionalFormatting>
  <conditionalFormatting pivot="1" sqref="C39:C40 C38">
    <cfRule type="dataBar" priority="5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{37D61701-4FC7-4909-9276-346FA61B8DFD}</x14:id>
        </ext>
      </extLst>
    </cfRule>
  </conditionalFormatting>
  <conditionalFormatting pivot="1" sqref="C42:C43 C41">
    <cfRule type="dataBar" priority="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{0BA5E6A6-BFD9-487A-8811-30C44EE046BD}</x14:id>
        </ext>
      </extLst>
    </cfRule>
  </conditionalFormatting>
  <conditionalFormatting pivot="1" sqref="C45:C46 C44">
    <cfRule type="dataBar" priority="5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{33CDCBA3-2355-43D8-B4A4-CECF0BAAE3F1}</x14:id>
        </ext>
      </extLst>
    </cfRule>
  </conditionalFormatting>
  <conditionalFormatting pivot="1" sqref="C48:C49 C47">
    <cfRule type="dataBar" priority="5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{80D18ABE-8116-45BD-9576-C53199E870BC}</x14:id>
        </ext>
      </extLst>
    </cfRule>
  </conditionalFormatting>
  <conditionalFormatting pivot="1" sqref="C51:C52 C50">
    <cfRule type="dataBar" priority="5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{A9DF58FD-BA12-4010-9E24-7F2284FAF062}</x14:id>
        </ext>
      </extLst>
    </cfRule>
  </conditionalFormatting>
  <conditionalFormatting pivot="1" sqref="C54:C55 C53">
    <cfRule type="dataBar" priority="4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{04C3DD24-798C-49D3-BB0B-A995CD8391B4}</x14:id>
        </ext>
      </extLst>
    </cfRule>
  </conditionalFormatting>
  <conditionalFormatting pivot="1" sqref="C57:C58 C56">
    <cfRule type="dataBar" priority="4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{FCDA8173-75EB-4309-AFD5-8A3AC8F376DE}</x14:id>
        </ext>
      </extLst>
    </cfRule>
  </conditionalFormatting>
  <conditionalFormatting pivot="1" sqref="C60:C61 C59">
    <cfRule type="dataBar" priority="4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{34EC1073-6727-4942-92D7-7F28DBE9F060}</x14:id>
        </ext>
      </extLst>
    </cfRule>
  </conditionalFormatting>
  <conditionalFormatting pivot="1" sqref="C63 C62">
    <cfRule type="dataBar" priority="4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{ABF9D126-8F2C-4799-AED6-82E9088F514A}</x14:id>
        </ext>
      </extLst>
    </cfRule>
  </conditionalFormatting>
  <conditionalFormatting pivot="1" sqref="C65:C66 C64">
    <cfRule type="dataBar" priority="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{69F114C9-F83E-46E5-B187-8010C5A6A4EB}</x14:id>
        </ext>
      </extLst>
    </cfRule>
  </conditionalFormatting>
  <conditionalFormatting pivot="1" sqref="C68:C69 C67">
    <cfRule type="dataBar" priority="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{ED20859F-9144-446A-829F-5B8BC9294BA3}</x14:id>
        </ext>
      </extLst>
    </cfRule>
  </conditionalFormatting>
  <conditionalFormatting pivot="1" sqref="C71:C72 C70">
    <cfRule type="dataBar" priority="4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{C74B0570-61E3-4671-AB71-D0204D10FA2D}</x14:id>
        </ext>
      </extLst>
    </cfRule>
  </conditionalFormatting>
  <conditionalFormatting pivot="1" sqref="C74:C75 C73">
    <cfRule type="dataBar" priority="4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{4068D2A3-B4C6-404D-8A87-848270E2995A}</x14:id>
        </ext>
      </extLst>
    </cfRule>
  </conditionalFormatting>
  <conditionalFormatting pivot="1" sqref="C77:C78 C76">
    <cfRule type="dataBar" priority="4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{B9AA7367-C085-4B70-80D0-E630D5525DC6}</x14:id>
        </ext>
      </extLst>
    </cfRule>
  </conditionalFormatting>
  <conditionalFormatting pivot="1" sqref="C80:C81 C79">
    <cfRule type="dataBar" priority="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{0CBF5D7F-8E55-46E1-B28D-93CCDBC2A779}</x14:id>
        </ext>
      </extLst>
    </cfRule>
  </conditionalFormatting>
  <conditionalFormatting pivot="1" sqref="C83:C84 C82">
    <cfRule type="dataBar" priority="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{10D5DB70-2147-4833-A499-18B86CCEBFF3}</x14:id>
        </ext>
      </extLst>
    </cfRule>
  </conditionalFormatting>
  <conditionalFormatting pivot="1" sqref="C86:C87 C85">
    <cfRule type="dataBar" priority="3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{F401818D-BAB1-45C8-B4A9-4D0F6A7934B7}</x14:id>
        </ext>
      </extLst>
    </cfRule>
  </conditionalFormatting>
  <conditionalFormatting pivot="1" sqref="C89:C90 C88">
    <cfRule type="dataBar" priority="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{EEF33BB5-25C5-4D45-86A2-7F11ACBA9C84}</x14:id>
        </ext>
      </extLst>
    </cfRule>
  </conditionalFormatting>
  <conditionalFormatting pivot="1" sqref="C92:C93 C91">
    <cfRule type="dataBar" priority="3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{629204AD-DED1-4132-8695-87605269144E}</x14:id>
        </ext>
      </extLst>
    </cfRule>
  </conditionalFormatting>
  <conditionalFormatting pivot="1" sqref="C95 C94">
    <cfRule type="dataBar" priority="3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{A3F51D1B-08F9-49F0-9E6D-9583A0E94FFE}</x14:id>
        </ext>
      </extLst>
    </cfRule>
  </conditionalFormatting>
  <conditionalFormatting pivot="1" sqref="C97:C98 C96">
    <cfRule type="dataBar" priority="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{05FA08D3-02AF-4352-8445-643D38CF95BB}</x14:id>
        </ext>
      </extLst>
    </cfRule>
  </conditionalFormatting>
  <conditionalFormatting pivot="1" sqref="C100:C101 C99">
    <cfRule type="dataBar" priority="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{FDA140C5-DB94-49C0-9350-4CEF770B9904}</x14:id>
        </ext>
      </extLst>
    </cfRule>
  </conditionalFormatting>
  <conditionalFormatting pivot="1" sqref="C103:C104 C102">
    <cfRule type="dataBar" priority="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{E0A49A90-D732-415B-B16B-F6AB4E43E8F4}</x14:id>
        </ext>
      </extLst>
    </cfRule>
  </conditionalFormatting>
  <conditionalFormatting pivot="1" sqref="C106:C107 C105">
    <cfRule type="dataBar" priority="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{1806F6E3-F571-47D6-8CC3-E77BED6D15E4}</x14:id>
        </ext>
      </extLst>
    </cfRule>
  </conditionalFormatting>
  <conditionalFormatting pivot="1" sqref="C109:C110 C108">
    <cfRule type="dataBar" priority="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{B00A7069-42A3-45FD-B5E1-FD44F810EF41}</x14:id>
        </ext>
      </extLst>
    </cfRule>
  </conditionalFormatting>
  <conditionalFormatting pivot="1" sqref="C112:C113 C111">
    <cfRule type="dataBar" priority="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{58C9D0BC-30B5-40D2-9804-E69803B56F59}</x14:id>
        </ext>
      </extLst>
    </cfRule>
  </conditionalFormatting>
  <conditionalFormatting pivot="1" sqref="C115:C116 C114">
    <cfRule type="dataBar" priority="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{CE83A0BB-3D9D-45B8-9BE6-A248E7BDB174}</x14:id>
        </ext>
      </extLst>
    </cfRule>
  </conditionalFormatting>
  <conditionalFormatting pivot="1" sqref="C118:C119 C117">
    <cfRule type="dataBar" priority="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{BF3F6A80-CF40-48EF-826A-C457380AA3CA}</x14:id>
        </ext>
      </extLst>
    </cfRule>
  </conditionalFormatting>
  <conditionalFormatting pivot="1" sqref="C121:C122 C120">
    <cfRule type="dataBar" priority="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{ECED4F44-7C25-43C9-9F00-FF7EA82BC0F3}</x14:id>
        </ext>
      </extLst>
    </cfRule>
  </conditionalFormatting>
  <conditionalFormatting pivot="1" sqref="C124:C125 C123">
    <cfRule type="dataBar" priority="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{A3ABC285-6F29-40BC-902D-DDA88DDE3A23}</x14:id>
        </ext>
      </extLst>
    </cfRule>
  </conditionalFormatting>
  <conditionalFormatting pivot="1" sqref="C127:C128 C126">
    <cfRule type="dataBar" priority="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{6B1B7BA2-A5F5-4511-ACB4-00D9401D993E}</x14:id>
        </ext>
      </extLst>
    </cfRule>
  </conditionalFormatting>
  <conditionalFormatting pivot="1" sqref="C130:C131 C129">
    <cfRule type="dataBar" priority="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{9347B5AA-29F9-44EF-802F-6FF549A0A365}</x14:id>
        </ext>
      </extLst>
    </cfRule>
  </conditionalFormatting>
  <conditionalFormatting pivot="1" sqref="C133:C134 C132">
    <cfRule type="dataBar" priority="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{2A3D90DA-FDF7-44A5-818E-3C3CB2841442}</x14:id>
        </ext>
      </extLst>
    </cfRule>
  </conditionalFormatting>
  <conditionalFormatting pivot="1" sqref="C136:C137 C135">
    <cfRule type="dataBar" priority="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{F03B3131-2691-4FE9-80D0-26F59ED14AC1}</x14:id>
        </ext>
      </extLst>
    </cfRule>
  </conditionalFormatting>
  <conditionalFormatting pivot="1" sqref="C139:C140 C138">
    <cfRule type="dataBar" priority="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{7564A710-B227-410F-B3EC-51335B576D1D}</x14:id>
        </ext>
      </extLst>
    </cfRule>
  </conditionalFormatting>
  <conditionalFormatting pivot="1" sqref="C142:C143 C141">
    <cfRule type="dataBar" priority="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{B8B53C38-4E91-4F2D-B711-2579AD2A8855}</x14:id>
        </ext>
      </extLst>
    </cfRule>
  </conditionalFormatting>
  <conditionalFormatting pivot="1" sqref="C145:C146 C144">
    <cfRule type="dataBar" priority="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{87BE4F33-FE57-4A59-9497-5E25C7D8A879}</x14:id>
        </ext>
      </extLst>
    </cfRule>
  </conditionalFormatting>
  <conditionalFormatting pivot="1" sqref="C147 C148">
    <cfRule type="dataBar" priority="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{5B8EC991-B8E5-4592-B005-535278922DF8}</x14:id>
        </ext>
      </extLst>
    </cfRule>
  </conditionalFormatting>
  <conditionalFormatting pivot="1" sqref="C150:C151 C149">
    <cfRule type="dataBar" priority="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{CB6AFBCE-122D-4B56-AB1F-F0E927DA83B2}</x14:id>
        </ext>
      </extLst>
    </cfRule>
  </conditionalFormatting>
  <conditionalFormatting pivot="1" sqref="C153:C154 C152">
    <cfRule type="dataBar" priority="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{69445E5A-B7E0-48B9-BB2D-B8F29C58FDE9}</x14:id>
        </ext>
      </extLst>
    </cfRule>
  </conditionalFormatting>
  <conditionalFormatting pivot="1" sqref="C156:C157 C155">
    <cfRule type="dataBar" priority="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{D04B07A6-5FF0-403E-B5E3-917719B8B1B0}</x14:id>
        </ext>
      </extLst>
    </cfRule>
  </conditionalFormatting>
  <conditionalFormatting pivot="1" sqref="C159:C160 C158">
    <cfRule type="dataBar" priority="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{5533ECC0-876B-46EF-B656-5577CFB0DD51}</x14:id>
        </ext>
      </extLst>
    </cfRule>
  </conditionalFormatting>
  <conditionalFormatting pivot="1" sqref="C161 C162">
    <cfRule type="dataBar" priority="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{B200C268-3A6B-4775-BC55-A640E4C58BD9}</x14:id>
        </ext>
      </extLst>
    </cfRule>
  </conditionalFormatting>
  <conditionalFormatting pivot="1" sqref="C163 C164">
    <cfRule type="dataBar" priority="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{1274703E-BAE7-4715-80A8-08EEFA7ED417}</x14:id>
        </ext>
      </extLst>
    </cfRule>
  </conditionalFormatting>
  <conditionalFormatting pivot="1" sqref="C165 C166">
    <cfRule type="dataBar" priority="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{7B41AAF6-68ED-46F4-881D-55BFC042D3A7}</x14:id>
        </ext>
      </extLst>
    </cfRule>
  </conditionalFormatting>
  <conditionalFormatting pivot="1" sqref="C167 C168">
    <cfRule type="dataBar" priority="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{03445A7D-168D-4A8E-9C0F-D151A7701B10}</x14:id>
        </ext>
      </extLst>
    </cfRule>
  </conditionalFormatting>
  <conditionalFormatting pivot="1" sqref="C169 C170"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{594B04B4-B29A-43D4-9445-DE4BFF39DD63}</x14:id>
        </ext>
      </extLst>
    </cfRule>
  </conditionalFormatting>
  <conditionalFormatting pivot="1" sqref="C171 C172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{4D0ECBCD-C5B6-4D27-BE68-A569E7FB55CD}</x14:id>
        </ext>
      </extLst>
    </cfRule>
  </conditionalFormatting>
  <conditionalFormatting pivot="1" sqref="C173 C174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{6628ED23-6753-4FE3-B64F-08B0739857D6}</x14:id>
        </ext>
      </extLst>
    </cfRule>
  </conditionalFormatting>
  <conditionalFormatting pivot="1" sqref="C175 C176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{81DB6298-AF38-442C-8616-2F05CD620FF5}</x14:id>
        </ext>
      </extLst>
    </cfRule>
  </conditionalFormatting>
  <conditionalFormatting pivot="1" sqref="C177 C178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{ADBC8420-72C7-41D2-9859-10F9E10BA2A2}</x14:id>
        </ext>
      </extLst>
    </cfRule>
  </conditionalFormatting>
  <conditionalFormatting pivot="1" sqref="C180 C179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{FDB813F5-4DB3-4B12-AE1A-A43E55CC2CD0}</x14:id>
        </ext>
      </extLst>
    </cfRule>
  </conditionalFormatting>
  <conditionalFormatting pivot="1" sqref="C181 C182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{E97C6F7E-4EEC-4E72-BB3A-62E9275377F7}</x14:id>
        </ext>
      </extLst>
    </cfRule>
  </conditionalFormatting>
  <conditionalFormatting pivot="1" sqref="C183 C184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{BDCDD0E9-30BA-4547-B6D2-75A7C9C2F2DB}</x14:id>
        </ext>
      </extLst>
    </cfRule>
  </conditionalFormatting>
  <pageMargins left="0.7" right="0.7" top="0.75" bottom="0.75" header="0.3" footer="0.3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2779C112-7FAA-41EE-9DFF-865A8E4F063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B3:B4 B2</xm:sqref>
        </x14:conditionalFormatting>
        <x14:conditionalFormatting xmlns:xm="http://schemas.microsoft.com/office/excel/2006/main" pivot="1">
          <x14:cfRule type="dataBar" id="{00AE683A-3732-434D-946D-87955BAE4F5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B6:B7 B5</xm:sqref>
        </x14:conditionalFormatting>
        <x14:conditionalFormatting xmlns:xm="http://schemas.microsoft.com/office/excel/2006/main" pivot="1">
          <x14:cfRule type="dataBar" id="{F4096EC0-CF2D-4E8B-A691-4A59F834969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B9:B10 B8</xm:sqref>
        </x14:conditionalFormatting>
        <x14:conditionalFormatting xmlns:xm="http://schemas.microsoft.com/office/excel/2006/main" pivot="1">
          <x14:cfRule type="dataBar" id="{B596A3FF-17A2-414B-A976-6758F595BDB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B12:B13 B11</xm:sqref>
        </x14:conditionalFormatting>
        <x14:conditionalFormatting xmlns:xm="http://schemas.microsoft.com/office/excel/2006/main" pivot="1">
          <x14:cfRule type="dataBar" id="{ACDF3604-2971-4889-AE72-99D76C35CFD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B15:B16 B14</xm:sqref>
        </x14:conditionalFormatting>
        <x14:conditionalFormatting xmlns:xm="http://schemas.microsoft.com/office/excel/2006/main" pivot="1">
          <x14:cfRule type="dataBar" id="{BE48CB8B-B494-43DD-80CA-9679ED4E19C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B18:B19 B17</xm:sqref>
        </x14:conditionalFormatting>
        <x14:conditionalFormatting xmlns:xm="http://schemas.microsoft.com/office/excel/2006/main" pivot="1">
          <x14:cfRule type="dataBar" id="{AEED047E-41F9-4340-8307-ED1BBBF2B9F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B21:B22 B20</xm:sqref>
        </x14:conditionalFormatting>
        <x14:conditionalFormatting xmlns:xm="http://schemas.microsoft.com/office/excel/2006/main" pivot="1">
          <x14:cfRule type="dataBar" id="{9D22B182-5EF3-41A5-A604-7A7CBB377AF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B24:B25 B23</xm:sqref>
        </x14:conditionalFormatting>
        <x14:conditionalFormatting xmlns:xm="http://schemas.microsoft.com/office/excel/2006/main" pivot="1">
          <x14:cfRule type="dataBar" id="{22979BA5-4ECD-42FA-8F58-E2959342F50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B27:B28 B26</xm:sqref>
        </x14:conditionalFormatting>
        <x14:conditionalFormatting xmlns:xm="http://schemas.microsoft.com/office/excel/2006/main" pivot="1">
          <x14:cfRule type="dataBar" id="{9F021599-2980-4E41-9C78-E8D0E6CBB27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B30:B31 B29</xm:sqref>
        </x14:conditionalFormatting>
        <x14:conditionalFormatting xmlns:xm="http://schemas.microsoft.com/office/excel/2006/main" pivot="1">
          <x14:cfRule type="dataBar" id="{B62B106D-0C4C-4D09-9AF9-B0E6908EDF3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B33:B34 B32</xm:sqref>
        </x14:conditionalFormatting>
        <x14:conditionalFormatting xmlns:xm="http://schemas.microsoft.com/office/excel/2006/main" pivot="1">
          <x14:cfRule type="dataBar" id="{0E7EE766-457E-44A4-B457-32D316942C5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B36:B37 B35</xm:sqref>
        </x14:conditionalFormatting>
        <x14:conditionalFormatting xmlns:xm="http://schemas.microsoft.com/office/excel/2006/main" pivot="1">
          <x14:cfRule type="dataBar" id="{13726F9C-9AE6-4AE9-B39F-7B27D44E41A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B39:B40 B38</xm:sqref>
        </x14:conditionalFormatting>
        <x14:conditionalFormatting xmlns:xm="http://schemas.microsoft.com/office/excel/2006/main" pivot="1">
          <x14:cfRule type="dataBar" id="{66D3AB67-DF25-40AD-8D8F-84BE370A198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B42:B43 B41</xm:sqref>
        </x14:conditionalFormatting>
        <x14:conditionalFormatting xmlns:xm="http://schemas.microsoft.com/office/excel/2006/main" pivot="1">
          <x14:cfRule type="dataBar" id="{FADFAB16-5B31-4AC5-963F-47F08FA0A82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B45:B46 B44</xm:sqref>
        </x14:conditionalFormatting>
        <x14:conditionalFormatting xmlns:xm="http://schemas.microsoft.com/office/excel/2006/main" pivot="1">
          <x14:cfRule type="dataBar" id="{2C7A7027-F2CE-4401-BA65-76CCCDE6DBF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B48:B49 B47</xm:sqref>
        </x14:conditionalFormatting>
        <x14:conditionalFormatting xmlns:xm="http://schemas.microsoft.com/office/excel/2006/main" pivot="1">
          <x14:cfRule type="dataBar" id="{E42DE9EE-0BE7-49CE-8BCE-40AF51FEDCF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B51:B52 B50</xm:sqref>
        </x14:conditionalFormatting>
        <x14:conditionalFormatting xmlns:xm="http://schemas.microsoft.com/office/excel/2006/main" pivot="1">
          <x14:cfRule type="dataBar" id="{B4D5650E-EA01-4FD5-8E00-7ACDE3C3596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B54:B55 B53</xm:sqref>
        </x14:conditionalFormatting>
        <x14:conditionalFormatting xmlns:xm="http://schemas.microsoft.com/office/excel/2006/main" pivot="1">
          <x14:cfRule type="dataBar" id="{FFE3E435-0AF2-4BF7-BDF2-6C3DF3F9B00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B57:B58 B56</xm:sqref>
        </x14:conditionalFormatting>
        <x14:conditionalFormatting xmlns:xm="http://schemas.microsoft.com/office/excel/2006/main" pivot="1">
          <x14:cfRule type="dataBar" id="{A0F7B466-3EFE-4F5A-9F79-74128857EFC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B60:B61 B59</xm:sqref>
        </x14:conditionalFormatting>
        <x14:conditionalFormatting xmlns:xm="http://schemas.microsoft.com/office/excel/2006/main" pivot="1">
          <x14:cfRule type="dataBar" id="{3A1B14EF-7822-4227-98ED-DC08A7A1D1F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B62 B63</xm:sqref>
        </x14:conditionalFormatting>
        <x14:conditionalFormatting xmlns:xm="http://schemas.microsoft.com/office/excel/2006/main" pivot="1">
          <x14:cfRule type="dataBar" id="{53826B74-DEA0-4905-BF24-63EB929A0E9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B62 B63</xm:sqref>
        </x14:conditionalFormatting>
        <x14:conditionalFormatting xmlns:xm="http://schemas.microsoft.com/office/excel/2006/main" pivot="1">
          <x14:cfRule type="dataBar" id="{A139B3DE-37CC-45E8-8857-930F2E2539C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B65:B66 B64</xm:sqref>
        </x14:conditionalFormatting>
        <x14:conditionalFormatting xmlns:xm="http://schemas.microsoft.com/office/excel/2006/main" pivot="1">
          <x14:cfRule type="dataBar" id="{46D970F3-E923-4588-B3A6-4EBECFAC527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B68:B69 B67</xm:sqref>
        </x14:conditionalFormatting>
        <x14:conditionalFormatting xmlns:xm="http://schemas.microsoft.com/office/excel/2006/main" pivot="1">
          <x14:cfRule type="dataBar" id="{A2841D0E-3C92-4671-825A-1AE05285D6E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B71:B72 B70</xm:sqref>
        </x14:conditionalFormatting>
        <x14:conditionalFormatting xmlns:xm="http://schemas.microsoft.com/office/excel/2006/main" pivot="1">
          <x14:cfRule type="dataBar" id="{91CD444D-721E-41ED-AB62-832949E741C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B74:B75 B73</xm:sqref>
        </x14:conditionalFormatting>
        <x14:conditionalFormatting xmlns:xm="http://schemas.microsoft.com/office/excel/2006/main" pivot="1">
          <x14:cfRule type="dataBar" id="{0F548859-B47D-4001-8D9A-2B18E1B58FE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B77:B78 B76</xm:sqref>
        </x14:conditionalFormatting>
        <x14:conditionalFormatting xmlns:xm="http://schemas.microsoft.com/office/excel/2006/main" pivot="1">
          <x14:cfRule type="dataBar" id="{E0DD4DF0-812F-471D-8328-42B6357380D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B80:B81 B79</xm:sqref>
        </x14:conditionalFormatting>
        <x14:conditionalFormatting xmlns:xm="http://schemas.microsoft.com/office/excel/2006/main" pivot="1">
          <x14:cfRule type="dataBar" id="{0B677195-3919-4A9F-966A-3957B72E550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B83:B84 B82</xm:sqref>
        </x14:conditionalFormatting>
        <x14:conditionalFormatting xmlns:xm="http://schemas.microsoft.com/office/excel/2006/main" pivot="1">
          <x14:cfRule type="dataBar" id="{72D9577B-8E00-4840-946D-9B0E3CD3BAD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B86:B87 B85</xm:sqref>
        </x14:conditionalFormatting>
        <x14:conditionalFormatting xmlns:xm="http://schemas.microsoft.com/office/excel/2006/main" pivot="1">
          <x14:cfRule type="dataBar" id="{D10843AD-C603-40C4-A486-0984571C437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B89:B90 B88</xm:sqref>
        </x14:conditionalFormatting>
        <x14:conditionalFormatting xmlns:xm="http://schemas.microsoft.com/office/excel/2006/main" pivot="1">
          <x14:cfRule type="dataBar" id="{9211A65D-54FA-49E3-96AD-EE7F209625D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B92:B93 B91</xm:sqref>
        </x14:conditionalFormatting>
        <x14:conditionalFormatting xmlns:xm="http://schemas.microsoft.com/office/excel/2006/main" pivot="1">
          <x14:cfRule type="dataBar" id="{C1812DDF-74CC-416C-92C5-D983F9FE224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B94 B95</xm:sqref>
        </x14:conditionalFormatting>
        <x14:conditionalFormatting xmlns:xm="http://schemas.microsoft.com/office/excel/2006/main" pivot="1">
          <x14:cfRule type="dataBar" id="{A3BB92ED-DF78-49D7-88C9-F787E4788B1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B97:B98 B96</xm:sqref>
        </x14:conditionalFormatting>
        <x14:conditionalFormatting xmlns:xm="http://schemas.microsoft.com/office/excel/2006/main" pivot="1">
          <x14:cfRule type="dataBar" id="{CEEA407A-2F66-4DDB-BED4-4D06B359714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B100:B101 B99</xm:sqref>
        </x14:conditionalFormatting>
        <x14:conditionalFormatting xmlns:xm="http://schemas.microsoft.com/office/excel/2006/main" pivot="1">
          <x14:cfRule type="dataBar" id="{5E62022A-52A0-4E40-8BE1-9F7B3EC01ED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B103:B104 B102</xm:sqref>
        </x14:conditionalFormatting>
        <x14:conditionalFormatting xmlns:xm="http://schemas.microsoft.com/office/excel/2006/main" pivot="1">
          <x14:cfRule type="dataBar" id="{69389389-4147-4FF8-95B3-56DEA109DE4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B106:B107 B105</xm:sqref>
        </x14:conditionalFormatting>
        <x14:conditionalFormatting xmlns:xm="http://schemas.microsoft.com/office/excel/2006/main" pivot="1">
          <x14:cfRule type="dataBar" id="{B863EF14-1841-4EDF-8B08-CAD37624A6D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B109:B110 B108</xm:sqref>
        </x14:conditionalFormatting>
        <x14:conditionalFormatting xmlns:xm="http://schemas.microsoft.com/office/excel/2006/main" pivot="1">
          <x14:cfRule type="dataBar" id="{3162F045-B6BC-40B1-AA67-0F11BD45278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B112:B113 B111</xm:sqref>
        </x14:conditionalFormatting>
        <x14:conditionalFormatting xmlns:xm="http://schemas.microsoft.com/office/excel/2006/main" pivot="1">
          <x14:cfRule type="dataBar" id="{1085280C-015F-4497-B228-63E8A8BB98C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B115:B116 B114</xm:sqref>
        </x14:conditionalFormatting>
        <x14:conditionalFormatting xmlns:xm="http://schemas.microsoft.com/office/excel/2006/main" pivot="1">
          <x14:cfRule type="dataBar" id="{11DC7F6D-136B-4351-8FCF-A6B91F45A33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B118:B119 B117</xm:sqref>
        </x14:conditionalFormatting>
        <x14:conditionalFormatting xmlns:xm="http://schemas.microsoft.com/office/excel/2006/main" pivot="1">
          <x14:cfRule type="dataBar" id="{CACC88FA-9629-4397-8510-FE3C6E3D08A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B121:B122 B120</xm:sqref>
        </x14:conditionalFormatting>
        <x14:conditionalFormatting xmlns:xm="http://schemas.microsoft.com/office/excel/2006/main" pivot="1">
          <x14:cfRule type="dataBar" id="{1FB47C6C-BA47-4D20-B197-8BCEC39DF65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B124:B125 B123</xm:sqref>
        </x14:conditionalFormatting>
        <x14:conditionalFormatting xmlns:xm="http://schemas.microsoft.com/office/excel/2006/main" pivot="1">
          <x14:cfRule type="dataBar" id="{AA7DCCD1-08B2-43B2-AD3A-38213BECF5A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B127:B128 B126</xm:sqref>
        </x14:conditionalFormatting>
        <x14:conditionalFormatting xmlns:xm="http://schemas.microsoft.com/office/excel/2006/main" pivot="1">
          <x14:cfRule type="dataBar" id="{41E699DF-6CCA-4CDF-A5EF-EC25F572186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B130:B131 B129</xm:sqref>
        </x14:conditionalFormatting>
        <x14:conditionalFormatting xmlns:xm="http://schemas.microsoft.com/office/excel/2006/main" pivot="1">
          <x14:cfRule type="dataBar" id="{E9CC3A28-CAC7-4F04-BEE6-6A068EF985C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B133:B134 B132</xm:sqref>
        </x14:conditionalFormatting>
        <x14:conditionalFormatting xmlns:xm="http://schemas.microsoft.com/office/excel/2006/main" pivot="1">
          <x14:cfRule type="dataBar" id="{3CD2B6E0-E5F7-4F32-9935-77C698C7EBA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B136:B137 B135</xm:sqref>
        </x14:conditionalFormatting>
        <x14:conditionalFormatting xmlns:xm="http://schemas.microsoft.com/office/excel/2006/main" pivot="1">
          <x14:cfRule type="dataBar" id="{094FF651-8115-4270-8CCD-59F17CAED29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B139:B140 B138</xm:sqref>
        </x14:conditionalFormatting>
        <x14:conditionalFormatting xmlns:xm="http://schemas.microsoft.com/office/excel/2006/main" pivot="1">
          <x14:cfRule type="dataBar" id="{21E401B6-E37D-4819-A2F8-2A35231CCCE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B142:B143 B141</xm:sqref>
        </x14:conditionalFormatting>
        <x14:conditionalFormatting xmlns:xm="http://schemas.microsoft.com/office/excel/2006/main" pivot="1">
          <x14:cfRule type="dataBar" id="{E415E23B-9B40-4E6D-B372-626F9DEBD14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B145:B146 B144</xm:sqref>
        </x14:conditionalFormatting>
        <x14:conditionalFormatting xmlns:xm="http://schemas.microsoft.com/office/excel/2006/main" pivot="1">
          <x14:cfRule type="dataBar" id="{42FB825B-5364-4957-8B63-9F2BF05683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B147 B148</xm:sqref>
        </x14:conditionalFormatting>
        <x14:conditionalFormatting xmlns:xm="http://schemas.microsoft.com/office/excel/2006/main" pivot="1">
          <x14:cfRule type="dataBar" id="{7A7F2C33-1355-4E8A-8C7F-36D10EFEC0D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B150:B151 B149</xm:sqref>
        </x14:conditionalFormatting>
        <x14:conditionalFormatting xmlns:xm="http://schemas.microsoft.com/office/excel/2006/main" pivot="1">
          <x14:cfRule type="dataBar" id="{79C4158B-6D29-414F-ACFE-C2148904A60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B153:B154 B152</xm:sqref>
        </x14:conditionalFormatting>
        <x14:conditionalFormatting xmlns:xm="http://schemas.microsoft.com/office/excel/2006/main" pivot="1">
          <x14:cfRule type="dataBar" id="{2FE0DEA9-68D9-4374-B163-2D5679346DE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B156:B157 B155</xm:sqref>
        </x14:conditionalFormatting>
        <x14:conditionalFormatting xmlns:xm="http://schemas.microsoft.com/office/excel/2006/main" pivot="1">
          <x14:cfRule type="dataBar" id="{31837787-A687-4E80-9C07-D05946415B7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B159:B160 B158</xm:sqref>
        </x14:conditionalFormatting>
        <x14:conditionalFormatting xmlns:xm="http://schemas.microsoft.com/office/excel/2006/main" pivot="1">
          <x14:cfRule type="dataBar" id="{200DE3BA-5509-4771-9F1D-CF3EE2420D5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B161 B162</xm:sqref>
        </x14:conditionalFormatting>
        <x14:conditionalFormatting xmlns:xm="http://schemas.microsoft.com/office/excel/2006/main" pivot="1">
          <x14:cfRule type="dataBar" id="{DE4B46FB-886F-417B-A02A-C200A3E0681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B163 B164</xm:sqref>
        </x14:conditionalFormatting>
        <x14:conditionalFormatting xmlns:xm="http://schemas.microsoft.com/office/excel/2006/main" pivot="1">
          <x14:cfRule type="dataBar" id="{E4B7ABA2-88BA-42A5-A2A0-AA6A9FABC83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B165 B166</xm:sqref>
        </x14:conditionalFormatting>
        <x14:conditionalFormatting xmlns:xm="http://schemas.microsoft.com/office/excel/2006/main" pivot="1">
          <x14:cfRule type="dataBar" id="{A07C54AD-DD7C-448B-8D2C-39C2FDD5AF8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B167 B168</xm:sqref>
        </x14:conditionalFormatting>
        <x14:conditionalFormatting xmlns:xm="http://schemas.microsoft.com/office/excel/2006/main" pivot="1">
          <x14:cfRule type="dataBar" id="{2805698F-C2E3-46C1-A3D8-888FE40193D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B169 B170</xm:sqref>
        </x14:conditionalFormatting>
        <x14:conditionalFormatting xmlns:xm="http://schemas.microsoft.com/office/excel/2006/main" pivot="1">
          <x14:cfRule type="dataBar" id="{E7715243-9BB7-43CC-9B63-B3FCAEF2B5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B171 B172</xm:sqref>
        </x14:conditionalFormatting>
        <x14:conditionalFormatting xmlns:xm="http://schemas.microsoft.com/office/excel/2006/main" pivot="1">
          <x14:cfRule type="dataBar" id="{E21760D8-5C7F-45A6-97B7-B7E9865752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B173 B174</xm:sqref>
        </x14:conditionalFormatting>
        <x14:conditionalFormatting xmlns:xm="http://schemas.microsoft.com/office/excel/2006/main" pivot="1">
          <x14:cfRule type="dataBar" id="{DF3E112E-831E-4503-A574-02FA6D1679F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B175 B176</xm:sqref>
        </x14:conditionalFormatting>
        <x14:conditionalFormatting xmlns:xm="http://schemas.microsoft.com/office/excel/2006/main" pivot="1">
          <x14:cfRule type="dataBar" id="{F27F8DF4-7AB5-44DF-B688-35DEADFBA40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B177 B178</xm:sqref>
        </x14:conditionalFormatting>
        <x14:conditionalFormatting xmlns:xm="http://schemas.microsoft.com/office/excel/2006/main" pivot="1">
          <x14:cfRule type="dataBar" id="{B02C519C-53AC-4567-943F-31E2A2D1FDB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B180 B179</xm:sqref>
        </x14:conditionalFormatting>
        <x14:conditionalFormatting xmlns:xm="http://schemas.microsoft.com/office/excel/2006/main" pivot="1">
          <x14:cfRule type="dataBar" id="{E09ACAE5-4502-4F8E-A1BD-D05DD79CDA9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B181 B182</xm:sqref>
        </x14:conditionalFormatting>
        <x14:conditionalFormatting xmlns:xm="http://schemas.microsoft.com/office/excel/2006/main" pivot="1">
          <x14:cfRule type="dataBar" id="{77F49EF7-FBFD-4ECE-A348-C7A57C2D6A2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B183 B184</xm:sqref>
        </x14:conditionalFormatting>
        <x14:conditionalFormatting xmlns:xm="http://schemas.microsoft.com/office/excel/2006/main" pivot="1">
          <x14:cfRule type="dataBar" id="{7002A539-9818-4987-A14A-D486A4180C5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C3:C4 C2</xm:sqref>
        </x14:conditionalFormatting>
        <x14:conditionalFormatting xmlns:xm="http://schemas.microsoft.com/office/excel/2006/main" pivot="1">
          <x14:cfRule type="dataBar" id="{F5EEA68F-2FBD-4A65-99A8-3435F339315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C6:C7 C5</xm:sqref>
        </x14:conditionalFormatting>
        <x14:conditionalFormatting xmlns:xm="http://schemas.microsoft.com/office/excel/2006/main" pivot="1">
          <x14:cfRule type="dataBar" id="{6E48587E-E3A3-4BB0-9BAB-5E80252AB5D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C9:C10 C8</xm:sqref>
        </x14:conditionalFormatting>
        <x14:conditionalFormatting xmlns:xm="http://schemas.microsoft.com/office/excel/2006/main" pivot="1">
          <x14:cfRule type="dataBar" id="{4219D1E2-923C-44AA-8091-239B061624C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C12:C13 C11</xm:sqref>
        </x14:conditionalFormatting>
        <x14:conditionalFormatting xmlns:xm="http://schemas.microsoft.com/office/excel/2006/main" pivot="1">
          <x14:cfRule type="dataBar" id="{5EFF5ED1-9088-4632-8F80-A03809E452F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C15:C16 C14</xm:sqref>
        </x14:conditionalFormatting>
        <x14:conditionalFormatting xmlns:xm="http://schemas.microsoft.com/office/excel/2006/main" pivot="1">
          <x14:cfRule type="dataBar" id="{F834FDBA-B6CB-4F8F-B05E-BFDBDD96230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C18:C19 C17</xm:sqref>
        </x14:conditionalFormatting>
        <x14:conditionalFormatting xmlns:xm="http://schemas.microsoft.com/office/excel/2006/main" pivot="1">
          <x14:cfRule type="dataBar" id="{D5D0DAD4-2919-4606-9BD2-6A22ABABA3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C21:C22 C20</xm:sqref>
        </x14:conditionalFormatting>
        <x14:conditionalFormatting xmlns:xm="http://schemas.microsoft.com/office/excel/2006/main" pivot="1">
          <x14:cfRule type="dataBar" id="{8937853F-2478-4338-BC41-F1C2CB80EEB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C24:C25 C23</xm:sqref>
        </x14:conditionalFormatting>
        <x14:conditionalFormatting xmlns:xm="http://schemas.microsoft.com/office/excel/2006/main" pivot="1">
          <x14:cfRule type="dataBar" id="{FB97A3EE-00D5-4750-9530-C0AE25479D8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C27:C28 C26</xm:sqref>
        </x14:conditionalFormatting>
        <x14:conditionalFormatting xmlns:xm="http://schemas.microsoft.com/office/excel/2006/main" pivot="1">
          <x14:cfRule type="dataBar" id="{238D4447-7D44-412A-A4F1-F2F80C64944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C30:C31 C29</xm:sqref>
        </x14:conditionalFormatting>
        <x14:conditionalFormatting xmlns:xm="http://schemas.microsoft.com/office/excel/2006/main" pivot="1">
          <x14:cfRule type="dataBar" id="{DCD96B61-9111-4F6A-9D3D-6EA17D321A2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C33:C34 C32</xm:sqref>
        </x14:conditionalFormatting>
        <x14:conditionalFormatting xmlns:xm="http://schemas.microsoft.com/office/excel/2006/main" pivot="1">
          <x14:cfRule type="dataBar" id="{BF6EAA5E-9BD2-4DE6-8937-5ECC3800A63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C36:C37 C35</xm:sqref>
        </x14:conditionalFormatting>
        <x14:conditionalFormatting xmlns:xm="http://schemas.microsoft.com/office/excel/2006/main" pivot="1">
          <x14:cfRule type="dataBar" id="{37D61701-4FC7-4909-9276-346FA61B8DF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C39:C40 C38</xm:sqref>
        </x14:conditionalFormatting>
        <x14:conditionalFormatting xmlns:xm="http://schemas.microsoft.com/office/excel/2006/main" pivot="1">
          <x14:cfRule type="dataBar" id="{0BA5E6A6-BFD9-487A-8811-30C44EE046B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C42:C43 C41</xm:sqref>
        </x14:conditionalFormatting>
        <x14:conditionalFormatting xmlns:xm="http://schemas.microsoft.com/office/excel/2006/main" pivot="1">
          <x14:cfRule type="dataBar" id="{33CDCBA3-2355-43D8-B4A4-CECF0BAAE3F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C45:C46 C44</xm:sqref>
        </x14:conditionalFormatting>
        <x14:conditionalFormatting xmlns:xm="http://schemas.microsoft.com/office/excel/2006/main" pivot="1">
          <x14:cfRule type="dataBar" id="{80D18ABE-8116-45BD-9576-C53199E870B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C48:C49 C47</xm:sqref>
        </x14:conditionalFormatting>
        <x14:conditionalFormatting xmlns:xm="http://schemas.microsoft.com/office/excel/2006/main" pivot="1">
          <x14:cfRule type="dataBar" id="{A9DF58FD-BA12-4010-9E24-7F2284FAF06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C51:C52 C50</xm:sqref>
        </x14:conditionalFormatting>
        <x14:conditionalFormatting xmlns:xm="http://schemas.microsoft.com/office/excel/2006/main" pivot="1">
          <x14:cfRule type="dataBar" id="{04C3DD24-798C-49D3-BB0B-A995CD8391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C54:C55 C53</xm:sqref>
        </x14:conditionalFormatting>
        <x14:conditionalFormatting xmlns:xm="http://schemas.microsoft.com/office/excel/2006/main" pivot="1">
          <x14:cfRule type="dataBar" id="{FCDA8173-75EB-4309-AFD5-8A3AC8F376D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C57:C58 C56</xm:sqref>
        </x14:conditionalFormatting>
        <x14:conditionalFormatting xmlns:xm="http://schemas.microsoft.com/office/excel/2006/main" pivot="1">
          <x14:cfRule type="dataBar" id="{34EC1073-6727-4942-92D7-7F28DBE9F06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C60:C61 C59</xm:sqref>
        </x14:conditionalFormatting>
        <x14:conditionalFormatting xmlns:xm="http://schemas.microsoft.com/office/excel/2006/main" pivot="1">
          <x14:cfRule type="dataBar" id="{ABF9D126-8F2C-4799-AED6-82E9088F514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C63 C62</xm:sqref>
        </x14:conditionalFormatting>
        <x14:conditionalFormatting xmlns:xm="http://schemas.microsoft.com/office/excel/2006/main" pivot="1">
          <x14:cfRule type="dataBar" id="{69F114C9-F83E-46E5-B187-8010C5A6A4E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C65:C66 C64</xm:sqref>
        </x14:conditionalFormatting>
        <x14:conditionalFormatting xmlns:xm="http://schemas.microsoft.com/office/excel/2006/main" pivot="1">
          <x14:cfRule type="dataBar" id="{ED20859F-9144-446A-829F-5B8BC9294BA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C68:C69 C67</xm:sqref>
        </x14:conditionalFormatting>
        <x14:conditionalFormatting xmlns:xm="http://schemas.microsoft.com/office/excel/2006/main" pivot="1">
          <x14:cfRule type="dataBar" id="{C74B0570-61E3-4671-AB71-D0204D10FA2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C71:C72 C70</xm:sqref>
        </x14:conditionalFormatting>
        <x14:conditionalFormatting xmlns:xm="http://schemas.microsoft.com/office/excel/2006/main" pivot="1">
          <x14:cfRule type="dataBar" id="{4068D2A3-B4C6-404D-8A87-848270E2995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C74:C75 C73</xm:sqref>
        </x14:conditionalFormatting>
        <x14:conditionalFormatting xmlns:xm="http://schemas.microsoft.com/office/excel/2006/main" pivot="1">
          <x14:cfRule type="dataBar" id="{B9AA7367-C085-4B70-80D0-E630D5525DC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C77:C78 C76</xm:sqref>
        </x14:conditionalFormatting>
        <x14:conditionalFormatting xmlns:xm="http://schemas.microsoft.com/office/excel/2006/main" pivot="1">
          <x14:cfRule type="dataBar" id="{0CBF5D7F-8E55-46E1-B28D-93CCDBC2A7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C80:C81 C79</xm:sqref>
        </x14:conditionalFormatting>
        <x14:conditionalFormatting xmlns:xm="http://schemas.microsoft.com/office/excel/2006/main" pivot="1">
          <x14:cfRule type="dataBar" id="{10D5DB70-2147-4833-A499-18B86CCEBF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C83:C84 C82</xm:sqref>
        </x14:conditionalFormatting>
        <x14:conditionalFormatting xmlns:xm="http://schemas.microsoft.com/office/excel/2006/main" pivot="1">
          <x14:cfRule type="dataBar" id="{F401818D-BAB1-45C8-B4A9-4D0F6A7934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C86:C87 C85</xm:sqref>
        </x14:conditionalFormatting>
        <x14:conditionalFormatting xmlns:xm="http://schemas.microsoft.com/office/excel/2006/main" pivot="1">
          <x14:cfRule type="dataBar" id="{EEF33BB5-25C5-4D45-86A2-7F11ACBA9C8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C89:C90 C88</xm:sqref>
        </x14:conditionalFormatting>
        <x14:conditionalFormatting xmlns:xm="http://schemas.microsoft.com/office/excel/2006/main" pivot="1">
          <x14:cfRule type="dataBar" id="{629204AD-DED1-4132-8695-8760526914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C92:C93 C91</xm:sqref>
        </x14:conditionalFormatting>
        <x14:conditionalFormatting xmlns:xm="http://schemas.microsoft.com/office/excel/2006/main" pivot="1">
          <x14:cfRule type="dataBar" id="{A3F51D1B-08F9-49F0-9E6D-9583A0E94FF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C95 C94</xm:sqref>
        </x14:conditionalFormatting>
        <x14:conditionalFormatting xmlns:xm="http://schemas.microsoft.com/office/excel/2006/main" pivot="1">
          <x14:cfRule type="dataBar" id="{05FA08D3-02AF-4352-8445-643D38CF95B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C97:C98 C96</xm:sqref>
        </x14:conditionalFormatting>
        <x14:conditionalFormatting xmlns:xm="http://schemas.microsoft.com/office/excel/2006/main" pivot="1">
          <x14:cfRule type="dataBar" id="{FDA140C5-DB94-49C0-9350-4CEF770B990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C100:C101 C99</xm:sqref>
        </x14:conditionalFormatting>
        <x14:conditionalFormatting xmlns:xm="http://schemas.microsoft.com/office/excel/2006/main" pivot="1">
          <x14:cfRule type="dataBar" id="{E0A49A90-D732-415B-B16B-F6AB4E43E8F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C103:C104 C102</xm:sqref>
        </x14:conditionalFormatting>
        <x14:conditionalFormatting xmlns:xm="http://schemas.microsoft.com/office/excel/2006/main" pivot="1">
          <x14:cfRule type="dataBar" id="{1806F6E3-F571-47D6-8CC3-E77BED6D15E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C106:C107 C105</xm:sqref>
        </x14:conditionalFormatting>
        <x14:conditionalFormatting xmlns:xm="http://schemas.microsoft.com/office/excel/2006/main" pivot="1">
          <x14:cfRule type="dataBar" id="{B00A7069-42A3-45FD-B5E1-FD44F810EF4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C109:C110 C108</xm:sqref>
        </x14:conditionalFormatting>
        <x14:conditionalFormatting xmlns:xm="http://schemas.microsoft.com/office/excel/2006/main" pivot="1">
          <x14:cfRule type="dataBar" id="{58C9D0BC-30B5-40D2-9804-E69803B56F5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C112:C113 C111</xm:sqref>
        </x14:conditionalFormatting>
        <x14:conditionalFormatting xmlns:xm="http://schemas.microsoft.com/office/excel/2006/main" pivot="1">
          <x14:cfRule type="dataBar" id="{CE83A0BB-3D9D-45B8-9BE6-A248E7BDB17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C115:C116 C114</xm:sqref>
        </x14:conditionalFormatting>
        <x14:conditionalFormatting xmlns:xm="http://schemas.microsoft.com/office/excel/2006/main" pivot="1">
          <x14:cfRule type="dataBar" id="{BF3F6A80-CF40-48EF-826A-C457380AA3C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C118:C119 C117</xm:sqref>
        </x14:conditionalFormatting>
        <x14:conditionalFormatting xmlns:xm="http://schemas.microsoft.com/office/excel/2006/main" pivot="1">
          <x14:cfRule type="dataBar" id="{ECED4F44-7C25-43C9-9F00-FF7EA82BC0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C121:C122 C120</xm:sqref>
        </x14:conditionalFormatting>
        <x14:conditionalFormatting xmlns:xm="http://schemas.microsoft.com/office/excel/2006/main" pivot="1">
          <x14:cfRule type="dataBar" id="{A3ABC285-6F29-40BC-902D-DDA88DDE3A2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C124:C125 C123</xm:sqref>
        </x14:conditionalFormatting>
        <x14:conditionalFormatting xmlns:xm="http://schemas.microsoft.com/office/excel/2006/main" pivot="1">
          <x14:cfRule type="dataBar" id="{6B1B7BA2-A5F5-4511-ACB4-00D9401D993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C127:C128 C126</xm:sqref>
        </x14:conditionalFormatting>
        <x14:conditionalFormatting xmlns:xm="http://schemas.microsoft.com/office/excel/2006/main" pivot="1">
          <x14:cfRule type="dataBar" id="{9347B5AA-29F9-44EF-802F-6FF549A0A36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C130:C131 C129</xm:sqref>
        </x14:conditionalFormatting>
        <x14:conditionalFormatting xmlns:xm="http://schemas.microsoft.com/office/excel/2006/main" pivot="1">
          <x14:cfRule type="dataBar" id="{2A3D90DA-FDF7-44A5-818E-3C3CB284144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C133:C134 C132</xm:sqref>
        </x14:conditionalFormatting>
        <x14:conditionalFormatting xmlns:xm="http://schemas.microsoft.com/office/excel/2006/main" pivot="1">
          <x14:cfRule type="dataBar" id="{F03B3131-2691-4FE9-80D0-26F59ED14AC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C136:C137 C135</xm:sqref>
        </x14:conditionalFormatting>
        <x14:conditionalFormatting xmlns:xm="http://schemas.microsoft.com/office/excel/2006/main" pivot="1">
          <x14:cfRule type="dataBar" id="{7564A710-B227-410F-B3EC-51335B576D1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C139:C140 C138</xm:sqref>
        </x14:conditionalFormatting>
        <x14:conditionalFormatting xmlns:xm="http://schemas.microsoft.com/office/excel/2006/main" pivot="1">
          <x14:cfRule type="dataBar" id="{B8B53C38-4E91-4F2D-B711-2579AD2A885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C142:C143 C141</xm:sqref>
        </x14:conditionalFormatting>
        <x14:conditionalFormatting xmlns:xm="http://schemas.microsoft.com/office/excel/2006/main" pivot="1">
          <x14:cfRule type="dataBar" id="{87BE4F33-FE57-4A59-9497-5E25C7D8A8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C145:C146 C144</xm:sqref>
        </x14:conditionalFormatting>
        <x14:conditionalFormatting xmlns:xm="http://schemas.microsoft.com/office/excel/2006/main" pivot="1">
          <x14:cfRule type="dataBar" id="{5B8EC991-B8E5-4592-B005-535278922DF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C147 C148</xm:sqref>
        </x14:conditionalFormatting>
        <x14:conditionalFormatting xmlns:xm="http://schemas.microsoft.com/office/excel/2006/main" pivot="1">
          <x14:cfRule type="dataBar" id="{CB6AFBCE-122D-4B56-AB1F-F0E927DA83B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C150:C151 C149</xm:sqref>
        </x14:conditionalFormatting>
        <x14:conditionalFormatting xmlns:xm="http://schemas.microsoft.com/office/excel/2006/main" pivot="1">
          <x14:cfRule type="dataBar" id="{69445E5A-B7E0-48B9-BB2D-B8F29C58FDE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C153:C154 C152</xm:sqref>
        </x14:conditionalFormatting>
        <x14:conditionalFormatting xmlns:xm="http://schemas.microsoft.com/office/excel/2006/main" pivot="1">
          <x14:cfRule type="dataBar" id="{D04B07A6-5FF0-403E-B5E3-917719B8B1B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C156:C157 C155</xm:sqref>
        </x14:conditionalFormatting>
        <x14:conditionalFormatting xmlns:xm="http://schemas.microsoft.com/office/excel/2006/main" pivot="1">
          <x14:cfRule type="dataBar" id="{5533ECC0-876B-46EF-B656-5577CFB0DD5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C159:C160 C158</xm:sqref>
        </x14:conditionalFormatting>
        <x14:conditionalFormatting xmlns:xm="http://schemas.microsoft.com/office/excel/2006/main" pivot="1">
          <x14:cfRule type="dataBar" id="{B200C268-3A6B-4775-BC55-A640E4C58B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C161 C162</xm:sqref>
        </x14:conditionalFormatting>
        <x14:conditionalFormatting xmlns:xm="http://schemas.microsoft.com/office/excel/2006/main" pivot="1">
          <x14:cfRule type="dataBar" id="{1274703E-BAE7-4715-80A8-08EEFA7ED41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C163 C164</xm:sqref>
        </x14:conditionalFormatting>
        <x14:conditionalFormatting xmlns:xm="http://schemas.microsoft.com/office/excel/2006/main" pivot="1">
          <x14:cfRule type="dataBar" id="{7B41AAF6-68ED-46F4-881D-55BFC042D3A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C165 C166</xm:sqref>
        </x14:conditionalFormatting>
        <x14:conditionalFormatting xmlns:xm="http://schemas.microsoft.com/office/excel/2006/main" pivot="1">
          <x14:cfRule type="dataBar" id="{03445A7D-168D-4A8E-9C0F-D151A7701B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C167 C168</xm:sqref>
        </x14:conditionalFormatting>
        <x14:conditionalFormatting xmlns:xm="http://schemas.microsoft.com/office/excel/2006/main" pivot="1">
          <x14:cfRule type="dataBar" id="{594B04B4-B29A-43D4-9445-DE4BFF39DD6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C169 C170</xm:sqref>
        </x14:conditionalFormatting>
        <x14:conditionalFormatting xmlns:xm="http://schemas.microsoft.com/office/excel/2006/main" pivot="1">
          <x14:cfRule type="dataBar" id="{4D0ECBCD-C5B6-4D27-BE68-A569E7FB55C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C171 C172</xm:sqref>
        </x14:conditionalFormatting>
        <x14:conditionalFormatting xmlns:xm="http://schemas.microsoft.com/office/excel/2006/main" pivot="1">
          <x14:cfRule type="dataBar" id="{6628ED23-6753-4FE3-B64F-08B0739857D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C173 C174</xm:sqref>
        </x14:conditionalFormatting>
        <x14:conditionalFormatting xmlns:xm="http://schemas.microsoft.com/office/excel/2006/main" pivot="1">
          <x14:cfRule type="dataBar" id="{81DB6298-AF38-442C-8616-2F05CD620FF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C175 C176</xm:sqref>
        </x14:conditionalFormatting>
        <x14:conditionalFormatting xmlns:xm="http://schemas.microsoft.com/office/excel/2006/main" pivot="1">
          <x14:cfRule type="dataBar" id="{ADBC8420-72C7-41D2-9859-10F9E10BA2A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C177 C178</xm:sqref>
        </x14:conditionalFormatting>
        <x14:conditionalFormatting xmlns:xm="http://schemas.microsoft.com/office/excel/2006/main" pivot="1">
          <x14:cfRule type="dataBar" id="{FDB813F5-4DB3-4B12-AE1A-A43E55CC2CD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C180 C179</xm:sqref>
        </x14:conditionalFormatting>
        <x14:conditionalFormatting xmlns:xm="http://schemas.microsoft.com/office/excel/2006/main" pivot="1">
          <x14:cfRule type="dataBar" id="{E97C6F7E-4EEC-4E72-BB3A-62E9275377F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C181 C182</xm:sqref>
        </x14:conditionalFormatting>
        <x14:conditionalFormatting xmlns:xm="http://schemas.microsoft.com/office/excel/2006/main" pivot="1">
          <x14:cfRule type="dataBar" id="{BDCDD0E9-30BA-4547-B6D2-75A7C9C2F2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C183 C184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ben</dc:creator>
  <cp:keywords/>
  <dc:description/>
  <cp:lastModifiedBy/>
  <cp:revision/>
  <dcterms:created xsi:type="dcterms:W3CDTF">2022-02-09T20:47:32Z</dcterms:created>
  <dcterms:modified xsi:type="dcterms:W3CDTF">2022-02-10T12:27:17Z</dcterms:modified>
  <cp:category/>
  <cp:contentStatus/>
</cp:coreProperties>
</file>