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Photon\projects\photon-room-node\"/>
    </mc:Choice>
  </mc:AlternateContent>
  <bookViews>
    <workbookView xWindow="2080" yWindow="0" windowWidth="15490" windowHeight="13780"/>
  </bookViews>
  <sheets>
    <sheet name="Sheet1" sheetId="1" r:id="rId1"/>
  </sheets>
  <definedNames>
    <definedName name="RL">Sheet1!$C$8</definedName>
    <definedName name="RO">Sheet1!$C$10</definedName>
    <definedName name="VCC">Sheet1!$C$9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D36" i="1"/>
  <c r="G5" i="1"/>
  <c r="H5" i="1" s="1"/>
  <c r="D15" i="1" s="1"/>
  <c r="G4" i="1"/>
  <c r="H4" i="1" s="1"/>
  <c r="E14" i="1" l="1"/>
  <c r="E18" i="1"/>
  <c r="E22" i="1"/>
  <c r="E26" i="1"/>
  <c r="E30" i="1"/>
  <c r="E34" i="1"/>
  <c r="E38" i="1"/>
  <c r="E15" i="1"/>
  <c r="E19" i="1"/>
  <c r="E23" i="1"/>
  <c r="E27" i="1"/>
  <c r="E31" i="1"/>
  <c r="E35" i="1"/>
  <c r="E16" i="1"/>
  <c r="E20" i="1"/>
  <c r="E24" i="1"/>
  <c r="E28" i="1"/>
  <c r="E32" i="1"/>
  <c r="E36" i="1"/>
  <c r="E17" i="1"/>
  <c r="E21" i="1"/>
  <c r="E25" i="1"/>
  <c r="E29" i="1"/>
  <c r="E33" i="1"/>
  <c r="E37" i="1"/>
  <c r="D32" i="1"/>
  <c r="D38" i="1"/>
  <c r="D34" i="1"/>
  <c r="D30" i="1"/>
  <c r="D26" i="1"/>
  <c r="D22" i="1"/>
  <c r="D18" i="1"/>
  <c r="D14" i="1"/>
  <c r="D37" i="1"/>
  <c r="D33" i="1"/>
  <c r="D29" i="1"/>
  <c r="D25" i="1"/>
  <c r="D21" i="1"/>
  <c r="D17" i="1"/>
  <c r="D28" i="1"/>
  <c r="D24" i="1"/>
  <c r="D20" i="1"/>
  <c r="D16" i="1"/>
  <c r="D35" i="1"/>
  <c r="D31" i="1"/>
  <c r="D27" i="1"/>
  <c r="D23" i="1"/>
  <c r="D19" i="1"/>
  <c r="C37" i="1"/>
  <c r="C33" i="1"/>
  <c r="C29" i="1"/>
  <c r="C25" i="1"/>
  <c r="C21" i="1"/>
  <c r="C17" i="1"/>
  <c r="C34" i="1"/>
  <c r="C30" i="1"/>
  <c r="C22" i="1"/>
  <c r="C18" i="1"/>
  <c r="C14" i="1"/>
  <c r="C36" i="1"/>
  <c r="C32" i="1"/>
  <c r="C28" i="1"/>
  <c r="C24" i="1"/>
  <c r="C20" i="1"/>
  <c r="C16" i="1"/>
  <c r="C38" i="1"/>
  <c r="C26" i="1"/>
  <c r="C35" i="1"/>
  <c r="C31" i="1"/>
  <c r="C27" i="1"/>
  <c r="C23" i="1"/>
  <c r="C19" i="1"/>
  <c r="C15" i="1"/>
</calcChain>
</file>

<file path=xl/sharedStrings.xml><?xml version="1.0" encoding="utf-8"?>
<sst xmlns="http://schemas.openxmlformats.org/spreadsheetml/2006/main" count="24" uniqueCount="22">
  <si>
    <t>x</t>
  </si>
  <si>
    <t>PointA</t>
  </si>
  <si>
    <t>pointB</t>
  </si>
  <si>
    <t>y</t>
  </si>
  <si>
    <t>lpg</t>
  </si>
  <si>
    <t>RL</t>
  </si>
  <si>
    <t>VCC</t>
  </si>
  <si>
    <t>RO</t>
  </si>
  <si>
    <t>vInput</t>
  </si>
  <si>
    <t>B</t>
  </si>
  <si>
    <t>A</t>
  </si>
  <si>
    <t>Equation Params</t>
  </si>
  <si>
    <t>co</t>
  </si>
  <si>
    <t>PPM LPG</t>
  </si>
  <si>
    <t>PPM CO</t>
  </si>
  <si>
    <t>smoke</t>
  </si>
  <si>
    <t>PPM SMOKE</t>
  </si>
  <si>
    <t>Tests</t>
  </si>
  <si>
    <t>Gas from lighter</t>
  </si>
  <si>
    <t>breathing into sensor from 10cm away</t>
  </si>
  <si>
    <t>measures with instr (v)</t>
  </si>
  <si>
    <t>at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</si>
</sst>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4" fillId="0" borderId="0" xfId="1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numFmt numFmtId="164" formatCode="_-* #,##0.0_-;\-* #,##0.0_-;_-* &quot;-&quot;??_-;_-@_-"/>
      <alignment horizontal="center" vertical="center" textRotation="0" wrapText="0" indent="0" justifyLastLine="0" shrinkToFit="0" readingOrder="0"/>
    </dxf>
    <dxf>
      <numFmt numFmtId="164" formatCode="_-* #,##0.0_-;\-* #,##0.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_-;\-* #,##0.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Sheet1!$D$13</c:f>
              <c:strCache>
                <c:ptCount val="1"/>
                <c:pt idx="0">
                  <c:v>PPM 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Sheet1!$B$14:$B$38</c:f>
              <c:numCache>
                <c:formatCode>General</c:formatCode>
                <c:ptCount val="25"/>
                <c:pt idx="0">
                  <c:v>1E-3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1.3</c:v>
                </c:pt>
                <c:pt idx="8">
                  <c:v>1.5</c:v>
                </c:pt>
                <c:pt idx="9">
                  <c:v>1.7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2.7</c:v>
                </c:pt>
                <c:pt idx="15">
                  <c:v>2.9</c:v>
                </c:pt>
                <c:pt idx="16">
                  <c:v>3.1</c:v>
                </c:pt>
                <c:pt idx="17">
                  <c:v>3.3</c:v>
                </c:pt>
                <c:pt idx="18">
                  <c:v>3.5</c:v>
                </c:pt>
                <c:pt idx="19">
                  <c:v>3.7</c:v>
                </c:pt>
                <c:pt idx="20">
                  <c:v>3.9</c:v>
                </c:pt>
                <c:pt idx="21">
                  <c:v>4.0999999999999996</c:v>
                </c:pt>
                <c:pt idx="22">
                  <c:v>4.3</c:v>
                </c:pt>
                <c:pt idx="23">
                  <c:v>4.5</c:v>
                </c:pt>
                <c:pt idx="24">
                  <c:v>4.7</c:v>
                </c:pt>
              </c:numCache>
            </c:numRef>
          </c:cat>
          <c:val>
            <c:numRef>
              <c:f>Sheet1!$D$14:$D$38</c:f>
              <c:numCache>
                <c:formatCode>_-* #,##0.0_-;\-* #,##0.0_-;_-* "-"?_-;_-@_-</c:formatCode>
                <c:ptCount val="25"/>
                <c:pt idx="0" formatCode="_-* #,##0.0_-;\-* #,##0.0_-;_-* &quot;-&quot;??_-;_-@_-">
                  <c:v>2.7840229500873528E-6</c:v>
                </c:pt>
                <c:pt idx="1">
                  <c:v>0.62898945709055343</c:v>
                </c:pt>
                <c:pt idx="2">
                  <c:v>13.140301266247478</c:v>
                </c:pt>
                <c:pt idx="3">
                  <c:v>57.578441082482975</c:v>
                </c:pt>
                <c:pt idx="4">
                  <c:v>159.35904140782333</c:v>
                </c:pt>
                <c:pt idx="5">
                  <c:v>353.52826852405224</c:v>
                </c:pt>
                <c:pt idx="6">
                  <c:v>689.61322873489803</c:v>
                </c:pt>
                <c:pt idx="7">
                  <c:v>1238.5730439299075</c:v>
                </c:pt>
                <c:pt idx="8">
                  <c:v>2103.2807880471028</c:v>
                </c:pt>
                <c:pt idx="9">
                  <c:v>3434.7467207375066</c:v>
                </c:pt>
                <c:pt idx="10">
                  <c:v>5457.8074641437297</c:v>
                </c:pt>
                <c:pt idx="11">
                  <c:v>8512.7932511842573</c:v>
                </c:pt>
                <c:pt idx="12">
                  <c:v>13124.941094044132</c:v>
                </c:pt>
                <c:pt idx="13">
                  <c:v>20123.592903111494</c:v>
                </c:pt>
                <c:pt idx="14">
                  <c:v>30854.156862762793</c:v>
                </c:pt>
                <c:pt idx="15">
                  <c:v>47570.636262524429</c:v>
                </c:pt>
                <c:pt idx="16">
                  <c:v>74198.108671041773</c:v>
                </c:pt>
                <c:pt idx="17">
                  <c:v>117900.68504474952</c:v>
                </c:pt>
                <c:pt idx="18">
                  <c:v>192536.81849400798</c:v>
                </c:pt>
                <c:pt idx="19">
                  <c:v>326956.08330474596</c:v>
                </c:pt>
                <c:pt idx="20">
                  <c:v>587226.25155126431</c:v>
                </c:pt>
                <c:pt idx="21">
                  <c:v>1145478.3885340337</c:v>
                </c:pt>
                <c:pt idx="22">
                  <c:v>2541173.6149554835</c:v>
                </c:pt>
                <c:pt idx="23">
                  <c:v>7033170.4665300297</c:v>
                </c:pt>
                <c:pt idx="24">
                  <c:v>30818090.325702675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Sheet1!$E$13</c:f>
              <c:strCache>
                <c:ptCount val="1"/>
                <c:pt idx="0">
                  <c:v>PPM SMOKE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Sheet1!$B$14:$B$38</c:f>
              <c:numCache>
                <c:formatCode>General</c:formatCode>
                <c:ptCount val="25"/>
                <c:pt idx="0">
                  <c:v>1E-3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1.3</c:v>
                </c:pt>
                <c:pt idx="8">
                  <c:v>1.5</c:v>
                </c:pt>
                <c:pt idx="9">
                  <c:v>1.7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2.7</c:v>
                </c:pt>
                <c:pt idx="15">
                  <c:v>2.9</c:v>
                </c:pt>
                <c:pt idx="16">
                  <c:v>3.1</c:v>
                </c:pt>
                <c:pt idx="17">
                  <c:v>3.3</c:v>
                </c:pt>
                <c:pt idx="18">
                  <c:v>3.5</c:v>
                </c:pt>
                <c:pt idx="19">
                  <c:v>3.7</c:v>
                </c:pt>
                <c:pt idx="20">
                  <c:v>3.9</c:v>
                </c:pt>
                <c:pt idx="21">
                  <c:v>4.0999999999999996</c:v>
                </c:pt>
                <c:pt idx="22">
                  <c:v>4.3</c:v>
                </c:pt>
                <c:pt idx="23">
                  <c:v>4.5</c:v>
                </c:pt>
                <c:pt idx="24">
                  <c:v>4.7</c:v>
                </c:pt>
              </c:numCache>
            </c:numRef>
          </c:cat>
          <c:val>
            <c:numRef>
              <c:f>Sheet1!$E$14:$E$38</c:f>
              <c:numCache>
                <c:formatCode>_-* #,##0.0_-;\-* #,##0.0_-;_-* "-"??_-;_-@_-</c:formatCode>
                <c:ptCount val="25"/>
                <c:pt idx="0">
                  <c:v>1.537296844945928E-9</c:v>
                </c:pt>
                <c:pt idx="1">
                  <c:v>4.1816333216006208E-3</c:v>
                </c:pt>
                <c:pt idx="2">
                  <c:v>0.16133261809040017</c:v>
                </c:pt>
                <c:pt idx="3">
                  <c:v>0.95254388865184425</c:v>
                </c:pt>
                <c:pt idx="4">
                  <c:v>3.2376982105599463</c:v>
                </c:pt>
                <c:pt idx="5">
                  <c:v>8.4358378500188866</c:v>
                </c:pt>
                <c:pt idx="6">
                  <c:v>18.831216561385979</c:v>
                </c:pt>
                <c:pt idx="7">
                  <c:v>38.064861042855171</c:v>
                </c:pt>
                <c:pt idx="8">
                  <c:v>71.931144211657056</c:v>
                </c:pt>
                <c:pt idx="9">
                  <c:v>129.6894758076098</c:v>
                </c:pt>
                <c:pt idx="10">
                  <c:v>226.2673816936728</c:v>
                </c:pt>
                <c:pt idx="11">
                  <c:v>386.04756674190793</c:v>
                </c:pt>
                <c:pt idx="12">
                  <c:v>649.55531913973118</c:v>
                </c:pt>
                <c:pt idx="13">
                  <c:v>1085.6416396959064</c:v>
                </c:pt>
                <c:pt idx="14">
                  <c:v>1814.4994507974679</c:v>
                </c:pt>
                <c:pt idx="15">
                  <c:v>3053.03768597402</c:v>
                </c:pt>
                <c:pt idx="16">
                  <c:v>5208.9601294686954</c:v>
                </c:pt>
                <c:pt idx="17">
                  <c:v>9087.9985635076337</c:v>
                </c:pt>
                <c:pt idx="18">
                  <c:v>16385.361066599169</c:v>
                </c:pt>
                <c:pt idx="19">
                  <c:v>30963.406605232976</c:v>
                </c:pt>
                <c:pt idx="20">
                  <c:v>62588.509138512491</c:v>
                </c:pt>
                <c:pt idx="21">
                  <c:v>139715.55532435636</c:v>
                </c:pt>
                <c:pt idx="22">
                  <c:v>364029.53369695845</c:v>
                </c:pt>
                <c:pt idx="23">
                  <c:v>1237336.9709082246</c:v>
                </c:pt>
                <c:pt idx="24">
                  <c:v>7305514.4321850566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06616"/>
        <c:axId val="433103480"/>
      </c:lineChart>
      <c:lineChart>
        <c:grouping val="standard"/>
        <c:varyColors val="0"/>
        <c:ser>
          <c:idx val="1"/>
          <c:order val="0"/>
          <c:tx>
            <c:strRef>
              <c:f>Sheet1!$C$13</c:f>
              <c:strCache>
                <c:ptCount val="1"/>
                <c:pt idx="0">
                  <c:v>PPM 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Sheet1!$B$14:$B$38</c:f>
              <c:numCache>
                <c:formatCode>General</c:formatCode>
                <c:ptCount val="25"/>
                <c:pt idx="0">
                  <c:v>1E-3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1.3</c:v>
                </c:pt>
                <c:pt idx="8">
                  <c:v>1.5</c:v>
                </c:pt>
                <c:pt idx="9">
                  <c:v>1.7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2.7</c:v>
                </c:pt>
                <c:pt idx="15">
                  <c:v>2.9</c:v>
                </c:pt>
                <c:pt idx="16">
                  <c:v>3.1</c:v>
                </c:pt>
                <c:pt idx="17">
                  <c:v>3.3</c:v>
                </c:pt>
                <c:pt idx="18">
                  <c:v>3.5</c:v>
                </c:pt>
                <c:pt idx="19">
                  <c:v>3.7</c:v>
                </c:pt>
                <c:pt idx="20">
                  <c:v>3.9</c:v>
                </c:pt>
                <c:pt idx="21">
                  <c:v>4.0999999999999996</c:v>
                </c:pt>
                <c:pt idx="22">
                  <c:v>4.3</c:v>
                </c:pt>
                <c:pt idx="23">
                  <c:v>4.5</c:v>
                </c:pt>
                <c:pt idx="24">
                  <c:v>4.7</c:v>
                </c:pt>
              </c:numCache>
            </c:numRef>
          </c:cat>
          <c:val>
            <c:numRef>
              <c:f>Sheet1!$C$14:$C$38</c:f>
              <c:numCache>
                <c:formatCode>_-* #,##0.0_-;\-* #,##0.0_-;_-* "-"??_-;_-@_-</c:formatCode>
                <c:ptCount val="25"/>
                <c:pt idx="0">
                  <c:v>7.8714604701371287E-4</c:v>
                </c:pt>
                <c:pt idx="1">
                  <c:v>1.1509683967014377</c:v>
                </c:pt>
                <c:pt idx="2">
                  <c:v>6.940024075290685</c:v>
                </c:pt>
                <c:pt idx="3">
                  <c:v>16.621724781532148</c:v>
                </c:pt>
                <c:pt idx="4">
                  <c:v>30.341296166454196</c:v>
                </c:pt>
                <c:pt idx="5">
                  <c:v>48.596010190640207</c:v>
                </c:pt>
                <c:pt idx="6">
                  <c:v>72.13430069681749</c:v>
                </c:pt>
                <c:pt idx="7">
                  <c:v>101.97205024603953</c:v>
                </c:pt>
                <c:pt idx="8">
                  <c:v>139.45420230628446</c:v>
                </c:pt>
                <c:pt idx="9">
                  <c:v>186.35686226580839</c:v>
                </c:pt>
                <c:pt idx="10">
                  <c:v>245.04162151511647</c:v>
                </c:pt>
                <c:pt idx="11">
                  <c:v>318.68671404701456</c:v>
                </c:pt>
                <c:pt idx="12">
                  <c:v>411.63793919101232</c:v>
                </c:pt>
                <c:pt idx="13">
                  <c:v>529.95372593663308</c:v>
                </c:pt>
                <c:pt idx="14">
                  <c:v>682.27664385375488</c:v>
                </c:pt>
                <c:pt idx="15">
                  <c:v>881.27599694252422</c:v>
                </c:pt>
                <c:pt idx="16">
                  <c:v>1146.1357050185636</c:v>
                </c:pt>
                <c:pt idx="17">
                  <c:v>1507.0598861743588</c:v>
                </c:pt>
                <c:pt idx="18">
                  <c:v>2013.9296413404923</c:v>
                </c:pt>
                <c:pt idx="19">
                  <c:v>2754.1953991949676</c:v>
                </c:pt>
                <c:pt idx="20">
                  <c:v>3893.445266968683</c:v>
                </c:pt>
                <c:pt idx="21">
                  <c:v>5779.3006160866407</c:v>
                </c:pt>
                <c:pt idx="22">
                  <c:v>9256.3926766132299</c:v>
                </c:pt>
                <c:pt idx="23">
                  <c:v>16896.619052805167</c:v>
                </c:pt>
                <c:pt idx="24">
                  <c:v>40468.296447855835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01128"/>
        <c:axId val="433107400"/>
      </c:lineChart>
      <c:catAx>
        <c:axId val="43310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3480"/>
        <c:crosses val="autoZero"/>
        <c:auto val="1"/>
        <c:lblAlgn val="ctr"/>
        <c:lblOffset val="100"/>
        <c:noMultiLvlLbl val="0"/>
      </c:catAx>
      <c:valAx>
        <c:axId val="4331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6616"/>
        <c:crosses val="autoZero"/>
        <c:crossBetween val="between"/>
      </c:valAx>
      <c:valAx>
        <c:axId val="433107400"/>
        <c:scaling>
          <c:orientation val="minMax"/>
        </c:scaling>
        <c:delete val="0"/>
        <c:axPos val="r"/>
        <c:numFmt formatCode="_-* #,##0.0_-;\-* #,##0.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1128"/>
        <c:crosses val="max"/>
        <c:crossBetween val="between"/>
      </c:valAx>
      <c:catAx>
        <c:axId val="433101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10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11</xdr:row>
      <xdr:rowOff>161924</xdr:rowOff>
    </xdr:from>
    <xdr:to>
      <xdr:col>17</xdr:col>
      <xdr:colOff>431799</xdr:colOff>
      <xdr:row>38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3:E38" totalsRowShown="0" headerRowDxfId="5" dataDxfId="4">
  <autoFilter ref="B13:E38"/>
  <tableColumns count="4">
    <tableColumn id="1" name="vInput" dataDxfId="3"/>
    <tableColumn id="2" name="PPM LPG" dataDxfId="2" dataCellStyle="Comma">
      <calculatedColumnFormula>$H$4*POWER(RL*(VCC/B14-1)/RO,$G$4)</calculatedColumnFormula>
    </tableColumn>
    <tableColumn id="3" name="PPM CO" dataDxfId="1">
      <calculatedColumnFormula>$H$5*POWER(RL*(VCC/B14-1)/RO,$G$5)</calculatedColumnFormula>
    </tableColumn>
    <tableColumn id="4" name="PPM SMOKE" dataDxfId="0">
      <calculatedColumnFormula>$H$6*POWER(RL*(VCC/B14-1)/RO,$G$6)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tabSelected="1" workbookViewId="0">
      <selection activeCell="B31" sqref="B13:E31"/>
    </sheetView>
  </sheetViews>
  <sheetFormatPr defaultRowHeight="14.5" x14ac:dyDescent="0.35"/>
  <cols>
    <col min="2" max="2" width="11.26953125" customWidth="1"/>
    <col min="3" max="3" width="12.453125" customWidth="1"/>
    <col min="4" max="4" width="15.08984375" customWidth="1"/>
    <col min="5" max="5" width="15.6328125" customWidth="1"/>
    <col min="6" max="6" width="11.26953125" customWidth="1"/>
    <col min="8" max="8" width="17.90625" customWidth="1"/>
  </cols>
  <sheetData>
    <row r="2" spans="1:8" x14ac:dyDescent="0.35">
      <c r="B2" s="10" t="s">
        <v>1</v>
      </c>
      <c r="C2" s="10"/>
      <c r="D2" s="10" t="s">
        <v>2</v>
      </c>
      <c r="E2" s="10"/>
      <c r="G2" s="10" t="s">
        <v>11</v>
      </c>
      <c r="H2" s="10"/>
    </row>
    <row r="3" spans="1:8" x14ac:dyDescent="0.35">
      <c r="B3" s="3" t="s">
        <v>0</v>
      </c>
      <c r="C3" s="3" t="s">
        <v>3</v>
      </c>
      <c r="D3" s="3" t="s">
        <v>0</v>
      </c>
      <c r="E3" s="3" t="s">
        <v>3</v>
      </c>
      <c r="G3" s="3" t="s">
        <v>9</v>
      </c>
      <c r="H3" s="3" t="s">
        <v>10</v>
      </c>
    </row>
    <row r="4" spans="1:8" x14ac:dyDescent="0.35">
      <c r="A4" s="4" t="s">
        <v>4</v>
      </c>
      <c r="B4" s="5">
        <v>0.77</v>
      </c>
      <c r="C4" s="5">
        <v>800</v>
      </c>
      <c r="D4" s="5">
        <v>0.155</v>
      </c>
      <c r="E4" s="5">
        <v>10000</v>
      </c>
      <c r="G4" s="1">
        <f>(LN(E4)-LN(C4))/(LN(D4)-LN(B4))</f>
        <v>-1.5756601156657923</v>
      </c>
      <c r="H4" s="1">
        <f>EXP(LN(E4)-G4*LN(D4))</f>
        <v>529.95372593663308</v>
      </c>
    </row>
    <row r="5" spans="1:8" x14ac:dyDescent="0.35">
      <c r="A5" s="4" t="s">
        <v>12</v>
      </c>
      <c r="B5" s="5">
        <v>4</v>
      </c>
      <c r="C5" s="5">
        <v>500</v>
      </c>
      <c r="D5" s="5">
        <v>1.3</v>
      </c>
      <c r="E5" s="5">
        <v>10000</v>
      </c>
      <c r="G5" s="1">
        <f>(LN(E5)-LN(C5))/(LN(D5)-LN(B5))</f>
        <v>-2.6654080022207016</v>
      </c>
      <c r="H5" s="1">
        <f>EXP(LN(E5)-G5*LN(D5))</f>
        <v>20123.592903111494</v>
      </c>
    </row>
    <row r="6" spans="1:8" x14ac:dyDescent="0.35">
      <c r="A6" s="4" t="s">
        <v>15</v>
      </c>
      <c r="B6" s="5">
        <v>1.1000000000000001</v>
      </c>
      <c r="C6" s="5">
        <v>800</v>
      </c>
      <c r="D6" s="5">
        <v>0.5</v>
      </c>
      <c r="E6" s="5">
        <v>10000</v>
      </c>
      <c r="G6" s="1">
        <f>(LN(E6)-LN(C6))/(LN(D6)-LN(B6))</f>
        <v>-3.2033801335069798</v>
      </c>
      <c r="H6" s="1">
        <f>EXP(LN(E6)-G6*LN(D6))</f>
        <v>1085.6416396959064</v>
      </c>
    </row>
    <row r="8" spans="1:8" x14ac:dyDescent="0.35">
      <c r="B8" t="s">
        <v>5</v>
      </c>
      <c r="C8" s="2">
        <v>10000</v>
      </c>
    </row>
    <row r="9" spans="1:8" x14ac:dyDescent="0.35">
      <c r="B9" t="s">
        <v>6</v>
      </c>
      <c r="C9" s="2">
        <v>5</v>
      </c>
    </row>
    <row r="10" spans="1:8" x14ac:dyDescent="0.35">
      <c r="B10" t="s">
        <v>7</v>
      </c>
      <c r="C10" s="2">
        <v>10000</v>
      </c>
    </row>
    <row r="13" spans="1:8" x14ac:dyDescent="0.35">
      <c r="B13" s="3" t="s">
        <v>8</v>
      </c>
      <c r="C13" s="3" t="s">
        <v>13</v>
      </c>
      <c r="D13" s="3" t="s">
        <v>14</v>
      </c>
      <c r="E13" s="3" t="s">
        <v>16</v>
      </c>
    </row>
    <row r="14" spans="1:8" x14ac:dyDescent="0.35">
      <c r="B14" s="3">
        <v>1E-3</v>
      </c>
      <c r="C14" s="6">
        <f t="shared" ref="C14:C38" si="0">$H$4*POWER(RL*(VCC/B14-1)/RO,$G$4)</f>
        <v>7.8714604701371287E-4</v>
      </c>
      <c r="D14" s="6">
        <f t="shared" ref="D14:D38" si="1">$H$5*POWER(RL*(VCC/B14-1)/RO,$G$5)</f>
        <v>2.7840229500873528E-6</v>
      </c>
      <c r="E14" s="6">
        <f t="shared" ref="E14:E38" si="2">$H$6*POWER(RL*(VCC/B14-1)/RO,$G$6)</f>
        <v>1.537296844945928E-9</v>
      </c>
    </row>
    <row r="15" spans="1:8" x14ac:dyDescent="0.35">
      <c r="B15" s="3">
        <v>0.1</v>
      </c>
      <c r="C15" s="6">
        <f t="shared" si="0"/>
        <v>1.1509683967014377</v>
      </c>
      <c r="D15" s="7">
        <f t="shared" si="1"/>
        <v>0.62898945709055343</v>
      </c>
      <c r="E15" s="8">
        <f t="shared" si="2"/>
        <v>4.1816333216006208E-3</v>
      </c>
    </row>
    <row r="16" spans="1:8" x14ac:dyDescent="0.35">
      <c r="B16" s="3">
        <v>0.3</v>
      </c>
      <c r="C16" s="6">
        <f t="shared" si="0"/>
        <v>6.940024075290685</v>
      </c>
      <c r="D16" s="7">
        <f t="shared" si="1"/>
        <v>13.140301266247478</v>
      </c>
      <c r="E16" s="8">
        <f t="shared" si="2"/>
        <v>0.16133261809040017</v>
      </c>
    </row>
    <row r="17" spans="2:5" x14ac:dyDescent="0.35">
      <c r="B17" s="3">
        <v>0.5</v>
      </c>
      <c r="C17" s="6">
        <f t="shared" si="0"/>
        <v>16.621724781532148</v>
      </c>
      <c r="D17" s="7">
        <f t="shared" si="1"/>
        <v>57.578441082482975</v>
      </c>
      <c r="E17" s="8">
        <f t="shared" si="2"/>
        <v>0.95254388865184425</v>
      </c>
    </row>
    <row r="18" spans="2:5" x14ac:dyDescent="0.35">
      <c r="B18" s="3">
        <v>0.7</v>
      </c>
      <c r="C18" s="6">
        <f t="shared" si="0"/>
        <v>30.341296166454196</v>
      </c>
      <c r="D18" s="7">
        <f t="shared" si="1"/>
        <v>159.35904140782333</v>
      </c>
      <c r="E18" s="8">
        <f t="shared" si="2"/>
        <v>3.2376982105599463</v>
      </c>
    </row>
    <row r="19" spans="2:5" x14ac:dyDescent="0.35">
      <c r="B19" s="3">
        <v>0.9</v>
      </c>
      <c r="C19" s="6">
        <f t="shared" si="0"/>
        <v>48.596010190640207</v>
      </c>
      <c r="D19" s="7">
        <f t="shared" si="1"/>
        <v>353.52826852405224</v>
      </c>
      <c r="E19" s="8">
        <f t="shared" si="2"/>
        <v>8.4358378500188866</v>
      </c>
    </row>
    <row r="20" spans="2:5" x14ac:dyDescent="0.35">
      <c r="B20" s="3">
        <v>1.1000000000000001</v>
      </c>
      <c r="C20" s="6">
        <f t="shared" si="0"/>
        <v>72.13430069681749</v>
      </c>
      <c r="D20" s="7">
        <f t="shared" si="1"/>
        <v>689.61322873489803</v>
      </c>
      <c r="E20" s="8">
        <f t="shared" si="2"/>
        <v>18.831216561385979</v>
      </c>
    </row>
    <row r="21" spans="2:5" x14ac:dyDescent="0.35">
      <c r="B21" s="3">
        <v>1.3</v>
      </c>
      <c r="C21" s="6">
        <f t="shared" si="0"/>
        <v>101.97205024603953</v>
      </c>
      <c r="D21" s="7">
        <f t="shared" si="1"/>
        <v>1238.5730439299075</v>
      </c>
      <c r="E21" s="8">
        <f t="shared" si="2"/>
        <v>38.064861042855171</v>
      </c>
    </row>
    <row r="22" spans="2:5" x14ac:dyDescent="0.35">
      <c r="B22" s="3">
        <v>1.5</v>
      </c>
      <c r="C22" s="6">
        <f t="shared" si="0"/>
        <v>139.45420230628446</v>
      </c>
      <c r="D22" s="15">
        <f t="shared" si="1"/>
        <v>2103.2807880471028</v>
      </c>
      <c r="E22" s="8">
        <f t="shared" si="2"/>
        <v>71.931144211657056</v>
      </c>
    </row>
    <row r="23" spans="2:5" x14ac:dyDescent="0.35">
      <c r="B23" s="3">
        <v>1.7</v>
      </c>
      <c r="C23" s="6">
        <f t="shared" si="0"/>
        <v>186.35686226580839</v>
      </c>
      <c r="D23" s="15">
        <f t="shared" si="1"/>
        <v>3434.7467207375066</v>
      </c>
      <c r="E23" s="8">
        <f t="shared" si="2"/>
        <v>129.6894758076098</v>
      </c>
    </row>
    <row r="24" spans="2:5" x14ac:dyDescent="0.35">
      <c r="B24" s="3">
        <v>1.9</v>
      </c>
      <c r="C24" s="6">
        <f t="shared" si="0"/>
        <v>245.04162151511647</v>
      </c>
      <c r="D24" s="15">
        <f t="shared" si="1"/>
        <v>5457.8074641437297</v>
      </c>
      <c r="E24" s="8">
        <f t="shared" si="2"/>
        <v>226.2673816936728</v>
      </c>
    </row>
    <row r="25" spans="2:5" x14ac:dyDescent="0.35">
      <c r="B25" s="3">
        <v>2.1</v>
      </c>
      <c r="C25" s="6">
        <f t="shared" si="0"/>
        <v>318.68671404701456</v>
      </c>
      <c r="D25" s="15">
        <f t="shared" si="1"/>
        <v>8512.7932511842573</v>
      </c>
      <c r="E25" s="8">
        <f t="shared" si="2"/>
        <v>386.04756674190793</v>
      </c>
    </row>
    <row r="26" spans="2:5" x14ac:dyDescent="0.35">
      <c r="B26" s="3">
        <v>2.2999999999999998</v>
      </c>
      <c r="C26" s="6">
        <f t="shared" si="0"/>
        <v>411.63793919101232</v>
      </c>
      <c r="D26" s="12">
        <f t="shared" si="1"/>
        <v>13124.941094044132</v>
      </c>
      <c r="E26" s="8">
        <f t="shared" si="2"/>
        <v>649.55531913973118</v>
      </c>
    </row>
    <row r="27" spans="2:5" x14ac:dyDescent="0.35">
      <c r="B27" s="3">
        <v>2.5</v>
      </c>
      <c r="C27" s="6">
        <f t="shared" si="0"/>
        <v>529.95372593663308</v>
      </c>
      <c r="D27" s="12">
        <f t="shared" si="1"/>
        <v>20123.592903111494</v>
      </c>
      <c r="E27" s="8">
        <f t="shared" si="2"/>
        <v>1085.6416396959064</v>
      </c>
    </row>
    <row r="28" spans="2:5" x14ac:dyDescent="0.35">
      <c r="B28" s="3">
        <v>2.7</v>
      </c>
      <c r="C28" s="6">
        <f t="shared" si="0"/>
        <v>682.27664385375488</v>
      </c>
      <c r="D28" s="12">
        <f t="shared" si="1"/>
        <v>30854.156862762793</v>
      </c>
      <c r="E28" s="16">
        <f t="shared" si="2"/>
        <v>1814.4994507974679</v>
      </c>
    </row>
    <row r="29" spans="2:5" x14ac:dyDescent="0.35">
      <c r="B29" s="3">
        <v>2.9</v>
      </c>
      <c r="C29" s="6">
        <f t="shared" si="0"/>
        <v>881.27599694252422</v>
      </c>
      <c r="D29" s="12">
        <f t="shared" si="1"/>
        <v>47570.636262524429</v>
      </c>
      <c r="E29" s="16">
        <f t="shared" si="2"/>
        <v>3053.03768597402</v>
      </c>
    </row>
    <row r="30" spans="2:5" x14ac:dyDescent="0.35">
      <c r="B30" s="3">
        <v>3.1</v>
      </c>
      <c r="C30" s="6">
        <f t="shared" si="0"/>
        <v>1146.1357050185636</v>
      </c>
      <c r="D30" s="12">
        <f t="shared" si="1"/>
        <v>74198.108671041773</v>
      </c>
      <c r="E30" s="16">
        <f t="shared" si="2"/>
        <v>5208.9601294686954</v>
      </c>
    </row>
    <row r="31" spans="2:5" x14ac:dyDescent="0.35">
      <c r="B31" s="3">
        <v>3.3</v>
      </c>
      <c r="C31" s="6">
        <f t="shared" si="0"/>
        <v>1507.0598861743588</v>
      </c>
      <c r="D31" s="12">
        <f t="shared" si="1"/>
        <v>117900.68504474952</v>
      </c>
      <c r="E31" s="16">
        <f t="shared" si="2"/>
        <v>9087.9985635076337</v>
      </c>
    </row>
    <row r="32" spans="2:5" x14ac:dyDescent="0.35">
      <c r="B32" s="3">
        <v>3.5</v>
      </c>
      <c r="C32" s="6">
        <f t="shared" si="0"/>
        <v>2013.9296413404923</v>
      </c>
      <c r="D32" s="12">
        <f t="shared" si="1"/>
        <v>192536.81849400798</v>
      </c>
      <c r="E32" s="13">
        <f t="shared" si="2"/>
        <v>16385.361066599169</v>
      </c>
    </row>
    <row r="33" spans="1:6" x14ac:dyDescent="0.35">
      <c r="B33" s="3">
        <v>3.7</v>
      </c>
      <c r="C33" s="6">
        <f t="shared" si="0"/>
        <v>2754.1953991949676</v>
      </c>
      <c r="D33" s="12">
        <f t="shared" si="1"/>
        <v>326956.08330474596</v>
      </c>
      <c r="E33" s="13">
        <f t="shared" si="2"/>
        <v>30963.406605232976</v>
      </c>
    </row>
    <row r="34" spans="1:6" x14ac:dyDescent="0.35">
      <c r="B34" s="3">
        <v>3.9</v>
      </c>
      <c r="C34" s="14">
        <f t="shared" si="0"/>
        <v>3893.445266968683</v>
      </c>
      <c r="D34" s="12">
        <f t="shared" si="1"/>
        <v>587226.25155126431</v>
      </c>
      <c r="E34" s="13">
        <f t="shared" si="2"/>
        <v>62588.509138512491</v>
      </c>
    </row>
    <row r="35" spans="1:6" x14ac:dyDescent="0.35">
      <c r="B35" s="3">
        <v>4.0999999999999996</v>
      </c>
      <c r="C35" s="14">
        <f t="shared" si="0"/>
        <v>5779.3006160866407</v>
      </c>
      <c r="D35" s="12">
        <f t="shared" si="1"/>
        <v>1145478.3885340337</v>
      </c>
      <c r="E35" s="13">
        <f t="shared" si="2"/>
        <v>139715.55532435636</v>
      </c>
    </row>
    <row r="36" spans="1:6" x14ac:dyDescent="0.35">
      <c r="B36" s="3">
        <v>4.3</v>
      </c>
      <c r="C36" s="14">
        <f t="shared" si="0"/>
        <v>9256.3926766132299</v>
      </c>
      <c r="D36" s="12">
        <f t="shared" si="1"/>
        <v>2541173.6149554835</v>
      </c>
      <c r="E36" s="13">
        <f t="shared" si="2"/>
        <v>364029.53369695845</v>
      </c>
    </row>
    <row r="37" spans="1:6" x14ac:dyDescent="0.35">
      <c r="B37" s="3">
        <v>4.5</v>
      </c>
      <c r="C37" s="11">
        <f t="shared" si="0"/>
        <v>16896.619052805167</v>
      </c>
      <c r="D37" s="12">
        <f t="shared" si="1"/>
        <v>7033170.4665300297</v>
      </c>
      <c r="E37" s="13">
        <f t="shared" si="2"/>
        <v>1237336.9709082246</v>
      </c>
    </row>
    <row r="38" spans="1:6" x14ac:dyDescent="0.35">
      <c r="B38" s="3">
        <v>4.7</v>
      </c>
      <c r="C38" s="11">
        <f t="shared" si="0"/>
        <v>40468.296447855835</v>
      </c>
      <c r="D38" s="12">
        <f t="shared" si="1"/>
        <v>30818090.325702675</v>
      </c>
      <c r="E38" s="13">
        <f t="shared" si="2"/>
        <v>7305514.4321850566</v>
      </c>
    </row>
    <row r="41" spans="1:6" x14ac:dyDescent="0.35">
      <c r="A41" t="s">
        <v>17</v>
      </c>
      <c r="F41" t="s">
        <v>20</v>
      </c>
    </row>
    <row r="42" spans="1:6" x14ac:dyDescent="0.35">
      <c r="A42" s="4" t="s">
        <v>18</v>
      </c>
      <c r="B42" s="5"/>
      <c r="C42" s="9">
        <v>4300</v>
      </c>
      <c r="D42" s="9">
        <v>706700</v>
      </c>
      <c r="E42" s="9">
        <v>78200</v>
      </c>
      <c r="F42" s="9">
        <v>4.0599999999999996</v>
      </c>
    </row>
    <row r="43" spans="1:6" x14ac:dyDescent="0.35">
      <c r="A43" s="4" t="s">
        <v>19</v>
      </c>
      <c r="B43" s="5"/>
      <c r="C43" s="9">
        <v>343</v>
      </c>
      <c r="D43" s="9">
        <v>9700</v>
      </c>
      <c r="E43" s="9">
        <v>455</v>
      </c>
    </row>
    <row r="44" spans="1:6" x14ac:dyDescent="0.35">
      <c r="A44" t="s">
        <v>21</v>
      </c>
      <c r="F44">
        <v>0.6</v>
      </c>
    </row>
  </sheetData>
  <mergeCells count="3">
    <mergeCell ref="B2:C2"/>
    <mergeCell ref="D2:E2"/>
    <mergeCell ref="G2:H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RL</vt:lpstr>
      <vt:lpstr>RO</vt:lpstr>
      <vt:lpstr>VCC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 -</dc:creator>
  <cp:lastModifiedBy>Irwin -</cp:lastModifiedBy>
  <dcterms:created xsi:type="dcterms:W3CDTF">2016-02-04T11:20:20Z</dcterms:created>
  <dcterms:modified xsi:type="dcterms:W3CDTF">2016-02-04T16:33:27Z</dcterms:modified>
</cp:coreProperties>
</file>