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<sst xmlns="http://schemas.openxmlformats.org/spreadsheetml/2006/main" count="51" uniqueCount="40">
  <si>
    <t>MMR</t>
  </si>
  <si>
    <t>NRDWP</t>
  </si>
  <si>
    <t>India - Historical Infant Mortality Rate Data</t>
  </si>
  <si>
    <t>Year</t>
  </si>
  <si>
    <t>Per 100K Live Births</t>
  </si>
  <si>
    <t>Annual % Change</t>
  </si>
  <si>
    <t>No.</t>
  </si>
  <si>
    <t>Financial Year</t>
  </si>
  <si>
    <t>Habitations
included in AAP</t>
  </si>
  <si>
    <t>Target</t>
  </si>
  <si>
    <t>Achievement</t>
  </si>
  <si>
    <t>% Achiev.</t>
  </si>
  <si>
    <t xml:space="preserve"> </t>
  </si>
  <si>
    <t>Infant Mortality Rate</t>
  </si>
  <si>
    <t>Growth Rate</t>
  </si>
  <si>
    <t>2009-10</t>
  </si>
  <si>
    <t>3268.49</t>
  </si>
  <si>
    <t>2010-11</t>
  </si>
  <si>
    <t>2011-12</t>
  </si>
  <si>
    <t>4206.01</t>
  </si>
  <si>
    <t>2012-13</t>
  </si>
  <si>
    <t>2013-14</t>
  </si>
  <si>
    <t>2014-15</t>
  </si>
  <si>
    <t>5003.75</t>
  </si>
  <si>
    <t>2015-16</t>
  </si>
  <si>
    <t>2016-17</t>
  </si>
  <si>
    <t>2017-18</t>
  </si>
  <si>
    <t>2018-19</t>
  </si>
  <si>
    <t>nan%</t>
  </si>
  <si>
    <t>Roads</t>
  </si>
  <si>
    <t>No. of
Habitations
to be connected</t>
  </si>
  <si>
    <t>Length of road
works to be
completed
(in Km.)</t>
  </si>
  <si>
    <t>No. of
Habitations
connected</t>
  </si>
  <si>
    <t>Length of road
works completed
(in Km.)</t>
  </si>
  <si>
    <t>2005-06</t>
  </si>
  <si>
    <t>2006-07</t>
  </si>
  <si>
    <t>2007-08</t>
  </si>
  <si>
    <t>2008-09</t>
  </si>
  <si>
    <t>Habitations</t>
  </si>
  <si>
    <t>Houses built(in Lakh)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</si>
</sst>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rgb="FF444444"/>
      <name val="Roboto"/>
    </font>
    <font>
      <color theme="1"/>
      <name val="Arial"/>
      <scheme val="minor"/>
    </font>
    <font/>
    <font>
      <color theme="1"/>
      <name val="Arial"/>
    </font>
    <font>
      <sz val="12.0"/>
      <color rgb="FF444444"/>
      <name val="Roboto"/>
    </font>
    <font>
      <b/>
      <sz val="9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7">
    <border/>
    <border>
      <left style="thin">
        <color rgb="FFDDDDDD"/>
      </left>
      <bottom style="medium">
        <color rgb="FFDDDDDD"/>
      </bottom>
    </border>
    <border>
      <bottom style="medium">
        <color rgb="FFDDDDDD"/>
      </bottom>
    </border>
    <border>
      <right style="thin">
        <color rgb="FFDDDDDD"/>
      </right>
      <bottom style="medium">
        <color rgb="FFDDDDDD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medium">
        <color rgb="FFDDDDDD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readingOrder="0"/>
    </xf>
    <xf borderId="1" fillId="2" fontId="1" numFmtId="0" xfId="0" applyAlignment="1" applyBorder="1" applyFont="1">
      <alignment horizontal="center" readingOrder="0" vertical="bottom"/>
    </xf>
    <xf borderId="2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ont="1">
      <alignment horizontal="center" readingOrder="0" vertical="bottom"/>
    </xf>
    <xf borderId="0" fillId="0" fontId="2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5" fillId="2" fontId="5" numFmtId="0" xfId="0" applyAlignment="1" applyBorder="1" applyFont="1">
      <alignment horizontal="center" readingOrder="0"/>
    </xf>
    <xf borderId="5" fillId="2" fontId="5" numFmtId="10" xfId="0" applyAlignment="1" applyBorder="1" applyFont="1" applyNumberFormat="1">
      <alignment horizontal="center" readingOrder="0"/>
    </xf>
    <xf borderId="0" fillId="0" fontId="4" numFmtId="0" xfId="0" applyAlignment="1" applyFont="1">
      <alignment horizontal="right" vertical="bottom"/>
    </xf>
    <xf borderId="6" fillId="0" fontId="6" numFmtId="0" xfId="0" applyAlignment="1" applyBorder="1" applyFont="1">
      <alignment horizontal="right" shrinkToFit="0" vertical="center" wrapText="1"/>
    </xf>
    <xf borderId="5" fillId="3" fontId="5" numFmtId="0" xfId="0" applyAlignment="1" applyBorder="1" applyFill="1" applyFont="1">
      <alignment horizontal="center" readingOrder="0"/>
    </xf>
    <xf borderId="5" fillId="3" fontId="5" numFmtId="10" xfId="0" applyAlignment="1" applyBorder="1" applyFont="1" applyNumberFormat="1">
      <alignment horizontal="center" readingOrder="0"/>
    </xf>
    <xf borderId="0" fillId="0" fontId="4" numFmtId="0" xfId="0" applyAlignment="1" applyFont="1">
      <alignment readingOrder="0" vertical="bottom"/>
    </xf>
    <xf borderId="0" fillId="0" fontId="7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63"/>
    <col customWidth="1" min="3" max="3" width="31.75"/>
  </cols>
  <sheetData>
    <row r="1">
      <c r="A1" s="1"/>
      <c r="B1" s="1"/>
      <c r="C1" s="1"/>
      <c r="E1" s="1"/>
      <c r="F1" s="1" t="s">
        <v>0</v>
      </c>
      <c r="G1" s="1"/>
      <c r="R1" s="2" t="s">
        <v>1</v>
      </c>
    </row>
    <row r="2">
      <c r="A2" s="3" t="s">
        <v>2</v>
      </c>
      <c r="B2" s="4"/>
      <c r="C2" s="5"/>
      <c r="E2" s="6" t="s">
        <v>3</v>
      </c>
      <c r="F2" s="6" t="s">
        <v>4</v>
      </c>
      <c r="G2" s="6" t="s">
        <v>5</v>
      </c>
      <c r="K2" s="7" t="str">
        <f t="array" ref="K2:K23">TRANSPOSE(A28:V28)</f>
        <v/>
      </c>
      <c r="P2" s="8" t="s">
        <v>6</v>
      </c>
      <c r="Q2" s="8" t="s">
        <v>7</v>
      </c>
      <c r="R2" s="9" t="s">
        <v>8</v>
      </c>
      <c r="S2" s="8" t="s">
        <v>9</v>
      </c>
      <c r="T2" s="8" t="s">
        <v>10</v>
      </c>
      <c r="U2" s="8" t="s">
        <v>11</v>
      </c>
      <c r="Z2" s="2" t="s">
        <v>12</v>
      </c>
    </row>
    <row r="3">
      <c r="A3" s="6" t="s">
        <v>3</v>
      </c>
      <c r="B3" s="6" t="s">
        <v>13</v>
      </c>
      <c r="C3" s="6" t="s">
        <v>14</v>
      </c>
      <c r="E3" s="10">
        <v>2001.0</v>
      </c>
      <c r="F3" s="10">
        <v>371.0</v>
      </c>
      <c r="G3" s="11">
        <v>-0.0339</v>
      </c>
      <c r="K3" s="7"/>
      <c r="P3" s="12">
        <v>1.0</v>
      </c>
      <c r="Q3" s="8" t="s">
        <v>15</v>
      </c>
      <c r="R3" s="12">
        <v>19753.0</v>
      </c>
      <c r="S3" s="12">
        <v>11639.0</v>
      </c>
      <c r="T3" s="12">
        <v>7465.0</v>
      </c>
      <c r="U3" s="12">
        <v>64.14</v>
      </c>
      <c r="X3" s="2">
        <v>2012.0</v>
      </c>
      <c r="Y3" s="13" t="s">
        <v>16</v>
      </c>
    </row>
    <row r="4">
      <c r="A4" s="14">
        <v>2024.0</v>
      </c>
      <c r="B4" s="14">
        <v>25.799</v>
      </c>
      <c r="C4" s="15">
        <v>-0.0308</v>
      </c>
      <c r="E4" s="14">
        <v>2002.0</v>
      </c>
      <c r="F4" s="14">
        <v>329.0</v>
      </c>
      <c r="G4" s="15">
        <v>-0.1132</v>
      </c>
      <c r="K4" s="7"/>
      <c r="P4" s="12">
        <v>2.0</v>
      </c>
      <c r="Q4" s="8" t="s">
        <v>17</v>
      </c>
      <c r="R4" s="12">
        <v>22653.0</v>
      </c>
      <c r="S4" s="12">
        <v>9745.0</v>
      </c>
      <c r="T4" s="12">
        <v>8987.0</v>
      </c>
      <c r="U4" s="12">
        <v>92.22</v>
      </c>
      <c r="X4" s="2">
        <v>2013.0</v>
      </c>
      <c r="Y4" s="2">
        <v>3618.35</v>
      </c>
    </row>
    <row r="5">
      <c r="A5" s="10">
        <v>2023.0</v>
      </c>
      <c r="B5" s="10">
        <v>26.619</v>
      </c>
      <c r="C5" s="11">
        <v>-0.0389</v>
      </c>
      <c r="E5" s="10">
        <v>2003.0</v>
      </c>
      <c r="F5" s="10">
        <v>315.0</v>
      </c>
      <c r="G5" s="11">
        <v>-0.0426</v>
      </c>
      <c r="K5" s="7"/>
      <c r="P5" s="12">
        <v>3.0</v>
      </c>
      <c r="Q5" s="8" t="s">
        <v>18</v>
      </c>
      <c r="R5" s="12">
        <v>16570.0</v>
      </c>
      <c r="S5" s="12">
        <v>6502.0</v>
      </c>
      <c r="T5" s="12">
        <v>6364.0</v>
      </c>
      <c r="U5" s="12">
        <v>97.88</v>
      </c>
      <c r="X5" s="2">
        <v>2014.0</v>
      </c>
      <c r="Y5" s="13" t="s">
        <v>19</v>
      </c>
    </row>
    <row r="6">
      <c r="A6" s="14">
        <v>2022.0</v>
      </c>
      <c r="B6" s="14">
        <v>27.695</v>
      </c>
      <c r="C6" s="15">
        <v>-0.0374</v>
      </c>
      <c r="E6" s="14">
        <v>2004.0</v>
      </c>
      <c r="F6" s="14">
        <v>301.0</v>
      </c>
      <c r="G6" s="15">
        <v>-0.0444</v>
      </c>
      <c r="K6" s="7"/>
      <c r="P6" s="12">
        <v>4.0</v>
      </c>
      <c r="Q6" s="8" t="s">
        <v>20</v>
      </c>
      <c r="R6" s="12">
        <v>13237.0</v>
      </c>
      <c r="S6" s="12">
        <v>5940.0</v>
      </c>
      <c r="T6" s="12">
        <v>4637.0</v>
      </c>
      <c r="U6" s="12">
        <v>78.06</v>
      </c>
      <c r="X6" s="2">
        <v>2015.0</v>
      </c>
      <c r="Y6" s="13">
        <v>4363.44</v>
      </c>
    </row>
    <row r="7">
      <c r="A7" s="10">
        <v>2021.0</v>
      </c>
      <c r="B7" s="10">
        <v>28.771</v>
      </c>
      <c r="C7" s="11">
        <v>-0.0361</v>
      </c>
      <c r="E7" s="10">
        <v>2005.0</v>
      </c>
      <c r="F7" s="10">
        <v>286.0</v>
      </c>
      <c r="G7" s="11">
        <v>-0.0498</v>
      </c>
      <c r="K7" s="7"/>
      <c r="P7" s="12">
        <v>5.0</v>
      </c>
      <c r="Q7" s="8" t="s">
        <v>21</v>
      </c>
      <c r="R7" s="12">
        <v>14453.0</v>
      </c>
      <c r="S7" s="12">
        <v>5066.0</v>
      </c>
      <c r="T7" s="12">
        <v>4065.0</v>
      </c>
      <c r="U7" s="12">
        <v>80.24</v>
      </c>
      <c r="X7" s="2">
        <v>2016.0</v>
      </c>
      <c r="Y7" s="13">
        <v>4705.48</v>
      </c>
    </row>
    <row r="8">
      <c r="A8" s="14">
        <v>2020.0</v>
      </c>
      <c r="B8" s="14">
        <v>29.848</v>
      </c>
      <c r="C8" s="15">
        <v>-0.0348</v>
      </c>
      <c r="E8" s="14">
        <v>2006.0</v>
      </c>
      <c r="F8" s="14">
        <v>248.0</v>
      </c>
      <c r="G8" s="15">
        <v>-0.1329</v>
      </c>
      <c r="K8" s="7"/>
      <c r="P8" s="12">
        <v>6.0</v>
      </c>
      <c r="Q8" s="8" t="s">
        <v>22</v>
      </c>
      <c r="R8" s="12">
        <v>13162.0</v>
      </c>
      <c r="S8" s="12">
        <v>4200.0</v>
      </c>
      <c r="T8" s="12">
        <v>3680.0</v>
      </c>
      <c r="U8" s="12">
        <v>87.62</v>
      </c>
      <c r="X8" s="2">
        <v>2017.0</v>
      </c>
      <c r="Y8" s="13" t="s">
        <v>23</v>
      </c>
    </row>
    <row r="9">
      <c r="A9" s="10">
        <v>2019.0</v>
      </c>
      <c r="B9" s="10">
        <v>30.924</v>
      </c>
      <c r="C9" s="11">
        <v>-0.0336</v>
      </c>
      <c r="E9" s="10">
        <v>2007.0</v>
      </c>
      <c r="F9" s="10">
        <v>234.0</v>
      </c>
      <c r="G9" s="11">
        <v>-0.0565</v>
      </c>
      <c r="K9" s="7"/>
      <c r="P9" s="12">
        <v>7.0</v>
      </c>
      <c r="Q9" s="8" t="s">
        <v>24</v>
      </c>
      <c r="R9" s="12">
        <v>11216.0</v>
      </c>
      <c r="S9" s="12">
        <v>1611.0</v>
      </c>
      <c r="T9" s="12">
        <v>1566.0</v>
      </c>
      <c r="U9" s="12">
        <v>97.21</v>
      </c>
      <c r="X9" s="2">
        <v>2018.0</v>
      </c>
      <c r="Y9" s="13">
        <v>4967.51</v>
      </c>
    </row>
    <row r="10">
      <c r="A10" s="14">
        <v>2018.0</v>
      </c>
      <c r="B10" s="14">
        <v>32.0</v>
      </c>
      <c r="C10" s="15">
        <v>-0.0424</v>
      </c>
      <c r="E10" s="14">
        <v>2008.0</v>
      </c>
      <c r="F10" s="14">
        <v>221.0</v>
      </c>
      <c r="G10" s="15">
        <v>-0.0556</v>
      </c>
      <c r="K10" s="7"/>
      <c r="P10" s="12">
        <v>8.0</v>
      </c>
      <c r="Q10" s="8" t="s">
        <v>25</v>
      </c>
      <c r="R10" s="12">
        <v>3069.0</v>
      </c>
      <c r="S10" s="12">
        <v>1891.0</v>
      </c>
      <c r="T10" s="12">
        <v>1270.0</v>
      </c>
      <c r="U10" s="12">
        <v>67.16</v>
      </c>
      <c r="X10" s="2">
        <v>2019.0</v>
      </c>
    </row>
    <row r="11">
      <c r="A11" s="10">
        <v>2017.0</v>
      </c>
      <c r="B11" s="10">
        <v>33.416</v>
      </c>
      <c r="C11" s="11">
        <v>-0.0407</v>
      </c>
      <c r="E11" s="10">
        <v>2009.0</v>
      </c>
      <c r="F11" s="10">
        <v>207.0</v>
      </c>
      <c r="G11" s="11">
        <v>-0.0633</v>
      </c>
      <c r="K11" s="7"/>
      <c r="P11" s="12">
        <v>9.0</v>
      </c>
      <c r="Q11" s="8" t="s">
        <v>26</v>
      </c>
      <c r="R11" s="12">
        <v>5081.0</v>
      </c>
      <c r="S11" s="12">
        <v>978.0</v>
      </c>
      <c r="T11" s="12">
        <v>633.0</v>
      </c>
      <c r="U11" s="12">
        <v>64.72</v>
      </c>
      <c r="X11" s="2">
        <v>2020.0</v>
      </c>
    </row>
    <row r="12">
      <c r="A12" s="14">
        <v>2016.0</v>
      </c>
      <c r="B12" s="14">
        <v>34.833</v>
      </c>
      <c r="C12" s="15">
        <v>-0.0391</v>
      </c>
      <c r="E12" s="14">
        <v>2010.0</v>
      </c>
      <c r="F12" s="14">
        <v>179.0</v>
      </c>
      <c r="G12" s="15">
        <v>-0.1353</v>
      </c>
      <c r="K12" s="7"/>
      <c r="P12" s="2">
        <v>10.0</v>
      </c>
      <c r="Q12" s="16" t="s">
        <v>27</v>
      </c>
      <c r="X12" s="2">
        <v>2021.0</v>
      </c>
    </row>
    <row r="13">
      <c r="A13" s="10">
        <v>2015.0</v>
      </c>
      <c r="B13" s="10">
        <v>36.249</v>
      </c>
      <c r="C13" s="11">
        <v>-0.0376</v>
      </c>
      <c r="E13" s="10">
        <v>2011.0</v>
      </c>
      <c r="F13" s="10">
        <v>170.0</v>
      </c>
      <c r="G13" s="11">
        <v>-0.0503</v>
      </c>
      <c r="K13" s="7"/>
      <c r="X13" s="2">
        <v>2022.0</v>
      </c>
    </row>
    <row r="14">
      <c r="A14" s="14">
        <v>2014.0</v>
      </c>
      <c r="B14" s="14">
        <v>37.666</v>
      </c>
      <c r="C14" s="15">
        <v>-0.0362</v>
      </c>
      <c r="E14" s="14">
        <v>2012.0</v>
      </c>
      <c r="F14" s="14">
        <v>162.0</v>
      </c>
      <c r="G14" s="15">
        <v>-0.0471</v>
      </c>
      <c r="K14" s="7"/>
      <c r="X14" s="2">
        <v>2023.0</v>
      </c>
    </row>
    <row r="15">
      <c r="A15" s="10">
        <v>2013.0</v>
      </c>
      <c r="B15" s="10">
        <v>39.082</v>
      </c>
      <c r="C15" s="11">
        <v>-0.0504</v>
      </c>
      <c r="E15" s="10">
        <v>2013.0</v>
      </c>
      <c r="F15" s="10">
        <v>154.0</v>
      </c>
      <c r="G15" s="11">
        <v>-0.0494</v>
      </c>
      <c r="K15" s="7"/>
    </row>
    <row r="16">
      <c r="A16" s="14">
        <v>2012.0</v>
      </c>
      <c r="B16" s="14">
        <v>41.157</v>
      </c>
      <c r="C16" s="15">
        <v>-0.048</v>
      </c>
      <c r="E16" s="14">
        <v>2014.0</v>
      </c>
      <c r="F16" s="14">
        <v>135.0</v>
      </c>
      <c r="G16" s="15">
        <v>-0.1234</v>
      </c>
      <c r="K16" s="7"/>
    </row>
    <row r="17">
      <c r="A17" s="10">
        <v>2011.0</v>
      </c>
      <c r="B17" s="10">
        <v>43.232</v>
      </c>
      <c r="C17" s="11">
        <v>-0.0458</v>
      </c>
      <c r="E17" s="10">
        <v>2015.0</v>
      </c>
      <c r="F17" s="10">
        <v>128.0</v>
      </c>
      <c r="G17" s="11">
        <v>-0.0519</v>
      </c>
      <c r="K17" s="7"/>
    </row>
    <row r="18">
      <c r="A18" s="14">
        <v>2010.0</v>
      </c>
      <c r="B18" s="14">
        <v>45.307</v>
      </c>
      <c r="C18" s="15">
        <v>-0.0438</v>
      </c>
      <c r="E18" s="14">
        <v>2016.0</v>
      </c>
      <c r="F18" s="14">
        <v>121.0</v>
      </c>
      <c r="G18" s="15">
        <v>-0.0547</v>
      </c>
      <c r="K18" s="7"/>
    </row>
    <row r="19">
      <c r="A19" s="10">
        <v>2009.0</v>
      </c>
      <c r="B19" s="10">
        <v>47.382</v>
      </c>
      <c r="C19" s="11">
        <v>-0.042</v>
      </c>
      <c r="E19" s="10">
        <v>2017.0</v>
      </c>
      <c r="F19" s="10">
        <v>119.0</v>
      </c>
      <c r="G19" s="11">
        <v>-0.0165</v>
      </c>
      <c r="K19" s="7"/>
    </row>
    <row r="20">
      <c r="E20" s="14">
        <v>2018.0</v>
      </c>
      <c r="F20" s="14">
        <v>116.0</v>
      </c>
      <c r="G20" s="15">
        <v>-0.0252</v>
      </c>
      <c r="K20" s="7"/>
    </row>
    <row r="21">
      <c r="E21" s="10">
        <v>2019.0</v>
      </c>
      <c r="F21" s="10">
        <v>116.0</v>
      </c>
      <c r="G21" s="11">
        <v>0.0</v>
      </c>
      <c r="K21" s="7"/>
    </row>
    <row r="22">
      <c r="E22" s="14">
        <v>2020.0</v>
      </c>
      <c r="F22" s="14">
        <v>103.0</v>
      </c>
      <c r="G22" s="15">
        <v>-0.1121</v>
      </c>
      <c r="K22" s="7"/>
    </row>
    <row r="23">
      <c r="E23" s="10">
        <v>2021.0</v>
      </c>
      <c r="F23" s="10">
        <v>0.0</v>
      </c>
      <c r="G23" s="11">
        <v>-1.0</v>
      </c>
      <c r="K23" s="7"/>
    </row>
    <row r="24">
      <c r="E24" s="14">
        <v>2022.0</v>
      </c>
      <c r="F24" s="14">
        <v>0.0</v>
      </c>
      <c r="G24" s="14" t="s">
        <v>28</v>
      </c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32">
      <c r="R32" s="2" t="s">
        <v>29</v>
      </c>
    </row>
    <row r="33">
      <c r="Q33" s="8"/>
      <c r="R33" s="8"/>
      <c r="S33" s="8"/>
      <c r="T33" s="8"/>
      <c r="U33" s="8"/>
    </row>
    <row r="34">
      <c r="Q34" s="8"/>
      <c r="R34" s="8"/>
      <c r="S34" s="8" t="s">
        <v>9</v>
      </c>
      <c r="T34" s="8" t="s">
        <v>10</v>
      </c>
      <c r="U34" s="8"/>
    </row>
    <row r="35">
      <c r="Q35" s="8" t="s">
        <v>3</v>
      </c>
      <c r="R35" s="9" t="s">
        <v>30</v>
      </c>
      <c r="S35" s="9" t="s">
        <v>31</v>
      </c>
      <c r="T35" s="9" t="s">
        <v>32</v>
      </c>
      <c r="U35" s="9" t="s">
        <v>33</v>
      </c>
    </row>
    <row r="36">
      <c r="Q36" s="8" t="s">
        <v>34</v>
      </c>
      <c r="R36" s="12">
        <v>7895.0</v>
      </c>
      <c r="S36" s="12">
        <v>17454.0</v>
      </c>
      <c r="T36" s="12">
        <v>8202.0</v>
      </c>
      <c r="U36" s="12">
        <v>22891.0</v>
      </c>
    </row>
    <row r="37">
      <c r="Q37" s="8" t="s">
        <v>35</v>
      </c>
      <c r="R37" s="12">
        <v>9435.0</v>
      </c>
      <c r="S37" s="12">
        <v>27250.0</v>
      </c>
      <c r="T37" s="12">
        <v>10801.0</v>
      </c>
      <c r="U37" s="12">
        <v>30710.0</v>
      </c>
    </row>
    <row r="38">
      <c r="Q38" s="8" t="s">
        <v>36</v>
      </c>
      <c r="R38" s="12">
        <v>12100.0</v>
      </c>
      <c r="S38" s="12">
        <v>39500.0</v>
      </c>
      <c r="T38" s="12">
        <v>11336.0</v>
      </c>
      <c r="U38" s="12">
        <v>41231.0</v>
      </c>
    </row>
    <row r="39">
      <c r="Q39" s="8" t="s">
        <v>37</v>
      </c>
      <c r="R39" s="12">
        <v>18100.0</v>
      </c>
      <c r="S39" s="12">
        <v>64440.0</v>
      </c>
      <c r="T39" s="12">
        <v>14475.0</v>
      </c>
      <c r="U39" s="12">
        <v>52405.0</v>
      </c>
    </row>
    <row r="40">
      <c r="Q40" s="8" t="s">
        <v>15</v>
      </c>
      <c r="R40" s="12">
        <v>13000.0</v>
      </c>
      <c r="S40" s="12">
        <v>55000.0</v>
      </c>
      <c r="T40" s="12">
        <v>7877.0</v>
      </c>
      <c r="U40" s="12">
        <v>60117.0</v>
      </c>
    </row>
    <row r="41">
      <c r="Q41" s="8" t="s">
        <v>17</v>
      </c>
      <c r="R41" s="12">
        <v>4000.0</v>
      </c>
      <c r="S41" s="12">
        <v>34090.0</v>
      </c>
      <c r="T41" s="12">
        <v>7584.0</v>
      </c>
      <c r="U41" s="12">
        <v>45109.0</v>
      </c>
    </row>
    <row r="42">
      <c r="Q42" s="8" t="s">
        <v>18</v>
      </c>
      <c r="R42" s="12">
        <v>4000.0</v>
      </c>
      <c r="S42" s="12">
        <v>30566.0</v>
      </c>
      <c r="T42" s="12">
        <v>6537.0</v>
      </c>
      <c r="U42" s="12">
        <v>30995.0</v>
      </c>
    </row>
    <row r="43">
      <c r="Q43" s="8" t="s">
        <v>20</v>
      </c>
      <c r="R43" s="12">
        <v>4000.0</v>
      </c>
      <c r="S43" s="12">
        <v>30000.0</v>
      </c>
      <c r="T43" s="12">
        <v>6864.0</v>
      </c>
      <c r="U43" s="12">
        <v>24161.0</v>
      </c>
    </row>
    <row r="44">
      <c r="Q44" s="8" t="s">
        <v>21</v>
      </c>
      <c r="R44" s="12">
        <v>3500.0</v>
      </c>
      <c r="S44" s="12">
        <v>27000.0</v>
      </c>
      <c r="T44" s="12">
        <v>6560.0</v>
      </c>
      <c r="U44" s="12">
        <v>25316.0</v>
      </c>
    </row>
    <row r="45">
      <c r="Q45" s="8"/>
      <c r="R45" s="8"/>
      <c r="S45" s="8"/>
      <c r="T45" s="8"/>
      <c r="U45" s="8"/>
    </row>
    <row r="46">
      <c r="Q46" s="16" t="s">
        <v>3</v>
      </c>
      <c r="R46" s="16" t="s">
        <v>38</v>
      </c>
      <c r="S46" s="8"/>
      <c r="T46" s="16" t="s">
        <v>3</v>
      </c>
      <c r="U46" s="16" t="s">
        <v>39</v>
      </c>
    </row>
    <row r="47">
      <c r="Q47" s="2">
        <v>2004.0</v>
      </c>
      <c r="R47" s="2">
        <v>19459.0</v>
      </c>
      <c r="T47" s="2">
        <v>2004.0</v>
      </c>
      <c r="U47" s="2">
        <v>11.7</v>
      </c>
    </row>
    <row r="48">
      <c r="Q48" s="2">
        <v>2005.0</v>
      </c>
      <c r="R48" s="2">
        <v>27283.0</v>
      </c>
      <c r="T48" s="2">
        <v>2005.0</v>
      </c>
      <c r="U48" s="7">
        <f>11.7+U47</f>
        <v>23.4</v>
      </c>
    </row>
    <row r="49">
      <c r="Q49" s="2">
        <v>2006.0</v>
      </c>
      <c r="R49" s="2">
        <v>36420.0</v>
      </c>
      <c r="T49" s="2">
        <v>2006.0</v>
      </c>
      <c r="U49" s="7">
        <f>23.4+15.5</f>
        <v>38.9</v>
      </c>
    </row>
    <row r="50">
      <c r="Q50" s="2">
        <v>2007.0</v>
      </c>
      <c r="R50" s="2">
        <v>47451.0</v>
      </c>
      <c r="T50" s="2">
        <v>2007.0</v>
      </c>
      <c r="U50" s="2">
        <f>13.6+38.9</f>
        <v>52.5</v>
      </c>
    </row>
    <row r="51">
      <c r="Q51" s="2">
        <v>2008.0</v>
      </c>
      <c r="R51" s="2">
        <v>59504.0</v>
      </c>
      <c r="T51" s="2">
        <v>2008.0</v>
      </c>
      <c r="U51" s="7">
        <f>15.2+52.5</f>
        <v>67.7</v>
      </c>
    </row>
    <row r="52">
      <c r="Q52" s="2">
        <v>2009.0</v>
      </c>
      <c r="R52" s="2">
        <v>69186.0</v>
      </c>
      <c r="T52" s="2">
        <v>2009.0</v>
      </c>
      <c r="U52" s="7">
        <f>15.5+67.7</f>
        <v>83.2</v>
      </c>
    </row>
    <row r="53">
      <c r="Q53" s="2">
        <v>2010.0</v>
      </c>
      <c r="R53" s="2">
        <v>78255.0</v>
      </c>
      <c r="T53" s="2">
        <v>2010.0</v>
      </c>
      <c r="U53" s="7">
        <f>83.2+15</f>
        <v>98.2</v>
      </c>
    </row>
    <row r="54">
      <c r="Q54" s="2">
        <v>2011.0</v>
      </c>
      <c r="R54" s="2">
        <v>86739.0</v>
      </c>
      <c r="T54" s="2">
        <v>2011.0</v>
      </c>
      <c r="U54" s="7">
        <f>19.9+98.2</f>
        <v>118.1</v>
      </c>
    </row>
    <row r="55">
      <c r="Q55" s="2">
        <v>2012.0</v>
      </c>
      <c r="R55" s="2">
        <v>97117.0</v>
      </c>
      <c r="T55" s="2">
        <v>2012.0</v>
      </c>
      <c r="U55" s="7">
        <f>21.3+118.1</f>
        <v>139.4</v>
      </c>
    </row>
    <row r="56">
      <c r="Q56" s="2">
        <v>2013.0</v>
      </c>
      <c r="R56" s="2">
        <v>107727.0</v>
      </c>
      <c r="T56" s="2">
        <v>2013.0</v>
      </c>
      <c r="U56" s="7">
        <f>33.9+139.4</f>
        <v>173.3</v>
      </c>
    </row>
    <row r="57">
      <c r="Q57" s="2">
        <v>2014.0</v>
      </c>
      <c r="R57" s="2">
        <v>119816.0</v>
      </c>
      <c r="T57" s="2">
        <v>2014.0</v>
      </c>
      <c r="U57" s="7">
        <f>U56+27.2</f>
        <v>200.5</v>
      </c>
    </row>
    <row r="58">
      <c r="Q58" s="2">
        <v>2015.0</v>
      </c>
      <c r="R58" s="2">
        <v>130512.0</v>
      </c>
      <c r="T58" s="2">
        <v>2015.0</v>
      </c>
      <c r="U58" s="7">
        <f>U57+24.7</f>
        <v>225.2</v>
      </c>
    </row>
    <row r="59">
      <c r="Q59" s="2">
        <v>2016.0</v>
      </c>
      <c r="R59" s="2">
        <v>142818.0</v>
      </c>
      <c r="T59" s="2">
        <v>2016.0</v>
      </c>
      <c r="U59" s="7">
        <f>U58+21.9</f>
        <v>247.1</v>
      </c>
    </row>
    <row r="60">
      <c r="Q60" s="2">
        <v>2017.0</v>
      </c>
      <c r="R60" s="2">
        <v>154525.0</v>
      </c>
      <c r="T60" s="2">
        <v>2017.0</v>
      </c>
      <c r="U60" s="7">
        <f>U59+15.9</f>
        <v>263</v>
      </c>
    </row>
    <row r="61">
      <c r="Q61" s="2">
        <v>2018.0</v>
      </c>
      <c r="R61" s="2">
        <v>163650.0</v>
      </c>
      <c r="T61" s="2">
        <v>2018.0</v>
      </c>
      <c r="U61" s="7">
        <f>U60+16.5</f>
        <v>279.5</v>
      </c>
    </row>
    <row r="62">
      <c r="Q62" s="2">
        <v>2019.0</v>
      </c>
      <c r="R62" s="2">
        <v>167515.0</v>
      </c>
      <c r="T62" s="2">
        <v>2019.0</v>
      </c>
      <c r="U62" s="7">
        <f>U61+18.2</f>
        <v>297.7</v>
      </c>
    </row>
    <row r="63">
      <c r="Q63" s="2">
        <v>2020.0</v>
      </c>
      <c r="R63" s="2">
        <v>170339.0</v>
      </c>
      <c r="T63" s="2">
        <v>2020.0</v>
      </c>
      <c r="U63" s="7">
        <f>U62+32.1</f>
        <v>329.8</v>
      </c>
    </row>
    <row r="64">
      <c r="Q64" s="2">
        <v>2021.0</v>
      </c>
      <c r="R64" s="2">
        <v>172041.0</v>
      </c>
      <c r="T64" s="2">
        <v>2021.0</v>
      </c>
      <c r="U64" s="7">
        <f>U63+44.5</f>
        <v>374.3</v>
      </c>
    </row>
    <row r="65">
      <c r="Q65" s="2">
        <v>2022.0</v>
      </c>
      <c r="R65" s="2">
        <v>173741.0</v>
      </c>
      <c r="T65" s="2">
        <v>2022.0</v>
      </c>
      <c r="U65" s="2">
        <v>390.0</v>
      </c>
    </row>
  </sheetData>
  <mergeCells count="1">
    <mergeCell ref="A2:C2"/>
  </mergeCells>
  <drawing r:id="rId1"/>
</worksheet>
</file>