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<sst xmlns="http://schemas.openxmlformats.org/spreadsheetml/2006/main" count="17" uniqueCount="17">
  <si>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Parameters</t>
  </si>
  <si>
    <t>Revenue (M)</t>
  </si>
  <si>
    <t>N clusters</t>
  </si>
  <si>
    <t>Cluster Burns</t>
  </si>
  <si>
    <t>N of arb opportunities per month</t>
  </si>
  <si>
    <t>Cluster rebalance</t>
  </si>
  <si>
    <t>% of liquidity arb</t>
  </si>
  <si>
    <t>Cluster arbitrage</t>
  </si>
  <si>
    <t>Avg Liquidity (M)</t>
  </si>
  <si>
    <t>Cluster mints</t>
  </si>
  <si>
    <t>Arb Volume (M per Month)</t>
  </si>
  <si>
    <t>Total rev</t>
  </si>
  <si>
    <t>N neb tokens 1 year supply (M)</t>
  </si>
  <si>
    <t>Arb opp amount</t>
  </si>
  <si>
    <t>Yearly Arb volume (M)</t>
  </si>
  <si>
    <t>PRICE ($)</t>
  </si>
  <si>
    <t>APR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</si>
</sst>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"/>
    <numFmt numFmtId="165" formatCode="&quot;$&quot;#,##0.00"/>
  </numFmts>
  <fonts count="5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0" xfId="0" applyAlignment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164" xfId="0" applyBorder="1" applyFont="1" applyNumberFormat="1"/>
    <xf borderId="1" fillId="0" fontId="2" numFmtId="10" xfId="0" applyAlignment="1" applyBorder="1" applyFont="1" applyNumberFormat="1">
      <alignment readingOrder="0"/>
    </xf>
    <xf borderId="1" fillId="0" fontId="2" numFmtId="0" xfId="0" applyBorder="1" applyFont="1"/>
    <xf borderId="0" fillId="0" fontId="2" numFmtId="10" xfId="0" applyFont="1" applyNumberFormat="1"/>
    <xf borderId="1" fillId="2" fontId="3" numFmtId="0" xfId="0" applyAlignment="1" applyBorder="1" applyFill="1" applyFont="1">
      <alignment readingOrder="0"/>
    </xf>
    <xf borderId="1" fillId="2" fontId="3" numFmtId="165" xfId="0" applyAlignment="1" applyBorder="1" applyFont="1" applyNumberFormat="1">
      <alignment readingOrder="0"/>
    </xf>
    <xf borderId="1" fillId="3" fontId="3" numFmtId="0" xfId="0" applyAlignment="1" applyBorder="1" applyFill="1" applyFont="1">
      <alignment readingOrder="0"/>
    </xf>
    <xf borderId="1" fillId="3" fontId="4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APR vs. PRICE ($)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Sheet1!$B$11:$H$11</c:f>
            </c:strRef>
          </c:cat>
          <c:val>
            <c:numRef>
              <c:f>Sheet1!$B$12:$H$12</c:f>
              <c:numCache/>
            </c:numRef>
          </c:val>
          <c:smooth val="0"/>
        </c:ser>
        <c:axId val="894802630"/>
        <c:axId val="968767387"/>
      </c:lineChart>
      <c:catAx>
        <c:axId val="894802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 ($)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767387"/>
      </c:catAx>
      <c:valAx>
        <c:axId val="9687673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APR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8026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12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581025</xdr:colOff>
      <xdr:row>0</xdr:row>
      <xdr:rowOff>0</xdr:rowOff>
    </xdr:from>
    <xdr:ext cx="6286500" cy="1828800"/>
    <xdr:pic>
      <xdr:nvPicPr>
        <xdr:cNvPr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88"/>
    <col customWidth="1" min="2" max="2" width="13.25"/>
    <col customWidth="1" min="3" max="3" width="13.63"/>
    <col customWidth="1" min="4" max="4" width="14.88"/>
    <col customWidth="1" min="5" max="5" width="13.75"/>
  </cols>
  <sheetData>
    <row r="1">
      <c r="A1" s="1" t="s">
        <v>0</v>
      </c>
      <c r="B1" s="2"/>
      <c r="C1" s="2"/>
      <c r="D1" s="1" t="s">
        <v>1</v>
      </c>
      <c r="G1" s="3"/>
    </row>
    <row r="2">
      <c r="A2" s="4" t="s">
        <v>2</v>
      </c>
      <c r="B2" s="4">
        <v>4.0</v>
      </c>
      <c r="D2" s="4" t="s">
        <v>3</v>
      </c>
      <c r="E2" s="5">
        <f t="shared" ref="E2:E4" si="1">$B$9*0.001</f>
        <v>0.0036</v>
      </c>
    </row>
    <row r="3">
      <c r="A3" s="4" t="s">
        <v>4</v>
      </c>
      <c r="B3" s="4">
        <v>30.0</v>
      </c>
      <c r="D3" s="4" t="s">
        <v>5</v>
      </c>
      <c r="E3" s="5">
        <f t="shared" si="1"/>
        <v>0.0036</v>
      </c>
    </row>
    <row r="4">
      <c r="A4" s="4" t="s">
        <v>6</v>
      </c>
      <c r="B4" s="6">
        <v>1.0E-4</v>
      </c>
      <c r="D4" s="4" t="s">
        <v>7</v>
      </c>
      <c r="E4" s="5">
        <f t="shared" si="1"/>
        <v>0.0036</v>
      </c>
    </row>
    <row r="5">
      <c r="A5" s="4" t="s">
        <v>8</v>
      </c>
      <c r="B5" s="4">
        <v>25.0</v>
      </c>
      <c r="D5" s="4" t="s">
        <v>9</v>
      </c>
      <c r="E5" s="7">
        <f>B2*B5*0.001</f>
        <v>0.1</v>
      </c>
    </row>
    <row r="6">
      <c r="A6" s="4" t="s">
        <v>10</v>
      </c>
      <c r="B6" s="7">
        <f>B2*B4*B3*B5</f>
        <v>0.3</v>
      </c>
      <c r="D6" s="4" t="s">
        <v>11</v>
      </c>
      <c r="E6" s="5">
        <f>SUM(E2:E5)</f>
        <v>0.1108</v>
      </c>
    </row>
    <row r="7">
      <c r="A7" s="4" t="s">
        <v>12</v>
      </c>
      <c r="B7" s="4">
        <v>183.0</v>
      </c>
      <c r="D7" s="8"/>
    </row>
    <row r="8">
      <c r="A8" s="4" t="s">
        <v>13</v>
      </c>
      <c r="B8" s="7">
        <f>B4*B5*1000000</f>
        <v>2500</v>
      </c>
    </row>
    <row r="9">
      <c r="A9" s="4" t="s">
        <v>14</v>
      </c>
      <c r="B9" s="7">
        <f>B6*12</f>
        <v>3.6</v>
      </c>
    </row>
    <row r="11">
      <c r="A11" s="9" t="s">
        <v>15</v>
      </c>
      <c r="B11" s="10">
        <v>0.1</v>
      </c>
      <c r="C11" s="10">
        <v>0.2</v>
      </c>
      <c r="D11" s="10">
        <v>0.3</v>
      </c>
      <c r="E11" s="10">
        <v>0.5</v>
      </c>
      <c r="F11" s="10">
        <v>0.75</v>
      </c>
      <c r="G11" s="10">
        <v>1.0</v>
      </c>
      <c r="H11" s="10">
        <v>2.0</v>
      </c>
    </row>
    <row r="12">
      <c r="A12" s="11" t="s">
        <v>16</v>
      </c>
      <c r="B12" s="12">
        <f t="shared" ref="B12:H12" si="2">$E$6/($B$7*B11)</f>
        <v>0.006054644809</v>
      </c>
      <c r="C12" s="12">
        <f t="shared" si="2"/>
        <v>0.003027322404</v>
      </c>
      <c r="D12" s="12">
        <f t="shared" si="2"/>
        <v>0.002018214936</v>
      </c>
      <c r="E12" s="12">
        <f t="shared" si="2"/>
        <v>0.001210928962</v>
      </c>
      <c r="F12" s="12">
        <f t="shared" si="2"/>
        <v>0.0008072859745</v>
      </c>
      <c r="G12" s="12">
        <f t="shared" si="2"/>
        <v>0.0006054644809</v>
      </c>
      <c r="H12" s="12">
        <f t="shared" si="2"/>
        <v>0.0003027322404</v>
      </c>
    </row>
  </sheetData>
  <drawing r:id="rId1"/>
</worksheet>
</file>