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65E31B76-4FCF-46C3-BF60-F392156A6C74}" xr6:coauthVersionLast="43" xr6:coauthVersionMax="46" xr10:uidLastSave="{00000000-0000-0000-0000-000000000000}"/>
  <bookViews>
    <workbookView xWindow="-120" yWindow="-120" windowWidth="29040" windowHeight="15840" activeTab="2" xr2:uid="{F3FA5831-FE45-4B5F-8FF6-C2867EF04D0A}"/>
  </bookViews>
  <sheets>
    <sheet name="Change Log" sheetId="5" r:id="rId1"/>
    <sheet name="Modbus Info" sheetId="6" r:id="rId2"/>
    <sheet name="Pointmap"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14" i="4" l="1"/>
  <c r="D915" i="4" s="1"/>
  <c r="P3881" i="4"/>
  <c r="P3882" i="4"/>
  <c r="P3883" i="4"/>
  <c r="P3884" i="4"/>
  <c r="P3885" i="4"/>
  <c r="P3886" i="4"/>
  <c r="P3887" i="4"/>
  <c r="P3888" i="4"/>
  <c r="P3889" i="4"/>
  <c r="P3890" i="4"/>
  <c r="P3891" i="4"/>
  <c r="P3892" i="4"/>
  <c r="P3893" i="4"/>
  <c r="P3894" i="4"/>
  <c r="P3895" i="4"/>
  <c r="P3896" i="4"/>
  <c r="P3897" i="4"/>
  <c r="P3898" i="4"/>
  <c r="P3899" i="4"/>
  <c r="P3900" i="4"/>
  <c r="P3901" i="4"/>
  <c r="P3902" i="4"/>
  <c r="P3903" i="4"/>
  <c r="P3904" i="4"/>
  <c r="P3905" i="4"/>
  <c r="P3906" i="4"/>
  <c r="P3907" i="4"/>
  <c r="P3908" i="4"/>
  <c r="P3909" i="4"/>
  <c r="P3910" i="4"/>
  <c r="P3911" i="4"/>
  <c r="P3912" i="4"/>
  <c r="P3913" i="4"/>
  <c r="P3914" i="4"/>
  <c r="P3915" i="4"/>
  <c r="P3916" i="4"/>
  <c r="P3917" i="4"/>
  <c r="P3918" i="4"/>
  <c r="P3919" i="4"/>
  <c r="P3920" i="4"/>
  <c r="P3921" i="4"/>
  <c r="P3922" i="4"/>
  <c r="P3923" i="4"/>
  <c r="P3924" i="4"/>
  <c r="P3925" i="4"/>
  <c r="P3926" i="4"/>
  <c r="P3927" i="4"/>
  <c r="P3928" i="4"/>
  <c r="P3929" i="4"/>
  <c r="P3930" i="4"/>
  <c r="P3931" i="4"/>
  <c r="P3932" i="4"/>
  <c r="P3933" i="4"/>
  <c r="P3934" i="4"/>
  <c r="P3935" i="4"/>
  <c r="P3936" i="4"/>
  <c r="P3937" i="4"/>
  <c r="P3938" i="4"/>
  <c r="P3939" i="4"/>
  <c r="P3940" i="4"/>
  <c r="P3941" i="4"/>
  <c r="P3942" i="4"/>
  <c r="P3943" i="4"/>
  <c r="P3944" i="4"/>
  <c r="P3945" i="4"/>
  <c r="P3946" i="4"/>
  <c r="P3947" i="4"/>
  <c r="P3948" i="4"/>
  <c r="P3949" i="4"/>
  <c r="P3950" i="4"/>
  <c r="P3951" i="4"/>
  <c r="P3952" i="4"/>
  <c r="P3953" i="4"/>
  <c r="P3954" i="4"/>
  <c r="P3955" i="4"/>
  <c r="P3956" i="4"/>
  <c r="P3957" i="4"/>
  <c r="P3958" i="4"/>
  <c r="P3959" i="4"/>
  <c r="P3960" i="4"/>
  <c r="P3961" i="4"/>
  <c r="P3962" i="4"/>
  <c r="P3963" i="4"/>
  <c r="P3964" i="4"/>
  <c r="P3965" i="4"/>
  <c r="P3966" i="4"/>
  <c r="P3967" i="4"/>
  <c r="P3968" i="4"/>
  <c r="P3969" i="4"/>
  <c r="P3970" i="4"/>
  <c r="P3971" i="4"/>
  <c r="P3972" i="4"/>
  <c r="P3973" i="4"/>
  <c r="P3974" i="4"/>
  <c r="P3880" i="4"/>
  <c r="B3881" i="4"/>
  <c r="B3882" i="4"/>
  <c r="B3883" i="4"/>
  <c r="B3884" i="4"/>
  <c r="B3885" i="4"/>
  <c r="B3886" i="4"/>
  <c r="B3887" i="4"/>
  <c r="B3888" i="4"/>
  <c r="B3889" i="4"/>
  <c r="B3890" i="4"/>
  <c r="B3891" i="4"/>
  <c r="B3892" i="4"/>
  <c r="B3893" i="4"/>
  <c r="B3894" i="4"/>
  <c r="B3895" i="4"/>
  <c r="B3896" i="4"/>
  <c r="B3897" i="4"/>
  <c r="B3898" i="4"/>
  <c r="B3899" i="4"/>
  <c r="B3900" i="4"/>
  <c r="B3901" i="4"/>
  <c r="B3902" i="4"/>
  <c r="B3903" i="4"/>
  <c r="B3904" i="4"/>
  <c r="B3905" i="4"/>
  <c r="B3906" i="4"/>
  <c r="B3907" i="4"/>
  <c r="B3908" i="4"/>
  <c r="B3909" i="4"/>
  <c r="B3910" i="4"/>
  <c r="B3911" i="4"/>
  <c r="B3912" i="4"/>
  <c r="B3913" i="4"/>
  <c r="B3914" i="4"/>
  <c r="B3915" i="4"/>
  <c r="B3916" i="4"/>
  <c r="B3917" i="4"/>
  <c r="B3918" i="4"/>
  <c r="B3919" i="4"/>
  <c r="B3920" i="4"/>
  <c r="B3921" i="4"/>
  <c r="B3922" i="4"/>
  <c r="B3923" i="4"/>
  <c r="B3924" i="4"/>
  <c r="B3925" i="4"/>
  <c r="B3926" i="4"/>
  <c r="B3927" i="4"/>
  <c r="B3928" i="4"/>
  <c r="B3929" i="4"/>
  <c r="B3930" i="4"/>
  <c r="B3931" i="4"/>
  <c r="B3932" i="4"/>
  <c r="B3933" i="4"/>
  <c r="B3934" i="4"/>
  <c r="B3935" i="4"/>
  <c r="B3936" i="4"/>
  <c r="B3937" i="4"/>
  <c r="B3938" i="4"/>
  <c r="B3939" i="4"/>
  <c r="B3940" i="4"/>
  <c r="B3941" i="4"/>
  <c r="B3942" i="4"/>
  <c r="B3943" i="4"/>
  <c r="B3944" i="4"/>
  <c r="B3945" i="4"/>
  <c r="B3946" i="4"/>
  <c r="B3947" i="4"/>
  <c r="B3948" i="4"/>
  <c r="B3949" i="4"/>
  <c r="B3950" i="4"/>
  <c r="B3951" i="4"/>
  <c r="B3952" i="4"/>
  <c r="B3953" i="4"/>
  <c r="B3954" i="4"/>
  <c r="B3955" i="4"/>
  <c r="B3956" i="4"/>
  <c r="B3957" i="4"/>
  <c r="B3958" i="4"/>
  <c r="B3959" i="4"/>
  <c r="B3960" i="4"/>
  <c r="B3961" i="4"/>
  <c r="B3962" i="4"/>
  <c r="B3963" i="4"/>
  <c r="B3964" i="4"/>
  <c r="B3965" i="4"/>
  <c r="B3966" i="4"/>
  <c r="B3967" i="4"/>
  <c r="B3968" i="4"/>
  <c r="B3969" i="4"/>
  <c r="B3970" i="4"/>
  <c r="B3971" i="4"/>
  <c r="B3972" i="4"/>
  <c r="B3973" i="4"/>
  <c r="B3974" i="4"/>
  <c r="B3880" i="4"/>
  <c r="D909" i="4"/>
  <c r="D910" i="4" s="1"/>
  <c r="D911" i="4" s="1"/>
  <c r="D912" i="4" s="1"/>
  <c r="D913" i="4" s="1"/>
  <c r="D935" i="4"/>
  <c r="D936" i="4" s="1"/>
  <c r="D937" i="4" s="1"/>
  <c r="D938" i="4" s="1"/>
  <c r="E934" i="4" s="1"/>
  <c r="D943" i="4"/>
  <c r="D951" i="4"/>
  <c r="D955" i="4" s="1"/>
  <c r="D956" i="4" s="1"/>
  <c r="D957" i="4" s="1"/>
  <c r="D958" i="4" s="1"/>
  <c r="D959" i="4" s="1"/>
  <c r="D960" i="4" s="1"/>
  <c r="D963" i="4" s="1"/>
  <c r="D967" i="4" s="1"/>
  <c r="D968" i="4" s="1"/>
  <c r="D969" i="4" s="1"/>
  <c r="E963" i="4" s="1"/>
  <c r="D972"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B977" i="4"/>
  <c r="C978" i="4"/>
  <c r="B978" i="4" s="1"/>
  <c r="D3777" i="4"/>
  <c r="D3778" i="4" s="1"/>
  <c r="C979" i="4" l="1"/>
  <c r="B979" i="4" s="1"/>
  <c r="E908" i="4"/>
  <c r="D917" i="4"/>
  <c r="D3779" i="4"/>
  <c r="D3780" i="4" s="1"/>
  <c r="D66" i="4"/>
  <c r="D918" i="4" l="1"/>
  <c r="D919" i="4" s="1"/>
  <c r="D920" i="4" s="1"/>
  <c r="D921" i="4" s="1"/>
  <c r="D922" i="4" s="1"/>
  <c r="D923" i="4" s="1"/>
  <c r="D924" i="4" s="1"/>
  <c r="D925" i="4" s="1"/>
  <c r="D926" i="4" s="1"/>
  <c r="D927" i="4" s="1"/>
  <c r="D928" i="4" s="1"/>
  <c r="D929" i="4" s="1"/>
  <c r="D930" i="4" s="1"/>
  <c r="D931" i="4" s="1"/>
  <c r="D932" i="4" s="1"/>
  <c r="E917" i="4" s="1"/>
  <c r="C980" i="4"/>
  <c r="B980" i="4" s="1"/>
  <c r="B3715" i="4"/>
  <c r="C981" i="4" l="1"/>
  <c r="B981" i="4" s="1"/>
  <c r="C982" i="4"/>
  <c r="B792" i="4"/>
  <c r="C793" i="4"/>
  <c r="B793" i="4" s="1"/>
  <c r="D792" i="4"/>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C983" i="4" l="1"/>
  <c r="B982" i="4"/>
  <c r="D886" i="4"/>
  <c r="D887" i="4" s="1"/>
  <c r="C794" i="4"/>
  <c r="B794" i="4" s="1"/>
  <c r="B595"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E790" i="4" l="1"/>
  <c r="D890" i="4"/>
  <c r="C984" i="4"/>
  <c r="B983" i="4"/>
  <c r="C795" i="4"/>
  <c r="B795" i="4" s="1"/>
  <c r="D1296" i="4"/>
  <c r="D1298" i="4" s="1"/>
  <c r="D891" i="4" l="1"/>
  <c r="D892" i="4" s="1"/>
  <c r="D893" i="4" s="1"/>
  <c r="D894" i="4" s="1"/>
  <c r="D895" i="4" s="1"/>
  <c r="D896" i="4" s="1"/>
  <c r="D897" i="4" s="1"/>
  <c r="D898" i="4" s="1"/>
  <c r="D899" i="4" s="1"/>
  <c r="D900" i="4" s="1"/>
  <c r="D901" i="4" s="1"/>
  <c r="D902" i="4" s="1"/>
  <c r="D903" i="4" s="1"/>
  <c r="D904" i="4" s="1"/>
  <c r="E889" i="4" s="1"/>
  <c r="D889" i="4"/>
  <c r="B984" i="4"/>
  <c r="C985" i="4"/>
  <c r="C796" i="4"/>
  <c r="B796" i="4" s="1"/>
  <c r="D1299" i="4"/>
  <c r="K3782" i="4"/>
  <c r="K3783" i="4" s="1"/>
  <c r="K3784" i="4" s="1"/>
  <c r="K3785" i="4" s="1"/>
  <c r="K3786" i="4" s="1"/>
  <c r="K3787" i="4" s="1"/>
  <c r="K3788" i="4" s="1"/>
  <c r="K3789" i="4" s="1"/>
  <c r="K3790" i="4" s="1"/>
  <c r="K3791" i="4" s="1"/>
  <c r="K3792" i="4" s="1"/>
  <c r="K3793" i="4" s="1"/>
  <c r="K3794" i="4" s="1"/>
  <c r="K3795" i="4" s="1"/>
  <c r="K3796" i="4" s="1"/>
  <c r="K3797" i="4" s="1"/>
  <c r="K3798" i="4" s="1"/>
  <c r="K3799" i="4" s="1"/>
  <c r="K3807" i="4" s="1"/>
  <c r="K3808" i="4" s="1"/>
  <c r="K3809" i="4" s="1"/>
  <c r="K3810" i="4" s="1"/>
  <c r="K3811" i="4" s="1"/>
  <c r="K3812" i="4" s="1"/>
  <c r="K3813" i="4" s="1"/>
  <c r="K3814" i="4" s="1"/>
  <c r="K3815" i="4" s="1"/>
  <c r="K3816" i="4" s="1"/>
  <c r="K3817" i="4" s="1"/>
  <c r="K3818" i="4" s="1"/>
  <c r="K3819" i="4" s="1"/>
  <c r="K3820" i="4" s="1"/>
  <c r="K3821" i="4" s="1"/>
  <c r="K3822" i="4" s="1"/>
  <c r="K3823" i="4" s="1"/>
  <c r="K3824" i="4" s="1"/>
  <c r="K3825" i="4" s="1"/>
  <c r="B985" i="4" l="1"/>
  <c r="C986" i="4"/>
  <c r="K3833" i="4"/>
  <c r="K3834" i="4" s="1"/>
  <c r="K3835" i="4" s="1"/>
  <c r="K3836" i="4" s="1"/>
  <c r="K3837" i="4" s="1"/>
  <c r="K3838" i="4" s="1"/>
  <c r="K3839" i="4" s="1"/>
  <c r="K3840" i="4" s="1"/>
  <c r="K3841" i="4" s="1"/>
  <c r="K3842" i="4" s="1"/>
  <c r="K3843" i="4" s="1"/>
  <c r="K3844" i="4" s="1"/>
  <c r="K3845" i="4" s="1"/>
  <c r="K3846" i="4" s="1"/>
  <c r="K3847" i="4" s="1"/>
  <c r="K3848" i="4" s="1"/>
  <c r="K3849" i="4" s="1"/>
  <c r="K3850" i="4" s="1"/>
  <c r="K3851" i="4" s="1"/>
  <c r="K3859" i="4" s="1"/>
  <c r="K3860" i="4" s="1"/>
  <c r="K3861" i="4" s="1"/>
  <c r="K3862" i="4" s="1"/>
  <c r="K3863" i="4" s="1"/>
  <c r="K3864" i="4" s="1"/>
  <c r="K3865" i="4" s="1"/>
  <c r="K3866" i="4" s="1"/>
  <c r="K3867" i="4" s="1"/>
  <c r="K3868" i="4" s="1"/>
  <c r="K3869" i="4" s="1"/>
  <c r="K3870" i="4" s="1"/>
  <c r="K3871" i="4" s="1"/>
  <c r="K3872" i="4" s="1"/>
  <c r="K3873" i="4" s="1"/>
  <c r="K3874" i="4" s="1"/>
  <c r="K3875" i="4" s="1"/>
  <c r="K3876" i="4" s="1"/>
  <c r="K3877" i="4" s="1"/>
  <c r="C797" i="4"/>
  <c r="B797" i="4" s="1"/>
  <c r="D1300" i="4"/>
  <c r="D1301" i="4" s="1"/>
  <c r="D1302" i="4" s="1"/>
  <c r="D1303" i="4" s="1"/>
  <c r="D1304" i="4" s="1"/>
  <c r="D1305" i="4" s="1"/>
  <c r="D1306" i="4" s="1"/>
  <c r="D1307" i="4" s="1"/>
  <c r="H1306" i="4" s="1"/>
  <c r="I1306" i="4" s="1"/>
  <c r="H1307" i="4" s="1"/>
  <c r="I1307" i="4" s="1"/>
  <c r="B986" i="4" l="1"/>
  <c r="C987" i="4"/>
  <c r="C798" i="4"/>
  <c r="B798" i="4" s="1"/>
  <c r="B3617" i="4"/>
  <c r="B987" i="4" l="1"/>
  <c r="C988" i="4"/>
  <c r="C799" i="4"/>
  <c r="B799" i="4" s="1"/>
  <c r="B395" i="4"/>
  <c r="C989" i="4" l="1"/>
  <c r="B988" i="4"/>
  <c r="C800" i="4"/>
  <c r="B800" i="4" s="1"/>
  <c r="K100" i="4"/>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7" i="4" s="1"/>
  <c r="K188" i="4" s="1"/>
  <c r="K189" i="4" s="1"/>
  <c r="K190" i="4" s="1"/>
  <c r="K191" i="4" s="1"/>
  <c r="K192" i="4" s="1"/>
  <c r="K193" i="4" s="1"/>
  <c r="K194"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5" i="4" s="1"/>
  <c r="K286" i="4" s="1"/>
  <c r="K287" i="4" s="1"/>
  <c r="K288" i="4" s="1"/>
  <c r="K289" i="4" s="1"/>
  <c r="K290" i="4" s="1"/>
  <c r="K291" i="4" s="1"/>
  <c r="K292"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3" i="4" s="1"/>
  <c r="K384" i="4" s="1"/>
  <c r="K385" i="4" s="1"/>
  <c r="K386" i="4" s="1"/>
  <c r="K387" i="4" s="1"/>
  <c r="K388" i="4" s="1"/>
  <c r="K389" i="4" s="1"/>
  <c r="K390"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1" i="4" s="1"/>
  <c r="K482" i="4" s="1"/>
  <c r="K483" i="4" s="1"/>
  <c r="K484" i="4" s="1"/>
  <c r="K485" i="4" s="1"/>
  <c r="K486" i="4" s="1"/>
  <c r="K487" i="4" s="1"/>
  <c r="K488" i="4" s="1"/>
  <c r="K489" i="4" s="1"/>
  <c r="K490"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579" i="4" s="1"/>
  <c r="K580" i="4" s="1"/>
  <c r="K581" i="4" s="1"/>
  <c r="K582" i="4" s="1"/>
  <c r="K583" i="4" s="1"/>
  <c r="K584" i="4" s="1"/>
  <c r="K585" i="4" s="1"/>
  <c r="K586" i="4" s="1"/>
  <c r="K587" i="4" s="1"/>
  <c r="K588" i="4" s="1"/>
  <c r="K595" i="4" s="1"/>
  <c r="K596" i="4" s="1"/>
  <c r="K597" i="4" s="1"/>
  <c r="K598" i="4" s="1"/>
  <c r="K599" i="4" s="1"/>
  <c r="K600" i="4" s="1"/>
  <c r="K601" i="4" s="1"/>
  <c r="K602" i="4" s="1"/>
  <c r="K603" i="4" s="1"/>
  <c r="K604" i="4" s="1"/>
  <c r="K605" i="4" s="1"/>
  <c r="K606" i="4" s="1"/>
  <c r="K607" i="4" s="1"/>
  <c r="K608" i="4" s="1"/>
  <c r="K609" i="4" s="1"/>
  <c r="K610" i="4" s="1"/>
  <c r="K611" i="4" s="1"/>
  <c r="K612" i="4" s="1"/>
  <c r="K613" i="4" s="1"/>
  <c r="K614" i="4" s="1"/>
  <c r="K615" i="4" s="1"/>
  <c r="K616" i="4" s="1"/>
  <c r="K617" i="4" s="1"/>
  <c r="K618" i="4" s="1"/>
  <c r="K619" i="4" s="1"/>
  <c r="K620" i="4" s="1"/>
  <c r="K621" i="4" s="1"/>
  <c r="K622" i="4" s="1"/>
  <c r="K623" i="4" s="1"/>
  <c r="K624" i="4" s="1"/>
  <c r="K625" i="4" s="1"/>
  <c r="K626" i="4" s="1"/>
  <c r="K627" i="4" s="1"/>
  <c r="K628" i="4" s="1"/>
  <c r="K629" i="4" s="1"/>
  <c r="K630" i="4" s="1"/>
  <c r="K631" i="4" s="1"/>
  <c r="K632" i="4" s="1"/>
  <c r="K633" i="4" s="1"/>
  <c r="K634" i="4" s="1"/>
  <c r="K635" i="4" s="1"/>
  <c r="K636" i="4" s="1"/>
  <c r="K637" i="4" s="1"/>
  <c r="K638" i="4" s="1"/>
  <c r="K639" i="4" s="1"/>
  <c r="K640" i="4" s="1"/>
  <c r="K641" i="4" s="1"/>
  <c r="K642" i="4" s="1"/>
  <c r="K643" i="4" s="1"/>
  <c r="K644" i="4" s="1"/>
  <c r="K645" i="4" s="1"/>
  <c r="K646" i="4" s="1"/>
  <c r="K647" i="4" s="1"/>
  <c r="K648" i="4" s="1"/>
  <c r="K649" i="4" s="1"/>
  <c r="K650" i="4" s="1"/>
  <c r="K651" i="4" s="1"/>
  <c r="K652" i="4" s="1"/>
  <c r="K653" i="4" s="1"/>
  <c r="K654" i="4" s="1"/>
  <c r="K655" i="4" s="1"/>
  <c r="K656" i="4" s="1"/>
  <c r="K657" i="4" s="1"/>
  <c r="K658" i="4" s="1"/>
  <c r="K659" i="4" s="1"/>
  <c r="K660" i="4" s="1"/>
  <c r="K661" i="4" s="1"/>
  <c r="K662" i="4" s="1"/>
  <c r="K663" i="4" s="1"/>
  <c r="K664" i="4" s="1"/>
  <c r="K665" i="4" s="1"/>
  <c r="K666" i="4" s="1"/>
  <c r="K667" i="4" s="1"/>
  <c r="K668" i="4" s="1"/>
  <c r="K669" i="4" s="1"/>
  <c r="K670" i="4" s="1"/>
  <c r="K671" i="4" s="1"/>
  <c r="K672" i="4" s="1"/>
  <c r="K673" i="4" s="1"/>
  <c r="K674" i="4" s="1"/>
  <c r="K675" i="4" s="1"/>
  <c r="K676" i="4" s="1"/>
  <c r="K677" i="4" s="1"/>
  <c r="K678" i="4" s="1"/>
  <c r="K679" i="4" s="1"/>
  <c r="K680" i="4" s="1"/>
  <c r="K681" i="4" s="1"/>
  <c r="K682" i="4" s="1"/>
  <c r="K683" i="4" s="1"/>
  <c r="K684" i="4" s="1"/>
  <c r="K685" i="4" s="1"/>
  <c r="K686" i="4" s="1"/>
  <c r="K687" i="4" s="1"/>
  <c r="K688" i="4" s="1"/>
  <c r="K689" i="4" s="1"/>
  <c r="K690" i="4" s="1"/>
  <c r="K792" i="4" s="1"/>
  <c r="K793" i="4" s="1"/>
  <c r="K794" i="4" s="1"/>
  <c r="K795" i="4" s="1"/>
  <c r="K796" i="4" s="1"/>
  <c r="K797" i="4" s="1"/>
  <c r="K798" i="4" s="1"/>
  <c r="K799" i="4" s="1"/>
  <c r="K800" i="4" s="1"/>
  <c r="K801" i="4" s="1"/>
  <c r="K802" i="4" s="1"/>
  <c r="K803" i="4" s="1"/>
  <c r="K804" i="4" s="1"/>
  <c r="K805" i="4" s="1"/>
  <c r="K806" i="4" s="1"/>
  <c r="K807" i="4" s="1"/>
  <c r="K808" i="4" s="1"/>
  <c r="K809" i="4" s="1"/>
  <c r="K810" i="4" s="1"/>
  <c r="K811" i="4" s="1"/>
  <c r="K812" i="4" s="1"/>
  <c r="K813" i="4" s="1"/>
  <c r="K814" i="4" s="1"/>
  <c r="K815" i="4" s="1"/>
  <c r="K816" i="4" s="1"/>
  <c r="K817" i="4" s="1"/>
  <c r="K818" i="4" s="1"/>
  <c r="K819" i="4" s="1"/>
  <c r="K820" i="4" s="1"/>
  <c r="K821" i="4" s="1"/>
  <c r="K822" i="4" s="1"/>
  <c r="K823" i="4" s="1"/>
  <c r="K824" i="4" s="1"/>
  <c r="K825" i="4" s="1"/>
  <c r="K826" i="4" s="1"/>
  <c r="K827" i="4" s="1"/>
  <c r="K828" i="4" s="1"/>
  <c r="K829" i="4" s="1"/>
  <c r="K830" i="4" s="1"/>
  <c r="K831" i="4" s="1"/>
  <c r="K832" i="4" s="1"/>
  <c r="K833" i="4" s="1"/>
  <c r="K834" i="4" s="1"/>
  <c r="K835" i="4" s="1"/>
  <c r="K836" i="4" s="1"/>
  <c r="K837" i="4" s="1"/>
  <c r="K838" i="4" s="1"/>
  <c r="K839" i="4" s="1"/>
  <c r="K840" i="4" s="1"/>
  <c r="K841" i="4" s="1"/>
  <c r="K842" i="4" s="1"/>
  <c r="K843" i="4" s="1"/>
  <c r="K844" i="4" s="1"/>
  <c r="K845" i="4" s="1"/>
  <c r="K846" i="4" s="1"/>
  <c r="K847" i="4" s="1"/>
  <c r="K848" i="4" s="1"/>
  <c r="K849" i="4" s="1"/>
  <c r="K850" i="4" s="1"/>
  <c r="K851" i="4" s="1"/>
  <c r="K852" i="4" s="1"/>
  <c r="K853" i="4" s="1"/>
  <c r="K854" i="4" s="1"/>
  <c r="K855" i="4" s="1"/>
  <c r="K856" i="4" s="1"/>
  <c r="K857" i="4" s="1"/>
  <c r="K858" i="4" s="1"/>
  <c r="K859" i="4" s="1"/>
  <c r="K860" i="4" s="1"/>
  <c r="K861" i="4" s="1"/>
  <c r="K862" i="4" s="1"/>
  <c r="K863" i="4" s="1"/>
  <c r="K864" i="4" s="1"/>
  <c r="K865" i="4" s="1"/>
  <c r="K866" i="4" s="1"/>
  <c r="K867" i="4" s="1"/>
  <c r="K868" i="4" s="1"/>
  <c r="K869" i="4" s="1"/>
  <c r="K870" i="4" s="1"/>
  <c r="K871" i="4" s="1"/>
  <c r="K872" i="4" s="1"/>
  <c r="K873" i="4" s="1"/>
  <c r="K874" i="4" s="1"/>
  <c r="K875" i="4" s="1"/>
  <c r="K876" i="4" s="1"/>
  <c r="K877" i="4" s="1"/>
  <c r="K878" i="4" s="1"/>
  <c r="K879" i="4" s="1"/>
  <c r="K880" i="4" s="1"/>
  <c r="K881" i="4" s="1"/>
  <c r="K882" i="4" s="1"/>
  <c r="K883" i="4" s="1"/>
  <c r="K884" i="4" s="1"/>
  <c r="K885" i="4" s="1"/>
  <c r="K886" i="4" s="1"/>
  <c r="K887" i="4" s="1"/>
  <c r="K890" i="4" s="1"/>
  <c r="K891" i="4" s="1"/>
  <c r="K892" i="4" s="1"/>
  <c r="K893" i="4" s="1"/>
  <c r="K894" i="4" s="1"/>
  <c r="K895" i="4" s="1"/>
  <c r="K896" i="4" s="1"/>
  <c r="K897" i="4" s="1"/>
  <c r="K898" i="4" s="1"/>
  <c r="K899" i="4" s="1"/>
  <c r="K900" i="4" s="1"/>
  <c r="K901" i="4" s="1"/>
  <c r="K902" i="4" s="1"/>
  <c r="K903" i="4" s="1"/>
  <c r="K904" i="4" s="1"/>
  <c r="B989" i="4" l="1"/>
  <c r="C990" i="4"/>
  <c r="C801" i="4"/>
  <c r="B801" i="4" s="1"/>
  <c r="K1094" i="4"/>
  <c r="K1095" i="4" s="1"/>
  <c r="K1096" i="4" s="1"/>
  <c r="K1097" i="4" s="1"/>
  <c r="K1098" i="4" s="1"/>
  <c r="K1099" i="4" s="1"/>
  <c r="K1100" i="4" s="1"/>
  <c r="K1101" i="4" s="1"/>
  <c r="K1102" i="4" s="1"/>
  <c r="K1103" i="4" s="1"/>
  <c r="K1104" i="4" s="1"/>
  <c r="K1105" i="4" s="1"/>
  <c r="K1106" i="4" s="1"/>
  <c r="K1107" i="4" s="1"/>
  <c r="K1108" i="4" s="1"/>
  <c r="K1109" i="4" s="1"/>
  <c r="K1110" i="4" s="1"/>
  <c r="K1111" i="4" s="1"/>
  <c r="K1112" i="4" s="1"/>
  <c r="K1113" i="4" s="1"/>
  <c r="K1114" i="4" s="1"/>
  <c r="K1115" i="4" s="1"/>
  <c r="K1116" i="4" s="1"/>
  <c r="K1117" i="4" s="1"/>
  <c r="K1118" i="4" s="1"/>
  <c r="K1119" i="4" s="1"/>
  <c r="K1120" i="4" s="1"/>
  <c r="K1121" i="4" s="1"/>
  <c r="K1122" i="4" s="1"/>
  <c r="K1123" i="4" s="1"/>
  <c r="K1124" i="4" s="1"/>
  <c r="K1125" i="4" s="1"/>
  <c r="K1126" i="4" s="1"/>
  <c r="K1127" i="4" s="1"/>
  <c r="K1128" i="4" s="1"/>
  <c r="K1129" i="4" s="1"/>
  <c r="K1130" i="4" s="1"/>
  <c r="K1131" i="4" s="1"/>
  <c r="K1132" i="4" s="1"/>
  <c r="K1133" i="4" s="1"/>
  <c r="K1134" i="4" s="1"/>
  <c r="K1135" i="4" s="1"/>
  <c r="K1136" i="4" s="1"/>
  <c r="K1137" i="4" s="1"/>
  <c r="K1138" i="4" s="1"/>
  <c r="K1139" i="4" s="1"/>
  <c r="K1140" i="4" s="1"/>
  <c r="K1141" i="4" s="1"/>
  <c r="K1142" i="4" s="1"/>
  <c r="K1143" i="4" s="1"/>
  <c r="K1144" i="4" s="1"/>
  <c r="K1145" i="4" s="1"/>
  <c r="K1146" i="4" s="1"/>
  <c r="K1147" i="4" s="1"/>
  <c r="K1148" i="4" s="1"/>
  <c r="K1149" i="4" s="1"/>
  <c r="K1150" i="4" s="1"/>
  <c r="K1151" i="4" s="1"/>
  <c r="K1152" i="4" s="1"/>
  <c r="K1153" i="4" s="1"/>
  <c r="K1154" i="4" s="1"/>
  <c r="K1155" i="4" s="1"/>
  <c r="K1156" i="4" s="1"/>
  <c r="K1157" i="4" s="1"/>
  <c r="K1158" i="4" s="1"/>
  <c r="K1159" i="4" s="1"/>
  <c r="K1160" i="4" s="1"/>
  <c r="K1161" i="4" s="1"/>
  <c r="K1162" i="4" s="1"/>
  <c r="K1163" i="4" s="1"/>
  <c r="K1164" i="4" s="1"/>
  <c r="K1165" i="4" s="1"/>
  <c r="K1166" i="4" s="1"/>
  <c r="K1167" i="4" s="1"/>
  <c r="K1168" i="4" s="1"/>
  <c r="K1169" i="4" s="1"/>
  <c r="K1170" i="4" s="1"/>
  <c r="K1171" i="4" s="1"/>
  <c r="K1172" i="4" s="1"/>
  <c r="K1173" i="4" s="1"/>
  <c r="K1174" i="4" s="1"/>
  <c r="K1175" i="4" s="1"/>
  <c r="K1176" i="4" s="1"/>
  <c r="K1177" i="4" s="1"/>
  <c r="K1178" i="4" s="1"/>
  <c r="K1179" i="4" s="1"/>
  <c r="K1180" i="4" s="1"/>
  <c r="K1181" i="4" s="1"/>
  <c r="K1182" i="4" s="1"/>
  <c r="K1183" i="4" s="1"/>
  <c r="K1184" i="4" s="1"/>
  <c r="K1185" i="4" s="1"/>
  <c r="K1186" i="4" s="1"/>
  <c r="K1187" i="4" s="1"/>
  <c r="K1188" i="4" s="1"/>
  <c r="C991" i="4" l="1"/>
  <c r="B990" i="4"/>
  <c r="C802" i="4"/>
  <c r="B802" i="4" s="1"/>
  <c r="E3880" i="4"/>
  <c r="B991" i="4" l="1"/>
  <c r="C992" i="4"/>
  <c r="C803" i="4"/>
  <c r="B803" i="4" s="1"/>
  <c r="D3881" i="4"/>
  <c r="E3881" i="4" s="1"/>
  <c r="B992" i="4" l="1"/>
  <c r="C993" i="4"/>
  <c r="C804" i="4"/>
  <c r="B804" i="4" s="1"/>
  <c r="D3882" i="4"/>
  <c r="E3882" i="4" s="1"/>
  <c r="K1532" i="4"/>
  <c r="K1533" i="4" s="1"/>
  <c r="K1536" i="4" s="1"/>
  <c r="K1537" i="4" s="1"/>
  <c r="K1538" i="4" s="1"/>
  <c r="K1541" i="4" s="1"/>
  <c r="K1542" i="4" s="1"/>
  <c r="K1543" i="4" s="1"/>
  <c r="K1546" i="4" s="1"/>
  <c r="K1547" i="4" s="1"/>
  <c r="K1548" i="4" s="1"/>
  <c r="K1549" i="4" s="1"/>
  <c r="K1552" i="4" s="1"/>
  <c r="K1553" i="4" s="1"/>
  <c r="K1554"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6" i="4" s="1"/>
  <c r="K3487"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B993" i="4" l="1"/>
  <c r="C994" i="4"/>
  <c r="C805" i="4"/>
  <c r="B805" i="4" s="1"/>
  <c r="D3883" i="4"/>
  <c r="E3883" i="4" s="1"/>
  <c r="K3516" i="4"/>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K3584" i="4" s="1"/>
  <c r="K3585" i="4" s="1"/>
  <c r="K3586" i="4" s="1"/>
  <c r="K3587" i="4" s="1"/>
  <c r="K3588" i="4" s="1"/>
  <c r="K3589" i="4" s="1"/>
  <c r="K3590" i="4" s="1"/>
  <c r="K3591" i="4" s="1"/>
  <c r="K3592" i="4" s="1"/>
  <c r="K3593" i="4" s="1"/>
  <c r="K3594" i="4" s="1"/>
  <c r="K3595" i="4" s="1"/>
  <c r="K3596" i="4" s="1"/>
  <c r="K3597" i="4" s="1"/>
  <c r="K3598" i="4" s="1"/>
  <c r="K3599" i="4" s="1"/>
  <c r="K3600" i="4" s="1"/>
  <c r="K3601" i="4" s="1"/>
  <c r="K3602" i="4" s="1"/>
  <c r="K3603" i="4" s="1"/>
  <c r="K3604" i="4" s="1"/>
  <c r="K3605" i="4" s="1"/>
  <c r="K3606" i="4" s="1"/>
  <c r="K3607" i="4" s="1"/>
  <c r="K3608" i="4" s="1"/>
  <c r="K3609" i="4" s="1"/>
  <c r="K3610" i="4" s="1"/>
  <c r="K3611" i="4" s="1"/>
  <c r="K3612" i="4" s="1"/>
  <c r="K3613" i="4" s="1"/>
  <c r="K3614" i="4" s="1"/>
  <c r="K3617" i="4" s="1"/>
  <c r="K3618" i="4" s="1"/>
  <c r="K3619" i="4" s="1"/>
  <c r="K3620" i="4" s="1"/>
  <c r="K3621" i="4" s="1"/>
  <c r="K3622" i="4" s="1"/>
  <c r="K3623" i="4" s="1"/>
  <c r="K3624" i="4" s="1"/>
  <c r="K3625" i="4" s="1"/>
  <c r="K3626" i="4" s="1"/>
  <c r="K3627" i="4" s="1"/>
  <c r="K3628" i="4" s="1"/>
  <c r="K3629" i="4" s="1"/>
  <c r="K3630" i="4" s="1"/>
  <c r="K3631" i="4" s="1"/>
  <c r="K3632" i="4" s="1"/>
  <c r="K3633" i="4" s="1"/>
  <c r="K3634" i="4" s="1"/>
  <c r="K3635" i="4" s="1"/>
  <c r="K3636" i="4" s="1"/>
  <c r="K3637" i="4" s="1"/>
  <c r="K3638" i="4" s="1"/>
  <c r="K3639" i="4" s="1"/>
  <c r="K3640" i="4" s="1"/>
  <c r="K3641" i="4" s="1"/>
  <c r="K3642" i="4" s="1"/>
  <c r="K3643" i="4" s="1"/>
  <c r="K3644" i="4" s="1"/>
  <c r="K3645" i="4" s="1"/>
  <c r="K3646" i="4" s="1"/>
  <c r="K3647" i="4" s="1"/>
  <c r="K3648" i="4" s="1"/>
  <c r="K3649" i="4" s="1"/>
  <c r="K3650" i="4" s="1"/>
  <c r="K3651" i="4" s="1"/>
  <c r="K3652" i="4" s="1"/>
  <c r="K3653" i="4" s="1"/>
  <c r="K3654" i="4" s="1"/>
  <c r="K3655" i="4" s="1"/>
  <c r="K3656" i="4" s="1"/>
  <c r="K3657" i="4" s="1"/>
  <c r="K3658" i="4" s="1"/>
  <c r="K3659" i="4" s="1"/>
  <c r="K3660" i="4" s="1"/>
  <c r="K3661" i="4" s="1"/>
  <c r="K3662" i="4" s="1"/>
  <c r="K3663" i="4" s="1"/>
  <c r="K3664" i="4" s="1"/>
  <c r="K3665" i="4" s="1"/>
  <c r="K3666" i="4" s="1"/>
  <c r="K3667" i="4" s="1"/>
  <c r="K3668" i="4" s="1"/>
  <c r="K3669" i="4" s="1"/>
  <c r="K3670"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0" i="4" s="1"/>
  <c r="K3691" i="4" s="1"/>
  <c r="K3692" i="4" s="1"/>
  <c r="K3693" i="4" s="1"/>
  <c r="K3694" i="4" s="1"/>
  <c r="K3695" i="4" s="1"/>
  <c r="K3696" i="4" s="1"/>
  <c r="K3697" i="4" s="1"/>
  <c r="K3698" i="4" s="1"/>
  <c r="K3699" i="4" s="1"/>
  <c r="K3700" i="4" s="1"/>
  <c r="K3701" i="4" s="1"/>
  <c r="K3702" i="4" s="1"/>
  <c r="K3703" i="4" s="1"/>
  <c r="K3704" i="4" s="1"/>
  <c r="K3705" i="4" s="1"/>
  <c r="K3706" i="4" s="1"/>
  <c r="K3707" i="4" s="1"/>
  <c r="K3708" i="4" s="1"/>
  <c r="K3709" i="4" s="1"/>
  <c r="K3710" i="4" s="1"/>
  <c r="K3711" i="4" s="1"/>
  <c r="K3712" i="4" s="1"/>
  <c r="B3519" i="4"/>
  <c r="B3421" i="4"/>
  <c r="B3323" i="4"/>
  <c r="B3225" i="4"/>
  <c r="B3127" i="4"/>
  <c r="B3029" i="4"/>
  <c r="B2931" i="4"/>
  <c r="B2833" i="4"/>
  <c r="B2735" i="4"/>
  <c r="B2637" i="4"/>
  <c r="B2539" i="4"/>
  <c r="B2441" i="4"/>
  <c r="B2343" i="4"/>
  <c r="B2245" i="4"/>
  <c r="B2147" i="4"/>
  <c r="B2049" i="4"/>
  <c r="B1951" i="4"/>
  <c r="B1853" i="4"/>
  <c r="B1755" i="4"/>
  <c r="B1657" i="4"/>
  <c r="B1559" i="4"/>
  <c r="B1093" i="4"/>
  <c r="C995" i="4" l="1"/>
  <c r="B994" i="4"/>
  <c r="C806" i="4"/>
  <c r="B806" i="4" s="1"/>
  <c r="D3884" i="4"/>
  <c r="E3884" i="4" s="1"/>
  <c r="B493" i="4"/>
  <c r="B295" i="4"/>
  <c r="B197" i="4"/>
  <c r="B99" i="4"/>
  <c r="C996" i="4" l="1"/>
  <c r="B995" i="4"/>
  <c r="C807" i="4"/>
  <c r="B807" i="4" s="1"/>
  <c r="D3885" i="4"/>
  <c r="E3885" i="4" s="1"/>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693" i="4"/>
  <c r="C997" i="4" l="1"/>
  <c r="B996" i="4"/>
  <c r="C808" i="4"/>
  <c r="B808" i="4" s="1"/>
  <c r="D3886" i="4"/>
  <c r="E3886" i="4" s="1"/>
  <c r="D1312" i="4"/>
  <c r="D1313" i="4" s="1"/>
  <c r="E1313" i="4" s="1"/>
  <c r="D1314" i="4" s="1"/>
  <c r="E1314" i="4" s="1"/>
  <c r="C998" i="4" l="1"/>
  <c r="B997" i="4"/>
  <c r="C809" i="4"/>
  <c r="B809" i="4" s="1"/>
  <c r="D1315" i="4"/>
  <c r="D1316" i="4" s="1"/>
  <c r="D1317" i="4" s="1"/>
  <c r="D1318" i="4" s="1"/>
  <c r="D1319" i="4" s="1"/>
  <c r="D1320" i="4" s="1"/>
  <c r="D1321" i="4" s="1"/>
  <c r="D1322" i="4" s="1"/>
  <c r="D1323" i="4" s="1"/>
  <c r="D1324" i="4" s="1"/>
  <c r="D1325" i="4" s="1"/>
  <c r="D1326" i="4" s="1"/>
  <c r="D1329" i="4" s="1"/>
  <c r="D1330" i="4" s="1"/>
  <c r="D1331" i="4" s="1"/>
  <c r="D1332" i="4" s="1"/>
  <c r="D1333" i="4" s="1"/>
  <c r="D1334" i="4" s="1"/>
  <c r="D1335" i="4" s="1"/>
  <c r="D1336" i="4" s="1"/>
  <c r="D1337" i="4" s="1"/>
  <c r="E1337" i="4" s="1"/>
  <c r="D1338" i="4" s="1"/>
  <c r="E1338" i="4" s="1"/>
  <c r="D1339" i="4" s="1"/>
  <c r="E1339" i="4" s="1"/>
  <c r="D1340" i="4" s="1"/>
  <c r="E1340" i="4" s="1"/>
  <c r="D1341" i="4" s="1"/>
  <c r="E1341" i="4" s="1"/>
  <c r="D1342" i="4" s="1"/>
  <c r="E1342" i="4" s="1"/>
  <c r="D1343" i="4" s="1"/>
  <c r="E1343" i="4" s="1"/>
  <c r="D1344" i="4" s="1"/>
  <c r="E1344" i="4" s="1"/>
  <c r="D1345" i="4" s="1"/>
  <c r="D1346" i="4" s="1"/>
  <c r="D1347" i="4" s="1"/>
  <c r="D1348" i="4" s="1"/>
  <c r="D1349" i="4" s="1"/>
  <c r="D1350" i="4" s="1"/>
  <c r="D1351" i="4" s="1"/>
  <c r="D1352" i="4" s="1"/>
  <c r="D3887" i="4"/>
  <c r="E3887" i="4" s="1"/>
  <c r="D31" i="4"/>
  <c r="E31" i="4" s="1"/>
  <c r="B998" i="4" l="1"/>
  <c r="C999" i="4"/>
  <c r="C810" i="4"/>
  <c r="B810" i="4" s="1"/>
  <c r="D1353" i="4"/>
  <c r="D1354" i="4" s="1"/>
  <c r="D1355" i="4" s="1"/>
  <c r="D1356" i="4" s="1"/>
  <c r="D1357" i="4" s="1"/>
  <c r="D1358" i="4" s="1"/>
  <c r="D1359" i="4" s="1"/>
  <c r="D1360" i="4" s="1"/>
  <c r="D3888" i="4"/>
  <c r="E3888" i="4" s="1"/>
  <c r="C1000" i="4" l="1"/>
  <c r="B1000" i="4" s="1"/>
  <c r="B999" i="4"/>
  <c r="C811" i="4"/>
  <c r="B811" i="4" s="1"/>
  <c r="D1361" i="4"/>
  <c r="D1362" i="4" s="1"/>
  <c r="D1363" i="4" s="1"/>
  <c r="D1364" i="4" s="1"/>
  <c r="D1365" i="4" s="1"/>
  <c r="D1366" i="4" s="1"/>
  <c r="D1367" i="4" s="1"/>
  <c r="D1368" i="4" s="1"/>
  <c r="D1369" i="4" s="1"/>
  <c r="D3889" i="4"/>
  <c r="E3889" i="4" s="1"/>
  <c r="C812" i="4" l="1"/>
  <c r="B812" i="4" s="1"/>
  <c r="E1369" i="4"/>
  <c r="D1370" i="4" s="1"/>
  <c r="E1370" i="4" s="1"/>
  <c r="D1371" i="4" s="1"/>
  <c r="E1371" i="4" s="1"/>
  <c r="D3890" i="4"/>
  <c r="E3890" i="4" s="1"/>
  <c r="D3758" i="4"/>
  <c r="D3759" i="4" s="1"/>
  <c r="D3760" i="4" s="1"/>
  <c r="D3761" i="4" s="1"/>
  <c r="D3762" i="4" s="1"/>
  <c r="D3764" i="4" s="1"/>
  <c r="D3765" i="4" s="1"/>
  <c r="D3766" i="4" s="1"/>
  <c r="D3767" i="4" s="1"/>
  <c r="D3768" i="4" s="1"/>
  <c r="H3807" i="4"/>
  <c r="D3802" i="4"/>
  <c r="D3718" i="4"/>
  <c r="D3828" i="4" l="1"/>
  <c r="H3833" i="4"/>
  <c r="I3833" i="4" s="1"/>
  <c r="C813" i="4"/>
  <c r="B813" i="4" s="1"/>
  <c r="D1372" i="4"/>
  <c r="E1372" i="4" s="1"/>
  <c r="D3891" i="4"/>
  <c r="E3891" i="4" s="1"/>
  <c r="E3764" i="4"/>
  <c r="E3758" i="4"/>
  <c r="D3803" i="4"/>
  <c r="D3804" i="4" s="1"/>
  <c r="D3805" i="4" l="1"/>
  <c r="D3806" i="4" s="1"/>
  <c r="D3807" i="4" s="1"/>
  <c r="E3807" i="4" s="1"/>
  <c r="D3808" i="4" s="1"/>
  <c r="E3808" i="4" s="1"/>
  <c r="D3809" i="4" s="1"/>
  <c r="E3809" i="4" s="1"/>
  <c r="D3810" i="4" s="1"/>
  <c r="D3811" i="4" s="1"/>
  <c r="D3812" i="4" s="1"/>
  <c r="D3813" i="4" s="1"/>
  <c r="D3814" i="4" s="1"/>
  <c r="D3815" i="4" s="1"/>
  <c r="D3816" i="4" s="1"/>
  <c r="D3817" i="4" s="1"/>
  <c r="D3818" i="4" s="1"/>
  <c r="D3819" i="4" s="1"/>
  <c r="D3820" i="4" s="1"/>
  <c r="D3821" i="4" s="1"/>
  <c r="D3822" i="4" s="1"/>
  <c r="D3823" i="4" s="1"/>
  <c r="E3823" i="4" s="1"/>
  <c r="D3824" i="4" s="1"/>
  <c r="D3825" i="4" s="1"/>
  <c r="D3854" i="4"/>
  <c r="D3855" i="4" s="1"/>
  <c r="D3856" i="4" s="1"/>
  <c r="D3857" i="4" s="1"/>
  <c r="D3858" i="4" s="1"/>
  <c r="D3829" i="4"/>
  <c r="D3830" i="4" s="1"/>
  <c r="D3831" i="4" s="1"/>
  <c r="D3832" i="4" s="1"/>
  <c r="D3833" i="4" s="1"/>
  <c r="E3833" i="4" s="1"/>
  <c r="D3834" i="4" s="1"/>
  <c r="E3834" i="4" s="1"/>
  <c r="D3835" i="4" s="1"/>
  <c r="E3835" i="4" s="1"/>
  <c r="D3836" i="4" s="1"/>
  <c r="D3837" i="4" s="1"/>
  <c r="D3838" i="4" s="1"/>
  <c r="D3839" i="4" s="1"/>
  <c r="D3840" i="4" s="1"/>
  <c r="D3841" i="4" s="1"/>
  <c r="D3842" i="4" s="1"/>
  <c r="D3843" i="4" s="1"/>
  <c r="D3844" i="4" s="1"/>
  <c r="D3845" i="4" s="1"/>
  <c r="D3846" i="4" s="1"/>
  <c r="D3847" i="4" s="1"/>
  <c r="D3848" i="4" s="1"/>
  <c r="D3849" i="4" s="1"/>
  <c r="E3849" i="4" s="1"/>
  <c r="D3850" i="4" s="1"/>
  <c r="D3851" i="4" s="1"/>
  <c r="H3859" i="4"/>
  <c r="C814" i="4"/>
  <c r="B814" i="4" s="1"/>
  <c r="D1373" i="4"/>
  <c r="D3892" i="4"/>
  <c r="E3892" i="4" s="1"/>
  <c r="D3859" i="4"/>
  <c r="E3859" i="4" s="1"/>
  <c r="D3860" i="4" s="1"/>
  <c r="E3860" i="4" s="1"/>
  <c r="D3861" i="4" s="1"/>
  <c r="E3861" i="4" s="1"/>
  <c r="D3862" i="4" s="1"/>
  <c r="D3863" i="4" s="1"/>
  <c r="D3864" i="4" s="1"/>
  <c r="D3865" i="4" s="1"/>
  <c r="D3866" i="4" s="1"/>
  <c r="D3867" i="4" s="1"/>
  <c r="D3868" i="4" s="1"/>
  <c r="D3869" i="4" s="1"/>
  <c r="D3870" i="4" s="1"/>
  <c r="D3871" i="4" s="1"/>
  <c r="D3872" i="4" s="1"/>
  <c r="D3873" i="4" s="1"/>
  <c r="D3874" i="4" s="1"/>
  <c r="D3875" i="4" s="1"/>
  <c r="E3875" i="4" s="1"/>
  <c r="D3876" i="4" s="1"/>
  <c r="D3877" i="4" s="1"/>
  <c r="C815" i="4" l="1"/>
  <c r="B815" i="4" s="1"/>
  <c r="E1373" i="4"/>
  <c r="D1374" i="4" s="1"/>
  <c r="D3893" i="4"/>
  <c r="E3893" i="4" s="1"/>
  <c r="I3756" i="4"/>
  <c r="H3758" i="4" s="1"/>
  <c r="H3759" i="4" s="1"/>
  <c r="I3759" i="4" s="1"/>
  <c r="H3760" i="4" s="1"/>
  <c r="I3760" i="4" s="1"/>
  <c r="H3761" i="4" s="1"/>
  <c r="I3761" i="4" s="1"/>
  <c r="H3762" i="4" s="1"/>
  <c r="I3762" i="4" s="1"/>
  <c r="H3764" i="4" s="1"/>
  <c r="D3781" i="4" l="1"/>
  <c r="D3782" i="4" s="1"/>
  <c r="C816" i="4"/>
  <c r="B816" i="4" s="1"/>
  <c r="E1374" i="4"/>
  <c r="D1375" i="4" s="1"/>
  <c r="E1375" i="4" s="1"/>
  <c r="D1376" i="4" s="1"/>
  <c r="E1376" i="4" s="1"/>
  <c r="D1379" i="4" s="1"/>
  <c r="D1380" i="4" s="1"/>
  <c r="D1381" i="4" s="1"/>
  <c r="D1382" i="4" s="1"/>
  <c r="D1383" i="4" s="1"/>
  <c r="D1384" i="4" s="1"/>
  <c r="D1385" i="4" s="1"/>
  <c r="D1386" i="4" s="1"/>
  <c r="D1387" i="4" s="1"/>
  <c r="E1387" i="4" s="1"/>
  <c r="D1388" i="4" s="1"/>
  <c r="E1388" i="4" s="1"/>
  <c r="D1389" i="4" s="1"/>
  <c r="E1389" i="4" s="1"/>
  <c r="D1390" i="4" s="1"/>
  <c r="E1390" i="4" s="1"/>
  <c r="D1391" i="4" s="1"/>
  <c r="E1391" i="4" s="1"/>
  <c r="D1392" i="4" s="1"/>
  <c r="E1392" i="4" s="1"/>
  <c r="D1393" i="4" s="1"/>
  <c r="E1393" i="4" s="1"/>
  <c r="D1394" i="4" s="1"/>
  <c r="E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3894" i="4"/>
  <c r="E3894" i="4" s="1"/>
  <c r="I3758" i="4"/>
  <c r="I3859" i="4"/>
  <c r="H3860" i="4" s="1"/>
  <c r="I3860" i="4" s="1"/>
  <c r="H3861" i="4" s="1"/>
  <c r="I3861" i="4" s="1"/>
  <c r="H3862" i="4" s="1"/>
  <c r="I3862" i="4" s="1"/>
  <c r="H3863" i="4" s="1"/>
  <c r="I3863" i="4" s="1"/>
  <c r="H3864" i="4" s="1"/>
  <c r="I3864" i="4" s="1"/>
  <c r="H3865" i="4" s="1"/>
  <c r="I3865" i="4" s="1"/>
  <c r="H3866" i="4" s="1"/>
  <c r="I3866" i="4" s="1"/>
  <c r="H3867" i="4" s="1"/>
  <c r="I3867" i="4" s="1"/>
  <c r="H3868" i="4" s="1"/>
  <c r="I3868" i="4" s="1"/>
  <c r="H3869" i="4" s="1"/>
  <c r="I3869" i="4" s="1"/>
  <c r="H3870" i="4" s="1"/>
  <c r="I3870" i="4" s="1"/>
  <c r="H3871" i="4" s="1"/>
  <c r="I3871" i="4" s="1"/>
  <c r="H3872" i="4" s="1"/>
  <c r="I3872" i="4" s="1"/>
  <c r="H3873" i="4" s="1"/>
  <c r="I3873" i="4" s="1"/>
  <c r="H3874" i="4" s="1"/>
  <c r="I3874" i="4" s="1"/>
  <c r="H3875" i="4" s="1"/>
  <c r="I3875" i="4" s="1"/>
  <c r="H3876" i="4" s="1"/>
  <c r="I3876" i="4" s="1"/>
  <c r="H3834" i="4"/>
  <c r="I3834" i="4" s="1"/>
  <c r="H3835" i="4" s="1"/>
  <c r="I3835" i="4" s="1"/>
  <c r="H3836" i="4" s="1"/>
  <c r="I3836" i="4" s="1"/>
  <c r="H3837" i="4" s="1"/>
  <c r="I3837" i="4" s="1"/>
  <c r="H3838" i="4" s="1"/>
  <c r="I3838" i="4" s="1"/>
  <c r="H3839" i="4" s="1"/>
  <c r="I3839" i="4" s="1"/>
  <c r="H3840" i="4" s="1"/>
  <c r="I3840" i="4" s="1"/>
  <c r="H3841" i="4" s="1"/>
  <c r="I3841" i="4" s="1"/>
  <c r="H3842" i="4" s="1"/>
  <c r="I3842" i="4" s="1"/>
  <c r="H3843" i="4" s="1"/>
  <c r="I3843" i="4" s="1"/>
  <c r="H3844" i="4" s="1"/>
  <c r="I3844" i="4" s="1"/>
  <c r="H3845" i="4" s="1"/>
  <c r="I3845" i="4" s="1"/>
  <c r="H3846" i="4" s="1"/>
  <c r="I3846" i="4" s="1"/>
  <c r="H3847" i="4" s="1"/>
  <c r="I3847" i="4" s="1"/>
  <c r="H3848" i="4" s="1"/>
  <c r="I3848" i="4" s="1"/>
  <c r="H3849" i="4" s="1"/>
  <c r="I3849" i="4" s="1"/>
  <c r="H3850" i="4" s="1"/>
  <c r="I3850" i="4" s="1"/>
  <c r="H3851" i="4" s="1"/>
  <c r="I3851" i="4" s="1"/>
  <c r="I3807" i="4"/>
  <c r="H3808" i="4" s="1"/>
  <c r="I3808" i="4" s="1"/>
  <c r="H3809" i="4" s="1"/>
  <c r="I3809" i="4" s="1"/>
  <c r="H3810" i="4" s="1"/>
  <c r="I3810" i="4" s="1"/>
  <c r="H3811" i="4" s="1"/>
  <c r="I3811" i="4" s="1"/>
  <c r="H3812" i="4" s="1"/>
  <c r="I3812" i="4" s="1"/>
  <c r="H3813" i="4" s="1"/>
  <c r="I3813" i="4" s="1"/>
  <c r="H3814" i="4" s="1"/>
  <c r="I3814" i="4" s="1"/>
  <c r="H3815" i="4" s="1"/>
  <c r="I3815" i="4" s="1"/>
  <c r="H3816" i="4" s="1"/>
  <c r="I3816" i="4" s="1"/>
  <c r="H3817" i="4" s="1"/>
  <c r="I3817" i="4" s="1"/>
  <c r="H3818" i="4" s="1"/>
  <c r="I3818" i="4" s="1"/>
  <c r="H3819" i="4" s="1"/>
  <c r="I3819" i="4" s="1"/>
  <c r="H3820" i="4" s="1"/>
  <c r="I3820" i="4" s="1"/>
  <c r="H3821" i="4" s="1"/>
  <c r="I3821" i="4" s="1"/>
  <c r="H3822" i="4" s="1"/>
  <c r="I3822" i="4" s="1"/>
  <c r="H3823" i="4" s="1"/>
  <c r="I3823" i="4" s="1"/>
  <c r="H3824" i="4" s="1"/>
  <c r="I3824" i="4" s="1"/>
  <c r="H3825" i="4" s="1"/>
  <c r="I3825" i="4" s="1"/>
  <c r="C817" i="4" l="1"/>
  <c r="B817" i="4" s="1"/>
  <c r="E1419" i="4"/>
  <c r="D1420" i="4" s="1"/>
  <c r="H3877" i="4"/>
  <c r="I3877" i="4" s="1"/>
  <c r="D3895" i="4"/>
  <c r="E3895" i="4" s="1"/>
  <c r="H3765" i="4"/>
  <c r="I3765" i="4" s="1"/>
  <c r="H3766" i="4" s="1"/>
  <c r="I3766" i="4" s="1"/>
  <c r="H3767" i="4" s="1"/>
  <c r="I3767" i="4" s="1"/>
  <c r="H3768" i="4" s="1"/>
  <c r="I3768" i="4" s="1"/>
  <c r="E3782" i="4"/>
  <c r="D3783" i="4" s="1"/>
  <c r="E3783" i="4" s="1"/>
  <c r="D3784" i="4" s="1"/>
  <c r="E3784" i="4" s="1"/>
  <c r="D3785" i="4" s="1"/>
  <c r="D3786" i="4" s="1"/>
  <c r="D3787" i="4" s="1"/>
  <c r="D3788" i="4" s="1"/>
  <c r="D3789" i="4" s="1"/>
  <c r="D3790" i="4" s="1"/>
  <c r="D3791" i="4" s="1"/>
  <c r="D3792" i="4" s="1"/>
  <c r="D3793" i="4" s="1"/>
  <c r="D3794" i="4" s="1"/>
  <c r="D3795" i="4" s="1"/>
  <c r="D3796" i="4" s="1"/>
  <c r="C1094" i="4"/>
  <c r="C818" i="4" l="1"/>
  <c r="B818" i="4" s="1"/>
  <c r="E1420" i="4"/>
  <c r="D1421" i="4" s="1"/>
  <c r="E1421" i="4" s="1"/>
  <c r="D1422" i="4" s="1"/>
  <c r="E1422" i="4" s="1"/>
  <c r="D1423" i="4" s="1"/>
  <c r="D3896" i="4"/>
  <c r="E3896" i="4" s="1"/>
  <c r="C1095" i="4"/>
  <c r="B1095" i="4" s="1"/>
  <c r="B1094" i="4"/>
  <c r="I3764" i="4"/>
  <c r="C819" i="4" l="1"/>
  <c r="B819" i="4" s="1"/>
  <c r="E1423" i="4"/>
  <c r="D1424" i="4" s="1"/>
  <c r="C1096" i="4"/>
  <c r="B1096" i="4" s="1"/>
  <c r="D3897" i="4"/>
  <c r="E3897" i="4" s="1"/>
  <c r="C596" i="4"/>
  <c r="B596" i="4" s="1"/>
  <c r="C494" i="4"/>
  <c r="B494" i="4" s="1"/>
  <c r="C396" i="4"/>
  <c r="B396" i="4" s="1"/>
  <c r="C296" i="4"/>
  <c r="C198" i="4"/>
  <c r="D99" i="4"/>
  <c r="C820" i="4" l="1"/>
  <c r="B820" i="4" s="1"/>
  <c r="E1424" i="4"/>
  <c r="D1425" i="4" s="1"/>
  <c r="C1097" i="4"/>
  <c r="B1097" i="4" s="1"/>
  <c r="D3898" i="4"/>
  <c r="E3898" i="4" s="1"/>
  <c r="C199" i="4"/>
  <c r="B199" i="4" s="1"/>
  <c r="B198" i="4"/>
  <c r="C297" i="4"/>
  <c r="B297" i="4" s="1"/>
  <c r="B296" i="4"/>
  <c r="C597" i="4"/>
  <c r="B597" i="4" s="1"/>
  <c r="C397" i="4"/>
  <c r="B397" i="4" s="1"/>
  <c r="C495" i="4"/>
  <c r="B495" i="4" s="1"/>
  <c r="C821" i="4" l="1"/>
  <c r="B821" i="4" s="1"/>
  <c r="E1425" i="4"/>
  <c r="D1426" i="4" s="1"/>
  <c r="E1426" i="4" s="1"/>
  <c r="D1429" i="4" s="1"/>
  <c r="D1430" i="4" s="1"/>
  <c r="D1431" i="4" s="1"/>
  <c r="D1432" i="4" s="1"/>
  <c r="D1433" i="4" s="1"/>
  <c r="D1434" i="4" s="1"/>
  <c r="D1435" i="4" s="1"/>
  <c r="D1436" i="4" s="1"/>
  <c r="D1437" i="4" s="1"/>
  <c r="E1437" i="4" s="1"/>
  <c r="D1438" i="4" s="1"/>
  <c r="E1438" i="4" s="1"/>
  <c r="D1439" i="4" s="1"/>
  <c r="E1439" i="4" s="1"/>
  <c r="D1440" i="4" s="1"/>
  <c r="E1440" i="4" s="1"/>
  <c r="D1441" i="4" s="1"/>
  <c r="E1441" i="4" s="1"/>
  <c r="D1442" i="4" s="1"/>
  <c r="E1442" i="4" s="1"/>
  <c r="D1443" i="4" s="1"/>
  <c r="E1443" i="4" s="1"/>
  <c r="D1444" i="4" s="1"/>
  <c r="E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C1098" i="4"/>
  <c r="B1098" i="4" s="1"/>
  <c r="D3899" i="4"/>
  <c r="E3899" i="4" s="1"/>
  <c r="C298" i="4"/>
  <c r="B298" i="4" s="1"/>
  <c r="C598" i="4"/>
  <c r="B598" i="4" s="1"/>
  <c r="C200" i="4"/>
  <c r="B200" i="4" s="1"/>
  <c r="C398" i="4"/>
  <c r="B398" i="4" s="1"/>
  <c r="C496" i="4"/>
  <c r="B496" i="4" s="1"/>
  <c r="C822" i="4" l="1"/>
  <c r="B822" i="4" s="1"/>
  <c r="E1469" i="4"/>
  <c r="D1470" i="4" s="1"/>
  <c r="C1099" i="4"/>
  <c r="B1099" i="4" s="1"/>
  <c r="C299" i="4"/>
  <c r="B299" i="4" s="1"/>
  <c r="C599" i="4"/>
  <c r="B599" i="4" s="1"/>
  <c r="D3900" i="4"/>
  <c r="E3900" i="4" s="1"/>
  <c r="C201" i="4"/>
  <c r="B201" i="4" s="1"/>
  <c r="C399" i="4"/>
  <c r="B399" i="4" s="1"/>
  <c r="C497" i="4"/>
  <c r="B497" i="4" s="1"/>
  <c r="C3881" i="4"/>
  <c r="D3719" i="4"/>
  <c r="D3721" i="4" s="1"/>
  <c r="D3722" i="4" s="1"/>
  <c r="D3723" i="4" s="1"/>
  <c r="C100" i="4"/>
  <c r="B100" i="4" s="1"/>
  <c r="D100" i="4"/>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E98"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E196"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E294" i="4" s="1"/>
  <c r="D392"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E392"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E492" i="4" s="1"/>
  <c r="D590"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E590"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E692" i="4" s="1"/>
  <c r="I1531" i="4"/>
  <c r="H1532" i="4" s="1"/>
  <c r="I1532" i="4" s="1"/>
  <c r="H1533" i="4" s="1"/>
  <c r="I1533" i="4" s="1"/>
  <c r="H1535" i="4" s="1"/>
  <c r="H1536" i="4" s="1"/>
  <c r="I1536" i="4" s="1"/>
  <c r="H1537" i="4" s="1"/>
  <c r="I1537" i="4" s="1"/>
  <c r="H1538" i="4" s="1"/>
  <c r="I1538" i="4" s="1"/>
  <c r="C823" i="4" l="1"/>
  <c r="B823" i="4" s="1"/>
  <c r="E1470" i="4"/>
  <c r="D1471" i="4" s="1"/>
  <c r="E1471" i="4" s="1"/>
  <c r="D1472" i="4" s="1"/>
  <c r="E1472" i="4" s="1"/>
  <c r="D1473" i="4" s="1"/>
  <c r="C1100" i="4"/>
  <c r="B1100" i="4" s="1"/>
  <c r="C300" i="4"/>
  <c r="B300" i="4" s="1"/>
  <c r="C202" i="4"/>
  <c r="B202" i="4" s="1"/>
  <c r="C600" i="4"/>
  <c r="B600" i="4" s="1"/>
  <c r="C400" i="4"/>
  <c r="B400" i="4" s="1"/>
  <c r="D3901" i="4"/>
  <c r="E3901" i="4" s="1"/>
  <c r="D1001" i="4"/>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D1060" i="4" s="1"/>
  <c r="D1061" i="4" s="1"/>
  <c r="D1062" i="4" s="1"/>
  <c r="D1063" i="4" s="1"/>
  <c r="D1064" i="4" s="1"/>
  <c r="D1065" i="4" s="1"/>
  <c r="D1066" i="4" s="1"/>
  <c r="D1067" i="4" s="1"/>
  <c r="D1068" i="4" s="1"/>
  <c r="D1069" i="4" s="1"/>
  <c r="D1070" i="4" s="1"/>
  <c r="D1071" i="4" s="1"/>
  <c r="D1072" i="4" s="1"/>
  <c r="I3782" i="4"/>
  <c r="C498" i="4"/>
  <c r="B498" i="4" s="1"/>
  <c r="C3882" i="4"/>
  <c r="D3797" i="4"/>
  <c r="D3798" i="4" s="1"/>
  <c r="D3725" i="4"/>
  <c r="D3727" i="4" s="1"/>
  <c r="D3728" i="4" s="1"/>
  <c r="D3729" i="4" s="1"/>
  <c r="E3719" i="4"/>
  <c r="C101" i="4"/>
  <c r="B101" i="4" s="1"/>
  <c r="D1531" i="4"/>
  <c r="D1532" i="4" s="1"/>
  <c r="D1533" i="4" s="1"/>
  <c r="D1535" i="4" s="1"/>
  <c r="C3618" i="4"/>
  <c r="B3618" i="4" s="1"/>
  <c r="C1101" i="4" l="1"/>
  <c r="B1101" i="4" s="1"/>
  <c r="E972" i="4"/>
  <c r="D1075" i="4" s="1"/>
  <c r="C824" i="4"/>
  <c r="B824" i="4" s="1"/>
  <c r="E1473" i="4"/>
  <c r="D1474" i="4" s="1"/>
  <c r="C301" i="4"/>
  <c r="B301" i="4" s="1"/>
  <c r="C601" i="4"/>
  <c r="B601" i="4" s="1"/>
  <c r="C203" i="4"/>
  <c r="B203" i="4" s="1"/>
  <c r="C401" i="4"/>
  <c r="B401" i="4" s="1"/>
  <c r="D3902" i="4"/>
  <c r="E3902" i="4" s="1"/>
  <c r="H3783" i="4"/>
  <c r="I3783" i="4" s="1"/>
  <c r="C1102" i="4"/>
  <c r="B1102" i="4" s="1"/>
  <c r="C499" i="4"/>
  <c r="B499" i="4" s="1"/>
  <c r="C3883" i="4"/>
  <c r="E3798" i="4"/>
  <c r="D3799" i="4" s="1"/>
  <c r="E3725" i="4"/>
  <c r="D3731" i="4"/>
  <c r="D3732" i="4" s="1"/>
  <c r="D3733" i="4" s="1"/>
  <c r="D3734" i="4" s="1"/>
  <c r="C102" i="4"/>
  <c r="B102" i="4" s="1"/>
  <c r="I1535" i="4"/>
  <c r="C3619" i="4"/>
  <c r="B3619" i="4" s="1"/>
  <c r="C3520" i="4"/>
  <c r="B3520" i="4" s="1"/>
  <c r="C1756" i="4"/>
  <c r="B1756" i="4" s="1"/>
  <c r="C1658" i="4"/>
  <c r="B1658" i="4" s="1"/>
  <c r="C1560" i="4"/>
  <c r="B1560" i="4" s="1"/>
  <c r="C3422" i="4"/>
  <c r="B3422" i="4" s="1"/>
  <c r="C3324" i="4"/>
  <c r="B3324" i="4" s="1"/>
  <c r="C3226" i="4"/>
  <c r="B3226" i="4" s="1"/>
  <c r="C3128" i="4"/>
  <c r="B3128" i="4" s="1"/>
  <c r="C3030" i="4"/>
  <c r="B3030" i="4" s="1"/>
  <c r="C2932" i="4"/>
  <c r="B2932" i="4" s="1"/>
  <c r="C2834" i="4"/>
  <c r="B2834" i="4" s="1"/>
  <c r="C2736" i="4"/>
  <c r="B2736" i="4" s="1"/>
  <c r="H1853" i="4"/>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I1852" i="4" s="1"/>
  <c r="H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I1950" i="4" s="1"/>
  <c r="H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I2048" i="4" s="1"/>
  <c r="H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I2146" i="4" s="1"/>
  <c r="H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I2244" i="4" s="1"/>
  <c r="H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I2342" i="4" s="1"/>
  <c r="H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I2440" i="4" s="1"/>
  <c r="H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I2538" i="4" s="1"/>
  <c r="H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I2636" i="4" s="1"/>
  <c r="H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I2734" i="4" s="1"/>
  <c r="C2638" i="4"/>
  <c r="B2638" i="4" s="1"/>
  <c r="C2540" i="4"/>
  <c r="B2540" i="4" s="1"/>
  <c r="C2442" i="4"/>
  <c r="B2442" i="4" s="1"/>
  <c r="C2344" i="4"/>
  <c r="B2344" i="4" s="1"/>
  <c r="C2246" i="4"/>
  <c r="B2246" i="4" s="1"/>
  <c r="C2148" i="4"/>
  <c r="B2148" i="4" s="1"/>
  <c r="C2050" i="4"/>
  <c r="B2050" i="4" s="1"/>
  <c r="C1952" i="4"/>
  <c r="B1952" i="4" s="1"/>
  <c r="C825" i="4" l="1"/>
  <c r="B825" i="4" s="1"/>
  <c r="E1474" i="4"/>
  <c r="D1475" i="4" s="1"/>
  <c r="C602" i="4"/>
  <c r="B602" i="4" s="1"/>
  <c r="C302" i="4"/>
  <c r="B302" i="4" s="1"/>
  <c r="C204" i="4"/>
  <c r="B204" i="4" s="1"/>
  <c r="C402" i="4"/>
  <c r="B402" i="4" s="1"/>
  <c r="D3903" i="4"/>
  <c r="E3903" i="4" s="1"/>
  <c r="H3784" i="4"/>
  <c r="C1103" i="4"/>
  <c r="B1103" i="4" s="1"/>
  <c r="C500" i="4"/>
  <c r="B500" i="4" s="1"/>
  <c r="C3884" i="4"/>
  <c r="E3731" i="4"/>
  <c r="D3736" i="4"/>
  <c r="D3737" i="4" s="1"/>
  <c r="D3738" i="4" s="1"/>
  <c r="D3739" i="4" s="1"/>
  <c r="C103" i="4"/>
  <c r="B103" i="4" s="1"/>
  <c r="H1540" i="4"/>
  <c r="H1541" i="4" s="1"/>
  <c r="I1541" i="4" s="1"/>
  <c r="H1542" i="4" s="1"/>
  <c r="I1542" i="4" s="1"/>
  <c r="H1543" i="4" s="1"/>
  <c r="I1543" i="4" s="1"/>
  <c r="C1953" i="4"/>
  <c r="B1953" i="4" s="1"/>
  <c r="C2247" i="4"/>
  <c r="B2247" i="4" s="1"/>
  <c r="C1757" i="4"/>
  <c r="B1757" i="4" s="1"/>
  <c r="C2639" i="4"/>
  <c r="B2639" i="4" s="1"/>
  <c r="C2051" i="4"/>
  <c r="B2051" i="4" s="1"/>
  <c r="C2149" i="4"/>
  <c r="B2149" i="4" s="1"/>
  <c r="C2443" i="4"/>
  <c r="B2443" i="4" s="1"/>
  <c r="C3129" i="4"/>
  <c r="B3129" i="4" s="1"/>
  <c r="C3620" i="4"/>
  <c r="B3620" i="4" s="1"/>
  <c r="C2541" i="4"/>
  <c r="B2541" i="4" s="1"/>
  <c r="C3521" i="4"/>
  <c r="B3521" i="4" s="1"/>
  <c r="H2832" i="4"/>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I2832" i="4" s="1"/>
  <c r="H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I2930" i="4" s="1"/>
  <c r="H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I3028" i="4" s="1"/>
  <c r="H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I3126" i="4" s="1"/>
  <c r="H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I3224" i="4" s="1"/>
  <c r="H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I3322" i="4" s="1"/>
  <c r="C1659" i="4"/>
  <c r="B1659" i="4" s="1"/>
  <c r="C1561" i="4"/>
  <c r="B1561" i="4" s="1"/>
  <c r="C3423" i="4"/>
  <c r="B3423" i="4" s="1"/>
  <c r="C3325" i="4"/>
  <c r="B3325" i="4" s="1"/>
  <c r="C3227" i="4"/>
  <c r="B3227" i="4" s="1"/>
  <c r="C3031" i="4"/>
  <c r="B3031" i="4" s="1"/>
  <c r="C2933" i="4"/>
  <c r="B2933" i="4" s="1"/>
  <c r="C2835" i="4"/>
  <c r="B2835" i="4" s="1"/>
  <c r="C2345" i="4"/>
  <c r="B2345" i="4" s="1"/>
  <c r="C2737" i="4"/>
  <c r="B2737" i="4" s="1"/>
  <c r="C1854" i="4"/>
  <c r="B1854" i="4" s="1"/>
  <c r="D1536" i="4"/>
  <c r="D1537" i="4" s="1"/>
  <c r="D1538" i="4" s="1"/>
  <c r="E1535" i="4" s="1"/>
  <c r="D1540" i="4" s="1"/>
  <c r="D1541" i="4" s="1"/>
  <c r="D1542" i="4" s="1"/>
  <c r="D1543" i="4" s="1"/>
  <c r="E1540" i="4" s="1"/>
  <c r="D35" i="4"/>
  <c r="D36" i="4" s="1"/>
  <c r="D37" i="4" s="1"/>
  <c r="D38" i="4" s="1"/>
  <c r="D39" i="4" s="1"/>
  <c r="D40" i="4" s="1"/>
  <c r="D41" i="4" s="1"/>
  <c r="D42" i="4" s="1"/>
  <c r="D44" i="4" s="1"/>
  <c r="D45" i="4" s="1"/>
  <c r="D46" i="4" s="1"/>
  <c r="D47" i="4" s="1"/>
  <c r="D48" i="4" s="1"/>
  <c r="D49" i="4" s="1"/>
  <c r="D50" i="4" s="1"/>
  <c r="D9" i="4"/>
  <c r="D10" i="4" s="1"/>
  <c r="D11" i="4" s="1"/>
  <c r="C826" i="4" l="1"/>
  <c r="B826" i="4" s="1"/>
  <c r="E1475" i="4"/>
  <c r="D1476" i="4" s="1"/>
  <c r="C603" i="4"/>
  <c r="B603" i="4" s="1"/>
  <c r="C303" i="4"/>
  <c r="B303" i="4" s="1"/>
  <c r="C205" i="4"/>
  <c r="B205" i="4" s="1"/>
  <c r="C403" i="4"/>
  <c r="B403" i="4" s="1"/>
  <c r="D3904" i="4"/>
  <c r="E3904" i="4" s="1"/>
  <c r="D1545" i="4"/>
  <c r="I3784" i="4"/>
  <c r="H3785"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1104" i="4"/>
  <c r="B1104" i="4" s="1"/>
  <c r="C501" i="4"/>
  <c r="B501" i="4" s="1"/>
  <c r="C3885" i="4"/>
  <c r="E3736" i="4"/>
  <c r="D3741" i="4" s="1"/>
  <c r="C104" i="4"/>
  <c r="B104" i="4" s="1"/>
  <c r="C1758" i="4"/>
  <c r="B1758" i="4" s="1"/>
  <c r="C2444" i="4"/>
  <c r="B2444" i="4" s="1"/>
  <c r="C3130" i="4"/>
  <c r="B3130" i="4" s="1"/>
  <c r="C2640" i="4"/>
  <c r="B2640" i="4" s="1"/>
  <c r="C2248" i="4"/>
  <c r="B2248" i="4" s="1"/>
  <c r="C2150" i="4"/>
  <c r="B2150" i="4" s="1"/>
  <c r="C2052" i="4"/>
  <c r="B2052" i="4" s="1"/>
  <c r="C2542" i="4"/>
  <c r="B2542" i="4" s="1"/>
  <c r="C3621" i="4"/>
  <c r="B3621" i="4" s="1"/>
  <c r="C1954" i="4"/>
  <c r="B1954" i="4" s="1"/>
  <c r="H3420" i="4"/>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H3486" i="4" s="1"/>
  <c r="I3486" i="4" s="1"/>
  <c r="H3487" i="4" s="1"/>
  <c r="I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C3522" i="4"/>
  <c r="B3522" i="4" s="1"/>
  <c r="C1660" i="4"/>
  <c r="B1660" i="4" s="1"/>
  <c r="C1562" i="4"/>
  <c r="B1562" i="4" s="1"/>
  <c r="C3424" i="4"/>
  <c r="B3424" i="4" s="1"/>
  <c r="C3326" i="4"/>
  <c r="B3326" i="4" s="1"/>
  <c r="C3228" i="4"/>
  <c r="B3228" i="4" s="1"/>
  <c r="C3032" i="4"/>
  <c r="B3032" i="4" s="1"/>
  <c r="C2934" i="4"/>
  <c r="B2934" i="4" s="1"/>
  <c r="C2836" i="4"/>
  <c r="B2836" i="4" s="1"/>
  <c r="C2346" i="4"/>
  <c r="B2346" i="4" s="1"/>
  <c r="C2738" i="4"/>
  <c r="B2738" i="4" s="1"/>
  <c r="C1855" i="4"/>
  <c r="B1855" i="4" s="1"/>
  <c r="C827" i="4" l="1"/>
  <c r="B827" i="4" s="1"/>
  <c r="E1476" i="4"/>
  <c r="D1479" i="4" s="1"/>
  <c r="D1480" i="4" s="1"/>
  <c r="D1481" i="4" s="1"/>
  <c r="D1482" i="4" s="1"/>
  <c r="D1483" i="4" s="1"/>
  <c r="D1484" i="4" s="1"/>
  <c r="D1485" i="4" s="1"/>
  <c r="D1486" i="4" s="1"/>
  <c r="D1487" i="4" s="1"/>
  <c r="E1487" i="4" s="1"/>
  <c r="D1488" i="4" s="1"/>
  <c r="E1488" i="4" s="1"/>
  <c r="D1489" i="4" s="1"/>
  <c r="E1489" i="4" s="1"/>
  <c r="D1490" i="4" s="1"/>
  <c r="E1490" i="4" s="1"/>
  <c r="D1491" i="4" s="1"/>
  <c r="E1491" i="4" s="1"/>
  <c r="D1492" i="4" s="1"/>
  <c r="E1492" i="4" s="1"/>
  <c r="D1493" i="4" s="1"/>
  <c r="E1493" i="4" s="1"/>
  <c r="D1494" i="4" s="1"/>
  <c r="E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C604" i="4"/>
  <c r="B604" i="4" s="1"/>
  <c r="C206" i="4"/>
  <c r="B206" i="4" s="1"/>
  <c r="C304" i="4"/>
  <c r="B304" i="4" s="1"/>
  <c r="C404" i="4"/>
  <c r="B404" i="4" s="1"/>
  <c r="D3905" i="4"/>
  <c r="E3905" i="4" s="1"/>
  <c r="D1546" i="4"/>
  <c r="D1547" i="4" s="1"/>
  <c r="D1548" i="4" s="1"/>
  <c r="D1549" i="4" s="1"/>
  <c r="E1545" i="4" s="1"/>
  <c r="D1551" i="4" s="1"/>
  <c r="D1552" i="4" s="1"/>
  <c r="D1553" i="4" s="1"/>
  <c r="D1554" i="4" s="1"/>
  <c r="E1551" i="4" s="1"/>
  <c r="I3785" i="4"/>
  <c r="H3786" i="4" s="1"/>
  <c r="I3420" i="4"/>
  <c r="H3518" i="4"/>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H3591" i="4" s="1"/>
  <c r="I3591" i="4" s="1"/>
  <c r="H3592" i="4" s="1"/>
  <c r="I3592" i="4" s="1"/>
  <c r="H3593" i="4" s="1"/>
  <c r="I3593" i="4" s="1"/>
  <c r="H3594" i="4" s="1"/>
  <c r="I3594" i="4" s="1"/>
  <c r="H3595" i="4" s="1"/>
  <c r="I3595" i="4" s="1"/>
  <c r="H3596" i="4" s="1"/>
  <c r="I3596" i="4" s="1"/>
  <c r="H3597" i="4" s="1"/>
  <c r="I3597" i="4" s="1"/>
  <c r="H3598" i="4" s="1"/>
  <c r="I3598" i="4" s="1"/>
  <c r="H3599" i="4" s="1"/>
  <c r="I3599" i="4" s="1"/>
  <c r="H3600" i="4" s="1"/>
  <c r="I3600" i="4" s="1"/>
  <c r="H3601" i="4" s="1"/>
  <c r="I3601" i="4" s="1"/>
  <c r="H3602" i="4" s="1"/>
  <c r="I3602" i="4" s="1"/>
  <c r="H3603" i="4" s="1"/>
  <c r="I3603" i="4" s="1"/>
  <c r="H3604" i="4" s="1"/>
  <c r="I3604" i="4" s="1"/>
  <c r="H3605" i="4" s="1"/>
  <c r="I3605" i="4" s="1"/>
  <c r="H3606" i="4" s="1"/>
  <c r="I3606" i="4" s="1"/>
  <c r="H3607" i="4" s="1"/>
  <c r="I3607" i="4" s="1"/>
  <c r="H3608" i="4" s="1"/>
  <c r="I3608" i="4" s="1"/>
  <c r="H3609" i="4" s="1"/>
  <c r="I3609" i="4" s="1"/>
  <c r="H3610" i="4" s="1"/>
  <c r="I3610" i="4" s="1"/>
  <c r="H3611" i="4" s="1"/>
  <c r="I3611" i="4" s="1"/>
  <c r="H3612" i="4" s="1"/>
  <c r="I3612" i="4" s="1"/>
  <c r="H3613" i="4" s="1"/>
  <c r="I3613" i="4" s="1"/>
  <c r="H3614" i="4" s="1"/>
  <c r="I3614" i="4" s="1"/>
  <c r="I3518" i="4" s="1"/>
  <c r="H3616" i="4" s="1"/>
  <c r="H3617" i="4" s="1"/>
  <c r="I3617" i="4" s="1"/>
  <c r="H3618" i="4" s="1"/>
  <c r="I3618" i="4" s="1"/>
  <c r="H3619" i="4" s="1"/>
  <c r="I3619" i="4" s="1"/>
  <c r="H3620" i="4" s="1"/>
  <c r="I3620" i="4" s="1"/>
  <c r="H3621" i="4" s="1"/>
  <c r="I3621" i="4" s="1"/>
  <c r="H3622" i="4" s="1"/>
  <c r="I3622" i="4" s="1"/>
  <c r="H3623" i="4" s="1"/>
  <c r="I3623" i="4" s="1"/>
  <c r="H3624" i="4" s="1"/>
  <c r="I3624" i="4" s="1"/>
  <c r="H3625" i="4" s="1"/>
  <c r="I3625" i="4" s="1"/>
  <c r="H3626" i="4" s="1"/>
  <c r="I3626" i="4" s="1"/>
  <c r="H3627" i="4" s="1"/>
  <c r="I3627" i="4" s="1"/>
  <c r="H3628" i="4" s="1"/>
  <c r="I3628" i="4" s="1"/>
  <c r="H3629" i="4" s="1"/>
  <c r="I3629" i="4" s="1"/>
  <c r="H3630" i="4" s="1"/>
  <c r="I3630" i="4" s="1"/>
  <c r="H3631" i="4" s="1"/>
  <c r="I3631" i="4" s="1"/>
  <c r="H3632" i="4" s="1"/>
  <c r="I3632" i="4" s="1"/>
  <c r="H3633" i="4" s="1"/>
  <c r="I3633" i="4" s="1"/>
  <c r="H3634" i="4" s="1"/>
  <c r="I3634" i="4" s="1"/>
  <c r="H3635" i="4" s="1"/>
  <c r="I3635" i="4" s="1"/>
  <c r="H3636" i="4" s="1"/>
  <c r="I3636" i="4" s="1"/>
  <c r="H3637" i="4" s="1"/>
  <c r="I3637" i="4" s="1"/>
  <c r="H3638" i="4" s="1"/>
  <c r="I3638" i="4" s="1"/>
  <c r="H3639" i="4" s="1"/>
  <c r="I3639" i="4" s="1"/>
  <c r="H3640" i="4" s="1"/>
  <c r="I3640" i="4" s="1"/>
  <c r="H3641" i="4" s="1"/>
  <c r="I3641" i="4" s="1"/>
  <c r="H3642" i="4" s="1"/>
  <c r="I3642" i="4" s="1"/>
  <c r="H3643" i="4" s="1"/>
  <c r="I3643" i="4" s="1"/>
  <c r="H3644" i="4" s="1"/>
  <c r="I3644" i="4" s="1"/>
  <c r="H3645" i="4" s="1"/>
  <c r="I3645" i="4" s="1"/>
  <c r="H3646" i="4" s="1"/>
  <c r="I3646" i="4" s="1"/>
  <c r="H3647" i="4" s="1"/>
  <c r="I3647" i="4" s="1"/>
  <c r="H3648" i="4" s="1"/>
  <c r="I3648" i="4" s="1"/>
  <c r="H3649" i="4" s="1"/>
  <c r="I3649" i="4" s="1"/>
  <c r="H3650" i="4" s="1"/>
  <c r="I3650" i="4" s="1"/>
  <c r="H3651" i="4" s="1"/>
  <c r="I3651" i="4" s="1"/>
  <c r="H3652" i="4" s="1"/>
  <c r="I3652" i="4" s="1"/>
  <c r="H3653" i="4" s="1"/>
  <c r="I3653" i="4" s="1"/>
  <c r="H3654" i="4" s="1"/>
  <c r="I3654" i="4" s="1"/>
  <c r="H3655" i="4" s="1"/>
  <c r="I3655" i="4" s="1"/>
  <c r="H3656" i="4" s="1"/>
  <c r="I3656" i="4" s="1"/>
  <c r="H3657" i="4" s="1"/>
  <c r="I3657" i="4" s="1"/>
  <c r="H3658" i="4" s="1"/>
  <c r="I3658" i="4" s="1"/>
  <c r="H3659" i="4" s="1"/>
  <c r="I3659" i="4" s="1"/>
  <c r="H3660" i="4" s="1"/>
  <c r="I3660" i="4" s="1"/>
  <c r="H3661" i="4" s="1"/>
  <c r="I3661" i="4" s="1"/>
  <c r="H3662" i="4" s="1"/>
  <c r="I3662" i="4" s="1"/>
  <c r="H3663" i="4" s="1"/>
  <c r="I3663" i="4" s="1"/>
  <c r="H3664" i="4" s="1"/>
  <c r="I3664" i="4" s="1"/>
  <c r="H3665" i="4" s="1"/>
  <c r="I3665" i="4" s="1"/>
  <c r="H3666" i="4" s="1"/>
  <c r="I3666" i="4" s="1"/>
  <c r="H3667" i="4" s="1"/>
  <c r="I3667" i="4" s="1"/>
  <c r="H3668" i="4" s="1"/>
  <c r="I3668" i="4" s="1"/>
  <c r="H3669" i="4" s="1"/>
  <c r="I3669" i="4" s="1"/>
  <c r="H3670" i="4" s="1"/>
  <c r="I3670" i="4" s="1"/>
  <c r="H3671" i="4" s="1"/>
  <c r="I3671" i="4" s="1"/>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H3690" i="4" s="1"/>
  <c r="I3690" i="4" s="1"/>
  <c r="H3691" i="4" s="1"/>
  <c r="I3691" i="4" s="1"/>
  <c r="H3692" i="4" s="1"/>
  <c r="I3692" i="4" s="1"/>
  <c r="H3693" i="4" s="1"/>
  <c r="I3693" i="4" s="1"/>
  <c r="H3694" i="4" s="1"/>
  <c r="I3694" i="4" s="1"/>
  <c r="H3695" i="4" s="1"/>
  <c r="I3695" i="4" s="1"/>
  <c r="H3696" i="4" s="1"/>
  <c r="I3696" i="4" s="1"/>
  <c r="H3697" i="4" s="1"/>
  <c r="I3697" i="4" s="1"/>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I3616" i="4" s="1"/>
  <c r="E55" i="4"/>
  <c r="D56" i="4" s="1"/>
  <c r="E56" i="4" s="1"/>
  <c r="D57" i="4" s="1"/>
  <c r="D58" i="4" s="1"/>
  <c r="D59" i="4" s="1"/>
  <c r="E59" i="4" s="1"/>
  <c r="D60" i="4" s="1"/>
  <c r="E60" i="4" s="1"/>
  <c r="C1105" i="4"/>
  <c r="B1105" i="4" s="1"/>
  <c r="C502" i="4"/>
  <c r="B502" i="4" s="1"/>
  <c r="C3886" i="4"/>
  <c r="C105" i="4"/>
  <c r="B105" i="4" s="1"/>
  <c r="C1759" i="4"/>
  <c r="B1759" i="4" s="1"/>
  <c r="C2445" i="4"/>
  <c r="B2445" i="4" s="1"/>
  <c r="C2151" i="4"/>
  <c r="B2151" i="4" s="1"/>
  <c r="I1540" i="4"/>
  <c r="H1545" i="4" s="1"/>
  <c r="H1546" i="4" s="1"/>
  <c r="I1546" i="4" s="1"/>
  <c r="H1547" i="4" s="1"/>
  <c r="C2249" i="4"/>
  <c r="B2249" i="4" s="1"/>
  <c r="C3131" i="4"/>
  <c r="B3131" i="4" s="1"/>
  <c r="C2641" i="4"/>
  <c r="B2641" i="4" s="1"/>
  <c r="C2053" i="4"/>
  <c r="B2053" i="4" s="1"/>
  <c r="C1955" i="4"/>
  <c r="B1955" i="4" s="1"/>
  <c r="C3622" i="4"/>
  <c r="B3622" i="4" s="1"/>
  <c r="C2543" i="4"/>
  <c r="B2543" i="4" s="1"/>
  <c r="C3523" i="4"/>
  <c r="B3523" i="4" s="1"/>
  <c r="C1661" i="4"/>
  <c r="B1661" i="4" s="1"/>
  <c r="C1563" i="4"/>
  <c r="B1563" i="4" s="1"/>
  <c r="C3425" i="4"/>
  <c r="B3425" i="4" s="1"/>
  <c r="C3327" i="4"/>
  <c r="B3327" i="4" s="1"/>
  <c r="C3229" i="4"/>
  <c r="B3229" i="4" s="1"/>
  <c r="C3033" i="4"/>
  <c r="B3033" i="4" s="1"/>
  <c r="C2935" i="4"/>
  <c r="B2935" i="4" s="1"/>
  <c r="C2837" i="4"/>
  <c r="B2837" i="4" s="1"/>
  <c r="C2347" i="4"/>
  <c r="B2347" i="4" s="1"/>
  <c r="C2739" i="4"/>
  <c r="B2739" i="4" s="1"/>
  <c r="C1856" i="4"/>
  <c r="B1856" i="4" s="1"/>
  <c r="C828" i="4" l="1"/>
  <c r="B828" i="4" s="1"/>
  <c r="E1519" i="4"/>
  <c r="D1520" i="4" s="1"/>
  <c r="C605" i="4"/>
  <c r="B605" i="4" s="1"/>
  <c r="C207" i="4"/>
  <c r="B207" i="4" s="1"/>
  <c r="C305" i="4"/>
  <c r="B305" i="4" s="1"/>
  <c r="C405" i="4"/>
  <c r="B405" i="4" s="1"/>
  <c r="D3906" i="4"/>
  <c r="E3906" i="4" s="1"/>
  <c r="I3786" i="4"/>
  <c r="H3787" i="4" s="1"/>
  <c r="D61" i="4"/>
  <c r="E61" i="4" s="1"/>
  <c r="D62" i="4" s="1"/>
  <c r="E62" i="4" s="1"/>
  <c r="D63" i="4" s="1"/>
  <c r="E63" i="4" s="1"/>
  <c r="D64" i="4" s="1"/>
  <c r="E66" i="4" s="1"/>
  <c r="D67" i="4" s="1"/>
  <c r="E67" i="4" s="1"/>
  <c r="D68" i="4" s="1"/>
  <c r="D69" i="4" s="1"/>
  <c r="D70" i="4" s="1"/>
  <c r="D71" i="4" s="1"/>
  <c r="D72" i="4" s="1"/>
  <c r="D73" i="4" s="1"/>
  <c r="D74" i="4" s="1"/>
  <c r="D75" i="4" s="1"/>
  <c r="C1106" i="4"/>
  <c r="B1106" i="4" s="1"/>
  <c r="C503" i="4"/>
  <c r="B503" i="4" s="1"/>
  <c r="C3887" i="4"/>
  <c r="C106" i="4"/>
  <c r="B106" i="4" s="1"/>
  <c r="C1760" i="4"/>
  <c r="B1760" i="4" s="1"/>
  <c r="C2152" i="4"/>
  <c r="B2152" i="4" s="1"/>
  <c r="C2446" i="4"/>
  <c r="B2446" i="4" s="1"/>
  <c r="C2642" i="4"/>
  <c r="B2642" i="4" s="1"/>
  <c r="C2250" i="4"/>
  <c r="B2250" i="4" s="1"/>
  <c r="C3132" i="4"/>
  <c r="B3132" i="4" s="1"/>
  <c r="C2054" i="4"/>
  <c r="B2054" i="4" s="1"/>
  <c r="C2544" i="4"/>
  <c r="B2544" i="4" s="1"/>
  <c r="C3623" i="4"/>
  <c r="B3623" i="4" s="1"/>
  <c r="C1956" i="4"/>
  <c r="B1956" i="4" s="1"/>
  <c r="C3524" i="4"/>
  <c r="B3524" i="4" s="1"/>
  <c r="C1662" i="4"/>
  <c r="B1662" i="4" s="1"/>
  <c r="C1564" i="4"/>
  <c r="B1564" i="4" s="1"/>
  <c r="C3426" i="4"/>
  <c r="B3426" i="4" s="1"/>
  <c r="C3328" i="4"/>
  <c r="B3328" i="4" s="1"/>
  <c r="C3230" i="4"/>
  <c r="B3230" i="4" s="1"/>
  <c r="C3034" i="4"/>
  <c r="B3034" i="4" s="1"/>
  <c r="C2936" i="4"/>
  <c r="B2936" i="4" s="1"/>
  <c r="C2838" i="4"/>
  <c r="B2838" i="4" s="1"/>
  <c r="C2348" i="4"/>
  <c r="B2348" i="4" s="1"/>
  <c r="C2740" i="4"/>
  <c r="B2740" i="4" s="1"/>
  <c r="C1857" i="4"/>
  <c r="B1857" i="4" s="1"/>
  <c r="C829" i="4" l="1"/>
  <c r="B829" i="4" s="1"/>
  <c r="C606" i="4"/>
  <c r="B606" i="4" s="1"/>
  <c r="E1520" i="4"/>
  <c r="D1521" i="4" s="1"/>
  <c r="E1521" i="4" s="1"/>
  <c r="D1522" i="4" s="1"/>
  <c r="E1522" i="4" s="1"/>
  <c r="D1523" i="4" s="1"/>
  <c r="C306" i="4"/>
  <c r="B306" i="4" s="1"/>
  <c r="C208" i="4"/>
  <c r="B208" i="4" s="1"/>
  <c r="C406" i="4"/>
  <c r="B406" i="4" s="1"/>
  <c r="D3907" i="4"/>
  <c r="E3907" i="4" s="1"/>
  <c r="I3787" i="4"/>
  <c r="H3788" i="4" s="1"/>
  <c r="C1107" i="4"/>
  <c r="B1107" i="4" s="1"/>
  <c r="C504" i="4"/>
  <c r="B504" i="4" s="1"/>
  <c r="C3888" i="4"/>
  <c r="C107" i="4"/>
  <c r="B107" i="4" s="1"/>
  <c r="C1761" i="4"/>
  <c r="B1761" i="4" s="1"/>
  <c r="C2153" i="4"/>
  <c r="B2153" i="4" s="1"/>
  <c r="C2447" i="4"/>
  <c r="B2447" i="4" s="1"/>
  <c r="C3133" i="4"/>
  <c r="B3133" i="4" s="1"/>
  <c r="C2251" i="4"/>
  <c r="B2251" i="4" s="1"/>
  <c r="C2643" i="4"/>
  <c r="B2643" i="4" s="1"/>
  <c r="C2055" i="4"/>
  <c r="B2055" i="4" s="1"/>
  <c r="C1957" i="4"/>
  <c r="B1957" i="4" s="1"/>
  <c r="C3624" i="4"/>
  <c r="B3624" i="4" s="1"/>
  <c r="C2545" i="4"/>
  <c r="B2545" i="4" s="1"/>
  <c r="C3525" i="4"/>
  <c r="B3525" i="4" s="1"/>
  <c r="C1663" i="4"/>
  <c r="B1663" i="4" s="1"/>
  <c r="C1565" i="4"/>
  <c r="B1565" i="4" s="1"/>
  <c r="C3427" i="4"/>
  <c r="B3427" i="4" s="1"/>
  <c r="C3329" i="4"/>
  <c r="B3329" i="4" s="1"/>
  <c r="C3231" i="4"/>
  <c r="B3231" i="4" s="1"/>
  <c r="C3035" i="4"/>
  <c r="B3035" i="4" s="1"/>
  <c r="C2937" i="4"/>
  <c r="B2937" i="4" s="1"/>
  <c r="C2839" i="4"/>
  <c r="B2839" i="4" s="1"/>
  <c r="C2349" i="4"/>
  <c r="B2349" i="4" s="1"/>
  <c r="C2741" i="4"/>
  <c r="B2741" i="4" s="1"/>
  <c r="C1858" i="4"/>
  <c r="B1858" i="4" s="1"/>
  <c r="C830" i="4" l="1"/>
  <c r="B830" i="4" s="1"/>
  <c r="C607" i="4"/>
  <c r="B607" i="4" s="1"/>
  <c r="E1523" i="4"/>
  <c r="D1524" i="4" s="1"/>
  <c r="C307" i="4"/>
  <c r="B307" i="4" s="1"/>
  <c r="C209" i="4"/>
  <c r="B209" i="4" s="1"/>
  <c r="C407" i="4"/>
  <c r="B407" i="4" s="1"/>
  <c r="D3908" i="4"/>
  <c r="E3908" i="4" s="1"/>
  <c r="I3788" i="4"/>
  <c r="H3789" i="4" s="1"/>
  <c r="C1108" i="4"/>
  <c r="B1108" i="4" s="1"/>
  <c r="C505" i="4"/>
  <c r="B505" i="4" s="1"/>
  <c r="C3889" i="4"/>
  <c r="C108" i="4"/>
  <c r="B108" i="4" s="1"/>
  <c r="C1762" i="4"/>
  <c r="B1762" i="4" s="1"/>
  <c r="C2154" i="4"/>
  <c r="B2154" i="4" s="1"/>
  <c r="C2644" i="4"/>
  <c r="B2644" i="4" s="1"/>
  <c r="C2448" i="4"/>
  <c r="B2448" i="4" s="1"/>
  <c r="C3134" i="4"/>
  <c r="B3134" i="4" s="1"/>
  <c r="C2252" i="4"/>
  <c r="B2252" i="4" s="1"/>
  <c r="I1547" i="4"/>
  <c r="H1548" i="4" s="1"/>
  <c r="I1548" i="4" s="1"/>
  <c r="H1549" i="4" s="1"/>
  <c r="I1549" i="4" s="1"/>
  <c r="C2056" i="4"/>
  <c r="B2056" i="4" s="1"/>
  <c r="C3625" i="4"/>
  <c r="B3625" i="4" s="1"/>
  <c r="C2546" i="4"/>
  <c r="B2546" i="4" s="1"/>
  <c r="C1958" i="4"/>
  <c r="B1958" i="4" s="1"/>
  <c r="C3526" i="4"/>
  <c r="B3526" i="4" s="1"/>
  <c r="C1664" i="4"/>
  <c r="B1664" i="4" s="1"/>
  <c r="C1566" i="4"/>
  <c r="B1566" i="4" s="1"/>
  <c r="C3428" i="4"/>
  <c r="B3428" i="4" s="1"/>
  <c r="C3330" i="4"/>
  <c r="B3330" i="4" s="1"/>
  <c r="C3232" i="4"/>
  <c r="B3232" i="4" s="1"/>
  <c r="C3036" i="4"/>
  <c r="B3036" i="4" s="1"/>
  <c r="C2938" i="4"/>
  <c r="B2938" i="4" s="1"/>
  <c r="C2840" i="4"/>
  <c r="B2840" i="4" s="1"/>
  <c r="C2350" i="4"/>
  <c r="B2350" i="4" s="1"/>
  <c r="C2742" i="4"/>
  <c r="B2742" i="4" s="1"/>
  <c r="C1859" i="4"/>
  <c r="B1859" i="4" s="1"/>
  <c r="C608" i="4" l="1"/>
  <c r="B608" i="4" s="1"/>
  <c r="C831" i="4"/>
  <c r="B831" i="4" s="1"/>
  <c r="E1524" i="4"/>
  <c r="D1525" i="4" s="1"/>
  <c r="C308" i="4"/>
  <c r="B308" i="4" s="1"/>
  <c r="C408" i="4"/>
  <c r="B408" i="4" s="1"/>
  <c r="C210" i="4"/>
  <c r="B210" i="4" s="1"/>
  <c r="D3909" i="4"/>
  <c r="E3909" i="4" s="1"/>
  <c r="I3789" i="4"/>
  <c r="H3790" i="4" s="1"/>
  <c r="C1109" i="4"/>
  <c r="B1109" i="4" s="1"/>
  <c r="C506" i="4"/>
  <c r="B506" i="4" s="1"/>
  <c r="C3890" i="4"/>
  <c r="C2645" i="4"/>
  <c r="B2645" i="4" s="1"/>
  <c r="C2449" i="4"/>
  <c r="B2449" i="4" s="1"/>
  <c r="C109" i="4"/>
  <c r="B109" i="4" s="1"/>
  <c r="C1763" i="4"/>
  <c r="B1763" i="4" s="1"/>
  <c r="C2155" i="4"/>
  <c r="B2155" i="4" s="1"/>
  <c r="C3135" i="4"/>
  <c r="B3135" i="4" s="1"/>
  <c r="C2253" i="4"/>
  <c r="B2253" i="4" s="1"/>
  <c r="C2057" i="4"/>
  <c r="B2057" i="4" s="1"/>
  <c r="C1959" i="4"/>
  <c r="B1959" i="4" s="1"/>
  <c r="C2547" i="4"/>
  <c r="B2547" i="4" s="1"/>
  <c r="C3626" i="4"/>
  <c r="B3626" i="4" s="1"/>
  <c r="C3527" i="4"/>
  <c r="B3527" i="4" s="1"/>
  <c r="C1665" i="4"/>
  <c r="B1665" i="4" s="1"/>
  <c r="C1567" i="4"/>
  <c r="B1567" i="4" s="1"/>
  <c r="C3429" i="4"/>
  <c r="B3429" i="4" s="1"/>
  <c r="C3331" i="4"/>
  <c r="B3331" i="4" s="1"/>
  <c r="C3233" i="4"/>
  <c r="B3233" i="4" s="1"/>
  <c r="C3037" i="4"/>
  <c r="B3037" i="4" s="1"/>
  <c r="C2939" i="4"/>
  <c r="B2939" i="4" s="1"/>
  <c r="C2841" i="4"/>
  <c r="B2841" i="4" s="1"/>
  <c r="C2351" i="4"/>
  <c r="B2351" i="4" s="1"/>
  <c r="C2743" i="4"/>
  <c r="B2743" i="4" s="1"/>
  <c r="C1860" i="4"/>
  <c r="B1860" i="4" s="1"/>
  <c r="C609" i="4" l="1"/>
  <c r="B609" i="4" s="1"/>
  <c r="C832" i="4"/>
  <c r="B832" i="4" s="1"/>
  <c r="E1525" i="4"/>
  <c r="D1526" i="4" s="1"/>
  <c r="E1526" i="4" s="1"/>
  <c r="C309" i="4"/>
  <c r="B309" i="4" s="1"/>
  <c r="C409" i="4"/>
  <c r="B409" i="4" s="1"/>
  <c r="C211" i="4"/>
  <c r="B211" i="4" s="1"/>
  <c r="D3910" i="4"/>
  <c r="E3910" i="4" s="1"/>
  <c r="I3790" i="4"/>
  <c r="H3791" i="4" s="1"/>
  <c r="C1110" i="4"/>
  <c r="B1110" i="4" s="1"/>
  <c r="C507" i="4"/>
  <c r="B507" i="4" s="1"/>
  <c r="C3891" i="4"/>
  <c r="C2646" i="4"/>
  <c r="B2646" i="4" s="1"/>
  <c r="C2450" i="4"/>
  <c r="B2450" i="4" s="1"/>
  <c r="C1764" i="4"/>
  <c r="B1764" i="4" s="1"/>
  <c r="C110" i="4"/>
  <c r="B110" i="4" s="1"/>
  <c r="C2156" i="4"/>
  <c r="B2156" i="4" s="1"/>
  <c r="C3136" i="4"/>
  <c r="B3136" i="4" s="1"/>
  <c r="C2254" i="4"/>
  <c r="B2254" i="4" s="1"/>
  <c r="C2058" i="4"/>
  <c r="B2058" i="4" s="1"/>
  <c r="C3627" i="4"/>
  <c r="B3627" i="4" s="1"/>
  <c r="C2548" i="4"/>
  <c r="B2548" i="4" s="1"/>
  <c r="C1960" i="4"/>
  <c r="B1960" i="4" s="1"/>
  <c r="C3528" i="4"/>
  <c r="B3528" i="4" s="1"/>
  <c r="C1666" i="4"/>
  <c r="B1666" i="4" s="1"/>
  <c r="C1568" i="4"/>
  <c r="B1568" i="4" s="1"/>
  <c r="C3430" i="4"/>
  <c r="B3430" i="4" s="1"/>
  <c r="C3332" i="4"/>
  <c r="B3332" i="4" s="1"/>
  <c r="C3234" i="4"/>
  <c r="B3234" i="4" s="1"/>
  <c r="C3038" i="4"/>
  <c r="B3038" i="4" s="1"/>
  <c r="C2940" i="4"/>
  <c r="B2940" i="4" s="1"/>
  <c r="C2842" i="4"/>
  <c r="B2842" i="4" s="1"/>
  <c r="C2352" i="4"/>
  <c r="B2352" i="4" s="1"/>
  <c r="C2744" i="4"/>
  <c r="B2744" i="4" s="1"/>
  <c r="C1861" i="4"/>
  <c r="B1861" i="4" s="1"/>
  <c r="C610" i="4" l="1"/>
  <c r="B610" i="4" s="1"/>
  <c r="C833" i="4"/>
  <c r="B833" i="4" s="1"/>
  <c r="C310" i="4"/>
  <c r="B310" i="4" s="1"/>
  <c r="C212" i="4"/>
  <c r="B212" i="4" s="1"/>
  <c r="C410" i="4"/>
  <c r="B410" i="4" s="1"/>
  <c r="D3911" i="4"/>
  <c r="E3911" i="4" s="1"/>
  <c r="I3791" i="4"/>
  <c r="H3792" i="4" s="1"/>
  <c r="I1545" i="4"/>
  <c r="H1551" i="4"/>
  <c r="H1552" i="4" s="1"/>
  <c r="I1552" i="4" s="1"/>
  <c r="H1553" i="4" s="1"/>
  <c r="I1553" i="4" s="1"/>
  <c r="H1554" i="4" s="1"/>
  <c r="I1554" i="4" s="1"/>
  <c r="C1111" i="4"/>
  <c r="B1111" i="4" s="1"/>
  <c r="C508" i="4"/>
  <c r="B508" i="4" s="1"/>
  <c r="C1765" i="4"/>
  <c r="B1765" i="4" s="1"/>
  <c r="C2451" i="4"/>
  <c r="B2451" i="4" s="1"/>
  <c r="C2647" i="4"/>
  <c r="B2647" i="4" s="1"/>
  <c r="C3892" i="4"/>
  <c r="C2157" i="4"/>
  <c r="B2157" i="4" s="1"/>
  <c r="C111" i="4"/>
  <c r="B111" i="4" s="1"/>
  <c r="C3137" i="4"/>
  <c r="B3137" i="4" s="1"/>
  <c r="C2255" i="4"/>
  <c r="B2255" i="4" s="1"/>
  <c r="C2059" i="4"/>
  <c r="B2059" i="4" s="1"/>
  <c r="C3628" i="4"/>
  <c r="B3628" i="4" s="1"/>
  <c r="C2549" i="4"/>
  <c r="B2549" i="4" s="1"/>
  <c r="C1961" i="4"/>
  <c r="B1961" i="4" s="1"/>
  <c r="C3529" i="4"/>
  <c r="B3529" i="4" s="1"/>
  <c r="C1667" i="4"/>
  <c r="B1667" i="4" s="1"/>
  <c r="C1569" i="4"/>
  <c r="B1569" i="4" s="1"/>
  <c r="C3431" i="4"/>
  <c r="B3431" i="4" s="1"/>
  <c r="C3333" i="4"/>
  <c r="B3333" i="4" s="1"/>
  <c r="C3235" i="4"/>
  <c r="B3235" i="4" s="1"/>
  <c r="C3039" i="4"/>
  <c r="B3039" i="4" s="1"/>
  <c r="C2941" i="4"/>
  <c r="B2941" i="4" s="1"/>
  <c r="C2843" i="4"/>
  <c r="B2843" i="4" s="1"/>
  <c r="C2353" i="4"/>
  <c r="B2353" i="4" s="1"/>
  <c r="C2745" i="4"/>
  <c r="B2745" i="4" s="1"/>
  <c r="C1862" i="4"/>
  <c r="B1862" i="4" s="1"/>
  <c r="C611" i="4" l="1"/>
  <c r="B611" i="4" s="1"/>
  <c r="C834" i="4"/>
  <c r="B834" i="4" s="1"/>
  <c r="C311" i="4"/>
  <c r="B311" i="4" s="1"/>
  <c r="C411" i="4"/>
  <c r="B411" i="4" s="1"/>
  <c r="C213" i="4"/>
  <c r="B213" i="4" s="1"/>
  <c r="D3912" i="4"/>
  <c r="E3912" i="4" s="1"/>
  <c r="I3792" i="4"/>
  <c r="H3793" i="4" s="1"/>
  <c r="C1112" i="4"/>
  <c r="B1112" i="4" s="1"/>
  <c r="C509" i="4"/>
  <c r="B509" i="4" s="1"/>
  <c r="C1766" i="4"/>
  <c r="B1766" i="4" s="1"/>
  <c r="C2648" i="4"/>
  <c r="B2648" i="4" s="1"/>
  <c r="C2452" i="4"/>
  <c r="B2452" i="4" s="1"/>
  <c r="C3893" i="4"/>
  <c r="C2158" i="4"/>
  <c r="B2158" i="4" s="1"/>
  <c r="C112" i="4"/>
  <c r="B112" i="4" s="1"/>
  <c r="C3138" i="4"/>
  <c r="B3138" i="4" s="1"/>
  <c r="C2256" i="4"/>
  <c r="B2256" i="4" s="1"/>
  <c r="C2060" i="4"/>
  <c r="B2060" i="4" s="1"/>
  <c r="C1962" i="4"/>
  <c r="B1962" i="4" s="1"/>
  <c r="C2550" i="4"/>
  <c r="B2550" i="4" s="1"/>
  <c r="C3629" i="4"/>
  <c r="B3629" i="4" s="1"/>
  <c r="C3530" i="4"/>
  <c r="B3530" i="4" s="1"/>
  <c r="C1668" i="4"/>
  <c r="B1668" i="4" s="1"/>
  <c r="C1570" i="4"/>
  <c r="B1570" i="4" s="1"/>
  <c r="C3432" i="4"/>
  <c r="B3432" i="4" s="1"/>
  <c r="C3334" i="4"/>
  <c r="B3334" i="4" s="1"/>
  <c r="C3236" i="4"/>
  <c r="B3236" i="4" s="1"/>
  <c r="C3040" i="4"/>
  <c r="B3040" i="4" s="1"/>
  <c r="C2942" i="4"/>
  <c r="B2942" i="4" s="1"/>
  <c r="C2844" i="4"/>
  <c r="B2844" i="4" s="1"/>
  <c r="C2354" i="4"/>
  <c r="B2354" i="4" s="1"/>
  <c r="C2746" i="4"/>
  <c r="B2746" i="4" s="1"/>
  <c r="C1863" i="4"/>
  <c r="B1863" i="4" s="1"/>
  <c r="C612" i="4" l="1"/>
  <c r="B612" i="4" s="1"/>
  <c r="C835" i="4"/>
  <c r="B835" i="4" s="1"/>
  <c r="C312" i="4"/>
  <c r="B312" i="4" s="1"/>
  <c r="C412" i="4"/>
  <c r="B412" i="4" s="1"/>
  <c r="C214" i="4"/>
  <c r="B214" i="4" s="1"/>
  <c r="D3913" i="4"/>
  <c r="E3913" i="4" s="1"/>
  <c r="I3793" i="4"/>
  <c r="H3794" i="4" s="1"/>
  <c r="I1551" i="4"/>
  <c r="C1113" i="4"/>
  <c r="B1113" i="4" s="1"/>
  <c r="C2649" i="4"/>
  <c r="B2649" i="4" s="1"/>
  <c r="C1767" i="4"/>
  <c r="B1767" i="4" s="1"/>
  <c r="C510" i="4"/>
  <c r="B510" i="4" s="1"/>
  <c r="C2453" i="4"/>
  <c r="B2453" i="4" s="1"/>
  <c r="C2159" i="4"/>
  <c r="B2159" i="4" s="1"/>
  <c r="C3894" i="4"/>
  <c r="C113" i="4"/>
  <c r="B113" i="4" s="1"/>
  <c r="C3139" i="4"/>
  <c r="B3139" i="4" s="1"/>
  <c r="C2257" i="4"/>
  <c r="B2257" i="4" s="1"/>
  <c r="C2061" i="4"/>
  <c r="B2061" i="4" s="1"/>
  <c r="C3630" i="4"/>
  <c r="B3630" i="4" s="1"/>
  <c r="C2551" i="4"/>
  <c r="B2551" i="4" s="1"/>
  <c r="C1963" i="4"/>
  <c r="B1963" i="4" s="1"/>
  <c r="C3531" i="4"/>
  <c r="B3531" i="4" s="1"/>
  <c r="C1669" i="4"/>
  <c r="B1669" i="4" s="1"/>
  <c r="C1571" i="4"/>
  <c r="B1571" i="4" s="1"/>
  <c r="C3433" i="4"/>
  <c r="B3433" i="4" s="1"/>
  <c r="C3335" i="4"/>
  <c r="B3335" i="4" s="1"/>
  <c r="C3237" i="4"/>
  <c r="B3237" i="4" s="1"/>
  <c r="C3041" i="4"/>
  <c r="B3041" i="4" s="1"/>
  <c r="C2943" i="4"/>
  <c r="B2943" i="4" s="1"/>
  <c r="C2845" i="4"/>
  <c r="B2845" i="4" s="1"/>
  <c r="C2355" i="4"/>
  <c r="B2355" i="4" s="1"/>
  <c r="C2747" i="4"/>
  <c r="B2747" i="4" s="1"/>
  <c r="C1864" i="4"/>
  <c r="B1864" i="4" s="1"/>
  <c r="C613" i="4" l="1"/>
  <c r="B613" i="4" s="1"/>
  <c r="C836" i="4"/>
  <c r="B836" i="4" s="1"/>
  <c r="C313" i="4"/>
  <c r="B313" i="4" s="1"/>
  <c r="C413" i="4"/>
  <c r="B413" i="4" s="1"/>
  <c r="C215" i="4"/>
  <c r="B215" i="4" s="1"/>
  <c r="D3914" i="4"/>
  <c r="E3914" i="4" s="1"/>
  <c r="I3794" i="4"/>
  <c r="H3795" i="4" s="1"/>
  <c r="C1768" i="4"/>
  <c r="B1768" i="4" s="1"/>
  <c r="C1114" i="4"/>
  <c r="B1114" i="4" s="1"/>
  <c r="C2650" i="4"/>
  <c r="B2650" i="4" s="1"/>
  <c r="C511" i="4"/>
  <c r="B511" i="4" s="1"/>
  <c r="C2454" i="4"/>
  <c r="B2454" i="4" s="1"/>
  <c r="C614" i="4"/>
  <c r="B614" i="4" s="1"/>
  <c r="C2160" i="4"/>
  <c r="B2160" i="4" s="1"/>
  <c r="C2258" i="4"/>
  <c r="B2258" i="4" s="1"/>
  <c r="C3895" i="4"/>
  <c r="C114" i="4"/>
  <c r="B114" i="4" s="1"/>
  <c r="C3140" i="4"/>
  <c r="B3140" i="4" s="1"/>
  <c r="C2062" i="4"/>
  <c r="B2062" i="4" s="1"/>
  <c r="C1964" i="4"/>
  <c r="B1964" i="4" s="1"/>
  <c r="C2552" i="4"/>
  <c r="B2552" i="4" s="1"/>
  <c r="C3631" i="4"/>
  <c r="B3631" i="4" s="1"/>
  <c r="C3532" i="4"/>
  <c r="B3532" i="4" s="1"/>
  <c r="C1670" i="4"/>
  <c r="B1670" i="4" s="1"/>
  <c r="C1572" i="4"/>
  <c r="B1572" i="4" s="1"/>
  <c r="C3434" i="4"/>
  <c r="B3434" i="4" s="1"/>
  <c r="C3336" i="4"/>
  <c r="B3336" i="4" s="1"/>
  <c r="C3238" i="4"/>
  <c r="B3238" i="4" s="1"/>
  <c r="C3042" i="4"/>
  <c r="B3042" i="4" s="1"/>
  <c r="C2944" i="4"/>
  <c r="B2944" i="4" s="1"/>
  <c r="C2846" i="4"/>
  <c r="B2846" i="4" s="1"/>
  <c r="C2356" i="4"/>
  <c r="B2356" i="4" s="1"/>
  <c r="C2748" i="4"/>
  <c r="B2748" i="4" s="1"/>
  <c r="C1865" i="4"/>
  <c r="B1865" i="4" s="1"/>
  <c r="C837" i="4" l="1"/>
  <c r="B837" i="4" s="1"/>
  <c r="C314" i="4"/>
  <c r="B314" i="4" s="1"/>
  <c r="C414" i="4"/>
  <c r="B414" i="4" s="1"/>
  <c r="C216" i="4"/>
  <c r="B216" i="4" s="1"/>
  <c r="D3915" i="4"/>
  <c r="E3915" i="4" s="1"/>
  <c r="I3795" i="4"/>
  <c r="H3796" i="4" s="1"/>
  <c r="C1769" i="4"/>
  <c r="B1769" i="4" s="1"/>
  <c r="C1115" i="4"/>
  <c r="B1115" i="4" s="1"/>
  <c r="C2651" i="4"/>
  <c r="B2651" i="4" s="1"/>
  <c r="C2161" i="4"/>
  <c r="B2161" i="4" s="1"/>
  <c r="C512" i="4"/>
  <c r="B512" i="4" s="1"/>
  <c r="C2455" i="4"/>
  <c r="B2455" i="4" s="1"/>
  <c r="C615" i="4"/>
  <c r="B615" i="4" s="1"/>
  <c r="C2259" i="4"/>
  <c r="B2259" i="4" s="1"/>
  <c r="C3896" i="4"/>
  <c r="C115" i="4"/>
  <c r="B115" i="4" s="1"/>
  <c r="C3141" i="4"/>
  <c r="B3141" i="4" s="1"/>
  <c r="C2063" i="4"/>
  <c r="B2063" i="4" s="1"/>
  <c r="C3632" i="4"/>
  <c r="B3632" i="4" s="1"/>
  <c r="C2553" i="4"/>
  <c r="B2553" i="4" s="1"/>
  <c r="C1965" i="4"/>
  <c r="B1965" i="4" s="1"/>
  <c r="C3533" i="4"/>
  <c r="B3533" i="4" s="1"/>
  <c r="C1671" i="4"/>
  <c r="B1671" i="4" s="1"/>
  <c r="C1573" i="4"/>
  <c r="B1573" i="4" s="1"/>
  <c r="C3435" i="4"/>
  <c r="B3435" i="4" s="1"/>
  <c r="C3337" i="4"/>
  <c r="B3337" i="4" s="1"/>
  <c r="C3239" i="4"/>
  <c r="B3239" i="4" s="1"/>
  <c r="C3043" i="4"/>
  <c r="B3043" i="4" s="1"/>
  <c r="C2945" i="4"/>
  <c r="B2945" i="4" s="1"/>
  <c r="C2847" i="4"/>
  <c r="B2847" i="4" s="1"/>
  <c r="C2357" i="4"/>
  <c r="B2357" i="4" s="1"/>
  <c r="C2749" i="4"/>
  <c r="B2749" i="4" s="1"/>
  <c r="C1866" i="4"/>
  <c r="B1866" i="4" s="1"/>
  <c r="C838" i="4" l="1"/>
  <c r="B838" i="4" s="1"/>
  <c r="C315" i="4"/>
  <c r="B315" i="4" s="1"/>
  <c r="C217" i="4"/>
  <c r="B217" i="4" s="1"/>
  <c r="C415" i="4"/>
  <c r="B415" i="4" s="1"/>
  <c r="D3916" i="4"/>
  <c r="E3916" i="4" s="1"/>
  <c r="I3796" i="4"/>
  <c r="H3797" i="4" s="1"/>
  <c r="C1770" i="4"/>
  <c r="B1770" i="4" s="1"/>
  <c r="C1116" i="4"/>
  <c r="B1116" i="4" s="1"/>
  <c r="C2162" i="4"/>
  <c r="B2162" i="4" s="1"/>
  <c r="C2652" i="4"/>
  <c r="B2652" i="4" s="1"/>
  <c r="C2456" i="4"/>
  <c r="B2456" i="4" s="1"/>
  <c r="C513" i="4"/>
  <c r="B513" i="4" s="1"/>
  <c r="C2260" i="4"/>
  <c r="B2260" i="4" s="1"/>
  <c r="C616" i="4"/>
  <c r="B616" i="4" s="1"/>
  <c r="C3897" i="4"/>
  <c r="C116" i="4"/>
  <c r="B116" i="4" s="1"/>
  <c r="C3142" i="4"/>
  <c r="B3142" i="4" s="1"/>
  <c r="C2064" i="4"/>
  <c r="B2064" i="4" s="1"/>
  <c r="C2554" i="4"/>
  <c r="B2554" i="4" s="1"/>
  <c r="C1966" i="4"/>
  <c r="B1966" i="4" s="1"/>
  <c r="C3633" i="4"/>
  <c r="B3633" i="4" s="1"/>
  <c r="C3534" i="4"/>
  <c r="B3534" i="4" s="1"/>
  <c r="C1672" i="4"/>
  <c r="B1672" i="4" s="1"/>
  <c r="C1574" i="4"/>
  <c r="B1574" i="4" s="1"/>
  <c r="C3436" i="4"/>
  <c r="B3436" i="4" s="1"/>
  <c r="C3338" i="4"/>
  <c r="B3338" i="4" s="1"/>
  <c r="C3240" i="4"/>
  <c r="B3240" i="4" s="1"/>
  <c r="C3044" i="4"/>
  <c r="B3044" i="4" s="1"/>
  <c r="C2946" i="4"/>
  <c r="B2946" i="4" s="1"/>
  <c r="C2848" i="4"/>
  <c r="B2848" i="4" s="1"/>
  <c r="C2358" i="4"/>
  <c r="B2358" i="4" s="1"/>
  <c r="C2750" i="4"/>
  <c r="B2750" i="4" s="1"/>
  <c r="C1867" i="4"/>
  <c r="B1867" i="4" s="1"/>
  <c r="C839" i="4" l="1"/>
  <c r="B839" i="4" s="1"/>
  <c r="C316" i="4"/>
  <c r="B316" i="4" s="1"/>
  <c r="C218" i="4"/>
  <c r="B218" i="4" s="1"/>
  <c r="C416" i="4"/>
  <c r="B416" i="4" s="1"/>
  <c r="D3917" i="4"/>
  <c r="E3917" i="4" s="1"/>
  <c r="I3797" i="4"/>
  <c r="H3798" i="4" s="1"/>
  <c r="C1771" i="4"/>
  <c r="B1771" i="4" s="1"/>
  <c r="C1117" i="4"/>
  <c r="B1117" i="4" s="1"/>
  <c r="C2163" i="4"/>
  <c r="B2163" i="4" s="1"/>
  <c r="C2653" i="4"/>
  <c r="B2653" i="4" s="1"/>
  <c r="C514" i="4"/>
  <c r="B514" i="4" s="1"/>
  <c r="C2457" i="4"/>
  <c r="B2457" i="4" s="1"/>
  <c r="C2261" i="4"/>
  <c r="B2261" i="4" s="1"/>
  <c r="C617" i="4"/>
  <c r="B617" i="4" s="1"/>
  <c r="C317" i="4"/>
  <c r="B317" i="4" s="1"/>
  <c r="C219" i="4"/>
  <c r="B219" i="4" s="1"/>
  <c r="C3898" i="4"/>
  <c r="C117" i="4"/>
  <c r="B117" i="4" s="1"/>
  <c r="C2065" i="4"/>
  <c r="B2065" i="4" s="1"/>
  <c r="C3143" i="4"/>
  <c r="B3143" i="4" s="1"/>
  <c r="C3634" i="4"/>
  <c r="B3634" i="4" s="1"/>
  <c r="C1967" i="4"/>
  <c r="B1967" i="4" s="1"/>
  <c r="C2555" i="4"/>
  <c r="B2555" i="4" s="1"/>
  <c r="C3535" i="4"/>
  <c r="B3535" i="4" s="1"/>
  <c r="C1673" i="4"/>
  <c r="B1673" i="4" s="1"/>
  <c r="C1575" i="4"/>
  <c r="B1575" i="4" s="1"/>
  <c r="C3437" i="4"/>
  <c r="B3437" i="4" s="1"/>
  <c r="C3339" i="4"/>
  <c r="B3339" i="4" s="1"/>
  <c r="C3241" i="4"/>
  <c r="B3241" i="4" s="1"/>
  <c r="C3045" i="4"/>
  <c r="B3045" i="4" s="1"/>
  <c r="C2947" i="4"/>
  <c r="B2947" i="4" s="1"/>
  <c r="C2849" i="4"/>
  <c r="B2849" i="4" s="1"/>
  <c r="C2359" i="4"/>
  <c r="B2359" i="4" s="1"/>
  <c r="C2751" i="4"/>
  <c r="B2751" i="4" s="1"/>
  <c r="C1868" i="4"/>
  <c r="B1868" i="4" s="1"/>
  <c r="C840" i="4" l="1"/>
  <c r="B840" i="4" s="1"/>
  <c r="C417" i="4"/>
  <c r="B417" i="4" s="1"/>
  <c r="D3918" i="4"/>
  <c r="E3918" i="4" s="1"/>
  <c r="I3798" i="4"/>
  <c r="H3799" i="4" s="1"/>
  <c r="I3799" i="4" s="1"/>
  <c r="C1772" i="4"/>
  <c r="B1772" i="4" s="1"/>
  <c r="C1118" i="4"/>
  <c r="B1118" i="4" s="1"/>
  <c r="C1001" i="4"/>
  <c r="B1001" i="4" s="1"/>
  <c r="C2164" i="4"/>
  <c r="B2164" i="4" s="1"/>
  <c r="C2458" i="4"/>
  <c r="B2458" i="4" s="1"/>
  <c r="C515" i="4"/>
  <c r="B515" i="4" s="1"/>
  <c r="C2654" i="4"/>
  <c r="B2654" i="4" s="1"/>
  <c r="C2262" i="4"/>
  <c r="B2262" i="4" s="1"/>
  <c r="C618" i="4"/>
  <c r="B618" i="4" s="1"/>
  <c r="C318" i="4"/>
  <c r="B318" i="4" s="1"/>
  <c r="C220" i="4"/>
  <c r="B220" i="4" s="1"/>
  <c r="C3899" i="4"/>
  <c r="C118" i="4"/>
  <c r="B118" i="4" s="1"/>
  <c r="C2066" i="4"/>
  <c r="B2066" i="4" s="1"/>
  <c r="C3144" i="4"/>
  <c r="B3144" i="4" s="1"/>
  <c r="C2556" i="4"/>
  <c r="B2556" i="4" s="1"/>
  <c r="C1968" i="4"/>
  <c r="B1968" i="4" s="1"/>
  <c r="C3635" i="4"/>
  <c r="B3635" i="4" s="1"/>
  <c r="C3536" i="4"/>
  <c r="B3536" i="4" s="1"/>
  <c r="C1674" i="4"/>
  <c r="B1674" i="4" s="1"/>
  <c r="C1576" i="4"/>
  <c r="B1576" i="4" s="1"/>
  <c r="C3438" i="4"/>
  <c r="B3438" i="4" s="1"/>
  <c r="C3340" i="4"/>
  <c r="B3340" i="4" s="1"/>
  <c r="C3242" i="4"/>
  <c r="B3242" i="4" s="1"/>
  <c r="C3046" i="4"/>
  <c r="B3046" i="4" s="1"/>
  <c r="C2948" i="4"/>
  <c r="B2948" i="4" s="1"/>
  <c r="C2850" i="4"/>
  <c r="B2850" i="4" s="1"/>
  <c r="C2360" i="4"/>
  <c r="B2360" i="4" s="1"/>
  <c r="C2752" i="4"/>
  <c r="B2752" i="4" s="1"/>
  <c r="C1869" i="4"/>
  <c r="B1869" i="4" s="1"/>
  <c r="C841" i="4" l="1"/>
  <c r="B841" i="4" s="1"/>
  <c r="C418" i="4"/>
  <c r="B418" i="4" s="1"/>
  <c r="D3919" i="4"/>
  <c r="E3919" i="4" s="1"/>
  <c r="C1773" i="4"/>
  <c r="B1773" i="4" s="1"/>
  <c r="C1119" i="4"/>
  <c r="B1119" i="4" s="1"/>
  <c r="C1002" i="4"/>
  <c r="B1002" i="4" s="1"/>
  <c r="C2165" i="4"/>
  <c r="B2165" i="4" s="1"/>
  <c r="C2263" i="4"/>
  <c r="B2263" i="4" s="1"/>
  <c r="C2459" i="4"/>
  <c r="B2459" i="4" s="1"/>
  <c r="C2655" i="4"/>
  <c r="B2655" i="4" s="1"/>
  <c r="C516" i="4"/>
  <c r="B516" i="4" s="1"/>
  <c r="C2067" i="4"/>
  <c r="B2067" i="4" s="1"/>
  <c r="C619" i="4"/>
  <c r="B619" i="4" s="1"/>
  <c r="C319" i="4"/>
  <c r="B319" i="4" s="1"/>
  <c r="C221" i="4"/>
  <c r="B221" i="4" s="1"/>
  <c r="C3900" i="4"/>
  <c r="C119" i="4"/>
  <c r="B119" i="4" s="1"/>
  <c r="C3145" i="4"/>
  <c r="B3145" i="4" s="1"/>
  <c r="C3636" i="4"/>
  <c r="B3636" i="4" s="1"/>
  <c r="C1969" i="4"/>
  <c r="B1969" i="4" s="1"/>
  <c r="C2557" i="4"/>
  <c r="B2557" i="4" s="1"/>
  <c r="C3537" i="4"/>
  <c r="B3537" i="4" s="1"/>
  <c r="C1675" i="4"/>
  <c r="B1675" i="4" s="1"/>
  <c r="C1577" i="4"/>
  <c r="B1577" i="4" s="1"/>
  <c r="C3439" i="4"/>
  <c r="B3439" i="4" s="1"/>
  <c r="C3341" i="4"/>
  <c r="B3341" i="4" s="1"/>
  <c r="C3243" i="4"/>
  <c r="B3243" i="4" s="1"/>
  <c r="C3047" i="4"/>
  <c r="B3047" i="4" s="1"/>
  <c r="C2949" i="4"/>
  <c r="B2949" i="4" s="1"/>
  <c r="C2851" i="4"/>
  <c r="B2851" i="4" s="1"/>
  <c r="C2361" i="4"/>
  <c r="B2361" i="4" s="1"/>
  <c r="C2753" i="4"/>
  <c r="B2753" i="4" s="1"/>
  <c r="C1870" i="4"/>
  <c r="B1870" i="4" s="1"/>
  <c r="C842" i="4" l="1"/>
  <c r="B842" i="4" s="1"/>
  <c r="C419" i="4"/>
  <c r="B419" i="4" s="1"/>
  <c r="D3920" i="4"/>
  <c r="E3920" i="4" s="1"/>
  <c r="C1774" i="4"/>
  <c r="B1774" i="4" s="1"/>
  <c r="C2460" i="4"/>
  <c r="B2460" i="4" s="1"/>
  <c r="C2166" i="4"/>
  <c r="B2166" i="4" s="1"/>
  <c r="C2264" i="4"/>
  <c r="B2264" i="4" s="1"/>
  <c r="C1120" i="4"/>
  <c r="B1120" i="4" s="1"/>
  <c r="C1003" i="4"/>
  <c r="B1003" i="4" s="1"/>
  <c r="C2656" i="4"/>
  <c r="B2656" i="4" s="1"/>
  <c r="C517" i="4"/>
  <c r="B517" i="4" s="1"/>
  <c r="C2068" i="4"/>
  <c r="B2068" i="4" s="1"/>
  <c r="C620" i="4"/>
  <c r="B620" i="4" s="1"/>
  <c r="C320" i="4"/>
  <c r="B320" i="4" s="1"/>
  <c r="C222" i="4"/>
  <c r="B222" i="4" s="1"/>
  <c r="C3901" i="4"/>
  <c r="C120" i="4"/>
  <c r="B120" i="4" s="1"/>
  <c r="C3146" i="4"/>
  <c r="B3146" i="4" s="1"/>
  <c r="C1970" i="4"/>
  <c r="B1970" i="4" s="1"/>
  <c r="C2558" i="4"/>
  <c r="B2558" i="4" s="1"/>
  <c r="C3637" i="4"/>
  <c r="B3637" i="4" s="1"/>
  <c r="C3538" i="4"/>
  <c r="B3538" i="4" s="1"/>
  <c r="C1676" i="4"/>
  <c r="B1676" i="4" s="1"/>
  <c r="C1578" i="4"/>
  <c r="B1578" i="4" s="1"/>
  <c r="C3440" i="4"/>
  <c r="B3440" i="4" s="1"/>
  <c r="C3342" i="4"/>
  <c r="B3342" i="4" s="1"/>
  <c r="C3244" i="4"/>
  <c r="B3244" i="4" s="1"/>
  <c r="C3048" i="4"/>
  <c r="B3048" i="4" s="1"/>
  <c r="C2950" i="4"/>
  <c r="B2950" i="4" s="1"/>
  <c r="C2852" i="4"/>
  <c r="B2852" i="4" s="1"/>
  <c r="C2362" i="4"/>
  <c r="B2362" i="4" s="1"/>
  <c r="C2754" i="4"/>
  <c r="B2754" i="4" s="1"/>
  <c r="C1871" i="4"/>
  <c r="B1871" i="4" s="1"/>
  <c r="C843" i="4" l="1"/>
  <c r="B843" i="4" s="1"/>
  <c r="C420" i="4"/>
  <c r="B420" i="4" s="1"/>
  <c r="D3921" i="4"/>
  <c r="E3921" i="4" s="1"/>
  <c r="C1775" i="4"/>
  <c r="B1775" i="4" s="1"/>
  <c r="C2461" i="4"/>
  <c r="B2461" i="4" s="1"/>
  <c r="C2167" i="4"/>
  <c r="B2167" i="4" s="1"/>
  <c r="C2265" i="4"/>
  <c r="B2265" i="4" s="1"/>
  <c r="C1121" i="4"/>
  <c r="B1121" i="4" s="1"/>
  <c r="C1004" i="4"/>
  <c r="B1004" i="4" s="1"/>
  <c r="C2657" i="4"/>
  <c r="B2657" i="4" s="1"/>
  <c r="C518" i="4"/>
  <c r="B518" i="4" s="1"/>
  <c r="C2069" i="4"/>
  <c r="B2069" i="4" s="1"/>
  <c r="C621" i="4"/>
  <c r="B621" i="4" s="1"/>
  <c r="C321" i="4"/>
  <c r="B321" i="4" s="1"/>
  <c r="C223" i="4"/>
  <c r="B223" i="4" s="1"/>
  <c r="C3902" i="4"/>
  <c r="C121" i="4"/>
  <c r="B121" i="4" s="1"/>
  <c r="C3147" i="4"/>
  <c r="B3147" i="4" s="1"/>
  <c r="C3638" i="4"/>
  <c r="B3638" i="4" s="1"/>
  <c r="C2559" i="4"/>
  <c r="B2559" i="4" s="1"/>
  <c r="C1971" i="4"/>
  <c r="B1971" i="4" s="1"/>
  <c r="C3539" i="4"/>
  <c r="B3539" i="4" s="1"/>
  <c r="C1677" i="4"/>
  <c r="B1677" i="4" s="1"/>
  <c r="C1579" i="4"/>
  <c r="B1579" i="4" s="1"/>
  <c r="C3441" i="4"/>
  <c r="B3441" i="4" s="1"/>
  <c r="C3343" i="4"/>
  <c r="B3343" i="4" s="1"/>
  <c r="C3245" i="4"/>
  <c r="B3245" i="4" s="1"/>
  <c r="C3049" i="4"/>
  <c r="B3049" i="4" s="1"/>
  <c r="C2951" i="4"/>
  <c r="B2951" i="4" s="1"/>
  <c r="C2853" i="4"/>
  <c r="B2853" i="4" s="1"/>
  <c r="C2363" i="4"/>
  <c r="B2363" i="4" s="1"/>
  <c r="C2755" i="4"/>
  <c r="B2755" i="4" s="1"/>
  <c r="C1872" i="4"/>
  <c r="B1872" i="4" s="1"/>
  <c r="C844" i="4" l="1"/>
  <c r="B844" i="4" s="1"/>
  <c r="C421" i="4"/>
  <c r="B421" i="4" s="1"/>
  <c r="D3922" i="4"/>
  <c r="E3922" i="4" s="1"/>
  <c r="C1776" i="4"/>
  <c r="B1776" i="4" s="1"/>
  <c r="C2266" i="4"/>
  <c r="B2266" i="4" s="1"/>
  <c r="C2462" i="4"/>
  <c r="B2462" i="4" s="1"/>
  <c r="C2168" i="4"/>
  <c r="B2168" i="4" s="1"/>
  <c r="C2658" i="4"/>
  <c r="B2658" i="4" s="1"/>
  <c r="C1122" i="4"/>
  <c r="B1122" i="4" s="1"/>
  <c r="C1005" i="4"/>
  <c r="B1005" i="4" s="1"/>
  <c r="C519" i="4"/>
  <c r="B519" i="4" s="1"/>
  <c r="C2070" i="4"/>
  <c r="B2070" i="4" s="1"/>
  <c r="C622" i="4"/>
  <c r="B622" i="4" s="1"/>
  <c r="C322" i="4"/>
  <c r="B322" i="4" s="1"/>
  <c r="C224" i="4"/>
  <c r="B224" i="4" s="1"/>
  <c r="C3903" i="4"/>
  <c r="C122" i="4"/>
  <c r="B122" i="4" s="1"/>
  <c r="C3148" i="4"/>
  <c r="B3148" i="4" s="1"/>
  <c r="C1972" i="4"/>
  <c r="B1972" i="4" s="1"/>
  <c r="C2560" i="4"/>
  <c r="B2560" i="4" s="1"/>
  <c r="C3639" i="4"/>
  <c r="B3639" i="4" s="1"/>
  <c r="C3540" i="4"/>
  <c r="B3540" i="4" s="1"/>
  <c r="C1678" i="4"/>
  <c r="B1678" i="4" s="1"/>
  <c r="C1580" i="4"/>
  <c r="B1580" i="4" s="1"/>
  <c r="C3442" i="4"/>
  <c r="B3442" i="4" s="1"/>
  <c r="C3344" i="4"/>
  <c r="B3344" i="4" s="1"/>
  <c r="C3246" i="4"/>
  <c r="B3246" i="4" s="1"/>
  <c r="C3050" i="4"/>
  <c r="B3050" i="4" s="1"/>
  <c r="C2952" i="4"/>
  <c r="B2952" i="4" s="1"/>
  <c r="C2854" i="4"/>
  <c r="B2854" i="4" s="1"/>
  <c r="C2364" i="4"/>
  <c r="B2364" i="4" s="1"/>
  <c r="C2756" i="4"/>
  <c r="B2756" i="4" s="1"/>
  <c r="C1873" i="4"/>
  <c r="B1873" i="4" s="1"/>
  <c r="C845" i="4" l="1"/>
  <c r="B845" i="4" s="1"/>
  <c r="C422" i="4"/>
  <c r="B422" i="4" s="1"/>
  <c r="D3923" i="4"/>
  <c r="E3923" i="4" s="1"/>
  <c r="C1777" i="4"/>
  <c r="B1777" i="4" s="1"/>
  <c r="C2463" i="4"/>
  <c r="B2463" i="4" s="1"/>
  <c r="C2267" i="4"/>
  <c r="B2267" i="4" s="1"/>
  <c r="C2659" i="4"/>
  <c r="B2659" i="4" s="1"/>
  <c r="C2169" i="4"/>
  <c r="B2169" i="4" s="1"/>
  <c r="C1123" i="4"/>
  <c r="B1123" i="4" s="1"/>
  <c r="C1006" i="4"/>
  <c r="B1006" i="4" s="1"/>
  <c r="C520" i="4"/>
  <c r="B520" i="4" s="1"/>
  <c r="C2071" i="4"/>
  <c r="B2071" i="4" s="1"/>
  <c r="C623" i="4"/>
  <c r="B623" i="4" s="1"/>
  <c r="C323" i="4"/>
  <c r="B323" i="4" s="1"/>
  <c r="C225" i="4"/>
  <c r="B225" i="4" s="1"/>
  <c r="C3904" i="4"/>
  <c r="C123" i="4"/>
  <c r="B123" i="4" s="1"/>
  <c r="C3149" i="4"/>
  <c r="B3149" i="4" s="1"/>
  <c r="C2561" i="4"/>
  <c r="B2561" i="4" s="1"/>
  <c r="C3640" i="4"/>
  <c r="B3640" i="4" s="1"/>
  <c r="C1973" i="4"/>
  <c r="B1973" i="4" s="1"/>
  <c r="C3541" i="4"/>
  <c r="B3541" i="4" s="1"/>
  <c r="C1679" i="4"/>
  <c r="B1679" i="4" s="1"/>
  <c r="C1581" i="4"/>
  <c r="B1581" i="4" s="1"/>
  <c r="C3443" i="4"/>
  <c r="B3443" i="4" s="1"/>
  <c r="C3345" i="4"/>
  <c r="B3345" i="4" s="1"/>
  <c r="C3247" i="4"/>
  <c r="B3247" i="4" s="1"/>
  <c r="C3051" i="4"/>
  <c r="B3051" i="4" s="1"/>
  <c r="C2953" i="4"/>
  <c r="B2953" i="4" s="1"/>
  <c r="C2855" i="4"/>
  <c r="B2855" i="4" s="1"/>
  <c r="C2365" i="4"/>
  <c r="B2365" i="4" s="1"/>
  <c r="C2757" i="4"/>
  <c r="B2757" i="4" s="1"/>
  <c r="C1874" i="4"/>
  <c r="B1874" i="4" s="1"/>
  <c r="C423" i="4" l="1"/>
  <c r="B423" i="4" s="1"/>
  <c r="C846" i="4"/>
  <c r="B846" i="4" s="1"/>
  <c r="D3924" i="4"/>
  <c r="E3924" i="4" s="1"/>
  <c r="C2660" i="4"/>
  <c r="B2660" i="4" s="1"/>
  <c r="C1778" i="4"/>
  <c r="B1778" i="4" s="1"/>
  <c r="C2268" i="4"/>
  <c r="B2268" i="4" s="1"/>
  <c r="C2464" i="4"/>
  <c r="B2464" i="4" s="1"/>
  <c r="C2170" i="4"/>
  <c r="B2170" i="4" s="1"/>
  <c r="C1124" i="4"/>
  <c r="B1124" i="4" s="1"/>
  <c r="C1007" i="4"/>
  <c r="B1007" i="4" s="1"/>
  <c r="C521" i="4"/>
  <c r="B521" i="4" s="1"/>
  <c r="C2072" i="4"/>
  <c r="B2072" i="4" s="1"/>
  <c r="C624" i="4"/>
  <c r="B624" i="4" s="1"/>
  <c r="C424" i="4"/>
  <c r="B424" i="4" s="1"/>
  <c r="C324" i="4"/>
  <c r="B324" i="4" s="1"/>
  <c r="C226" i="4"/>
  <c r="B226" i="4" s="1"/>
  <c r="C3905" i="4"/>
  <c r="C124" i="4"/>
  <c r="B124" i="4" s="1"/>
  <c r="C3150" i="4"/>
  <c r="B3150" i="4" s="1"/>
  <c r="C1974" i="4"/>
  <c r="B1974" i="4" s="1"/>
  <c r="C3641" i="4"/>
  <c r="B3641" i="4" s="1"/>
  <c r="C2562" i="4"/>
  <c r="B2562" i="4" s="1"/>
  <c r="C3542" i="4"/>
  <c r="B3542" i="4" s="1"/>
  <c r="C1680" i="4"/>
  <c r="B1680" i="4" s="1"/>
  <c r="C1582" i="4"/>
  <c r="B1582" i="4" s="1"/>
  <c r="C3444" i="4"/>
  <c r="B3444" i="4" s="1"/>
  <c r="C3346" i="4"/>
  <c r="B3346" i="4" s="1"/>
  <c r="C3248" i="4"/>
  <c r="B3248" i="4" s="1"/>
  <c r="C3052" i="4"/>
  <c r="B3052" i="4" s="1"/>
  <c r="C2954" i="4"/>
  <c r="B2954" i="4" s="1"/>
  <c r="C2856" i="4"/>
  <c r="B2856" i="4" s="1"/>
  <c r="C2366" i="4"/>
  <c r="B2366" i="4" s="1"/>
  <c r="C2758" i="4"/>
  <c r="B2758" i="4" s="1"/>
  <c r="C1875" i="4"/>
  <c r="B1875" i="4" s="1"/>
  <c r="C847" i="4" l="1"/>
  <c r="B847" i="4" s="1"/>
  <c r="D3925" i="4"/>
  <c r="E3925" i="4" s="1"/>
  <c r="C2661" i="4"/>
  <c r="B2661" i="4" s="1"/>
  <c r="C1779" i="4"/>
  <c r="B1779" i="4" s="1"/>
  <c r="C2269" i="4"/>
  <c r="B2269" i="4" s="1"/>
  <c r="C2465" i="4"/>
  <c r="B2465" i="4" s="1"/>
  <c r="C2171" i="4"/>
  <c r="B2171" i="4" s="1"/>
  <c r="C1125" i="4"/>
  <c r="B1125" i="4" s="1"/>
  <c r="C1008" i="4"/>
  <c r="B1008" i="4" s="1"/>
  <c r="C522" i="4"/>
  <c r="B522" i="4" s="1"/>
  <c r="C2073" i="4"/>
  <c r="B2073" i="4" s="1"/>
  <c r="C625" i="4"/>
  <c r="B625" i="4" s="1"/>
  <c r="C425" i="4"/>
  <c r="B425" i="4" s="1"/>
  <c r="C325" i="4"/>
  <c r="B325" i="4" s="1"/>
  <c r="C227" i="4"/>
  <c r="B227" i="4" s="1"/>
  <c r="C3906" i="4"/>
  <c r="C125" i="4"/>
  <c r="B125" i="4" s="1"/>
  <c r="C3151" i="4"/>
  <c r="B3151" i="4" s="1"/>
  <c r="C2563" i="4"/>
  <c r="B2563" i="4" s="1"/>
  <c r="C3642" i="4"/>
  <c r="B3642" i="4" s="1"/>
  <c r="C1975" i="4"/>
  <c r="B1975" i="4" s="1"/>
  <c r="C3543" i="4"/>
  <c r="B3543" i="4" s="1"/>
  <c r="C1681" i="4"/>
  <c r="B1681" i="4" s="1"/>
  <c r="C1583" i="4"/>
  <c r="B1583" i="4" s="1"/>
  <c r="C3445" i="4"/>
  <c r="B3445" i="4" s="1"/>
  <c r="C3347" i="4"/>
  <c r="B3347" i="4" s="1"/>
  <c r="C3249" i="4"/>
  <c r="B3249" i="4" s="1"/>
  <c r="C3053" i="4"/>
  <c r="B3053" i="4" s="1"/>
  <c r="C2955" i="4"/>
  <c r="B2955" i="4" s="1"/>
  <c r="C2857" i="4"/>
  <c r="B2857" i="4" s="1"/>
  <c r="C2367" i="4"/>
  <c r="B2367" i="4" s="1"/>
  <c r="C2759" i="4"/>
  <c r="B2759" i="4" s="1"/>
  <c r="C1876" i="4"/>
  <c r="B1876" i="4" s="1"/>
  <c r="C848" i="4" l="1"/>
  <c r="B848" i="4" s="1"/>
  <c r="C1780" i="4"/>
  <c r="B1780" i="4" s="1"/>
  <c r="D3926" i="4"/>
  <c r="E3926" i="4" s="1"/>
  <c r="C2662" i="4"/>
  <c r="B2662" i="4" s="1"/>
  <c r="C2466" i="4"/>
  <c r="B2466" i="4" s="1"/>
  <c r="C2270" i="4"/>
  <c r="B2270" i="4" s="1"/>
  <c r="C2172" i="4"/>
  <c r="B2172" i="4" s="1"/>
  <c r="C2074" i="4"/>
  <c r="B2074" i="4" s="1"/>
  <c r="C1126" i="4"/>
  <c r="B1126" i="4" s="1"/>
  <c r="C1009" i="4"/>
  <c r="B1009" i="4" s="1"/>
  <c r="C523" i="4"/>
  <c r="B523" i="4" s="1"/>
  <c r="C626" i="4"/>
  <c r="B626" i="4" s="1"/>
  <c r="C426" i="4"/>
  <c r="B426" i="4" s="1"/>
  <c r="C326" i="4"/>
  <c r="B326" i="4" s="1"/>
  <c r="C228" i="4"/>
  <c r="B228" i="4" s="1"/>
  <c r="C3907" i="4"/>
  <c r="C126" i="4"/>
  <c r="B126" i="4" s="1"/>
  <c r="C3152" i="4"/>
  <c r="B3152" i="4" s="1"/>
  <c r="C1976" i="4"/>
  <c r="B1976" i="4" s="1"/>
  <c r="C3643" i="4"/>
  <c r="B3643" i="4" s="1"/>
  <c r="C2564" i="4"/>
  <c r="B2564" i="4" s="1"/>
  <c r="C3544" i="4"/>
  <c r="B3544" i="4" s="1"/>
  <c r="C1682" i="4"/>
  <c r="B1682" i="4" s="1"/>
  <c r="C1781" i="4"/>
  <c r="B1781" i="4" s="1"/>
  <c r="C1584" i="4"/>
  <c r="B1584" i="4" s="1"/>
  <c r="C3446" i="4"/>
  <c r="B3446" i="4" s="1"/>
  <c r="C3348" i="4"/>
  <c r="B3348" i="4" s="1"/>
  <c r="C3250" i="4"/>
  <c r="B3250" i="4" s="1"/>
  <c r="C3054" i="4"/>
  <c r="B3054" i="4" s="1"/>
  <c r="C2956" i="4"/>
  <c r="B2956" i="4" s="1"/>
  <c r="C2858" i="4"/>
  <c r="B2858" i="4" s="1"/>
  <c r="C2368" i="4"/>
  <c r="B2368" i="4" s="1"/>
  <c r="C2760" i="4"/>
  <c r="B2760" i="4" s="1"/>
  <c r="C1877" i="4"/>
  <c r="B1877" i="4" s="1"/>
  <c r="C849" i="4" l="1"/>
  <c r="B849" i="4" s="1"/>
  <c r="D3927" i="4"/>
  <c r="E3927" i="4" s="1"/>
  <c r="C2663" i="4"/>
  <c r="B2663" i="4" s="1"/>
  <c r="C2467" i="4"/>
  <c r="B2467" i="4" s="1"/>
  <c r="C2271" i="4"/>
  <c r="B2271" i="4" s="1"/>
  <c r="C2173" i="4"/>
  <c r="B2173" i="4" s="1"/>
  <c r="C2075" i="4"/>
  <c r="B2075" i="4" s="1"/>
  <c r="C1127" i="4"/>
  <c r="B1127" i="4" s="1"/>
  <c r="C1010" i="4"/>
  <c r="B1010" i="4" s="1"/>
  <c r="C524" i="4"/>
  <c r="B524" i="4" s="1"/>
  <c r="C627" i="4"/>
  <c r="B627" i="4" s="1"/>
  <c r="C427" i="4"/>
  <c r="B427" i="4" s="1"/>
  <c r="C327" i="4"/>
  <c r="B327" i="4" s="1"/>
  <c r="C229" i="4"/>
  <c r="B229" i="4" s="1"/>
  <c r="C3908" i="4"/>
  <c r="C127" i="4"/>
  <c r="B127" i="4" s="1"/>
  <c r="C3153" i="4"/>
  <c r="B3153" i="4" s="1"/>
  <c r="C3644" i="4"/>
  <c r="B3644" i="4" s="1"/>
  <c r="C2565" i="4"/>
  <c r="B2565" i="4" s="1"/>
  <c r="C1977" i="4"/>
  <c r="B1977" i="4" s="1"/>
  <c r="C3545" i="4"/>
  <c r="B3545" i="4" s="1"/>
  <c r="C1683" i="4"/>
  <c r="B1683" i="4" s="1"/>
  <c r="C1782" i="4"/>
  <c r="B1782" i="4" s="1"/>
  <c r="C1585" i="4"/>
  <c r="B1585" i="4" s="1"/>
  <c r="C3447" i="4"/>
  <c r="B3447" i="4" s="1"/>
  <c r="C3349" i="4"/>
  <c r="B3349" i="4" s="1"/>
  <c r="C3251" i="4"/>
  <c r="B3251" i="4" s="1"/>
  <c r="C3055" i="4"/>
  <c r="B3055" i="4" s="1"/>
  <c r="C2957" i="4"/>
  <c r="B2957" i="4" s="1"/>
  <c r="C2859" i="4"/>
  <c r="B2859" i="4" s="1"/>
  <c r="C2369" i="4"/>
  <c r="B2369" i="4" s="1"/>
  <c r="C2761" i="4"/>
  <c r="B2761" i="4" s="1"/>
  <c r="C1878" i="4"/>
  <c r="B1878" i="4" s="1"/>
  <c r="C850" i="4" l="1"/>
  <c r="B850" i="4" s="1"/>
  <c r="D3928" i="4"/>
  <c r="E3928" i="4" s="1"/>
  <c r="C2664" i="4"/>
  <c r="B2664" i="4" s="1"/>
  <c r="C2468" i="4"/>
  <c r="B2468" i="4" s="1"/>
  <c r="C2272" i="4"/>
  <c r="B2272" i="4" s="1"/>
  <c r="C2174" i="4"/>
  <c r="B2174" i="4" s="1"/>
  <c r="C525" i="4"/>
  <c r="B525" i="4" s="1"/>
  <c r="C2076" i="4"/>
  <c r="B2076" i="4" s="1"/>
  <c r="C1128" i="4"/>
  <c r="B1128" i="4" s="1"/>
  <c r="C1011" i="4"/>
  <c r="B1011" i="4" s="1"/>
  <c r="C628" i="4"/>
  <c r="B628" i="4" s="1"/>
  <c r="C428" i="4"/>
  <c r="B428" i="4" s="1"/>
  <c r="C328" i="4"/>
  <c r="B328" i="4" s="1"/>
  <c r="C230" i="4"/>
  <c r="B230" i="4" s="1"/>
  <c r="C3909" i="4"/>
  <c r="C128" i="4"/>
  <c r="B128" i="4" s="1"/>
  <c r="C3154" i="4"/>
  <c r="B3154" i="4" s="1"/>
  <c r="C1978" i="4"/>
  <c r="B1978" i="4" s="1"/>
  <c r="C2566" i="4"/>
  <c r="B2566" i="4" s="1"/>
  <c r="C3645" i="4"/>
  <c r="B3645" i="4" s="1"/>
  <c r="C3546" i="4"/>
  <c r="B3546" i="4" s="1"/>
  <c r="C1684" i="4"/>
  <c r="B1684" i="4" s="1"/>
  <c r="C1783" i="4"/>
  <c r="B1783" i="4" s="1"/>
  <c r="C1586" i="4"/>
  <c r="B1586" i="4" s="1"/>
  <c r="C3448" i="4"/>
  <c r="B3448" i="4" s="1"/>
  <c r="C3350" i="4"/>
  <c r="B3350" i="4" s="1"/>
  <c r="C3252" i="4"/>
  <c r="B3252" i="4" s="1"/>
  <c r="C3056" i="4"/>
  <c r="B3056" i="4" s="1"/>
  <c r="C2958" i="4"/>
  <c r="B2958" i="4" s="1"/>
  <c r="C2860" i="4"/>
  <c r="B2860" i="4" s="1"/>
  <c r="C2370" i="4"/>
  <c r="B2370" i="4" s="1"/>
  <c r="C2762" i="4"/>
  <c r="B2762" i="4" s="1"/>
  <c r="C1879" i="4"/>
  <c r="B1879" i="4" s="1"/>
  <c r="C851" i="4" l="1"/>
  <c r="B851" i="4" s="1"/>
  <c r="D3929" i="4"/>
  <c r="E3929" i="4" s="1"/>
  <c r="C2665" i="4"/>
  <c r="B2665" i="4" s="1"/>
  <c r="C2469" i="4"/>
  <c r="B2469" i="4" s="1"/>
  <c r="C2273" i="4"/>
  <c r="B2273" i="4" s="1"/>
  <c r="C2175" i="4"/>
  <c r="B2175" i="4" s="1"/>
  <c r="C526" i="4"/>
  <c r="B526" i="4" s="1"/>
  <c r="C2077" i="4"/>
  <c r="B2077" i="4" s="1"/>
  <c r="C1129" i="4"/>
  <c r="B1129" i="4" s="1"/>
  <c r="C1012" i="4"/>
  <c r="B1012" i="4" s="1"/>
  <c r="C629" i="4"/>
  <c r="B629" i="4" s="1"/>
  <c r="C429" i="4"/>
  <c r="B429" i="4" s="1"/>
  <c r="C329" i="4"/>
  <c r="B329" i="4" s="1"/>
  <c r="C231" i="4"/>
  <c r="B231" i="4" s="1"/>
  <c r="C3910" i="4"/>
  <c r="C129" i="4"/>
  <c r="B129" i="4" s="1"/>
  <c r="C3155" i="4"/>
  <c r="B3155" i="4" s="1"/>
  <c r="C3646" i="4"/>
  <c r="B3646" i="4" s="1"/>
  <c r="C2567" i="4"/>
  <c r="B2567" i="4" s="1"/>
  <c r="C1979" i="4"/>
  <c r="B1979" i="4" s="1"/>
  <c r="C3547" i="4"/>
  <c r="B3547" i="4" s="1"/>
  <c r="C1685" i="4"/>
  <c r="B1685" i="4" s="1"/>
  <c r="C1784" i="4"/>
  <c r="B1784" i="4" s="1"/>
  <c r="C1587" i="4"/>
  <c r="B1587" i="4" s="1"/>
  <c r="C3449" i="4"/>
  <c r="B3449" i="4" s="1"/>
  <c r="C3351" i="4"/>
  <c r="B3351" i="4" s="1"/>
  <c r="C3253" i="4"/>
  <c r="B3253" i="4" s="1"/>
  <c r="C3057" i="4"/>
  <c r="B3057" i="4" s="1"/>
  <c r="C2959" i="4"/>
  <c r="B2959" i="4" s="1"/>
  <c r="C2861" i="4"/>
  <c r="B2861" i="4" s="1"/>
  <c r="C2371" i="4"/>
  <c r="B2371" i="4" s="1"/>
  <c r="C2763" i="4"/>
  <c r="B2763" i="4" s="1"/>
  <c r="C1880" i="4"/>
  <c r="B1880" i="4" s="1"/>
  <c r="C852" i="4" l="1"/>
  <c r="B852" i="4" s="1"/>
  <c r="D3930" i="4"/>
  <c r="E3930" i="4" s="1"/>
  <c r="C2666" i="4"/>
  <c r="B2666" i="4" s="1"/>
  <c r="C2470" i="4"/>
  <c r="B2470" i="4" s="1"/>
  <c r="C2274" i="4"/>
  <c r="B2274" i="4" s="1"/>
  <c r="C2176" i="4"/>
  <c r="B2176" i="4" s="1"/>
  <c r="C527" i="4"/>
  <c r="B527" i="4" s="1"/>
  <c r="C2078" i="4"/>
  <c r="B2078" i="4" s="1"/>
  <c r="C1130" i="4"/>
  <c r="B1130" i="4" s="1"/>
  <c r="C1013" i="4"/>
  <c r="B1013" i="4" s="1"/>
  <c r="C630" i="4"/>
  <c r="B630" i="4" s="1"/>
  <c r="C430" i="4"/>
  <c r="B430" i="4" s="1"/>
  <c r="C330" i="4"/>
  <c r="B330" i="4" s="1"/>
  <c r="C232" i="4"/>
  <c r="B232" i="4" s="1"/>
  <c r="C3911" i="4"/>
  <c r="C130" i="4"/>
  <c r="B130" i="4" s="1"/>
  <c r="C3156" i="4"/>
  <c r="B3156" i="4" s="1"/>
  <c r="C1980" i="4"/>
  <c r="B1980" i="4" s="1"/>
  <c r="C2568" i="4"/>
  <c r="B2568" i="4" s="1"/>
  <c r="C3647" i="4"/>
  <c r="B3647" i="4" s="1"/>
  <c r="C3548" i="4"/>
  <c r="B3548" i="4" s="1"/>
  <c r="C1686" i="4"/>
  <c r="B1686" i="4" s="1"/>
  <c r="C1785" i="4"/>
  <c r="B1785" i="4" s="1"/>
  <c r="C1588" i="4"/>
  <c r="B1588" i="4" s="1"/>
  <c r="C3450" i="4"/>
  <c r="B3450" i="4" s="1"/>
  <c r="C3352" i="4"/>
  <c r="B3352" i="4" s="1"/>
  <c r="C3254" i="4"/>
  <c r="B3254" i="4" s="1"/>
  <c r="C3058" i="4"/>
  <c r="B3058" i="4" s="1"/>
  <c r="C2960" i="4"/>
  <c r="B2960" i="4" s="1"/>
  <c r="C2862" i="4"/>
  <c r="B2862" i="4" s="1"/>
  <c r="C2372" i="4"/>
  <c r="B2372" i="4" s="1"/>
  <c r="C2764" i="4"/>
  <c r="B2764" i="4" s="1"/>
  <c r="C1881" i="4"/>
  <c r="B1881" i="4" s="1"/>
  <c r="C853" i="4" l="1"/>
  <c r="B853" i="4" s="1"/>
  <c r="D3931" i="4"/>
  <c r="E3931" i="4" s="1"/>
  <c r="C2667" i="4"/>
  <c r="B2667" i="4" s="1"/>
  <c r="C2471" i="4"/>
  <c r="B2471" i="4" s="1"/>
  <c r="C2275" i="4"/>
  <c r="B2275" i="4" s="1"/>
  <c r="C2177" i="4"/>
  <c r="B2177" i="4" s="1"/>
  <c r="C528" i="4"/>
  <c r="B528" i="4" s="1"/>
  <c r="C2079" i="4"/>
  <c r="B2079" i="4" s="1"/>
  <c r="C1131" i="4"/>
  <c r="B1131" i="4" s="1"/>
  <c r="C1014" i="4"/>
  <c r="B1014" i="4" s="1"/>
  <c r="C631" i="4"/>
  <c r="B631" i="4" s="1"/>
  <c r="C431" i="4"/>
  <c r="B431" i="4" s="1"/>
  <c r="C331" i="4"/>
  <c r="B331" i="4" s="1"/>
  <c r="C233" i="4"/>
  <c r="B233" i="4" s="1"/>
  <c r="C3912" i="4"/>
  <c r="C131" i="4"/>
  <c r="B131" i="4" s="1"/>
  <c r="C3157" i="4"/>
  <c r="B3157" i="4" s="1"/>
  <c r="C3648" i="4"/>
  <c r="B3648" i="4" s="1"/>
  <c r="C2569" i="4"/>
  <c r="B2569" i="4" s="1"/>
  <c r="C1981" i="4"/>
  <c r="B1981" i="4" s="1"/>
  <c r="C3549" i="4"/>
  <c r="B3549" i="4" s="1"/>
  <c r="C1687" i="4"/>
  <c r="B1687" i="4" s="1"/>
  <c r="C1786" i="4"/>
  <c r="B1786" i="4" s="1"/>
  <c r="C1589" i="4"/>
  <c r="B1589" i="4" s="1"/>
  <c r="C3451" i="4"/>
  <c r="B3451" i="4" s="1"/>
  <c r="C3353" i="4"/>
  <c r="B3353" i="4" s="1"/>
  <c r="C3255" i="4"/>
  <c r="B3255" i="4" s="1"/>
  <c r="C3059" i="4"/>
  <c r="B3059" i="4" s="1"/>
  <c r="C2961" i="4"/>
  <c r="B2961" i="4" s="1"/>
  <c r="C2863" i="4"/>
  <c r="B2863" i="4" s="1"/>
  <c r="C2373" i="4"/>
  <c r="B2373" i="4" s="1"/>
  <c r="C2765" i="4"/>
  <c r="B2765" i="4" s="1"/>
  <c r="C1882" i="4"/>
  <c r="B1882" i="4" s="1"/>
  <c r="C854" i="4" l="1"/>
  <c r="B854" i="4" s="1"/>
  <c r="D3932" i="4"/>
  <c r="E3932" i="4" s="1"/>
  <c r="C2668" i="4"/>
  <c r="B2668" i="4" s="1"/>
  <c r="C2472" i="4"/>
  <c r="B2472" i="4" s="1"/>
  <c r="C2276" i="4"/>
  <c r="B2276" i="4" s="1"/>
  <c r="C2178" i="4"/>
  <c r="B2178" i="4" s="1"/>
  <c r="C529" i="4"/>
  <c r="B529" i="4" s="1"/>
  <c r="C2080" i="4"/>
  <c r="B2080" i="4" s="1"/>
  <c r="C1132" i="4"/>
  <c r="B1132" i="4" s="1"/>
  <c r="C1015" i="4"/>
  <c r="B1015" i="4" s="1"/>
  <c r="C632" i="4"/>
  <c r="B632" i="4" s="1"/>
  <c r="C432" i="4"/>
  <c r="B432" i="4" s="1"/>
  <c r="C332" i="4"/>
  <c r="B332" i="4" s="1"/>
  <c r="C234" i="4"/>
  <c r="B234" i="4" s="1"/>
  <c r="C3913" i="4"/>
  <c r="C132" i="4"/>
  <c r="B132" i="4" s="1"/>
  <c r="C3158" i="4"/>
  <c r="B3158" i="4" s="1"/>
  <c r="C1982" i="4"/>
  <c r="B1982" i="4" s="1"/>
  <c r="C2570" i="4"/>
  <c r="B2570" i="4" s="1"/>
  <c r="C3649" i="4"/>
  <c r="B3649" i="4" s="1"/>
  <c r="C3550" i="4"/>
  <c r="B3550" i="4" s="1"/>
  <c r="C1688" i="4"/>
  <c r="B1688" i="4" s="1"/>
  <c r="C1787" i="4"/>
  <c r="B1787" i="4" s="1"/>
  <c r="C1590" i="4"/>
  <c r="B1590" i="4" s="1"/>
  <c r="C3452" i="4"/>
  <c r="B3452" i="4" s="1"/>
  <c r="C3354" i="4"/>
  <c r="B3354" i="4" s="1"/>
  <c r="C3256" i="4"/>
  <c r="B3256" i="4" s="1"/>
  <c r="C3060" i="4"/>
  <c r="B3060" i="4" s="1"/>
  <c r="C2962" i="4"/>
  <c r="B2962" i="4" s="1"/>
  <c r="C2864" i="4"/>
  <c r="B2864" i="4" s="1"/>
  <c r="C2374" i="4"/>
  <c r="B2374" i="4" s="1"/>
  <c r="C2766" i="4"/>
  <c r="B2766" i="4" s="1"/>
  <c r="C1883" i="4"/>
  <c r="B1883" i="4" s="1"/>
  <c r="C855" i="4" l="1"/>
  <c r="B855" i="4" s="1"/>
  <c r="C2669" i="4"/>
  <c r="B2669" i="4" s="1"/>
  <c r="C2473" i="4"/>
  <c r="B2473" i="4" s="1"/>
  <c r="D3933" i="4"/>
  <c r="E3933" i="4" s="1"/>
  <c r="C2277" i="4"/>
  <c r="B2277" i="4" s="1"/>
  <c r="C530" i="4"/>
  <c r="B530" i="4" s="1"/>
  <c r="C2179" i="4"/>
  <c r="B2179" i="4" s="1"/>
  <c r="C2081" i="4"/>
  <c r="B2081" i="4" s="1"/>
  <c r="C1133" i="4"/>
  <c r="B1133" i="4" s="1"/>
  <c r="C1016" i="4"/>
  <c r="B1016" i="4" s="1"/>
  <c r="C633" i="4"/>
  <c r="B633" i="4" s="1"/>
  <c r="C433" i="4"/>
  <c r="B433" i="4" s="1"/>
  <c r="C333" i="4"/>
  <c r="B333" i="4" s="1"/>
  <c r="C235" i="4"/>
  <c r="B235" i="4" s="1"/>
  <c r="C3914" i="4"/>
  <c r="C133" i="4"/>
  <c r="B133" i="4" s="1"/>
  <c r="C3159" i="4"/>
  <c r="B3159" i="4" s="1"/>
  <c r="C3650" i="4"/>
  <c r="B3650" i="4" s="1"/>
  <c r="C2571" i="4"/>
  <c r="B2571" i="4" s="1"/>
  <c r="C1983" i="4"/>
  <c r="B1983" i="4" s="1"/>
  <c r="C3551" i="4"/>
  <c r="B3551" i="4" s="1"/>
  <c r="C1689" i="4"/>
  <c r="B1689" i="4" s="1"/>
  <c r="C1788" i="4"/>
  <c r="B1788" i="4" s="1"/>
  <c r="C1591" i="4"/>
  <c r="B1591" i="4" s="1"/>
  <c r="C3453" i="4"/>
  <c r="B3453" i="4" s="1"/>
  <c r="C3355" i="4"/>
  <c r="B3355" i="4" s="1"/>
  <c r="C3257" i="4"/>
  <c r="B3257" i="4" s="1"/>
  <c r="C3061" i="4"/>
  <c r="B3061" i="4" s="1"/>
  <c r="C2963" i="4"/>
  <c r="B2963" i="4" s="1"/>
  <c r="C2865" i="4"/>
  <c r="B2865" i="4" s="1"/>
  <c r="C2375" i="4"/>
  <c r="B2375" i="4" s="1"/>
  <c r="C2767" i="4"/>
  <c r="B2767" i="4" s="1"/>
  <c r="C2670" i="4"/>
  <c r="B2670" i="4" s="1"/>
  <c r="C1884" i="4"/>
  <c r="B1884" i="4" s="1"/>
  <c r="C856" i="4" l="1"/>
  <c r="B856" i="4" s="1"/>
  <c r="C2474" i="4"/>
  <c r="B2474" i="4" s="1"/>
  <c r="D3934" i="4"/>
  <c r="E3934" i="4" s="1"/>
  <c r="C2278" i="4"/>
  <c r="B2278" i="4" s="1"/>
  <c r="C2180" i="4"/>
  <c r="B2180" i="4" s="1"/>
  <c r="C531" i="4"/>
  <c r="B531" i="4" s="1"/>
  <c r="C2082" i="4"/>
  <c r="B2082" i="4" s="1"/>
  <c r="C1134" i="4"/>
  <c r="B1134" i="4" s="1"/>
  <c r="C1017" i="4"/>
  <c r="B1017" i="4" s="1"/>
  <c r="C634" i="4"/>
  <c r="B634" i="4" s="1"/>
  <c r="C434" i="4"/>
  <c r="B434" i="4" s="1"/>
  <c r="C334" i="4"/>
  <c r="B334" i="4" s="1"/>
  <c r="C236" i="4"/>
  <c r="B236" i="4" s="1"/>
  <c r="C3915" i="4"/>
  <c r="C134" i="4"/>
  <c r="B134" i="4" s="1"/>
  <c r="C3160" i="4"/>
  <c r="B3160" i="4" s="1"/>
  <c r="C1984" i="4"/>
  <c r="B1984" i="4" s="1"/>
  <c r="C2572" i="4"/>
  <c r="B2572" i="4" s="1"/>
  <c r="C3651" i="4"/>
  <c r="B3651" i="4" s="1"/>
  <c r="C3552" i="4"/>
  <c r="B3552" i="4" s="1"/>
  <c r="C1690" i="4"/>
  <c r="B1690" i="4" s="1"/>
  <c r="C1789" i="4"/>
  <c r="B1789" i="4" s="1"/>
  <c r="C1592" i="4"/>
  <c r="B1592" i="4" s="1"/>
  <c r="C3454" i="4"/>
  <c r="B3454" i="4" s="1"/>
  <c r="C3356" i="4"/>
  <c r="B3356" i="4" s="1"/>
  <c r="C3258" i="4"/>
  <c r="B3258" i="4" s="1"/>
  <c r="C3062" i="4"/>
  <c r="B3062" i="4" s="1"/>
  <c r="C2964" i="4"/>
  <c r="B2964" i="4" s="1"/>
  <c r="C2866" i="4"/>
  <c r="B2866" i="4" s="1"/>
  <c r="C2376" i="4"/>
  <c r="B2376" i="4" s="1"/>
  <c r="C2768" i="4"/>
  <c r="B2768" i="4" s="1"/>
  <c r="C2671" i="4"/>
  <c r="B2671" i="4" s="1"/>
  <c r="C1885" i="4"/>
  <c r="B1885" i="4" s="1"/>
  <c r="C857" i="4" l="1"/>
  <c r="B857" i="4" s="1"/>
  <c r="C2475" i="4"/>
  <c r="B2475" i="4" s="1"/>
  <c r="D3935" i="4"/>
  <c r="E3935" i="4" s="1"/>
  <c r="C2279" i="4"/>
  <c r="B2279" i="4" s="1"/>
  <c r="C2181" i="4"/>
  <c r="B2181" i="4" s="1"/>
  <c r="C532" i="4"/>
  <c r="B532" i="4" s="1"/>
  <c r="C2083" i="4"/>
  <c r="B2083" i="4" s="1"/>
  <c r="C1135" i="4"/>
  <c r="B1135" i="4" s="1"/>
  <c r="C1018" i="4"/>
  <c r="B1018" i="4" s="1"/>
  <c r="C635" i="4"/>
  <c r="B635" i="4" s="1"/>
  <c r="C435" i="4"/>
  <c r="B435" i="4" s="1"/>
  <c r="C335" i="4"/>
  <c r="B335" i="4" s="1"/>
  <c r="C237" i="4"/>
  <c r="B237" i="4" s="1"/>
  <c r="C3916" i="4"/>
  <c r="C135" i="4"/>
  <c r="B135" i="4" s="1"/>
  <c r="C3161" i="4"/>
  <c r="B3161" i="4" s="1"/>
  <c r="C3652" i="4"/>
  <c r="B3652" i="4" s="1"/>
  <c r="C2573" i="4"/>
  <c r="B2573" i="4" s="1"/>
  <c r="C1985" i="4"/>
  <c r="B1985" i="4" s="1"/>
  <c r="C3553" i="4"/>
  <c r="B3553" i="4" s="1"/>
  <c r="C1691" i="4"/>
  <c r="B1691" i="4" s="1"/>
  <c r="C1790" i="4"/>
  <c r="B1790" i="4" s="1"/>
  <c r="C1593" i="4"/>
  <c r="B1593" i="4" s="1"/>
  <c r="C3455" i="4"/>
  <c r="B3455" i="4" s="1"/>
  <c r="C3357" i="4"/>
  <c r="B3357" i="4" s="1"/>
  <c r="C3259" i="4"/>
  <c r="B3259" i="4" s="1"/>
  <c r="C3063" i="4"/>
  <c r="B3063" i="4" s="1"/>
  <c r="C2965" i="4"/>
  <c r="B2965" i="4" s="1"/>
  <c r="C2867" i="4"/>
  <c r="B2867" i="4" s="1"/>
  <c r="C2377" i="4"/>
  <c r="B2377" i="4" s="1"/>
  <c r="C2769" i="4"/>
  <c r="B2769" i="4" s="1"/>
  <c r="C2672" i="4"/>
  <c r="B2672" i="4" s="1"/>
  <c r="C1886" i="4"/>
  <c r="B1886" i="4" s="1"/>
  <c r="C858" i="4" l="1"/>
  <c r="B858" i="4" s="1"/>
  <c r="C2280" i="4"/>
  <c r="B2280" i="4" s="1"/>
  <c r="C2476" i="4"/>
  <c r="B2476" i="4" s="1"/>
  <c r="D3936" i="4"/>
  <c r="E3936" i="4" s="1"/>
  <c r="C2182" i="4"/>
  <c r="B2182" i="4" s="1"/>
  <c r="C533" i="4"/>
  <c r="B533" i="4" s="1"/>
  <c r="C2084" i="4"/>
  <c r="B2084" i="4" s="1"/>
  <c r="C1136" i="4"/>
  <c r="B1136" i="4" s="1"/>
  <c r="C1019" i="4"/>
  <c r="B1019" i="4" s="1"/>
  <c r="C636" i="4"/>
  <c r="B636" i="4" s="1"/>
  <c r="C436" i="4"/>
  <c r="B436" i="4" s="1"/>
  <c r="C336" i="4"/>
  <c r="B336" i="4" s="1"/>
  <c r="C238" i="4"/>
  <c r="B238" i="4" s="1"/>
  <c r="C3917" i="4"/>
  <c r="C136" i="4"/>
  <c r="B136" i="4" s="1"/>
  <c r="C3162" i="4"/>
  <c r="B3162" i="4" s="1"/>
  <c r="C1986" i="4"/>
  <c r="B1986" i="4" s="1"/>
  <c r="C2574" i="4"/>
  <c r="B2574" i="4" s="1"/>
  <c r="C3653" i="4"/>
  <c r="B3653" i="4" s="1"/>
  <c r="C3554" i="4"/>
  <c r="B3554" i="4" s="1"/>
  <c r="C1692" i="4"/>
  <c r="B1692" i="4" s="1"/>
  <c r="C1791" i="4"/>
  <c r="B1791" i="4" s="1"/>
  <c r="C1594" i="4"/>
  <c r="B1594" i="4" s="1"/>
  <c r="C3456" i="4"/>
  <c r="B3456" i="4" s="1"/>
  <c r="C3358" i="4"/>
  <c r="B3358" i="4" s="1"/>
  <c r="C3260" i="4"/>
  <c r="B3260" i="4" s="1"/>
  <c r="C3064" i="4"/>
  <c r="B3064" i="4" s="1"/>
  <c r="C2966" i="4"/>
  <c r="B2966" i="4" s="1"/>
  <c r="C2868" i="4"/>
  <c r="B2868" i="4" s="1"/>
  <c r="C2378" i="4"/>
  <c r="B2378" i="4" s="1"/>
  <c r="C2770" i="4"/>
  <c r="B2770" i="4" s="1"/>
  <c r="C2673" i="4"/>
  <c r="B2673" i="4" s="1"/>
  <c r="C1887" i="4"/>
  <c r="B1887" i="4" s="1"/>
  <c r="C2281" i="4" l="1"/>
  <c r="B2281" i="4" s="1"/>
  <c r="C859" i="4"/>
  <c r="B859" i="4" s="1"/>
  <c r="C2477" i="4"/>
  <c r="B2477" i="4" s="1"/>
  <c r="D3937" i="4"/>
  <c r="E3937" i="4" s="1"/>
  <c r="C2183" i="4"/>
  <c r="B2183" i="4" s="1"/>
  <c r="C534" i="4"/>
  <c r="B534" i="4" s="1"/>
  <c r="C2085" i="4"/>
  <c r="B2085" i="4" s="1"/>
  <c r="C1137" i="4"/>
  <c r="B1137" i="4" s="1"/>
  <c r="C1020" i="4"/>
  <c r="B1020" i="4" s="1"/>
  <c r="C637" i="4"/>
  <c r="B637" i="4" s="1"/>
  <c r="C437" i="4"/>
  <c r="B437" i="4" s="1"/>
  <c r="C337" i="4"/>
  <c r="B337" i="4" s="1"/>
  <c r="C239" i="4"/>
  <c r="B239" i="4" s="1"/>
  <c r="C3918" i="4"/>
  <c r="C137" i="4"/>
  <c r="B137" i="4" s="1"/>
  <c r="C3163" i="4"/>
  <c r="B3163" i="4" s="1"/>
  <c r="C3654" i="4"/>
  <c r="B3654" i="4" s="1"/>
  <c r="C2575" i="4"/>
  <c r="B2575" i="4" s="1"/>
  <c r="C1987" i="4"/>
  <c r="B1987" i="4" s="1"/>
  <c r="C3555" i="4"/>
  <c r="B3555" i="4" s="1"/>
  <c r="C1693" i="4"/>
  <c r="B1693" i="4" s="1"/>
  <c r="C1792" i="4"/>
  <c r="B1792" i="4" s="1"/>
  <c r="C1595" i="4"/>
  <c r="B1595" i="4" s="1"/>
  <c r="C3457" i="4"/>
  <c r="B3457" i="4" s="1"/>
  <c r="C3359" i="4"/>
  <c r="B3359" i="4" s="1"/>
  <c r="C3261" i="4"/>
  <c r="B3261" i="4" s="1"/>
  <c r="C3065" i="4"/>
  <c r="B3065" i="4" s="1"/>
  <c r="C2967" i="4"/>
  <c r="B2967" i="4" s="1"/>
  <c r="C2869" i="4"/>
  <c r="B2869" i="4" s="1"/>
  <c r="C2379" i="4"/>
  <c r="B2379" i="4" s="1"/>
  <c r="C2771" i="4"/>
  <c r="B2771" i="4" s="1"/>
  <c r="C2674" i="4"/>
  <c r="B2674" i="4" s="1"/>
  <c r="C2282" i="4"/>
  <c r="B2282" i="4" s="1"/>
  <c r="C1888" i="4"/>
  <c r="B1888" i="4" s="1"/>
  <c r="C860" i="4" l="1"/>
  <c r="B860" i="4" s="1"/>
  <c r="C2478" i="4"/>
  <c r="B2478" i="4" s="1"/>
  <c r="D3938" i="4"/>
  <c r="E3938" i="4" s="1"/>
  <c r="C2184" i="4"/>
  <c r="B2184" i="4" s="1"/>
  <c r="C535" i="4"/>
  <c r="B535" i="4" s="1"/>
  <c r="C2086" i="4"/>
  <c r="B2086" i="4" s="1"/>
  <c r="C1138" i="4"/>
  <c r="B1138" i="4" s="1"/>
  <c r="C1021" i="4"/>
  <c r="B1021" i="4" s="1"/>
  <c r="C638" i="4"/>
  <c r="B638" i="4" s="1"/>
  <c r="C438" i="4"/>
  <c r="B438" i="4" s="1"/>
  <c r="C338" i="4"/>
  <c r="B338" i="4" s="1"/>
  <c r="C240" i="4"/>
  <c r="B240" i="4" s="1"/>
  <c r="C3919" i="4"/>
  <c r="C138" i="4"/>
  <c r="B138" i="4" s="1"/>
  <c r="C3164" i="4"/>
  <c r="B3164" i="4" s="1"/>
  <c r="C1988" i="4"/>
  <c r="B1988" i="4" s="1"/>
  <c r="C2576" i="4"/>
  <c r="B2576" i="4" s="1"/>
  <c r="C3655" i="4"/>
  <c r="B3655" i="4" s="1"/>
  <c r="C3556" i="4"/>
  <c r="B3556" i="4" s="1"/>
  <c r="C1694" i="4"/>
  <c r="B1694" i="4" s="1"/>
  <c r="C1793" i="4"/>
  <c r="B1793" i="4" s="1"/>
  <c r="C1596" i="4"/>
  <c r="B1596" i="4" s="1"/>
  <c r="C3458" i="4"/>
  <c r="B3458" i="4" s="1"/>
  <c r="C3360" i="4"/>
  <c r="B3360" i="4" s="1"/>
  <c r="C3262" i="4"/>
  <c r="B3262" i="4" s="1"/>
  <c r="C3066" i="4"/>
  <c r="B3066" i="4" s="1"/>
  <c r="C2968" i="4"/>
  <c r="B2968" i="4" s="1"/>
  <c r="C2870" i="4"/>
  <c r="B2870" i="4" s="1"/>
  <c r="C2380" i="4"/>
  <c r="B2380" i="4" s="1"/>
  <c r="C2772" i="4"/>
  <c r="B2772" i="4" s="1"/>
  <c r="C2675" i="4"/>
  <c r="B2675" i="4" s="1"/>
  <c r="C2283" i="4"/>
  <c r="B2283" i="4" s="1"/>
  <c r="C1889" i="4"/>
  <c r="B1889" i="4" s="1"/>
  <c r="C861" i="4" l="1"/>
  <c r="B861" i="4" s="1"/>
  <c r="C2479" i="4"/>
  <c r="B2479" i="4" s="1"/>
  <c r="D3939" i="4"/>
  <c r="E3939" i="4" s="1"/>
  <c r="C2185" i="4"/>
  <c r="B2185" i="4" s="1"/>
  <c r="C536" i="4"/>
  <c r="B536" i="4" s="1"/>
  <c r="C2087" i="4"/>
  <c r="B2087" i="4" s="1"/>
  <c r="C1139" i="4"/>
  <c r="B1139" i="4" s="1"/>
  <c r="C1022" i="4"/>
  <c r="B1022" i="4" s="1"/>
  <c r="C639" i="4"/>
  <c r="B639" i="4" s="1"/>
  <c r="C439" i="4"/>
  <c r="B439" i="4" s="1"/>
  <c r="C339" i="4"/>
  <c r="B339" i="4" s="1"/>
  <c r="C241" i="4"/>
  <c r="B241" i="4" s="1"/>
  <c r="C3920" i="4"/>
  <c r="C139" i="4"/>
  <c r="B139" i="4" s="1"/>
  <c r="C3165" i="4"/>
  <c r="B3165" i="4" s="1"/>
  <c r="C3656" i="4"/>
  <c r="B3656" i="4" s="1"/>
  <c r="C2577" i="4"/>
  <c r="B2577" i="4" s="1"/>
  <c r="C1989" i="4"/>
  <c r="B1989" i="4" s="1"/>
  <c r="C3557" i="4"/>
  <c r="B3557" i="4" s="1"/>
  <c r="C1695" i="4"/>
  <c r="B1695" i="4" s="1"/>
  <c r="C1794" i="4"/>
  <c r="B1794" i="4" s="1"/>
  <c r="C1597" i="4"/>
  <c r="B1597" i="4" s="1"/>
  <c r="C3459" i="4"/>
  <c r="B3459" i="4" s="1"/>
  <c r="C3361" i="4"/>
  <c r="B3361" i="4" s="1"/>
  <c r="C3263" i="4"/>
  <c r="B3263" i="4" s="1"/>
  <c r="C3067" i="4"/>
  <c r="B3067" i="4" s="1"/>
  <c r="C2969" i="4"/>
  <c r="B2969" i="4" s="1"/>
  <c r="C2871" i="4"/>
  <c r="B2871" i="4" s="1"/>
  <c r="C2381" i="4"/>
  <c r="B2381" i="4" s="1"/>
  <c r="C2773" i="4"/>
  <c r="B2773" i="4" s="1"/>
  <c r="C2676" i="4"/>
  <c r="B2676" i="4" s="1"/>
  <c r="C2284" i="4"/>
  <c r="B2284" i="4" s="1"/>
  <c r="C1890" i="4"/>
  <c r="B1890" i="4" s="1"/>
  <c r="C862" i="4" l="1"/>
  <c r="B862" i="4" s="1"/>
  <c r="C2480" i="4"/>
  <c r="B2480" i="4" s="1"/>
  <c r="C2186" i="4"/>
  <c r="B2186" i="4" s="1"/>
  <c r="D3940" i="4"/>
  <c r="E3940" i="4" s="1"/>
  <c r="C537" i="4"/>
  <c r="B537" i="4" s="1"/>
  <c r="C2088" i="4"/>
  <c r="B2088" i="4" s="1"/>
  <c r="C1140" i="4"/>
  <c r="B1140" i="4" s="1"/>
  <c r="C1023" i="4"/>
  <c r="B1023" i="4" s="1"/>
  <c r="C640" i="4"/>
  <c r="B640" i="4" s="1"/>
  <c r="C440" i="4"/>
  <c r="B440" i="4" s="1"/>
  <c r="C340" i="4"/>
  <c r="B340" i="4" s="1"/>
  <c r="C242" i="4"/>
  <c r="B242" i="4" s="1"/>
  <c r="C3921" i="4"/>
  <c r="C140" i="4"/>
  <c r="B140" i="4" s="1"/>
  <c r="C3166" i="4"/>
  <c r="B3166" i="4" s="1"/>
  <c r="C3657" i="4"/>
  <c r="B3657" i="4" s="1"/>
  <c r="C1990" i="4"/>
  <c r="B1990" i="4" s="1"/>
  <c r="C2578" i="4"/>
  <c r="B2578" i="4" s="1"/>
  <c r="C3558" i="4"/>
  <c r="B3558" i="4" s="1"/>
  <c r="C1696" i="4"/>
  <c r="B1696" i="4" s="1"/>
  <c r="C1795" i="4"/>
  <c r="B1795" i="4" s="1"/>
  <c r="C1598" i="4"/>
  <c r="B1598" i="4" s="1"/>
  <c r="C3460" i="4"/>
  <c r="B3460" i="4" s="1"/>
  <c r="C3362" i="4"/>
  <c r="B3362" i="4" s="1"/>
  <c r="C3264" i="4"/>
  <c r="B3264" i="4" s="1"/>
  <c r="C3068" i="4"/>
  <c r="B3068" i="4" s="1"/>
  <c r="C2970" i="4"/>
  <c r="B2970" i="4" s="1"/>
  <c r="C2872" i="4"/>
  <c r="B2872" i="4" s="1"/>
  <c r="C2382" i="4"/>
  <c r="B2382" i="4" s="1"/>
  <c r="C2774" i="4"/>
  <c r="B2774" i="4" s="1"/>
  <c r="C2677" i="4"/>
  <c r="B2677" i="4" s="1"/>
  <c r="C2481" i="4"/>
  <c r="B2481" i="4" s="1"/>
  <c r="C2285" i="4"/>
  <c r="B2285" i="4" s="1"/>
  <c r="C1891" i="4"/>
  <c r="B1891" i="4" s="1"/>
  <c r="C863" i="4" l="1"/>
  <c r="B863" i="4" s="1"/>
  <c r="C2187" i="4"/>
  <c r="B2187" i="4" s="1"/>
  <c r="D3941" i="4"/>
  <c r="E3941" i="4" s="1"/>
  <c r="C538" i="4"/>
  <c r="B538" i="4" s="1"/>
  <c r="C2089" i="4"/>
  <c r="B2089" i="4" s="1"/>
  <c r="C1141" i="4"/>
  <c r="B1141" i="4" s="1"/>
  <c r="C1024" i="4"/>
  <c r="B1024" i="4" s="1"/>
  <c r="C641" i="4"/>
  <c r="B641" i="4" s="1"/>
  <c r="C441" i="4"/>
  <c r="B441" i="4" s="1"/>
  <c r="C341" i="4"/>
  <c r="B341" i="4" s="1"/>
  <c r="C243" i="4"/>
  <c r="B243" i="4" s="1"/>
  <c r="C3922" i="4"/>
  <c r="C141" i="4"/>
  <c r="B141" i="4" s="1"/>
  <c r="C3167" i="4"/>
  <c r="B3167" i="4" s="1"/>
  <c r="C3658" i="4"/>
  <c r="B3658" i="4" s="1"/>
  <c r="C2579" i="4"/>
  <c r="B2579" i="4" s="1"/>
  <c r="C1991" i="4"/>
  <c r="B1991" i="4" s="1"/>
  <c r="C3559" i="4"/>
  <c r="B3559" i="4" s="1"/>
  <c r="C1697" i="4"/>
  <c r="B1697" i="4" s="1"/>
  <c r="C1796" i="4"/>
  <c r="B1796" i="4" s="1"/>
  <c r="C1599" i="4"/>
  <c r="B1599" i="4" s="1"/>
  <c r="C3461" i="4"/>
  <c r="B3461" i="4" s="1"/>
  <c r="C3363" i="4"/>
  <c r="B3363" i="4" s="1"/>
  <c r="C3265" i="4"/>
  <c r="B3265" i="4" s="1"/>
  <c r="C3069" i="4"/>
  <c r="B3069" i="4" s="1"/>
  <c r="C2971" i="4"/>
  <c r="B2971" i="4" s="1"/>
  <c r="C2873" i="4"/>
  <c r="B2873" i="4" s="1"/>
  <c r="C2383" i="4"/>
  <c r="B2383" i="4" s="1"/>
  <c r="C2775" i="4"/>
  <c r="B2775" i="4" s="1"/>
  <c r="C2678" i="4"/>
  <c r="B2678" i="4" s="1"/>
  <c r="C2482" i="4"/>
  <c r="B2482" i="4" s="1"/>
  <c r="C2286" i="4"/>
  <c r="B2286" i="4" s="1"/>
  <c r="C1892" i="4"/>
  <c r="B1892" i="4" s="1"/>
  <c r="C864" i="4" l="1"/>
  <c r="B864" i="4" s="1"/>
  <c r="C2188" i="4"/>
  <c r="B2188" i="4" s="1"/>
  <c r="D3942" i="4"/>
  <c r="E3942" i="4" s="1"/>
  <c r="C539" i="4"/>
  <c r="B539" i="4" s="1"/>
  <c r="C2090" i="4"/>
  <c r="B2090" i="4" s="1"/>
  <c r="C1142" i="4"/>
  <c r="B1142" i="4" s="1"/>
  <c r="C1025" i="4"/>
  <c r="B1025" i="4" s="1"/>
  <c r="C642" i="4"/>
  <c r="B642" i="4" s="1"/>
  <c r="C442" i="4"/>
  <c r="B442" i="4" s="1"/>
  <c r="C342" i="4"/>
  <c r="B342" i="4" s="1"/>
  <c r="C244" i="4"/>
  <c r="B244" i="4" s="1"/>
  <c r="C3923" i="4"/>
  <c r="C142" i="4"/>
  <c r="B142" i="4" s="1"/>
  <c r="C3168" i="4"/>
  <c r="B3168" i="4" s="1"/>
  <c r="C1992" i="4"/>
  <c r="B1992" i="4" s="1"/>
  <c r="C3659" i="4"/>
  <c r="B3659" i="4" s="1"/>
  <c r="C2580" i="4"/>
  <c r="B2580" i="4" s="1"/>
  <c r="C3560" i="4"/>
  <c r="B3560" i="4" s="1"/>
  <c r="C1698" i="4"/>
  <c r="B1698" i="4" s="1"/>
  <c r="C1797" i="4"/>
  <c r="B1797" i="4" s="1"/>
  <c r="C1600" i="4"/>
  <c r="B1600" i="4" s="1"/>
  <c r="C3462" i="4"/>
  <c r="B3462" i="4" s="1"/>
  <c r="C3364" i="4"/>
  <c r="B3364" i="4" s="1"/>
  <c r="C3266" i="4"/>
  <c r="B3266" i="4" s="1"/>
  <c r="C3070" i="4"/>
  <c r="B3070" i="4" s="1"/>
  <c r="C2972" i="4"/>
  <c r="B2972" i="4" s="1"/>
  <c r="C2874" i="4"/>
  <c r="B2874" i="4" s="1"/>
  <c r="C2384" i="4"/>
  <c r="B2384" i="4" s="1"/>
  <c r="C2776" i="4"/>
  <c r="B2776" i="4" s="1"/>
  <c r="C2679" i="4"/>
  <c r="B2679" i="4" s="1"/>
  <c r="C2483" i="4"/>
  <c r="B2483" i="4" s="1"/>
  <c r="C2287" i="4"/>
  <c r="B2287" i="4" s="1"/>
  <c r="C1893" i="4"/>
  <c r="B1893" i="4" s="1"/>
  <c r="C865" i="4" l="1"/>
  <c r="B865" i="4" s="1"/>
  <c r="C2189" i="4"/>
  <c r="B2189" i="4" s="1"/>
  <c r="D3943" i="4"/>
  <c r="E3943" i="4" s="1"/>
  <c r="C540" i="4"/>
  <c r="B540" i="4" s="1"/>
  <c r="C2091" i="4"/>
  <c r="B2091" i="4" s="1"/>
  <c r="C1143" i="4"/>
  <c r="B1143" i="4" s="1"/>
  <c r="C1026" i="4"/>
  <c r="B1026" i="4" s="1"/>
  <c r="C643" i="4"/>
  <c r="B643" i="4" s="1"/>
  <c r="C443" i="4"/>
  <c r="B443" i="4" s="1"/>
  <c r="C343" i="4"/>
  <c r="B343" i="4" s="1"/>
  <c r="C245" i="4"/>
  <c r="B245" i="4" s="1"/>
  <c r="C3924" i="4"/>
  <c r="C143" i="4"/>
  <c r="B143" i="4" s="1"/>
  <c r="C3169" i="4"/>
  <c r="B3169" i="4" s="1"/>
  <c r="C2581" i="4"/>
  <c r="B2581" i="4" s="1"/>
  <c r="C3660" i="4"/>
  <c r="B3660" i="4" s="1"/>
  <c r="C1993" i="4"/>
  <c r="B1993" i="4" s="1"/>
  <c r="C3561" i="4"/>
  <c r="B3561" i="4" s="1"/>
  <c r="C1699" i="4"/>
  <c r="B1699" i="4" s="1"/>
  <c r="C1798" i="4"/>
  <c r="B1798" i="4" s="1"/>
  <c r="C1601" i="4"/>
  <c r="B1601" i="4" s="1"/>
  <c r="C3463" i="4"/>
  <c r="B3463" i="4" s="1"/>
  <c r="C3365" i="4"/>
  <c r="B3365" i="4" s="1"/>
  <c r="C3267" i="4"/>
  <c r="B3267" i="4" s="1"/>
  <c r="C3071" i="4"/>
  <c r="B3071" i="4" s="1"/>
  <c r="C2973" i="4"/>
  <c r="B2973" i="4" s="1"/>
  <c r="C2875" i="4"/>
  <c r="B2875" i="4" s="1"/>
  <c r="C2385" i="4"/>
  <c r="B2385" i="4" s="1"/>
  <c r="C2777" i="4"/>
  <c r="B2777" i="4" s="1"/>
  <c r="C2680" i="4"/>
  <c r="B2680" i="4" s="1"/>
  <c r="C2484" i="4"/>
  <c r="B2484" i="4" s="1"/>
  <c r="C2288" i="4"/>
  <c r="B2288" i="4" s="1"/>
  <c r="C1894" i="4"/>
  <c r="B1894" i="4" s="1"/>
  <c r="C866" i="4" l="1"/>
  <c r="B866" i="4" s="1"/>
  <c r="C2190" i="4"/>
  <c r="B2190" i="4" s="1"/>
  <c r="C541" i="4"/>
  <c r="B541" i="4" s="1"/>
  <c r="D3944" i="4"/>
  <c r="E3944" i="4" s="1"/>
  <c r="C2092" i="4"/>
  <c r="B2092" i="4" s="1"/>
  <c r="C1144" i="4"/>
  <c r="B1144" i="4" s="1"/>
  <c r="C1027" i="4"/>
  <c r="B1027" i="4" s="1"/>
  <c r="C644" i="4"/>
  <c r="B644" i="4" s="1"/>
  <c r="C444" i="4"/>
  <c r="B444" i="4" s="1"/>
  <c r="C344" i="4"/>
  <c r="B344" i="4" s="1"/>
  <c r="C246" i="4"/>
  <c r="B246" i="4" s="1"/>
  <c r="C3925" i="4"/>
  <c r="C144" i="4"/>
  <c r="B144" i="4" s="1"/>
  <c r="C3170" i="4"/>
  <c r="B3170" i="4" s="1"/>
  <c r="C1994" i="4"/>
  <c r="B1994" i="4" s="1"/>
  <c r="C3661" i="4"/>
  <c r="B3661" i="4" s="1"/>
  <c r="C2582" i="4"/>
  <c r="B2582" i="4" s="1"/>
  <c r="C3562" i="4"/>
  <c r="B3562" i="4" s="1"/>
  <c r="C1700" i="4"/>
  <c r="B1700" i="4" s="1"/>
  <c r="C1799" i="4"/>
  <c r="B1799" i="4" s="1"/>
  <c r="C1602" i="4"/>
  <c r="B1602" i="4" s="1"/>
  <c r="C3464" i="4"/>
  <c r="B3464" i="4" s="1"/>
  <c r="C3366" i="4"/>
  <c r="B3366" i="4" s="1"/>
  <c r="C3268" i="4"/>
  <c r="B3268" i="4" s="1"/>
  <c r="C3072" i="4"/>
  <c r="B3072" i="4" s="1"/>
  <c r="C2974" i="4"/>
  <c r="B2974" i="4" s="1"/>
  <c r="C2876" i="4"/>
  <c r="B2876" i="4" s="1"/>
  <c r="C2386" i="4"/>
  <c r="B2386" i="4" s="1"/>
  <c r="C2778" i="4"/>
  <c r="B2778" i="4" s="1"/>
  <c r="C2681" i="4"/>
  <c r="B2681" i="4" s="1"/>
  <c r="C2485" i="4"/>
  <c r="B2485" i="4" s="1"/>
  <c r="C2289" i="4"/>
  <c r="B2289" i="4" s="1"/>
  <c r="C1895" i="4"/>
  <c r="B1895" i="4" s="1"/>
  <c r="C867" i="4" l="1"/>
  <c r="B867" i="4" s="1"/>
  <c r="C2191" i="4"/>
  <c r="B2191" i="4" s="1"/>
  <c r="C542" i="4"/>
  <c r="B542" i="4" s="1"/>
  <c r="D3945" i="4"/>
  <c r="E3945" i="4" s="1"/>
  <c r="C2093" i="4"/>
  <c r="B2093" i="4" s="1"/>
  <c r="C1145" i="4"/>
  <c r="B1145" i="4" s="1"/>
  <c r="C1028" i="4"/>
  <c r="B1028" i="4" s="1"/>
  <c r="C645" i="4"/>
  <c r="B645" i="4" s="1"/>
  <c r="C445" i="4"/>
  <c r="B445" i="4" s="1"/>
  <c r="C345" i="4"/>
  <c r="B345" i="4" s="1"/>
  <c r="C247" i="4"/>
  <c r="B247" i="4" s="1"/>
  <c r="C3926" i="4"/>
  <c r="C145" i="4"/>
  <c r="B145" i="4" s="1"/>
  <c r="C3171" i="4"/>
  <c r="B3171" i="4" s="1"/>
  <c r="C3662" i="4"/>
  <c r="B3662" i="4" s="1"/>
  <c r="C2583" i="4"/>
  <c r="B2583" i="4" s="1"/>
  <c r="C1995" i="4"/>
  <c r="B1995" i="4" s="1"/>
  <c r="C3563" i="4"/>
  <c r="B3563" i="4" s="1"/>
  <c r="C1701" i="4"/>
  <c r="B1701" i="4" s="1"/>
  <c r="C1800" i="4"/>
  <c r="B1800" i="4" s="1"/>
  <c r="C1603" i="4"/>
  <c r="B1603" i="4" s="1"/>
  <c r="C3465" i="4"/>
  <c r="B3465" i="4" s="1"/>
  <c r="C3367" i="4"/>
  <c r="B3367" i="4" s="1"/>
  <c r="C3269" i="4"/>
  <c r="B3269" i="4" s="1"/>
  <c r="C3073" i="4"/>
  <c r="B3073" i="4" s="1"/>
  <c r="C2975" i="4"/>
  <c r="B2975" i="4" s="1"/>
  <c r="C2877" i="4"/>
  <c r="B2877" i="4" s="1"/>
  <c r="C2387" i="4"/>
  <c r="B2387" i="4" s="1"/>
  <c r="C2779" i="4"/>
  <c r="B2779" i="4" s="1"/>
  <c r="C2682" i="4"/>
  <c r="B2682" i="4" s="1"/>
  <c r="C2486" i="4"/>
  <c r="B2486" i="4" s="1"/>
  <c r="C2290" i="4"/>
  <c r="B2290" i="4" s="1"/>
  <c r="C1896" i="4"/>
  <c r="B1896" i="4" s="1"/>
  <c r="C2192" i="4" l="1"/>
  <c r="B2192" i="4" s="1"/>
  <c r="C868" i="4"/>
  <c r="B868" i="4" s="1"/>
  <c r="C543" i="4"/>
  <c r="B543" i="4" s="1"/>
  <c r="D3946" i="4"/>
  <c r="E3946" i="4" s="1"/>
  <c r="C2094" i="4"/>
  <c r="B2094" i="4" s="1"/>
  <c r="C1146" i="4"/>
  <c r="B1146" i="4" s="1"/>
  <c r="C1029" i="4"/>
  <c r="B1029" i="4" s="1"/>
  <c r="C646" i="4"/>
  <c r="B646" i="4" s="1"/>
  <c r="C446" i="4"/>
  <c r="B446" i="4" s="1"/>
  <c r="C346" i="4"/>
  <c r="B346" i="4" s="1"/>
  <c r="C248" i="4"/>
  <c r="B248" i="4" s="1"/>
  <c r="C3927" i="4"/>
  <c r="C146" i="4"/>
  <c r="B146" i="4" s="1"/>
  <c r="C3172" i="4"/>
  <c r="B3172" i="4" s="1"/>
  <c r="C1996" i="4"/>
  <c r="B1996" i="4" s="1"/>
  <c r="C2584" i="4"/>
  <c r="B2584" i="4" s="1"/>
  <c r="C3663" i="4"/>
  <c r="B3663" i="4" s="1"/>
  <c r="C3564" i="4"/>
  <c r="B3564" i="4" s="1"/>
  <c r="C1702" i="4"/>
  <c r="B1702" i="4" s="1"/>
  <c r="C1801" i="4"/>
  <c r="B1801" i="4" s="1"/>
  <c r="C1604" i="4"/>
  <c r="B1604" i="4" s="1"/>
  <c r="C3466" i="4"/>
  <c r="B3466" i="4" s="1"/>
  <c r="C3368" i="4"/>
  <c r="B3368" i="4" s="1"/>
  <c r="C3270" i="4"/>
  <c r="B3270" i="4" s="1"/>
  <c r="C3074" i="4"/>
  <c r="B3074" i="4" s="1"/>
  <c r="C2976" i="4"/>
  <c r="B2976" i="4" s="1"/>
  <c r="C2878" i="4"/>
  <c r="B2878" i="4" s="1"/>
  <c r="C2388" i="4"/>
  <c r="B2388" i="4" s="1"/>
  <c r="C2780" i="4"/>
  <c r="B2780" i="4" s="1"/>
  <c r="C2683" i="4"/>
  <c r="B2683" i="4" s="1"/>
  <c r="C2487" i="4"/>
  <c r="B2487" i="4" s="1"/>
  <c r="C2291" i="4"/>
  <c r="B2291" i="4" s="1"/>
  <c r="C2193" i="4"/>
  <c r="B2193" i="4" s="1"/>
  <c r="C1897" i="4"/>
  <c r="B1897" i="4" s="1"/>
  <c r="C869" i="4" l="1"/>
  <c r="B869" i="4" s="1"/>
  <c r="C544" i="4"/>
  <c r="B544" i="4" s="1"/>
  <c r="D3947" i="4"/>
  <c r="E3947" i="4" s="1"/>
  <c r="C2095" i="4"/>
  <c r="B2095" i="4" s="1"/>
  <c r="C1147" i="4"/>
  <c r="B1147" i="4" s="1"/>
  <c r="C1030" i="4"/>
  <c r="B1030" i="4" s="1"/>
  <c r="C647" i="4"/>
  <c r="B647" i="4" s="1"/>
  <c r="C447" i="4"/>
  <c r="B447" i="4" s="1"/>
  <c r="C347" i="4"/>
  <c r="B347" i="4" s="1"/>
  <c r="C249" i="4"/>
  <c r="B249" i="4" s="1"/>
  <c r="C3928" i="4"/>
  <c r="C147" i="4"/>
  <c r="B147" i="4" s="1"/>
  <c r="C3173" i="4"/>
  <c r="B3173" i="4" s="1"/>
  <c r="C3664" i="4"/>
  <c r="B3664" i="4" s="1"/>
  <c r="C2585" i="4"/>
  <c r="B2585" i="4" s="1"/>
  <c r="C1997" i="4"/>
  <c r="B1997" i="4" s="1"/>
  <c r="C3565" i="4"/>
  <c r="B3565" i="4" s="1"/>
  <c r="C1703" i="4"/>
  <c r="B1703" i="4" s="1"/>
  <c r="C1802" i="4"/>
  <c r="B1802" i="4" s="1"/>
  <c r="C1605" i="4"/>
  <c r="B1605" i="4" s="1"/>
  <c r="C3467" i="4"/>
  <c r="B3467" i="4" s="1"/>
  <c r="C3369" i="4"/>
  <c r="B3369" i="4" s="1"/>
  <c r="C3271" i="4"/>
  <c r="B3271" i="4" s="1"/>
  <c r="C3075" i="4"/>
  <c r="B3075" i="4" s="1"/>
  <c r="C2977" i="4"/>
  <c r="B2977" i="4" s="1"/>
  <c r="C2879" i="4"/>
  <c r="B2879" i="4" s="1"/>
  <c r="C2389" i="4"/>
  <c r="B2389" i="4" s="1"/>
  <c r="C2781" i="4"/>
  <c r="B2781" i="4" s="1"/>
  <c r="C2684" i="4"/>
  <c r="B2684" i="4" s="1"/>
  <c r="C2488" i="4"/>
  <c r="B2488" i="4" s="1"/>
  <c r="C2292" i="4"/>
  <c r="B2292" i="4" s="1"/>
  <c r="C2194" i="4"/>
  <c r="B2194" i="4" s="1"/>
  <c r="C1898" i="4"/>
  <c r="B1898" i="4" s="1"/>
  <c r="C870" i="4" l="1"/>
  <c r="B870" i="4" s="1"/>
  <c r="C545" i="4"/>
  <c r="B545" i="4" s="1"/>
  <c r="D3948" i="4"/>
  <c r="E3948" i="4" s="1"/>
  <c r="C2096" i="4"/>
  <c r="B2096" i="4" s="1"/>
  <c r="C1148" i="4"/>
  <c r="B1148" i="4" s="1"/>
  <c r="C1031" i="4"/>
  <c r="B1031" i="4" s="1"/>
  <c r="C648" i="4"/>
  <c r="B648" i="4" s="1"/>
  <c r="C448" i="4"/>
  <c r="B448" i="4" s="1"/>
  <c r="C348" i="4"/>
  <c r="B348" i="4" s="1"/>
  <c r="C250" i="4"/>
  <c r="B250" i="4" s="1"/>
  <c r="C3929" i="4"/>
  <c r="C148" i="4"/>
  <c r="B148" i="4" s="1"/>
  <c r="C3174" i="4"/>
  <c r="B3174" i="4" s="1"/>
  <c r="C1998" i="4"/>
  <c r="B1998" i="4" s="1"/>
  <c r="C2586" i="4"/>
  <c r="B2586" i="4" s="1"/>
  <c r="C3665" i="4"/>
  <c r="B3665" i="4" s="1"/>
  <c r="C3566" i="4"/>
  <c r="B3566" i="4" s="1"/>
  <c r="C1704" i="4"/>
  <c r="B1704" i="4" s="1"/>
  <c r="C1803" i="4"/>
  <c r="B1803" i="4" s="1"/>
  <c r="C1606" i="4"/>
  <c r="B1606" i="4" s="1"/>
  <c r="C3468" i="4"/>
  <c r="B3468" i="4" s="1"/>
  <c r="C3370" i="4"/>
  <c r="B3370" i="4" s="1"/>
  <c r="C3272" i="4"/>
  <c r="B3272" i="4" s="1"/>
  <c r="C3076" i="4"/>
  <c r="B3076" i="4" s="1"/>
  <c r="C2978" i="4"/>
  <c r="B2978" i="4" s="1"/>
  <c r="C2880" i="4"/>
  <c r="B2880" i="4" s="1"/>
  <c r="C2390" i="4"/>
  <c r="B2390" i="4" s="1"/>
  <c r="C2782" i="4"/>
  <c r="B2782" i="4" s="1"/>
  <c r="C2685" i="4"/>
  <c r="B2685" i="4" s="1"/>
  <c r="C2489" i="4"/>
  <c r="B2489" i="4" s="1"/>
  <c r="C2293" i="4"/>
  <c r="B2293" i="4" s="1"/>
  <c r="C2195" i="4"/>
  <c r="B2195" i="4" s="1"/>
  <c r="C1899" i="4"/>
  <c r="B1899" i="4" s="1"/>
  <c r="C871" i="4" l="1"/>
  <c r="B871" i="4" s="1"/>
  <c r="C546" i="4"/>
  <c r="B546" i="4" s="1"/>
  <c r="D3949" i="4"/>
  <c r="E3949" i="4" s="1"/>
  <c r="C2097" i="4"/>
  <c r="B2097" i="4" s="1"/>
  <c r="C1149" i="4"/>
  <c r="B1149" i="4" s="1"/>
  <c r="C1032" i="4"/>
  <c r="B1032" i="4" s="1"/>
  <c r="C649" i="4"/>
  <c r="B649" i="4" s="1"/>
  <c r="C449" i="4"/>
  <c r="B449" i="4" s="1"/>
  <c r="C349" i="4"/>
  <c r="B349" i="4" s="1"/>
  <c r="C251" i="4"/>
  <c r="B251" i="4" s="1"/>
  <c r="C3930" i="4"/>
  <c r="C149" i="4"/>
  <c r="B149" i="4" s="1"/>
  <c r="C3175" i="4"/>
  <c r="B3175" i="4" s="1"/>
  <c r="C3666" i="4"/>
  <c r="B3666" i="4" s="1"/>
  <c r="C2587" i="4"/>
  <c r="B2587" i="4" s="1"/>
  <c r="C1999" i="4"/>
  <c r="B1999" i="4" s="1"/>
  <c r="C3567" i="4"/>
  <c r="B3567" i="4" s="1"/>
  <c r="C1705" i="4"/>
  <c r="B1705" i="4" s="1"/>
  <c r="C1804" i="4"/>
  <c r="B1804" i="4" s="1"/>
  <c r="C1607" i="4"/>
  <c r="B1607" i="4" s="1"/>
  <c r="C3469" i="4"/>
  <c r="B3469" i="4" s="1"/>
  <c r="C3371" i="4"/>
  <c r="B3371" i="4" s="1"/>
  <c r="C3273" i="4"/>
  <c r="B3273" i="4" s="1"/>
  <c r="C3077" i="4"/>
  <c r="B3077" i="4" s="1"/>
  <c r="C2979" i="4"/>
  <c r="B2979" i="4" s="1"/>
  <c r="C2881" i="4"/>
  <c r="B2881" i="4" s="1"/>
  <c r="C2391" i="4"/>
  <c r="B2391" i="4" s="1"/>
  <c r="C2783" i="4"/>
  <c r="B2783" i="4" s="1"/>
  <c r="C2686" i="4"/>
  <c r="B2686" i="4" s="1"/>
  <c r="C2490" i="4"/>
  <c r="B2490" i="4" s="1"/>
  <c r="C2294" i="4"/>
  <c r="B2294" i="4" s="1"/>
  <c r="C2196" i="4"/>
  <c r="B2196" i="4" s="1"/>
  <c r="C1900" i="4"/>
  <c r="B1900" i="4" s="1"/>
  <c r="C872" i="4" l="1"/>
  <c r="B872" i="4" s="1"/>
  <c r="C547" i="4"/>
  <c r="B547" i="4" s="1"/>
  <c r="D3950" i="4"/>
  <c r="E3950" i="4" s="1"/>
  <c r="C2098" i="4"/>
  <c r="B2098" i="4" s="1"/>
  <c r="C1150" i="4"/>
  <c r="B1150" i="4" s="1"/>
  <c r="C1033" i="4"/>
  <c r="B1033" i="4" s="1"/>
  <c r="C650" i="4"/>
  <c r="B650" i="4" s="1"/>
  <c r="C450" i="4"/>
  <c r="B450" i="4" s="1"/>
  <c r="C350" i="4"/>
  <c r="B350" i="4" s="1"/>
  <c r="C252" i="4"/>
  <c r="B252" i="4" s="1"/>
  <c r="C3931" i="4"/>
  <c r="C150" i="4"/>
  <c r="B150" i="4" s="1"/>
  <c r="C3176" i="4"/>
  <c r="B3176" i="4" s="1"/>
  <c r="C2000" i="4"/>
  <c r="B2000" i="4" s="1"/>
  <c r="C2588" i="4"/>
  <c r="B2588" i="4" s="1"/>
  <c r="C3667" i="4"/>
  <c r="B3667" i="4" s="1"/>
  <c r="C3568" i="4"/>
  <c r="B3568" i="4" s="1"/>
  <c r="C1706" i="4"/>
  <c r="B1706" i="4" s="1"/>
  <c r="C1805" i="4"/>
  <c r="B1805" i="4" s="1"/>
  <c r="C1608" i="4"/>
  <c r="B1608" i="4" s="1"/>
  <c r="C3470" i="4"/>
  <c r="B3470" i="4" s="1"/>
  <c r="C3372" i="4"/>
  <c r="B3372" i="4" s="1"/>
  <c r="C3274" i="4"/>
  <c r="B3274" i="4" s="1"/>
  <c r="C3078" i="4"/>
  <c r="B3078" i="4" s="1"/>
  <c r="C2980" i="4"/>
  <c r="B2980" i="4" s="1"/>
  <c r="C2882" i="4"/>
  <c r="B2882" i="4" s="1"/>
  <c r="C2392" i="4"/>
  <c r="B2392" i="4" s="1"/>
  <c r="C2784" i="4"/>
  <c r="B2784" i="4" s="1"/>
  <c r="C2687" i="4"/>
  <c r="B2687" i="4" s="1"/>
  <c r="C2491" i="4"/>
  <c r="B2491" i="4" s="1"/>
  <c r="C2295" i="4"/>
  <c r="B2295" i="4" s="1"/>
  <c r="C2197" i="4"/>
  <c r="B2197" i="4" s="1"/>
  <c r="C1901" i="4"/>
  <c r="B1901" i="4" s="1"/>
  <c r="C873" i="4" l="1"/>
  <c r="B873" i="4" s="1"/>
  <c r="C548" i="4"/>
  <c r="B548" i="4" s="1"/>
  <c r="D3951" i="4"/>
  <c r="E3951" i="4" s="1"/>
  <c r="C2099" i="4"/>
  <c r="B2099" i="4" s="1"/>
  <c r="C1151" i="4"/>
  <c r="B1151" i="4" s="1"/>
  <c r="C1034" i="4"/>
  <c r="B1034" i="4" s="1"/>
  <c r="C651" i="4"/>
  <c r="B651" i="4" s="1"/>
  <c r="C451" i="4"/>
  <c r="B451" i="4" s="1"/>
  <c r="C351" i="4"/>
  <c r="B351" i="4" s="1"/>
  <c r="C253" i="4"/>
  <c r="B253" i="4" s="1"/>
  <c r="C3932" i="4"/>
  <c r="C151" i="4"/>
  <c r="B151" i="4" s="1"/>
  <c r="C3177" i="4"/>
  <c r="B3177" i="4" s="1"/>
  <c r="C3668" i="4"/>
  <c r="B3668" i="4" s="1"/>
  <c r="C2589" i="4"/>
  <c r="B2589" i="4" s="1"/>
  <c r="C2001" i="4"/>
  <c r="B2001" i="4" s="1"/>
  <c r="C3569" i="4"/>
  <c r="B3569" i="4" s="1"/>
  <c r="C1707" i="4"/>
  <c r="B1707" i="4" s="1"/>
  <c r="C1806" i="4"/>
  <c r="B1806" i="4" s="1"/>
  <c r="C1609" i="4"/>
  <c r="B1609" i="4" s="1"/>
  <c r="C3471" i="4"/>
  <c r="B3471" i="4" s="1"/>
  <c r="C3373" i="4"/>
  <c r="B3373" i="4" s="1"/>
  <c r="C3275" i="4"/>
  <c r="B3275" i="4" s="1"/>
  <c r="C3079" i="4"/>
  <c r="B3079" i="4" s="1"/>
  <c r="C2981" i="4"/>
  <c r="B2981" i="4" s="1"/>
  <c r="C2883" i="4"/>
  <c r="B2883" i="4" s="1"/>
  <c r="C2393" i="4"/>
  <c r="B2393" i="4" s="1"/>
  <c r="C2785" i="4"/>
  <c r="B2785" i="4" s="1"/>
  <c r="C2688" i="4"/>
  <c r="B2688" i="4" s="1"/>
  <c r="C2492" i="4"/>
  <c r="B2492" i="4" s="1"/>
  <c r="C2296" i="4"/>
  <c r="B2296" i="4" s="1"/>
  <c r="C2198" i="4"/>
  <c r="B2198" i="4" s="1"/>
  <c r="C1902" i="4"/>
  <c r="B1902" i="4" s="1"/>
  <c r="C874" i="4" l="1"/>
  <c r="B874" i="4" s="1"/>
  <c r="C549" i="4"/>
  <c r="B549" i="4" s="1"/>
  <c r="D3952" i="4"/>
  <c r="E3952" i="4" s="1"/>
  <c r="C2100" i="4"/>
  <c r="B2100" i="4" s="1"/>
  <c r="C1152" i="4"/>
  <c r="B1152" i="4" s="1"/>
  <c r="C1035" i="4"/>
  <c r="B1035" i="4" s="1"/>
  <c r="C652" i="4"/>
  <c r="B652" i="4" s="1"/>
  <c r="C452" i="4"/>
  <c r="B452" i="4" s="1"/>
  <c r="C352" i="4"/>
  <c r="B352" i="4" s="1"/>
  <c r="C254" i="4"/>
  <c r="B254" i="4" s="1"/>
  <c r="C3933" i="4"/>
  <c r="C152" i="4"/>
  <c r="B152" i="4" s="1"/>
  <c r="C3178" i="4"/>
  <c r="B3178" i="4" s="1"/>
  <c r="C2002" i="4"/>
  <c r="B2002" i="4" s="1"/>
  <c r="C2590" i="4"/>
  <c r="B2590" i="4" s="1"/>
  <c r="C3669" i="4"/>
  <c r="B3669" i="4" s="1"/>
  <c r="C3570" i="4"/>
  <c r="B3570" i="4" s="1"/>
  <c r="C1708" i="4"/>
  <c r="B1708" i="4" s="1"/>
  <c r="C1807" i="4"/>
  <c r="B1807" i="4" s="1"/>
  <c r="C1610" i="4"/>
  <c r="B1610" i="4" s="1"/>
  <c r="C3472" i="4"/>
  <c r="B3472" i="4" s="1"/>
  <c r="C3374" i="4"/>
  <c r="B3374" i="4" s="1"/>
  <c r="C3276" i="4"/>
  <c r="B3276" i="4" s="1"/>
  <c r="C3080" i="4"/>
  <c r="B3080" i="4" s="1"/>
  <c r="C2982" i="4"/>
  <c r="B2982" i="4" s="1"/>
  <c r="C2884" i="4"/>
  <c r="B2884" i="4" s="1"/>
  <c r="C2394" i="4"/>
  <c r="B2394" i="4" s="1"/>
  <c r="C2786" i="4"/>
  <c r="B2786" i="4" s="1"/>
  <c r="C2689" i="4"/>
  <c r="B2689" i="4" s="1"/>
  <c r="C2493" i="4"/>
  <c r="B2493" i="4" s="1"/>
  <c r="C2297" i="4"/>
  <c r="B2297" i="4" s="1"/>
  <c r="C2199" i="4"/>
  <c r="B2199" i="4" s="1"/>
  <c r="C1903" i="4"/>
  <c r="B1903" i="4" s="1"/>
  <c r="C875" i="4" l="1"/>
  <c r="B875" i="4" s="1"/>
  <c r="C550" i="4"/>
  <c r="B550" i="4" s="1"/>
  <c r="D3953" i="4"/>
  <c r="E3953" i="4" s="1"/>
  <c r="C2101" i="4"/>
  <c r="B2101" i="4" s="1"/>
  <c r="C1153" i="4"/>
  <c r="B1153" i="4" s="1"/>
  <c r="C1036" i="4"/>
  <c r="B1036" i="4" s="1"/>
  <c r="C653" i="4"/>
  <c r="B653" i="4" s="1"/>
  <c r="C453" i="4"/>
  <c r="B453" i="4" s="1"/>
  <c r="C353" i="4"/>
  <c r="B353" i="4" s="1"/>
  <c r="C255" i="4"/>
  <c r="B255" i="4" s="1"/>
  <c r="C3934" i="4"/>
  <c r="C153" i="4"/>
  <c r="B153" i="4" s="1"/>
  <c r="C3179" i="4"/>
  <c r="B3179" i="4" s="1"/>
  <c r="C3670" i="4"/>
  <c r="B3670" i="4" s="1"/>
  <c r="C2591" i="4"/>
  <c r="B2591" i="4" s="1"/>
  <c r="C2003" i="4"/>
  <c r="B2003" i="4" s="1"/>
  <c r="C3571" i="4"/>
  <c r="B3571" i="4" s="1"/>
  <c r="C1709" i="4"/>
  <c r="B1709" i="4" s="1"/>
  <c r="C1808" i="4"/>
  <c r="B1808" i="4" s="1"/>
  <c r="C1611" i="4"/>
  <c r="B1611" i="4" s="1"/>
  <c r="C3473" i="4"/>
  <c r="B3473" i="4" s="1"/>
  <c r="C3375" i="4"/>
  <c r="B3375" i="4" s="1"/>
  <c r="C3277" i="4"/>
  <c r="B3277" i="4" s="1"/>
  <c r="C3081" i="4"/>
  <c r="B3081" i="4" s="1"/>
  <c r="C2983" i="4"/>
  <c r="B2983" i="4" s="1"/>
  <c r="C2885" i="4"/>
  <c r="B2885" i="4" s="1"/>
  <c r="C2395" i="4"/>
  <c r="B2395" i="4" s="1"/>
  <c r="C2787" i="4"/>
  <c r="B2787" i="4" s="1"/>
  <c r="C2690" i="4"/>
  <c r="B2690" i="4" s="1"/>
  <c r="C2494" i="4"/>
  <c r="B2494" i="4" s="1"/>
  <c r="C2298" i="4"/>
  <c r="B2298" i="4" s="1"/>
  <c r="C2200" i="4"/>
  <c r="B2200" i="4" s="1"/>
  <c r="C1904" i="4"/>
  <c r="B1904" i="4" s="1"/>
  <c r="C551" i="4" l="1"/>
  <c r="B551" i="4" s="1"/>
  <c r="C876" i="4"/>
  <c r="B876" i="4" s="1"/>
  <c r="D3954" i="4"/>
  <c r="E3954" i="4" s="1"/>
  <c r="C2102" i="4"/>
  <c r="B2102" i="4" s="1"/>
  <c r="C1154" i="4"/>
  <c r="B1154" i="4" s="1"/>
  <c r="C1037" i="4"/>
  <c r="B1037" i="4" s="1"/>
  <c r="C654" i="4"/>
  <c r="B654" i="4" s="1"/>
  <c r="C454" i="4"/>
  <c r="B454" i="4" s="1"/>
  <c r="C354" i="4"/>
  <c r="B354" i="4" s="1"/>
  <c r="C256" i="4"/>
  <c r="B256" i="4" s="1"/>
  <c r="C3935" i="4"/>
  <c r="C154" i="4"/>
  <c r="B154" i="4" s="1"/>
  <c r="C3180" i="4"/>
  <c r="B3180" i="4" s="1"/>
  <c r="C2592" i="4"/>
  <c r="B2592" i="4" s="1"/>
  <c r="C3671" i="4"/>
  <c r="B3671" i="4" s="1"/>
  <c r="C2004" i="4"/>
  <c r="B2004" i="4" s="1"/>
  <c r="C3572" i="4"/>
  <c r="B3572" i="4" s="1"/>
  <c r="C1710" i="4"/>
  <c r="B1710" i="4" s="1"/>
  <c r="C1809" i="4"/>
  <c r="B1809" i="4" s="1"/>
  <c r="C1612" i="4"/>
  <c r="B1612" i="4" s="1"/>
  <c r="C3474" i="4"/>
  <c r="B3474" i="4" s="1"/>
  <c r="C3376" i="4"/>
  <c r="B3376" i="4" s="1"/>
  <c r="C3278" i="4"/>
  <c r="B3278" i="4" s="1"/>
  <c r="C3082" i="4"/>
  <c r="B3082" i="4" s="1"/>
  <c r="C2984" i="4"/>
  <c r="B2984" i="4" s="1"/>
  <c r="C2886" i="4"/>
  <c r="B2886" i="4" s="1"/>
  <c r="C2396" i="4"/>
  <c r="B2396" i="4" s="1"/>
  <c r="C2788" i="4"/>
  <c r="B2788" i="4" s="1"/>
  <c r="C2691" i="4"/>
  <c r="B2691" i="4" s="1"/>
  <c r="C2495" i="4"/>
  <c r="B2495" i="4" s="1"/>
  <c r="C2299" i="4"/>
  <c r="B2299" i="4" s="1"/>
  <c r="C2201" i="4"/>
  <c r="B2201" i="4" s="1"/>
  <c r="C1905" i="4"/>
  <c r="B1905" i="4" s="1"/>
  <c r="C552" i="4" l="1"/>
  <c r="B552" i="4" s="1"/>
  <c r="C877" i="4"/>
  <c r="B877" i="4" s="1"/>
  <c r="D3955" i="4"/>
  <c r="E3955" i="4" s="1"/>
  <c r="C2103" i="4"/>
  <c r="B2103" i="4" s="1"/>
  <c r="C1155" i="4"/>
  <c r="B1155" i="4" s="1"/>
  <c r="C1038" i="4"/>
  <c r="B1038" i="4" s="1"/>
  <c r="C655" i="4"/>
  <c r="B655" i="4" s="1"/>
  <c r="C455" i="4"/>
  <c r="B455" i="4" s="1"/>
  <c r="C355" i="4"/>
  <c r="B355" i="4" s="1"/>
  <c r="C257" i="4"/>
  <c r="B257" i="4" s="1"/>
  <c r="C3936" i="4"/>
  <c r="C155" i="4"/>
  <c r="B155" i="4" s="1"/>
  <c r="C3181" i="4"/>
  <c r="B3181" i="4" s="1"/>
  <c r="C2005" i="4"/>
  <c r="B2005" i="4" s="1"/>
  <c r="C3672" i="4"/>
  <c r="B3672" i="4" s="1"/>
  <c r="C2593" i="4"/>
  <c r="B2593" i="4" s="1"/>
  <c r="C3573" i="4"/>
  <c r="B3573" i="4" s="1"/>
  <c r="C1711" i="4"/>
  <c r="B1711" i="4" s="1"/>
  <c r="C1810" i="4"/>
  <c r="B1810" i="4" s="1"/>
  <c r="C1613" i="4"/>
  <c r="B1613" i="4" s="1"/>
  <c r="C3475" i="4"/>
  <c r="B3475" i="4" s="1"/>
  <c r="C3377" i="4"/>
  <c r="B3377" i="4" s="1"/>
  <c r="C3279" i="4"/>
  <c r="B3279" i="4" s="1"/>
  <c r="C3083" i="4"/>
  <c r="B3083" i="4" s="1"/>
  <c r="C2985" i="4"/>
  <c r="B2985" i="4" s="1"/>
  <c r="C2887" i="4"/>
  <c r="B2887" i="4" s="1"/>
  <c r="C2397" i="4"/>
  <c r="B2397" i="4" s="1"/>
  <c r="C2789" i="4"/>
  <c r="B2789" i="4" s="1"/>
  <c r="C2692" i="4"/>
  <c r="B2692" i="4" s="1"/>
  <c r="C2496" i="4"/>
  <c r="B2496" i="4" s="1"/>
  <c r="C2300" i="4"/>
  <c r="B2300" i="4" s="1"/>
  <c r="C2202" i="4"/>
  <c r="B2202" i="4" s="1"/>
  <c r="C1906" i="4"/>
  <c r="B1906" i="4" s="1"/>
  <c r="C553" i="4" l="1"/>
  <c r="B553" i="4" s="1"/>
  <c r="C878" i="4"/>
  <c r="B878" i="4" s="1"/>
  <c r="D3956" i="4"/>
  <c r="E3956" i="4" s="1"/>
  <c r="C2104" i="4"/>
  <c r="B2104" i="4" s="1"/>
  <c r="C1156" i="4"/>
  <c r="B1156" i="4" s="1"/>
  <c r="C1039" i="4"/>
  <c r="B1039" i="4" s="1"/>
  <c r="C656" i="4"/>
  <c r="B656" i="4" s="1"/>
  <c r="C456" i="4"/>
  <c r="B456" i="4" s="1"/>
  <c r="C356" i="4"/>
  <c r="B356" i="4" s="1"/>
  <c r="C258" i="4"/>
  <c r="B258" i="4" s="1"/>
  <c r="C3937" i="4"/>
  <c r="C156" i="4"/>
  <c r="B156" i="4" s="1"/>
  <c r="C3182" i="4"/>
  <c r="B3182" i="4" s="1"/>
  <c r="C2594" i="4"/>
  <c r="B2594" i="4" s="1"/>
  <c r="C3673" i="4"/>
  <c r="B3673" i="4" s="1"/>
  <c r="C2006" i="4"/>
  <c r="B2006" i="4" s="1"/>
  <c r="C3574" i="4"/>
  <c r="B3574" i="4" s="1"/>
  <c r="C1712" i="4"/>
  <c r="B1712" i="4" s="1"/>
  <c r="C1811" i="4"/>
  <c r="B1811" i="4" s="1"/>
  <c r="C1614" i="4"/>
  <c r="B1614" i="4" s="1"/>
  <c r="C3476" i="4"/>
  <c r="B3476" i="4" s="1"/>
  <c r="C3378" i="4"/>
  <c r="B3378" i="4" s="1"/>
  <c r="C3280" i="4"/>
  <c r="B3280" i="4" s="1"/>
  <c r="C3084" i="4"/>
  <c r="B3084" i="4" s="1"/>
  <c r="C2986" i="4"/>
  <c r="B2986" i="4" s="1"/>
  <c r="C2888" i="4"/>
  <c r="B2888" i="4" s="1"/>
  <c r="C2398" i="4"/>
  <c r="B2398" i="4" s="1"/>
  <c r="C2790" i="4"/>
  <c r="B2790" i="4" s="1"/>
  <c r="C2693" i="4"/>
  <c r="B2693" i="4" s="1"/>
  <c r="C2497" i="4"/>
  <c r="B2497" i="4" s="1"/>
  <c r="C2301" i="4"/>
  <c r="B2301" i="4" s="1"/>
  <c r="C2203" i="4"/>
  <c r="B2203" i="4" s="1"/>
  <c r="C1907" i="4"/>
  <c r="B1907" i="4" s="1"/>
  <c r="C554" i="4" l="1"/>
  <c r="B554" i="4" s="1"/>
  <c r="C879" i="4"/>
  <c r="B879" i="4" s="1"/>
  <c r="D3957" i="4"/>
  <c r="E3957" i="4" s="1"/>
  <c r="C2105" i="4"/>
  <c r="B2105" i="4" s="1"/>
  <c r="C1157" i="4"/>
  <c r="B1157" i="4" s="1"/>
  <c r="C1040" i="4"/>
  <c r="B1040" i="4" s="1"/>
  <c r="C657" i="4"/>
  <c r="B657" i="4" s="1"/>
  <c r="C457" i="4"/>
  <c r="B457" i="4" s="1"/>
  <c r="C357" i="4"/>
  <c r="B357" i="4" s="1"/>
  <c r="C259" i="4"/>
  <c r="B259" i="4" s="1"/>
  <c r="C3938" i="4"/>
  <c r="C157" i="4"/>
  <c r="B157" i="4" s="1"/>
  <c r="C3183" i="4"/>
  <c r="B3183" i="4" s="1"/>
  <c r="C2007" i="4"/>
  <c r="B2007" i="4" s="1"/>
  <c r="C3674" i="4"/>
  <c r="B3674" i="4" s="1"/>
  <c r="C2595" i="4"/>
  <c r="B2595" i="4" s="1"/>
  <c r="C3575" i="4"/>
  <c r="B3575" i="4" s="1"/>
  <c r="C1713" i="4"/>
  <c r="B1713" i="4" s="1"/>
  <c r="C1812" i="4"/>
  <c r="B1812" i="4" s="1"/>
  <c r="C1615" i="4"/>
  <c r="B1615" i="4" s="1"/>
  <c r="C3477" i="4"/>
  <c r="B3477" i="4" s="1"/>
  <c r="C3379" i="4"/>
  <c r="B3379" i="4" s="1"/>
  <c r="C3281" i="4"/>
  <c r="B3281" i="4" s="1"/>
  <c r="C3085" i="4"/>
  <c r="B3085" i="4" s="1"/>
  <c r="C2987" i="4"/>
  <c r="B2987" i="4" s="1"/>
  <c r="C2889" i="4"/>
  <c r="B2889" i="4" s="1"/>
  <c r="C2399" i="4"/>
  <c r="B2399" i="4" s="1"/>
  <c r="C2791" i="4"/>
  <c r="B2791" i="4" s="1"/>
  <c r="C2694" i="4"/>
  <c r="B2694" i="4" s="1"/>
  <c r="C2498" i="4"/>
  <c r="B2498" i="4" s="1"/>
  <c r="C2302" i="4"/>
  <c r="B2302" i="4" s="1"/>
  <c r="C2204" i="4"/>
  <c r="B2204" i="4" s="1"/>
  <c r="C1908" i="4"/>
  <c r="B1908" i="4" s="1"/>
  <c r="C555" i="4" l="1"/>
  <c r="B555" i="4" s="1"/>
  <c r="C880" i="4"/>
  <c r="B880" i="4" s="1"/>
  <c r="D3958" i="4"/>
  <c r="E3958" i="4" s="1"/>
  <c r="C2106" i="4"/>
  <c r="B2106" i="4" s="1"/>
  <c r="C1158" i="4"/>
  <c r="B1158" i="4" s="1"/>
  <c r="C1041" i="4"/>
  <c r="B1041" i="4" s="1"/>
  <c r="C658" i="4"/>
  <c r="B658" i="4" s="1"/>
  <c r="C458" i="4"/>
  <c r="B458" i="4" s="1"/>
  <c r="C358" i="4"/>
  <c r="B358" i="4" s="1"/>
  <c r="C260" i="4"/>
  <c r="B260" i="4" s="1"/>
  <c r="C3939" i="4"/>
  <c r="C158" i="4"/>
  <c r="B158" i="4" s="1"/>
  <c r="C3184" i="4"/>
  <c r="B3184" i="4" s="1"/>
  <c r="C2596" i="4"/>
  <c r="B2596" i="4" s="1"/>
  <c r="C3675" i="4"/>
  <c r="B3675" i="4" s="1"/>
  <c r="C2008" i="4"/>
  <c r="B2008" i="4" s="1"/>
  <c r="C3576" i="4"/>
  <c r="B3576" i="4" s="1"/>
  <c r="C1714" i="4"/>
  <c r="B1714" i="4" s="1"/>
  <c r="C1813" i="4"/>
  <c r="B1813" i="4" s="1"/>
  <c r="C1616" i="4"/>
  <c r="B1616" i="4" s="1"/>
  <c r="C3478" i="4"/>
  <c r="B3478" i="4" s="1"/>
  <c r="C3380" i="4"/>
  <c r="B3380" i="4" s="1"/>
  <c r="C3282" i="4"/>
  <c r="B3282" i="4" s="1"/>
  <c r="C3086" i="4"/>
  <c r="B3086" i="4" s="1"/>
  <c r="C2988" i="4"/>
  <c r="B2988" i="4" s="1"/>
  <c r="C2890" i="4"/>
  <c r="B2890" i="4" s="1"/>
  <c r="C2400" i="4"/>
  <c r="B2400" i="4" s="1"/>
  <c r="C2792" i="4"/>
  <c r="B2792" i="4" s="1"/>
  <c r="C2695" i="4"/>
  <c r="B2695" i="4" s="1"/>
  <c r="C2499" i="4"/>
  <c r="B2499" i="4" s="1"/>
  <c r="C2303" i="4"/>
  <c r="B2303" i="4" s="1"/>
  <c r="C2205" i="4"/>
  <c r="B2205" i="4" s="1"/>
  <c r="C1909" i="4"/>
  <c r="B1909" i="4" s="1"/>
  <c r="C556" i="4" l="1"/>
  <c r="B556" i="4" s="1"/>
  <c r="C881" i="4"/>
  <c r="B881" i="4" s="1"/>
  <c r="D3959" i="4"/>
  <c r="E3959" i="4" s="1"/>
  <c r="C2107" i="4"/>
  <c r="B2107" i="4" s="1"/>
  <c r="C1159" i="4"/>
  <c r="B1159" i="4" s="1"/>
  <c r="C1042" i="4"/>
  <c r="B1042" i="4" s="1"/>
  <c r="C659" i="4"/>
  <c r="B659" i="4" s="1"/>
  <c r="C557" i="4"/>
  <c r="B557" i="4" s="1"/>
  <c r="C459" i="4"/>
  <c r="B459" i="4" s="1"/>
  <c r="C359" i="4"/>
  <c r="B359" i="4" s="1"/>
  <c r="C261" i="4"/>
  <c r="B261" i="4" s="1"/>
  <c r="C3940" i="4"/>
  <c r="C159" i="4"/>
  <c r="B159" i="4" s="1"/>
  <c r="C3185" i="4"/>
  <c r="B3185" i="4" s="1"/>
  <c r="C2009" i="4"/>
  <c r="B2009" i="4" s="1"/>
  <c r="C3676" i="4"/>
  <c r="B3676" i="4" s="1"/>
  <c r="C2597" i="4"/>
  <c r="B2597" i="4" s="1"/>
  <c r="C3577" i="4"/>
  <c r="B3577" i="4" s="1"/>
  <c r="C1715" i="4"/>
  <c r="B1715" i="4" s="1"/>
  <c r="C1814" i="4"/>
  <c r="B1814" i="4" s="1"/>
  <c r="C1617" i="4"/>
  <c r="B1617" i="4" s="1"/>
  <c r="C3479" i="4"/>
  <c r="B3479" i="4" s="1"/>
  <c r="C3381" i="4"/>
  <c r="B3381" i="4" s="1"/>
  <c r="C3283" i="4"/>
  <c r="B3283" i="4" s="1"/>
  <c r="C3087" i="4"/>
  <c r="B3087" i="4" s="1"/>
  <c r="C2989" i="4"/>
  <c r="B2989" i="4" s="1"/>
  <c r="C2891" i="4"/>
  <c r="B2891" i="4" s="1"/>
  <c r="C2401" i="4"/>
  <c r="B2401" i="4" s="1"/>
  <c r="C2793" i="4"/>
  <c r="B2793" i="4" s="1"/>
  <c r="C2696" i="4"/>
  <c r="B2696" i="4" s="1"/>
  <c r="C2500" i="4"/>
  <c r="B2500" i="4" s="1"/>
  <c r="C2304" i="4"/>
  <c r="B2304" i="4" s="1"/>
  <c r="C2206" i="4"/>
  <c r="B2206" i="4" s="1"/>
  <c r="C1910" i="4"/>
  <c r="B1910" i="4" s="1"/>
  <c r="C882" i="4" l="1"/>
  <c r="B882" i="4" s="1"/>
  <c r="D3960" i="4"/>
  <c r="E3960" i="4" s="1"/>
  <c r="C2108" i="4"/>
  <c r="B2108" i="4" s="1"/>
  <c r="C1160" i="4"/>
  <c r="B1160" i="4" s="1"/>
  <c r="C1043" i="4"/>
  <c r="B1043" i="4" s="1"/>
  <c r="C660" i="4"/>
  <c r="B660" i="4" s="1"/>
  <c r="C558" i="4"/>
  <c r="B558" i="4" s="1"/>
  <c r="C460" i="4"/>
  <c r="B460" i="4" s="1"/>
  <c r="C360" i="4"/>
  <c r="B360" i="4" s="1"/>
  <c r="C262" i="4"/>
  <c r="B262" i="4" s="1"/>
  <c r="C3941" i="4"/>
  <c r="C160" i="4"/>
  <c r="B160" i="4" s="1"/>
  <c r="C3186" i="4"/>
  <c r="B3186" i="4" s="1"/>
  <c r="C2598" i="4"/>
  <c r="B2598" i="4" s="1"/>
  <c r="C3677" i="4"/>
  <c r="B3677" i="4" s="1"/>
  <c r="C2010" i="4"/>
  <c r="B2010" i="4" s="1"/>
  <c r="C3578" i="4"/>
  <c r="B3578" i="4" s="1"/>
  <c r="C1716" i="4"/>
  <c r="B1716" i="4" s="1"/>
  <c r="C1815" i="4"/>
  <c r="B1815" i="4" s="1"/>
  <c r="C1618" i="4"/>
  <c r="B1618" i="4" s="1"/>
  <c r="C3480" i="4"/>
  <c r="B3480" i="4" s="1"/>
  <c r="C3382" i="4"/>
  <c r="B3382" i="4" s="1"/>
  <c r="C3284" i="4"/>
  <c r="B3284" i="4" s="1"/>
  <c r="C3088" i="4"/>
  <c r="B3088" i="4" s="1"/>
  <c r="C2990" i="4"/>
  <c r="B2990" i="4" s="1"/>
  <c r="C2892" i="4"/>
  <c r="B2892" i="4" s="1"/>
  <c r="C2402" i="4"/>
  <c r="B2402" i="4" s="1"/>
  <c r="C2794" i="4"/>
  <c r="B2794" i="4" s="1"/>
  <c r="C2697" i="4"/>
  <c r="B2697" i="4" s="1"/>
  <c r="C2501" i="4"/>
  <c r="B2501" i="4" s="1"/>
  <c r="C2305" i="4"/>
  <c r="B2305" i="4" s="1"/>
  <c r="C2207" i="4"/>
  <c r="B2207" i="4" s="1"/>
  <c r="C1911" i="4"/>
  <c r="B1911" i="4" s="1"/>
  <c r="C883" i="4" l="1"/>
  <c r="B883" i="4" s="1"/>
  <c r="D3961" i="4"/>
  <c r="E3961" i="4" s="1"/>
  <c r="C2109" i="4"/>
  <c r="B2109" i="4" s="1"/>
  <c r="C1161" i="4"/>
  <c r="B1161" i="4" s="1"/>
  <c r="C1044" i="4"/>
  <c r="B1044" i="4" s="1"/>
  <c r="C661" i="4"/>
  <c r="B661" i="4" s="1"/>
  <c r="C559" i="4"/>
  <c r="B559" i="4" s="1"/>
  <c r="C461" i="4"/>
  <c r="B461" i="4" s="1"/>
  <c r="C361" i="4"/>
  <c r="B361" i="4" s="1"/>
  <c r="C263" i="4"/>
  <c r="B263" i="4" s="1"/>
  <c r="C3942" i="4"/>
  <c r="C161" i="4"/>
  <c r="B161" i="4" s="1"/>
  <c r="C3187" i="4"/>
  <c r="B3187" i="4" s="1"/>
  <c r="C2011" i="4"/>
  <c r="B2011" i="4" s="1"/>
  <c r="C3678" i="4"/>
  <c r="B3678" i="4" s="1"/>
  <c r="C2599" i="4"/>
  <c r="B2599" i="4" s="1"/>
  <c r="C3579" i="4"/>
  <c r="B3579" i="4" s="1"/>
  <c r="C1717" i="4"/>
  <c r="B1717" i="4" s="1"/>
  <c r="C1816" i="4"/>
  <c r="B1816" i="4" s="1"/>
  <c r="C1619" i="4"/>
  <c r="B1619" i="4" s="1"/>
  <c r="C3481" i="4"/>
  <c r="B3481" i="4" s="1"/>
  <c r="C3383" i="4"/>
  <c r="B3383" i="4" s="1"/>
  <c r="C3285" i="4"/>
  <c r="B3285" i="4" s="1"/>
  <c r="C3089" i="4"/>
  <c r="B3089" i="4" s="1"/>
  <c r="C2991" i="4"/>
  <c r="B2991" i="4" s="1"/>
  <c r="C2893" i="4"/>
  <c r="B2893" i="4" s="1"/>
  <c r="C2403" i="4"/>
  <c r="B2403" i="4" s="1"/>
  <c r="C2795" i="4"/>
  <c r="B2795" i="4" s="1"/>
  <c r="C2698" i="4"/>
  <c r="B2698" i="4" s="1"/>
  <c r="C2502" i="4"/>
  <c r="B2502" i="4" s="1"/>
  <c r="C2306" i="4"/>
  <c r="B2306" i="4" s="1"/>
  <c r="C2208" i="4"/>
  <c r="B2208" i="4" s="1"/>
  <c r="C1912" i="4"/>
  <c r="B1912" i="4" s="1"/>
  <c r="C884" i="4" l="1"/>
  <c r="B884" i="4" s="1"/>
  <c r="D3962" i="4"/>
  <c r="E3962" i="4" s="1"/>
  <c r="C2110" i="4"/>
  <c r="B2110" i="4" s="1"/>
  <c r="C1162" i="4"/>
  <c r="B1162" i="4" s="1"/>
  <c r="C1045" i="4"/>
  <c r="B1045" i="4" s="1"/>
  <c r="C662" i="4"/>
  <c r="B662" i="4" s="1"/>
  <c r="C560" i="4"/>
  <c r="B560" i="4" s="1"/>
  <c r="C462" i="4"/>
  <c r="B462" i="4" s="1"/>
  <c r="C362" i="4"/>
  <c r="B362" i="4" s="1"/>
  <c r="C264" i="4"/>
  <c r="B264" i="4" s="1"/>
  <c r="C3943" i="4"/>
  <c r="C162" i="4"/>
  <c r="B162" i="4" s="1"/>
  <c r="C3188" i="4"/>
  <c r="B3188" i="4" s="1"/>
  <c r="C2600" i="4"/>
  <c r="B2600" i="4" s="1"/>
  <c r="C3679" i="4"/>
  <c r="B3679" i="4" s="1"/>
  <c r="C2012" i="4"/>
  <c r="B2012" i="4" s="1"/>
  <c r="C3580" i="4"/>
  <c r="B3580" i="4" s="1"/>
  <c r="C1718" i="4"/>
  <c r="B1718" i="4" s="1"/>
  <c r="C1817" i="4"/>
  <c r="B1817" i="4" s="1"/>
  <c r="C1620" i="4"/>
  <c r="B1620" i="4" s="1"/>
  <c r="C3482" i="4"/>
  <c r="B3482" i="4" s="1"/>
  <c r="C3384" i="4"/>
  <c r="B3384" i="4" s="1"/>
  <c r="C3286" i="4"/>
  <c r="B3286" i="4" s="1"/>
  <c r="C3090" i="4"/>
  <c r="B3090" i="4" s="1"/>
  <c r="C2992" i="4"/>
  <c r="B2992" i="4" s="1"/>
  <c r="C2894" i="4"/>
  <c r="B2894" i="4" s="1"/>
  <c r="C2404" i="4"/>
  <c r="B2404" i="4" s="1"/>
  <c r="C2796" i="4"/>
  <c r="B2796" i="4" s="1"/>
  <c r="C2699" i="4"/>
  <c r="B2699" i="4" s="1"/>
  <c r="C2503" i="4"/>
  <c r="B2503" i="4" s="1"/>
  <c r="C2307" i="4"/>
  <c r="B2307" i="4" s="1"/>
  <c r="C2209" i="4"/>
  <c r="B2209" i="4" s="1"/>
  <c r="C1913" i="4"/>
  <c r="B1913" i="4" s="1"/>
  <c r="C885" i="4" l="1"/>
  <c r="B885" i="4" s="1"/>
  <c r="D3963" i="4"/>
  <c r="E3963" i="4" s="1"/>
  <c r="C2111" i="4"/>
  <c r="B2111" i="4" s="1"/>
  <c r="C1163" i="4"/>
  <c r="B1163" i="4" s="1"/>
  <c r="C1046" i="4"/>
  <c r="B1046" i="4" s="1"/>
  <c r="C663" i="4"/>
  <c r="B663" i="4" s="1"/>
  <c r="C561" i="4"/>
  <c r="B561" i="4" s="1"/>
  <c r="C463" i="4"/>
  <c r="B463" i="4" s="1"/>
  <c r="C363" i="4"/>
  <c r="B363" i="4" s="1"/>
  <c r="C265" i="4"/>
  <c r="B265" i="4" s="1"/>
  <c r="C3944" i="4"/>
  <c r="C163" i="4"/>
  <c r="B163" i="4" s="1"/>
  <c r="C3189" i="4"/>
  <c r="B3189" i="4" s="1"/>
  <c r="C2013" i="4"/>
  <c r="B2013" i="4" s="1"/>
  <c r="C3680" i="4"/>
  <c r="B3680" i="4" s="1"/>
  <c r="C2601" i="4"/>
  <c r="B2601" i="4" s="1"/>
  <c r="C3581" i="4"/>
  <c r="B3581" i="4" s="1"/>
  <c r="C1719" i="4"/>
  <c r="B1719" i="4" s="1"/>
  <c r="C1818" i="4"/>
  <c r="B1818" i="4" s="1"/>
  <c r="C1621" i="4"/>
  <c r="B1621" i="4" s="1"/>
  <c r="C3483" i="4"/>
  <c r="B3483" i="4" s="1"/>
  <c r="C3385" i="4"/>
  <c r="B3385" i="4" s="1"/>
  <c r="C3287" i="4"/>
  <c r="B3287" i="4" s="1"/>
  <c r="C3091" i="4"/>
  <c r="B3091" i="4" s="1"/>
  <c r="C2993" i="4"/>
  <c r="B2993" i="4" s="1"/>
  <c r="C2895" i="4"/>
  <c r="B2895" i="4" s="1"/>
  <c r="C2405" i="4"/>
  <c r="B2405" i="4" s="1"/>
  <c r="C2797" i="4"/>
  <c r="B2797" i="4" s="1"/>
  <c r="C2700" i="4"/>
  <c r="B2700" i="4" s="1"/>
  <c r="C2504" i="4"/>
  <c r="B2504" i="4" s="1"/>
  <c r="C2308" i="4"/>
  <c r="B2308" i="4" s="1"/>
  <c r="C2210" i="4"/>
  <c r="B2210" i="4" s="1"/>
  <c r="C1914" i="4"/>
  <c r="B1914" i="4" s="1"/>
  <c r="C886" i="4" l="1"/>
  <c r="B886" i="4" s="1"/>
  <c r="D3964" i="4"/>
  <c r="E3964" i="4" s="1"/>
  <c r="C2112" i="4"/>
  <c r="B2112" i="4" s="1"/>
  <c r="C1164" i="4"/>
  <c r="B1164" i="4" s="1"/>
  <c r="C1047" i="4"/>
  <c r="B1047" i="4" s="1"/>
  <c r="C664" i="4"/>
  <c r="B664" i="4" s="1"/>
  <c r="C562" i="4"/>
  <c r="B562" i="4" s="1"/>
  <c r="C464" i="4"/>
  <c r="B464" i="4" s="1"/>
  <c r="C364" i="4"/>
  <c r="B364" i="4" s="1"/>
  <c r="C266" i="4"/>
  <c r="B266" i="4" s="1"/>
  <c r="C3945" i="4"/>
  <c r="C164" i="4"/>
  <c r="B164" i="4" s="1"/>
  <c r="C3190" i="4"/>
  <c r="B3190" i="4" s="1"/>
  <c r="C2602" i="4"/>
  <c r="B2602" i="4" s="1"/>
  <c r="C3681" i="4"/>
  <c r="B3681" i="4" s="1"/>
  <c r="C2014" i="4"/>
  <c r="B2014" i="4" s="1"/>
  <c r="C3582" i="4"/>
  <c r="B3582" i="4" s="1"/>
  <c r="C1720" i="4"/>
  <c r="B1720" i="4" s="1"/>
  <c r="C1819" i="4"/>
  <c r="B1819" i="4" s="1"/>
  <c r="C1622" i="4"/>
  <c r="B1622" i="4" s="1"/>
  <c r="C3484" i="4"/>
  <c r="B3484" i="4" s="1"/>
  <c r="C3386" i="4"/>
  <c r="B3386" i="4" s="1"/>
  <c r="C3288" i="4"/>
  <c r="B3288" i="4" s="1"/>
  <c r="C3092" i="4"/>
  <c r="B3092" i="4" s="1"/>
  <c r="C2994" i="4"/>
  <c r="B2994" i="4" s="1"/>
  <c r="C2896" i="4"/>
  <c r="B2896" i="4" s="1"/>
  <c r="C2406" i="4"/>
  <c r="B2406" i="4" s="1"/>
  <c r="C2798" i="4"/>
  <c r="B2798" i="4" s="1"/>
  <c r="C2701" i="4"/>
  <c r="B2701" i="4" s="1"/>
  <c r="C2505" i="4"/>
  <c r="B2505" i="4" s="1"/>
  <c r="C2309" i="4"/>
  <c r="B2309" i="4" s="1"/>
  <c r="C2211" i="4"/>
  <c r="B2211" i="4" s="1"/>
  <c r="C1915" i="4"/>
  <c r="B1915" i="4" s="1"/>
  <c r="C887" i="4" l="1"/>
  <c r="B887" i="4" s="1"/>
  <c r="D3965" i="4"/>
  <c r="E3965" i="4" s="1"/>
  <c r="C2113" i="4"/>
  <c r="B2113" i="4" s="1"/>
  <c r="C1165" i="4"/>
  <c r="B1165" i="4" s="1"/>
  <c r="C1048" i="4"/>
  <c r="B1048" i="4" s="1"/>
  <c r="C665" i="4"/>
  <c r="B665" i="4" s="1"/>
  <c r="C563" i="4"/>
  <c r="B563" i="4" s="1"/>
  <c r="C465" i="4"/>
  <c r="B465" i="4" s="1"/>
  <c r="C365" i="4"/>
  <c r="B365" i="4" s="1"/>
  <c r="C267" i="4"/>
  <c r="B267" i="4" s="1"/>
  <c r="C3946" i="4"/>
  <c r="C165" i="4"/>
  <c r="B165" i="4" s="1"/>
  <c r="C3191" i="4"/>
  <c r="B3191" i="4" s="1"/>
  <c r="C2015" i="4"/>
  <c r="B2015" i="4" s="1"/>
  <c r="C3682" i="4"/>
  <c r="B3682" i="4" s="1"/>
  <c r="C2603" i="4"/>
  <c r="B2603" i="4" s="1"/>
  <c r="C3583" i="4"/>
  <c r="B3583" i="4" s="1"/>
  <c r="C1721" i="4"/>
  <c r="B1721" i="4" s="1"/>
  <c r="C1820" i="4"/>
  <c r="B1820" i="4" s="1"/>
  <c r="C1623" i="4"/>
  <c r="B1623" i="4" s="1"/>
  <c r="C3485" i="4"/>
  <c r="B3485" i="4" s="1"/>
  <c r="C3387" i="4"/>
  <c r="B3387" i="4" s="1"/>
  <c r="C3289" i="4"/>
  <c r="B3289" i="4" s="1"/>
  <c r="C3093" i="4"/>
  <c r="B3093" i="4" s="1"/>
  <c r="C2995" i="4"/>
  <c r="B2995" i="4" s="1"/>
  <c r="C2897" i="4"/>
  <c r="B2897" i="4" s="1"/>
  <c r="C2407" i="4"/>
  <c r="B2407" i="4" s="1"/>
  <c r="C2799" i="4"/>
  <c r="B2799" i="4" s="1"/>
  <c r="C2702" i="4"/>
  <c r="B2702" i="4" s="1"/>
  <c r="C2506" i="4"/>
  <c r="B2506" i="4" s="1"/>
  <c r="C2310" i="4"/>
  <c r="B2310" i="4" s="1"/>
  <c r="C2212" i="4"/>
  <c r="B2212" i="4" s="1"/>
  <c r="C1916" i="4"/>
  <c r="B1916" i="4" s="1"/>
  <c r="D3966" i="4" l="1"/>
  <c r="E3966" i="4" s="1"/>
  <c r="C2114" i="4"/>
  <c r="B2114" i="4" s="1"/>
  <c r="C1166" i="4"/>
  <c r="B1166" i="4" s="1"/>
  <c r="C1049" i="4"/>
  <c r="B1049" i="4" s="1"/>
  <c r="C666" i="4"/>
  <c r="B666" i="4" s="1"/>
  <c r="C564" i="4"/>
  <c r="B564" i="4" s="1"/>
  <c r="C466" i="4"/>
  <c r="B466" i="4" s="1"/>
  <c r="C366" i="4"/>
  <c r="B366" i="4" s="1"/>
  <c r="C268" i="4"/>
  <c r="B268" i="4" s="1"/>
  <c r="C3947" i="4"/>
  <c r="C166" i="4"/>
  <c r="B166" i="4" s="1"/>
  <c r="C3192" i="4"/>
  <c r="B3192" i="4" s="1"/>
  <c r="C2604" i="4"/>
  <c r="B2604" i="4" s="1"/>
  <c r="C3683" i="4"/>
  <c r="B3683" i="4" s="1"/>
  <c r="C2016" i="4"/>
  <c r="B2016" i="4" s="1"/>
  <c r="C3584" i="4"/>
  <c r="B3584" i="4" s="1"/>
  <c r="C1722" i="4"/>
  <c r="B1722" i="4" s="1"/>
  <c r="C1821" i="4"/>
  <c r="B1821" i="4" s="1"/>
  <c r="C1624" i="4"/>
  <c r="B1624" i="4" s="1"/>
  <c r="C3486" i="4"/>
  <c r="B3486" i="4" s="1"/>
  <c r="C3388" i="4"/>
  <c r="B3388" i="4" s="1"/>
  <c r="C3290" i="4"/>
  <c r="B3290" i="4" s="1"/>
  <c r="C3094" i="4"/>
  <c r="B3094" i="4" s="1"/>
  <c r="C2996" i="4"/>
  <c r="B2996" i="4" s="1"/>
  <c r="C2898" i="4"/>
  <c r="B2898" i="4" s="1"/>
  <c r="C2408" i="4"/>
  <c r="B2408" i="4" s="1"/>
  <c r="C2800" i="4"/>
  <c r="B2800" i="4" s="1"/>
  <c r="C2703" i="4"/>
  <c r="B2703" i="4" s="1"/>
  <c r="C2507" i="4"/>
  <c r="B2507" i="4" s="1"/>
  <c r="C2311" i="4"/>
  <c r="B2311" i="4" s="1"/>
  <c r="C2213" i="4"/>
  <c r="B2213" i="4" s="1"/>
  <c r="C1917" i="4"/>
  <c r="B1917" i="4" s="1"/>
  <c r="D3967" i="4" l="1"/>
  <c r="E3967" i="4" s="1"/>
  <c r="C2115" i="4"/>
  <c r="B2115" i="4" s="1"/>
  <c r="C1167" i="4"/>
  <c r="B1167" i="4" s="1"/>
  <c r="C1050" i="4"/>
  <c r="B1050" i="4" s="1"/>
  <c r="C667" i="4"/>
  <c r="B667" i="4" s="1"/>
  <c r="C565" i="4"/>
  <c r="B565" i="4" s="1"/>
  <c r="C467" i="4"/>
  <c r="B467" i="4" s="1"/>
  <c r="C367" i="4"/>
  <c r="B367" i="4" s="1"/>
  <c r="C269" i="4"/>
  <c r="B269" i="4" s="1"/>
  <c r="C3948" i="4"/>
  <c r="C167" i="4"/>
  <c r="B167" i="4" s="1"/>
  <c r="C3193" i="4"/>
  <c r="B3193" i="4" s="1"/>
  <c r="C2017" i="4"/>
  <c r="B2017" i="4" s="1"/>
  <c r="C3684" i="4"/>
  <c r="B3684" i="4" s="1"/>
  <c r="C2605" i="4"/>
  <c r="B2605" i="4" s="1"/>
  <c r="C3585" i="4"/>
  <c r="B3585" i="4" s="1"/>
  <c r="C1723" i="4"/>
  <c r="B1723" i="4" s="1"/>
  <c r="C1822" i="4"/>
  <c r="B1822" i="4" s="1"/>
  <c r="C1625" i="4"/>
  <c r="B1625" i="4" s="1"/>
  <c r="C3487" i="4"/>
  <c r="B3487" i="4" s="1"/>
  <c r="C3389" i="4"/>
  <c r="B3389" i="4" s="1"/>
  <c r="C3291" i="4"/>
  <c r="B3291" i="4" s="1"/>
  <c r="C3095" i="4"/>
  <c r="B3095" i="4" s="1"/>
  <c r="C2997" i="4"/>
  <c r="B2997" i="4" s="1"/>
  <c r="C2899" i="4"/>
  <c r="B2899" i="4" s="1"/>
  <c r="C2409" i="4"/>
  <c r="B2409" i="4" s="1"/>
  <c r="C2801" i="4"/>
  <c r="B2801" i="4" s="1"/>
  <c r="C2704" i="4"/>
  <c r="B2704" i="4" s="1"/>
  <c r="C2508" i="4"/>
  <c r="B2508" i="4" s="1"/>
  <c r="C2312" i="4"/>
  <c r="B2312" i="4" s="1"/>
  <c r="C2214" i="4"/>
  <c r="B2214" i="4" s="1"/>
  <c r="C1918" i="4"/>
  <c r="B1918" i="4" s="1"/>
  <c r="D3968" i="4" l="1"/>
  <c r="E3968" i="4" s="1"/>
  <c r="C2116" i="4"/>
  <c r="B2116" i="4" s="1"/>
  <c r="C1168" i="4"/>
  <c r="B1168" i="4" s="1"/>
  <c r="C1051" i="4"/>
  <c r="B1051" i="4" s="1"/>
  <c r="C668" i="4"/>
  <c r="B668" i="4" s="1"/>
  <c r="C566" i="4"/>
  <c r="B566" i="4" s="1"/>
  <c r="C468" i="4"/>
  <c r="B468" i="4" s="1"/>
  <c r="C368" i="4"/>
  <c r="B368" i="4" s="1"/>
  <c r="C270" i="4"/>
  <c r="B270" i="4" s="1"/>
  <c r="C3949" i="4"/>
  <c r="C168" i="4"/>
  <c r="B168" i="4" s="1"/>
  <c r="C3194" i="4"/>
  <c r="B3194" i="4" s="1"/>
  <c r="C2606" i="4"/>
  <c r="B2606" i="4" s="1"/>
  <c r="C3685" i="4"/>
  <c r="B3685" i="4" s="1"/>
  <c r="C2018" i="4"/>
  <c r="B2018" i="4" s="1"/>
  <c r="C3586" i="4"/>
  <c r="B3586" i="4" s="1"/>
  <c r="C1724" i="4"/>
  <c r="B1724" i="4" s="1"/>
  <c r="C1823" i="4"/>
  <c r="B1823" i="4" s="1"/>
  <c r="C1626" i="4"/>
  <c r="B1626" i="4" s="1"/>
  <c r="C3488" i="4"/>
  <c r="B3488" i="4" s="1"/>
  <c r="C3390" i="4"/>
  <c r="B3390" i="4" s="1"/>
  <c r="C3292" i="4"/>
  <c r="B3292" i="4" s="1"/>
  <c r="C3096" i="4"/>
  <c r="B3096" i="4" s="1"/>
  <c r="C2998" i="4"/>
  <c r="B2998" i="4" s="1"/>
  <c r="C2900" i="4"/>
  <c r="B2900" i="4" s="1"/>
  <c r="C2410" i="4"/>
  <c r="B2410" i="4" s="1"/>
  <c r="C2802" i="4"/>
  <c r="B2802" i="4" s="1"/>
  <c r="C2705" i="4"/>
  <c r="B2705" i="4" s="1"/>
  <c r="C2509" i="4"/>
  <c r="B2509" i="4" s="1"/>
  <c r="C2313" i="4"/>
  <c r="B2313" i="4" s="1"/>
  <c r="C2215" i="4"/>
  <c r="B2215" i="4" s="1"/>
  <c r="C1919" i="4"/>
  <c r="B1919" i="4" s="1"/>
  <c r="D3969" i="4" l="1"/>
  <c r="E3969" i="4" s="1"/>
  <c r="C2117" i="4"/>
  <c r="B2117" i="4" s="1"/>
  <c r="C1169" i="4"/>
  <c r="B1169" i="4" s="1"/>
  <c r="C1052" i="4"/>
  <c r="B1052" i="4" s="1"/>
  <c r="C669" i="4"/>
  <c r="B669" i="4" s="1"/>
  <c r="C567" i="4"/>
  <c r="B567" i="4" s="1"/>
  <c r="C469" i="4"/>
  <c r="B469" i="4" s="1"/>
  <c r="C369" i="4"/>
  <c r="B369" i="4" s="1"/>
  <c r="C271" i="4"/>
  <c r="B271" i="4" s="1"/>
  <c r="C3950" i="4"/>
  <c r="C169" i="4"/>
  <c r="B169" i="4" s="1"/>
  <c r="C3195" i="4"/>
  <c r="B3195" i="4" s="1"/>
  <c r="C2019" i="4"/>
  <c r="B2019" i="4" s="1"/>
  <c r="C3686" i="4"/>
  <c r="B3686" i="4" s="1"/>
  <c r="C2607" i="4"/>
  <c r="B2607" i="4" s="1"/>
  <c r="C3587" i="4"/>
  <c r="B3587" i="4" s="1"/>
  <c r="C1725" i="4"/>
  <c r="B1725" i="4" s="1"/>
  <c r="C1824" i="4"/>
  <c r="B1824" i="4" s="1"/>
  <c r="C1627" i="4"/>
  <c r="B1627" i="4" s="1"/>
  <c r="C3489" i="4"/>
  <c r="B3489" i="4" s="1"/>
  <c r="C3391" i="4"/>
  <c r="B3391" i="4" s="1"/>
  <c r="C3293" i="4"/>
  <c r="B3293" i="4" s="1"/>
  <c r="C3097" i="4"/>
  <c r="B3097" i="4" s="1"/>
  <c r="C2999" i="4"/>
  <c r="B2999" i="4" s="1"/>
  <c r="C2901" i="4"/>
  <c r="B2901" i="4" s="1"/>
  <c r="C2411" i="4"/>
  <c r="B2411" i="4" s="1"/>
  <c r="C2803" i="4"/>
  <c r="B2803" i="4" s="1"/>
  <c r="C2706" i="4"/>
  <c r="B2706" i="4" s="1"/>
  <c r="C2510" i="4"/>
  <c r="B2510" i="4" s="1"/>
  <c r="C2314" i="4"/>
  <c r="B2314" i="4" s="1"/>
  <c r="C2216" i="4"/>
  <c r="B2216" i="4" s="1"/>
  <c r="C1920" i="4"/>
  <c r="B1920" i="4" s="1"/>
  <c r="D3970" i="4" l="1"/>
  <c r="E3970" i="4" s="1"/>
  <c r="C2118" i="4"/>
  <c r="B2118" i="4" s="1"/>
  <c r="C1170" i="4"/>
  <c r="B1170" i="4" s="1"/>
  <c r="C1053" i="4"/>
  <c r="B1053" i="4" s="1"/>
  <c r="C670" i="4"/>
  <c r="B670" i="4" s="1"/>
  <c r="C568" i="4"/>
  <c r="B568" i="4" s="1"/>
  <c r="C470" i="4"/>
  <c r="B470" i="4" s="1"/>
  <c r="C370" i="4"/>
  <c r="B370" i="4" s="1"/>
  <c r="C272" i="4"/>
  <c r="B272" i="4" s="1"/>
  <c r="C3951" i="4"/>
  <c r="C170" i="4"/>
  <c r="B170" i="4" s="1"/>
  <c r="C3196" i="4"/>
  <c r="B3196" i="4" s="1"/>
  <c r="C2608" i="4"/>
  <c r="B2608" i="4" s="1"/>
  <c r="C3687" i="4"/>
  <c r="B3687" i="4" s="1"/>
  <c r="C2020" i="4"/>
  <c r="B2020" i="4" s="1"/>
  <c r="C3588" i="4"/>
  <c r="B3588" i="4" s="1"/>
  <c r="C1726" i="4"/>
  <c r="B1726" i="4" s="1"/>
  <c r="C1825" i="4"/>
  <c r="B1825" i="4" s="1"/>
  <c r="C1628" i="4"/>
  <c r="B1628" i="4" s="1"/>
  <c r="C3490" i="4"/>
  <c r="B3490" i="4" s="1"/>
  <c r="C3392" i="4"/>
  <c r="B3392" i="4" s="1"/>
  <c r="C3294" i="4"/>
  <c r="B3294" i="4" s="1"/>
  <c r="C3098" i="4"/>
  <c r="B3098" i="4" s="1"/>
  <c r="C3000" i="4"/>
  <c r="B3000" i="4" s="1"/>
  <c r="C2902" i="4"/>
  <c r="B2902" i="4" s="1"/>
  <c r="C2412" i="4"/>
  <c r="B2412" i="4" s="1"/>
  <c r="C2804" i="4"/>
  <c r="B2804" i="4" s="1"/>
  <c r="C2707" i="4"/>
  <c r="B2707" i="4" s="1"/>
  <c r="C2511" i="4"/>
  <c r="B2511" i="4" s="1"/>
  <c r="C2315" i="4"/>
  <c r="B2315" i="4" s="1"/>
  <c r="C2217" i="4"/>
  <c r="B2217" i="4" s="1"/>
  <c r="C1921" i="4"/>
  <c r="B1921" i="4" s="1"/>
  <c r="D3971" i="4" l="1"/>
  <c r="E3971" i="4" s="1"/>
  <c r="C2119" i="4"/>
  <c r="B2119" i="4" s="1"/>
  <c r="C1171" i="4"/>
  <c r="B1171" i="4" s="1"/>
  <c r="C1054" i="4"/>
  <c r="B1054" i="4" s="1"/>
  <c r="C671" i="4"/>
  <c r="B671" i="4" s="1"/>
  <c r="C569" i="4"/>
  <c r="B569" i="4" s="1"/>
  <c r="C471" i="4"/>
  <c r="B471" i="4" s="1"/>
  <c r="C371" i="4"/>
  <c r="B371" i="4" s="1"/>
  <c r="C273" i="4"/>
  <c r="B273" i="4" s="1"/>
  <c r="C3952" i="4"/>
  <c r="C171" i="4"/>
  <c r="B171" i="4" s="1"/>
  <c r="C3197" i="4"/>
  <c r="B3197" i="4" s="1"/>
  <c r="C2021" i="4"/>
  <c r="B2021" i="4" s="1"/>
  <c r="C3688" i="4"/>
  <c r="B3688" i="4" s="1"/>
  <c r="C2609" i="4"/>
  <c r="B2609" i="4" s="1"/>
  <c r="C3589" i="4"/>
  <c r="B3589" i="4" s="1"/>
  <c r="C1727" i="4"/>
  <c r="B1727" i="4" s="1"/>
  <c r="C1826" i="4"/>
  <c r="B1826" i="4" s="1"/>
  <c r="C1629" i="4"/>
  <c r="B1629" i="4" s="1"/>
  <c r="C3491" i="4"/>
  <c r="B3491" i="4" s="1"/>
  <c r="C3393" i="4"/>
  <c r="B3393" i="4" s="1"/>
  <c r="C3295" i="4"/>
  <c r="B3295" i="4" s="1"/>
  <c r="C3099" i="4"/>
  <c r="B3099" i="4" s="1"/>
  <c r="C3001" i="4"/>
  <c r="B3001" i="4" s="1"/>
  <c r="C2903" i="4"/>
  <c r="B2903" i="4" s="1"/>
  <c r="C2413" i="4"/>
  <c r="B2413" i="4" s="1"/>
  <c r="C2805" i="4"/>
  <c r="B2805" i="4" s="1"/>
  <c r="C2708" i="4"/>
  <c r="B2708" i="4" s="1"/>
  <c r="C2512" i="4"/>
  <c r="B2512" i="4" s="1"/>
  <c r="C2316" i="4"/>
  <c r="B2316" i="4" s="1"/>
  <c r="C2218" i="4"/>
  <c r="B2218" i="4" s="1"/>
  <c r="C1922" i="4"/>
  <c r="B1922" i="4" s="1"/>
  <c r="D3972" i="4" l="1"/>
  <c r="E3972" i="4" s="1"/>
  <c r="C2120" i="4"/>
  <c r="B2120" i="4" s="1"/>
  <c r="C1172" i="4"/>
  <c r="B1172" i="4" s="1"/>
  <c r="C1055" i="4"/>
  <c r="B1055" i="4" s="1"/>
  <c r="C672" i="4"/>
  <c r="B672" i="4" s="1"/>
  <c r="C570" i="4"/>
  <c r="B570" i="4" s="1"/>
  <c r="C472" i="4"/>
  <c r="B472" i="4" s="1"/>
  <c r="C372" i="4"/>
  <c r="B372" i="4" s="1"/>
  <c r="C274" i="4"/>
  <c r="B274" i="4" s="1"/>
  <c r="C3953" i="4"/>
  <c r="C172" i="4"/>
  <c r="B172" i="4" s="1"/>
  <c r="C3198" i="4"/>
  <c r="B3198" i="4" s="1"/>
  <c r="C2610" i="4"/>
  <c r="B2610" i="4" s="1"/>
  <c r="C3689" i="4"/>
  <c r="B3689" i="4" s="1"/>
  <c r="C2022" i="4"/>
  <c r="B2022" i="4" s="1"/>
  <c r="C3590" i="4"/>
  <c r="B3590" i="4" s="1"/>
  <c r="C1728" i="4"/>
  <c r="B1728" i="4" s="1"/>
  <c r="C1827" i="4"/>
  <c r="B1827" i="4" s="1"/>
  <c r="C1630" i="4"/>
  <c r="B1630" i="4" s="1"/>
  <c r="C3492" i="4"/>
  <c r="B3492" i="4" s="1"/>
  <c r="C3394" i="4"/>
  <c r="B3394" i="4" s="1"/>
  <c r="C3296" i="4"/>
  <c r="B3296" i="4" s="1"/>
  <c r="C3100" i="4"/>
  <c r="B3100" i="4" s="1"/>
  <c r="C3002" i="4"/>
  <c r="B3002" i="4" s="1"/>
  <c r="C2904" i="4"/>
  <c r="B2904" i="4" s="1"/>
  <c r="C2414" i="4"/>
  <c r="B2414" i="4" s="1"/>
  <c r="C2806" i="4"/>
  <c r="B2806" i="4" s="1"/>
  <c r="C2709" i="4"/>
  <c r="B2709" i="4" s="1"/>
  <c r="C2513" i="4"/>
  <c r="B2513" i="4" s="1"/>
  <c r="C2317" i="4"/>
  <c r="B2317" i="4" s="1"/>
  <c r="C2219" i="4"/>
  <c r="B2219" i="4" s="1"/>
  <c r="C1923" i="4"/>
  <c r="B1923" i="4" s="1"/>
  <c r="D3973" i="4" l="1"/>
  <c r="E3973" i="4" s="1"/>
  <c r="C2121" i="4"/>
  <c r="B2121" i="4" s="1"/>
  <c r="C1173" i="4"/>
  <c r="B1173" i="4" s="1"/>
  <c r="C1056" i="4"/>
  <c r="B1056" i="4" s="1"/>
  <c r="C673" i="4"/>
  <c r="B673" i="4" s="1"/>
  <c r="C571" i="4"/>
  <c r="B571" i="4" s="1"/>
  <c r="C473" i="4"/>
  <c r="B473" i="4" s="1"/>
  <c r="C373" i="4"/>
  <c r="B373" i="4" s="1"/>
  <c r="C275" i="4"/>
  <c r="B275" i="4" s="1"/>
  <c r="C3954" i="4"/>
  <c r="C173" i="4"/>
  <c r="B173" i="4" s="1"/>
  <c r="C3199" i="4"/>
  <c r="B3199" i="4" s="1"/>
  <c r="C2023" i="4"/>
  <c r="B2023" i="4" s="1"/>
  <c r="C3690" i="4"/>
  <c r="B3690" i="4" s="1"/>
  <c r="C2611" i="4"/>
  <c r="B2611" i="4" s="1"/>
  <c r="C3591" i="4"/>
  <c r="B3591" i="4" s="1"/>
  <c r="C1729" i="4"/>
  <c r="B1729" i="4" s="1"/>
  <c r="C1828" i="4"/>
  <c r="B1828" i="4" s="1"/>
  <c r="C1631" i="4"/>
  <c r="B1631" i="4" s="1"/>
  <c r="C3493" i="4"/>
  <c r="B3493" i="4" s="1"/>
  <c r="C3395" i="4"/>
  <c r="B3395" i="4" s="1"/>
  <c r="C3297" i="4"/>
  <c r="B3297" i="4" s="1"/>
  <c r="C3101" i="4"/>
  <c r="B3101" i="4" s="1"/>
  <c r="C3003" i="4"/>
  <c r="B3003" i="4" s="1"/>
  <c r="C2905" i="4"/>
  <c r="B2905" i="4" s="1"/>
  <c r="C2415" i="4"/>
  <c r="B2415" i="4" s="1"/>
  <c r="C2807" i="4"/>
  <c r="B2807" i="4" s="1"/>
  <c r="C2710" i="4"/>
  <c r="B2710" i="4" s="1"/>
  <c r="C2514" i="4"/>
  <c r="B2514" i="4" s="1"/>
  <c r="C2318" i="4"/>
  <c r="B2318" i="4" s="1"/>
  <c r="C2220" i="4"/>
  <c r="B2220" i="4" s="1"/>
  <c r="C1924" i="4"/>
  <c r="B1924" i="4" s="1"/>
  <c r="D3974" i="4" l="1"/>
  <c r="E3974" i="4" s="1"/>
  <c r="C2122" i="4"/>
  <c r="B2122" i="4" s="1"/>
  <c r="C1174" i="4"/>
  <c r="B1174" i="4" s="1"/>
  <c r="C1057" i="4"/>
  <c r="B1057" i="4" s="1"/>
  <c r="C674" i="4"/>
  <c r="B674" i="4" s="1"/>
  <c r="C572" i="4"/>
  <c r="B572" i="4" s="1"/>
  <c r="C474" i="4"/>
  <c r="B474" i="4" s="1"/>
  <c r="C374" i="4"/>
  <c r="B374" i="4" s="1"/>
  <c r="C276" i="4"/>
  <c r="B276" i="4" s="1"/>
  <c r="C3955" i="4"/>
  <c r="C174" i="4"/>
  <c r="B174" i="4" s="1"/>
  <c r="C3200" i="4"/>
  <c r="B3200" i="4" s="1"/>
  <c r="C2612" i="4"/>
  <c r="B2612" i="4" s="1"/>
  <c r="C3691" i="4"/>
  <c r="B3691" i="4" s="1"/>
  <c r="C2024" i="4"/>
  <c r="B2024" i="4" s="1"/>
  <c r="C3592" i="4"/>
  <c r="B3592" i="4" s="1"/>
  <c r="C1730" i="4"/>
  <c r="B1730" i="4" s="1"/>
  <c r="C1829" i="4"/>
  <c r="B1829" i="4" s="1"/>
  <c r="C1632" i="4"/>
  <c r="B1632" i="4" s="1"/>
  <c r="C3494" i="4"/>
  <c r="B3494" i="4" s="1"/>
  <c r="C3396" i="4"/>
  <c r="B3396" i="4" s="1"/>
  <c r="C3298" i="4"/>
  <c r="B3298" i="4" s="1"/>
  <c r="C3102" i="4"/>
  <c r="B3102" i="4" s="1"/>
  <c r="C3004" i="4"/>
  <c r="B3004" i="4" s="1"/>
  <c r="C2906" i="4"/>
  <c r="B2906" i="4" s="1"/>
  <c r="C2416" i="4"/>
  <c r="B2416" i="4" s="1"/>
  <c r="C2808" i="4"/>
  <c r="B2808" i="4" s="1"/>
  <c r="C2711" i="4"/>
  <c r="B2711" i="4" s="1"/>
  <c r="C2515" i="4"/>
  <c r="B2515" i="4" s="1"/>
  <c r="C2319" i="4"/>
  <c r="B2319" i="4" s="1"/>
  <c r="C2221" i="4"/>
  <c r="B2221" i="4" s="1"/>
  <c r="C1925" i="4"/>
  <c r="B1925" i="4" s="1"/>
  <c r="C2123" i="4" l="1"/>
  <c r="B2123" i="4" s="1"/>
  <c r="C1175" i="4"/>
  <c r="B1175" i="4" s="1"/>
  <c r="C1058" i="4"/>
  <c r="B1058" i="4" s="1"/>
  <c r="C675" i="4"/>
  <c r="B675" i="4" s="1"/>
  <c r="C573" i="4"/>
  <c r="B573" i="4" s="1"/>
  <c r="C475" i="4"/>
  <c r="B475" i="4" s="1"/>
  <c r="C375" i="4"/>
  <c r="B375" i="4" s="1"/>
  <c r="C277" i="4"/>
  <c r="B277" i="4" s="1"/>
  <c r="C3956" i="4"/>
  <c r="C175" i="4"/>
  <c r="B175" i="4" s="1"/>
  <c r="C3201" i="4"/>
  <c r="B3201" i="4" s="1"/>
  <c r="C2025" i="4"/>
  <c r="B2025" i="4" s="1"/>
  <c r="C3692" i="4"/>
  <c r="B3692" i="4" s="1"/>
  <c r="C2613" i="4"/>
  <c r="B2613" i="4" s="1"/>
  <c r="C3593" i="4"/>
  <c r="B3593" i="4" s="1"/>
  <c r="C1731" i="4"/>
  <c r="B1731" i="4" s="1"/>
  <c r="C1830" i="4"/>
  <c r="B1830" i="4" s="1"/>
  <c r="C1633" i="4"/>
  <c r="B1633" i="4" s="1"/>
  <c r="C3495" i="4"/>
  <c r="B3495" i="4" s="1"/>
  <c r="C3397" i="4"/>
  <c r="B3397" i="4" s="1"/>
  <c r="C3299" i="4"/>
  <c r="B3299" i="4" s="1"/>
  <c r="C3103" i="4"/>
  <c r="B3103" i="4" s="1"/>
  <c r="C3005" i="4"/>
  <c r="B3005" i="4" s="1"/>
  <c r="C2907" i="4"/>
  <c r="B2907" i="4" s="1"/>
  <c r="C2417" i="4"/>
  <c r="B2417" i="4" s="1"/>
  <c r="C2809" i="4"/>
  <c r="B2809" i="4" s="1"/>
  <c r="C2712" i="4"/>
  <c r="B2712" i="4" s="1"/>
  <c r="C2516" i="4"/>
  <c r="B2516" i="4" s="1"/>
  <c r="C2320" i="4"/>
  <c r="B2320" i="4" s="1"/>
  <c r="C2222" i="4"/>
  <c r="B2222" i="4" s="1"/>
  <c r="C1926" i="4"/>
  <c r="B1926" i="4" s="1"/>
  <c r="C2124" i="4" l="1"/>
  <c r="B2124" i="4" s="1"/>
  <c r="C1176" i="4"/>
  <c r="B1176" i="4" s="1"/>
  <c r="C1059" i="4"/>
  <c r="B1059" i="4" s="1"/>
  <c r="C676" i="4"/>
  <c r="B676" i="4" s="1"/>
  <c r="C574" i="4"/>
  <c r="B574" i="4" s="1"/>
  <c r="C476" i="4"/>
  <c r="B476" i="4" s="1"/>
  <c r="C376" i="4"/>
  <c r="B376" i="4" s="1"/>
  <c r="C278" i="4"/>
  <c r="B278" i="4" s="1"/>
  <c r="C3957" i="4"/>
  <c r="C176" i="4"/>
  <c r="B176" i="4" s="1"/>
  <c r="C3202" i="4"/>
  <c r="B3202" i="4" s="1"/>
  <c r="C2614" i="4"/>
  <c r="B2614" i="4" s="1"/>
  <c r="C3693" i="4"/>
  <c r="B3693" i="4" s="1"/>
  <c r="C2026" i="4"/>
  <c r="B2026" i="4" s="1"/>
  <c r="C3594" i="4"/>
  <c r="B3594" i="4" s="1"/>
  <c r="C1732" i="4"/>
  <c r="B1732" i="4" s="1"/>
  <c r="C1831" i="4"/>
  <c r="B1831" i="4" s="1"/>
  <c r="C1634" i="4"/>
  <c r="B1634" i="4" s="1"/>
  <c r="C3496" i="4"/>
  <c r="B3496" i="4" s="1"/>
  <c r="C3398" i="4"/>
  <c r="B3398" i="4" s="1"/>
  <c r="C3300" i="4"/>
  <c r="B3300" i="4" s="1"/>
  <c r="C3104" i="4"/>
  <c r="B3104" i="4" s="1"/>
  <c r="C3006" i="4"/>
  <c r="B3006" i="4" s="1"/>
  <c r="C2908" i="4"/>
  <c r="B2908" i="4" s="1"/>
  <c r="C2418" i="4"/>
  <c r="B2418" i="4" s="1"/>
  <c r="C2810" i="4"/>
  <c r="B2810" i="4" s="1"/>
  <c r="C2713" i="4"/>
  <c r="B2713" i="4" s="1"/>
  <c r="C2517" i="4"/>
  <c r="B2517" i="4" s="1"/>
  <c r="C2321" i="4"/>
  <c r="B2321" i="4" s="1"/>
  <c r="C2223" i="4"/>
  <c r="B2223" i="4" s="1"/>
  <c r="C1927" i="4"/>
  <c r="B1927" i="4" s="1"/>
  <c r="C2125" i="4" l="1"/>
  <c r="B2125" i="4" s="1"/>
  <c r="C1177" i="4"/>
  <c r="B1177" i="4" s="1"/>
  <c r="C1060" i="4"/>
  <c r="B1060" i="4" s="1"/>
  <c r="C677" i="4"/>
  <c r="B677" i="4" s="1"/>
  <c r="C575" i="4"/>
  <c r="B575" i="4" s="1"/>
  <c r="C477" i="4"/>
  <c r="B477" i="4" s="1"/>
  <c r="C377" i="4"/>
  <c r="B377" i="4" s="1"/>
  <c r="C279" i="4"/>
  <c r="B279" i="4" s="1"/>
  <c r="C3958" i="4"/>
  <c r="C177" i="4"/>
  <c r="B177" i="4" s="1"/>
  <c r="C3203" i="4"/>
  <c r="B3203" i="4" s="1"/>
  <c r="C2027" i="4"/>
  <c r="B2027" i="4" s="1"/>
  <c r="C3694" i="4"/>
  <c r="B3694" i="4" s="1"/>
  <c r="C2615" i="4"/>
  <c r="B2615" i="4" s="1"/>
  <c r="C3595" i="4"/>
  <c r="B3595" i="4" s="1"/>
  <c r="C1733" i="4"/>
  <c r="B1733" i="4" s="1"/>
  <c r="C1832" i="4"/>
  <c r="B1832" i="4" s="1"/>
  <c r="C1635" i="4"/>
  <c r="B1635" i="4" s="1"/>
  <c r="C3497" i="4"/>
  <c r="B3497" i="4" s="1"/>
  <c r="C3399" i="4"/>
  <c r="B3399" i="4" s="1"/>
  <c r="C3301" i="4"/>
  <c r="B3301" i="4" s="1"/>
  <c r="C3105" i="4"/>
  <c r="B3105" i="4" s="1"/>
  <c r="C3007" i="4"/>
  <c r="B3007" i="4" s="1"/>
  <c r="C2909" i="4"/>
  <c r="B2909" i="4" s="1"/>
  <c r="C2419" i="4"/>
  <c r="B2419" i="4" s="1"/>
  <c r="C2811" i="4"/>
  <c r="B2811" i="4" s="1"/>
  <c r="C2714" i="4"/>
  <c r="B2714" i="4" s="1"/>
  <c r="C2518" i="4"/>
  <c r="B2518" i="4" s="1"/>
  <c r="C2322" i="4"/>
  <c r="B2322" i="4" s="1"/>
  <c r="C2224" i="4"/>
  <c r="B2224" i="4" s="1"/>
  <c r="C1928" i="4"/>
  <c r="B1928" i="4" s="1"/>
  <c r="C2126" i="4" l="1"/>
  <c r="B2126" i="4" s="1"/>
  <c r="C1178" i="4"/>
  <c r="B1178" i="4" s="1"/>
  <c r="C1061" i="4"/>
  <c r="B1061" i="4" s="1"/>
  <c r="C678" i="4"/>
  <c r="B678" i="4" s="1"/>
  <c r="C576" i="4"/>
  <c r="B576" i="4" s="1"/>
  <c r="C478" i="4"/>
  <c r="B478" i="4" s="1"/>
  <c r="C378" i="4"/>
  <c r="B378" i="4" s="1"/>
  <c r="C280" i="4"/>
  <c r="B280" i="4" s="1"/>
  <c r="C3959" i="4"/>
  <c r="C178" i="4"/>
  <c r="B178" i="4" s="1"/>
  <c r="C3204" i="4"/>
  <c r="B3204" i="4" s="1"/>
  <c r="C2616" i="4"/>
  <c r="B2616" i="4" s="1"/>
  <c r="C3695" i="4"/>
  <c r="B3695" i="4" s="1"/>
  <c r="C2028" i="4"/>
  <c r="B2028" i="4" s="1"/>
  <c r="C3596" i="4"/>
  <c r="B3596" i="4" s="1"/>
  <c r="C1734" i="4"/>
  <c r="B1734" i="4" s="1"/>
  <c r="C1833" i="4"/>
  <c r="B1833" i="4" s="1"/>
  <c r="C1636" i="4"/>
  <c r="B1636" i="4" s="1"/>
  <c r="C3498" i="4"/>
  <c r="B3498" i="4" s="1"/>
  <c r="C3400" i="4"/>
  <c r="B3400" i="4" s="1"/>
  <c r="C3302" i="4"/>
  <c r="B3302" i="4" s="1"/>
  <c r="C3106" i="4"/>
  <c r="B3106" i="4" s="1"/>
  <c r="C3008" i="4"/>
  <c r="B3008" i="4" s="1"/>
  <c r="C2910" i="4"/>
  <c r="B2910" i="4" s="1"/>
  <c r="C2420" i="4"/>
  <c r="B2420" i="4" s="1"/>
  <c r="C2812" i="4"/>
  <c r="B2812" i="4" s="1"/>
  <c r="C2715" i="4"/>
  <c r="B2715" i="4" s="1"/>
  <c r="C2519" i="4"/>
  <c r="B2519" i="4" s="1"/>
  <c r="C2323" i="4"/>
  <c r="B2323" i="4" s="1"/>
  <c r="C2225" i="4"/>
  <c r="B2225" i="4" s="1"/>
  <c r="C1929" i="4"/>
  <c r="B1929" i="4" s="1"/>
  <c r="C2127" i="4" l="1"/>
  <c r="B2127" i="4" s="1"/>
  <c r="C1179" i="4"/>
  <c r="B1179" i="4" s="1"/>
  <c r="C1062" i="4"/>
  <c r="B1062" i="4" s="1"/>
  <c r="C679" i="4"/>
  <c r="B679" i="4" s="1"/>
  <c r="C577" i="4"/>
  <c r="B577" i="4" s="1"/>
  <c r="C479" i="4"/>
  <c r="B479" i="4" s="1"/>
  <c r="C379" i="4"/>
  <c r="B379" i="4" s="1"/>
  <c r="C281" i="4"/>
  <c r="B281" i="4" s="1"/>
  <c r="C3960" i="4"/>
  <c r="C179" i="4"/>
  <c r="B179" i="4" s="1"/>
  <c r="C3205" i="4"/>
  <c r="B3205" i="4" s="1"/>
  <c r="C2029" i="4"/>
  <c r="B2029" i="4" s="1"/>
  <c r="C3696" i="4"/>
  <c r="B3696" i="4" s="1"/>
  <c r="C2617" i="4"/>
  <c r="B2617" i="4" s="1"/>
  <c r="C3597" i="4"/>
  <c r="B3597" i="4" s="1"/>
  <c r="C1735" i="4"/>
  <c r="B1735" i="4" s="1"/>
  <c r="C1834" i="4"/>
  <c r="B1834" i="4" s="1"/>
  <c r="C1637" i="4"/>
  <c r="B1637" i="4" s="1"/>
  <c r="C3499" i="4"/>
  <c r="B3499" i="4" s="1"/>
  <c r="C3401" i="4"/>
  <c r="B3401" i="4" s="1"/>
  <c r="C3303" i="4"/>
  <c r="B3303" i="4" s="1"/>
  <c r="C3107" i="4"/>
  <c r="B3107" i="4" s="1"/>
  <c r="C3009" i="4"/>
  <c r="B3009" i="4" s="1"/>
  <c r="C2911" i="4"/>
  <c r="B2911" i="4" s="1"/>
  <c r="C2421" i="4"/>
  <c r="B2421" i="4" s="1"/>
  <c r="C2813" i="4"/>
  <c r="B2813" i="4" s="1"/>
  <c r="C2716" i="4"/>
  <c r="B2716" i="4" s="1"/>
  <c r="C2520" i="4"/>
  <c r="B2520" i="4" s="1"/>
  <c r="C2324" i="4"/>
  <c r="B2324" i="4" s="1"/>
  <c r="C2226" i="4"/>
  <c r="B2226" i="4" s="1"/>
  <c r="C1930" i="4"/>
  <c r="B1930" i="4" s="1"/>
  <c r="C2128" i="4" l="1"/>
  <c r="B2128" i="4" s="1"/>
  <c r="C1180" i="4"/>
  <c r="B1180" i="4" s="1"/>
  <c r="C1063" i="4"/>
  <c r="B1063" i="4" s="1"/>
  <c r="C680" i="4"/>
  <c r="B680" i="4" s="1"/>
  <c r="C578" i="4"/>
  <c r="B578" i="4" s="1"/>
  <c r="C480" i="4"/>
  <c r="B480" i="4" s="1"/>
  <c r="C380" i="4"/>
  <c r="B380" i="4" s="1"/>
  <c r="C282" i="4"/>
  <c r="B282" i="4" s="1"/>
  <c r="C3961" i="4"/>
  <c r="C180" i="4"/>
  <c r="B180" i="4" s="1"/>
  <c r="C3206" i="4"/>
  <c r="B3206" i="4" s="1"/>
  <c r="C2618" i="4"/>
  <c r="B2618" i="4" s="1"/>
  <c r="C3697" i="4"/>
  <c r="B3697" i="4" s="1"/>
  <c r="C2030" i="4"/>
  <c r="B2030" i="4" s="1"/>
  <c r="C3598" i="4"/>
  <c r="B3598" i="4" s="1"/>
  <c r="C1736" i="4"/>
  <c r="B1736" i="4" s="1"/>
  <c r="C1835" i="4"/>
  <c r="B1835" i="4" s="1"/>
  <c r="C1638" i="4"/>
  <c r="B1638" i="4" s="1"/>
  <c r="C3500" i="4"/>
  <c r="B3500" i="4" s="1"/>
  <c r="C3402" i="4"/>
  <c r="B3402" i="4" s="1"/>
  <c r="C3304" i="4"/>
  <c r="B3304" i="4" s="1"/>
  <c r="C3108" i="4"/>
  <c r="B3108" i="4" s="1"/>
  <c r="C3010" i="4"/>
  <c r="B3010" i="4" s="1"/>
  <c r="C2912" i="4"/>
  <c r="B2912" i="4" s="1"/>
  <c r="C2422" i="4"/>
  <c r="B2422" i="4" s="1"/>
  <c r="C2814" i="4"/>
  <c r="B2814" i="4" s="1"/>
  <c r="C2717" i="4"/>
  <c r="B2717" i="4" s="1"/>
  <c r="C2521" i="4"/>
  <c r="B2521" i="4" s="1"/>
  <c r="C2325" i="4"/>
  <c r="B2325" i="4" s="1"/>
  <c r="C2227" i="4"/>
  <c r="B2227" i="4" s="1"/>
  <c r="C1931" i="4"/>
  <c r="B1931" i="4" s="1"/>
  <c r="C2129" i="4" l="1"/>
  <c r="B2129" i="4" s="1"/>
  <c r="C1181" i="4"/>
  <c r="B1181" i="4" s="1"/>
  <c r="C1064" i="4"/>
  <c r="B1064" i="4" s="1"/>
  <c r="C681" i="4"/>
  <c r="B681" i="4" s="1"/>
  <c r="C579" i="4"/>
  <c r="B579" i="4" s="1"/>
  <c r="C481" i="4"/>
  <c r="B481" i="4" s="1"/>
  <c r="C381" i="4"/>
  <c r="B381" i="4" s="1"/>
  <c r="C283" i="4"/>
  <c r="B283" i="4" s="1"/>
  <c r="C3962" i="4"/>
  <c r="C181" i="4"/>
  <c r="B181" i="4" s="1"/>
  <c r="C3207" i="4"/>
  <c r="B3207" i="4" s="1"/>
  <c r="C2031" i="4"/>
  <c r="B2031" i="4" s="1"/>
  <c r="C3698" i="4"/>
  <c r="B3698" i="4" s="1"/>
  <c r="C2619" i="4"/>
  <c r="B2619" i="4" s="1"/>
  <c r="C3599" i="4"/>
  <c r="B3599" i="4" s="1"/>
  <c r="C1737" i="4"/>
  <c r="B1737" i="4" s="1"/>
  <c r="C1836" i="4"/>
  <c r="B1836" i="4" s="1"/>
  <c r="C1639" i="4"/>
  <c r="B1639" i="4" s="1"/>
  <c r="C3501" i="4"/>
  <c r="B3501" i="4" s="1"/>
  <c r="C3403" i="4"/>
  <c r="B3403" i="4" s="1"/>
  <c r="C3305" i="4"/>
  <c r="B3305" i="4" s="1"/>
  <c r="C3109" i="4"/>
  <c r="B3109" i="4" s="1"/>
  <c r="C3011" i="4"/>
  <c r="B3011" i="4" s="1"/>
  <c r="C2913" i="4"/>
  <c r="B2913" i="4" s="1"/>
  <c r="C2423" i="4"/>
  <c r="B2423" i="4" s="1"/>
  <c r="C2815" i="4"/>
  <c r="B2815" i="4" s="1"/>
  <c r="C2718" i="4"/>
  <c r="B2718" i="4" s="1"/>
  <c r="C2522" i="4"/>
  <c r="B2522" i="4" s="1"/>
  <c r="C2326" i="4"/>
  <c r="B2326" i="4" s="1"/>
  <c r="C2228" i="4"/>
  <c r="B2228" i="4" s="1"/>
  <c r="C1932" i="4"/>
  <c r="B1932" i="4" s="1"/>
  <c r="C2130" i="4" l="1"/>
  <c r="B2130" i="4" s="1"/>
  <c r="C1182" i="4"/>
  <c r="B1182" i="4" s="1"/>
  <c r="C1065" i="4"/>
  <c r="B1065" i="4" s="1"/>
  <c r="C682" i="4"/>
  <c r="B682" i="4" s="1"/>
  <c r="C580" i="4"/>
  <c r="B580" i="4" s="1"/>
  <c r="C482" i="4"/>
  <c r="B482" i="4" s="1"/>
  <c r="C382" i="4"/>
  <c r="B382" i="4" s="1"/>
  <c r="C284" i="4"/>
  <c r="B284" i="4" s="1"/>
  <c r="C3963" i="4"/>
  <c r="C182" i="4"/>
  <c r="B182" i="4" s="1"/>
  <c r="C3208" i="4"/>
  <c r="B3208" i="4" s="1"/>
  <c r="C2620" i="4"/>
  <c r="B2620" i="4" s="1"/>
  <c r="C3699" i="4"/>
  <c r="B3699" i="4" s="1"/>
  <c r="C2032" i="4"/>
  <c r="B2032" i="4" s="1"/>
  <c r="C3600" i="4"/>
  <c r="B3600" i="4" s="1"/>
  <c r="C1738" i="4"/>
  <c r="B1738" i="4" s="1"/>
  <c r="C1837" i="4"/>
  <c r="B1837" i="4" s="1"/>
  <c r="C1640" i="4"/>
  <c r="B1640" i="4" s="1"/>
  <c r="C3502" i="4"/>
  <c r="B3502" i="4" s="1"/>
  <c r="C3404" i="4"/>
  <c r="B3404" i="4" s="1"/>
  <c r="C3306" i="4"/>
  <c r="B3306" i="4" s="1"/>
  <c r="C3110" i="4"/>
  <c r="B3110" i="4" s="1"/>
  <c r="C3012" i="4"/>
  <c r="B3012" i="4" s="1"/>
  <c r="C2914" i="4"/>
  <c r="B2914" i="4" s="1"/>
  <c r="C2424" i="4"/>
  <c r="B2424" i="4" s="1"/>
  <c r="C2816" i="4"/>
  <c r="B2816" i="4" s="1"/>
  <c r="C2719" i="4"/>
  <c r="B2719" i="4" s="1"/>
  <c r="C2523" i="4"/>
  <c r="B2523" i="4" s="1"/>
  <c r="C2327" i="4"/>
  <c r="B2327" i="4" s="1"/>
  <c r="C2229" i="4"/>
  <c r="B2229" i="4" s="1"/>
  <c r="C1933" i="4"/>
  <c r="B1933" i="4" s="1"/>
  <c r="C2131" i="4" l="1"/>
  <c r="B2131" i="4" s="1"/>
  <c r="C1183" i="4"/>
  <c r="B1183" i="4" s="1"/>
  <c r="C1066" i="4"/>
  <c r="B1066" i="4" s="1"/>
  <c r="C683" i="4"/>
  <c r="B683" i="4" s="1"/>
  <c r="C581" i="4"/>
  <c r="B581" i="4" s="1"/>
  <c r="C483" i="4"/>
  <c r="B483" i="4" s="1"/>
  <c r="C383" i="4"/>
  <c r="B383" i="4" s="1"/>
  <c r="C285" i="4"/>
  <c r="B285" i="4" s="1"/>
  <c r="C3964" i="4"/>
  <c r="C183" i="4"/>
  <c r="B183" i="4" s="1"/>
  <c r="C3209" i="4"/>
  <c r="B3209" i="4" s="1"/>
  <c r="C2033" i="4"/>
  <c r="B2033" i="4" s="1"/>
  <c r="C3700" i="4"/>
  <c r="B3700" i="4" s="1"/>
  <c r="C2621" i="4"/>
  <c r="B2621" i="4" s="1"/>
  <c r="C3601" i="4"/>
  <c r="B3601" i="4" s="1"/>
  <c r="C1739" i="4"/>
  <c r="B1739" i="4" s="1"/>
  <c r="C1838" i="4"/>
  <c r="B1838" i="4" s="1"/>
  <c r="C1641" i="4"/>
  <c r="B1641" i="4" s="1"/>
  <c r="C3503" i="4"/>
  <c r="B3503" i="4" s="1"/>
  <c r="C3405" i="4"/>
  <c r="B3405" i="4" s="1"/>
  <c r="C3307" i="4"/>
  <c r="B3307" i="4" s="1"/>
  <c r="C3111" i="4"/>
  <c r="B3111" i="4" s="1"/>
  <c r="C3013" i="4"/>
  <c r="B3013" i="4" s="1"/>
  <c r="C2915" i="4"/>
  <c r="B2915" i="4" s="1"/>
  <c r="C2425" i="4"/>
  <c r="B2425" i="4" s="1"/>
  <c r="C2817" i="4"/>
  <c r="B2817" i="4" s="1"/>
  <c r="C2720" i="4"/>
  <c r="B2720" i="4" s="1"/>
  <c r="C2524" i="4"/>
  <c r="B2524" i="4" s="1"/>
  <c r="C2328" i="4"/>
  <c r="B2328" i="4" s="1"/>
  <c r="C2230" i="4"/>
  <c r="B2230" i="4" s="1"/>
  <c r="C1934" i="4"/>
  <c r="B1934" i="4" s="1"/>
  <c r="C2132" i="4" l="1"/>
  <c r="B2132" i="4" s="1"/>
  <c r="C1184" i="4"/>
  <c r="B1184" i="4" s="1"/>
  <c r="C1067" i="4"/>
  <c r="B1067" i="4" s="1"/>
  <c r="C684" i="4"/>
  <c r="B684" i="4" s="1"/>
  <c r="C582" i="4"/>
  <c r="B582" i="4" s="1"/>
  <c r="C484" i="4"/>
  <c r="B484" i="4" s="1"/>
  <c r="C384" i="4"/>
  <c r="B384" i="4" s="1"/>
  <c r="C286" i="4"/>
  <c r="B286" i="4" s="1"/>
  <c r="C3965" i="4"/>
  <c r="C184" i="4"/>
  <c r="B184" i="4" s="1"/>
  <c r="C3210" i="4"/>
  <c r="B3210" i="4" s="1"/>
  <c r="C2622" i="4"/>
  <c r="B2622" i="4" s="1"/>
  <c r="C3701" i="4"/>
  <c r="B3701" i="4" s="1"/>
  <c r="C2034" i="4"/>
  <c r="B2034" i="4" s="1"/>
  <c r="C3602" i="4"/>
  <c r="B3602" i="4" s="1"/>
  <c r="C1740" i="4"/>
  <c r="B1740" i="4" s="1"/>
  <c r="C1839" i="4"/>
  <c r="B1839" i="4" s="1"/>
  <c r="C1642" i="4"/>
  <c r="B1642" i="4" s="1"/>
  <c r="C3504" i="4"/>
  <c r="B3504" i="4" s="1"/>
  <c r="C3406" i="4"/>
  <c r="B3406" i="4" s="1"/>
  <c r="C3308" i="4"/>
  <c r="B3308" i="4" s="1"/>
  <c r="C3112" i="4"/>
  <c r="B3112" i="4" s="1"/>
  <c r="C3014" i="4"/>
  <c r="B3014" i="4" s="1"/>
  <c r="C2916" i="4"/>
  <c r="B2916" i="4" s="1"/>
  <c r="C2426" i="4"/>
  <c r="B2426" i="4" s="1"/>
  <c r="C2818" i="4"/>
  <c r="B2818" i="4" s="1"/>
  <c r="C2721" i="4"/>
  <c r="B2721" i="4" s="1"/>
  <c r="C2525" i="4"/>
  <c r="B2525" i="4" s="1"/>
  <c r="C2329" i="4"/>
  <c r="B2329" i="4" s="1"/>
  <c r="C2231" i="4"/>
  <c r="B2231" i="4" s="1"/>
  <c r="C1935" i="4"/>
  <c r="B1935" i="4" s="1"/>
  <c r="C2133" i="4" l="1"/>
  <c r="B2133" i="4" s="1"/>
  <c r="C1185" i="4"/>
  <c r="B1185" i="4" s="1"/>
  <c r="C1068" i="4"/>
  <c r="B1068" i="4" s="1"/>
  <c r="C685" i="4"/>
  <c r="B685" i="4" s="1"/>
  <c r="C583" i="4"/>
  <c r="B583" i="4" s="1"/>
  <c r="C485" i="4"/>
  <c r="B485" i="4" s="1"/>
  <c r="C385" i="4"/>
  <c r="B385" i="4" s="1"/>
  <c r="C287" i="4"/>
  <c r="B287" i="4" s="1"/>
  <c r="C3966" i="4"/>
  <c r="C185" i="4"/>
  <c r="B185" i="4" s="1"/>
  <c r="C3211" i="4"/>
  <c r="B3211" i="4" s="1"/>
  <c r="C2035" i="4"/>
  <c r="B2035" i="4" s="1"/>
  <c r="C3702" i="4"/>
  <c r="B3702" i="4" s="1"/>
  <c r="C2623" i="4"/>
  <c r="B2623" i="4" s="1"/>
  <c r="C3603" i="4"/>
  <c r="B3603" i="4" s="1"/>
  <c r="C1741" i="4"/>
  <c r="B1741" i="4" s="1"/>
  <c r="C1840" i="4"/>
  <c r="B1840" i="4" s="1"/>
  <c r="C1643" i="4"/>
  <c r="B1643" i="4" s="1"/>
  <c r="C3505" i="4"/>
  <c r="B3505" i="4" s="1"/>
  <c r="C3407" i="4"/>
  <c r="B3407" i="4" s="1"/>
  <c r="C3309" i="4"/>
  <c r="B3309" i="4" s="1"/>
  <c r="C3113" i="4"/>
  <c r="B3113" i="4" s="1"/>
  <c r="C3015" i="4"/>
  <c r="B3015" i="4" s="1"/>
  <c r="C2917" i="4"/>
  <c r="B2917" i="4" s="1"/>
  <c r="C2427" i="4"/>
  <c r="B2427" i="4" s="1"/>
  <c r="C2819" i="4"/>
  <c r="B2819" i="4" s="1"/>
  <c r="C2722" i="4"/>
  <c r="B2722" i="4" s="1"/>
  <c r="C2526" i="4"/>
  <c r="B2526" i="4" s="1"/>
  <c r="C2330" i="4"/>
  <c r="B2330" i="4" s="1"/>
  <c r="C2232" i="4"/>
  <c r="B2232" i="4" s="1"/>
  <c r="C1936" i="4"/>
  <c r="B1936" i="4" s="1"/>
  <c r="C2134" i="4" l="1"/>
  <c r="B2134" i="4" s="1"/>
  <c r="C1186" i="4"/>
  <c r="B1186" i="4" s="1"/>
  <c r="C1069" i="4"/>
  <c r="B1069" i="4" s="1"/>
  <c r="C686" i="4"/>
  <c r="B686" i="4" s="1"/>
  <c r="C584" i="4"/>
  <c r="B584" i="4" s="1"/>
  <c r="C486" i="4"/>
  <c r="B486" i="4" s="1"/>
  <c r="C386" i="4"/>
  <c r="B386" i="4" s="1"/>
  <c r="C288" i="4"/>
  <c r="B288" i="4" s="1"/>
  <c r="C3967" i="4"/>
  <c r="C186" i="4"/>
  <c r="B186" i="4" s="1"/>
  <c r="C3212" i="4"/>
  <c r="B3212" i="4" s="1"/>
  <c r="C2624" i="4"/>
  <c r="B2624" i="4" s="1"/>
  <c r="C3703" i="4"/>
  <c r="B3703" i="4" s="1"/>
  <c r="C2036" i="4"/>
  <c r="B2036" i="4" s="1"/>
  <c r="C3604" i="4"/>
  <c r="B3604" i="4" s="1"/>
  <c r="C1742" i="4"/>
  <c r="B1742" i="4" s="1"/>
  <c r="C1841" i="4"/>
  <c r="B1841" i="4" s="1"/>
  <c r="C1644" i="4"/>
  <c r="B1644" i="4" s="1"/>
  <c r="C3506" i="4"/>
  <c r="B3506" i="4" s="1"/>
  <c r="C3408" i="4"/>
  <c r="B3408" i="4" s="1"/>
  <c r="C3310" i="4"/>
  <c r="B3310" i="4" s="1"/>
  <c r="C3114" i="4"/>
  <c r="B3114" i="4" s="1"/>
  <c r="C3016" i="4"/>
  <c r="B3016" i="4" s="1"/>
  <c r="C2918" i="4"/>
  <c r="B2918" i="4" s="1"/>
  <c r="C2428" i="4"/>
  <c r="B2428" i="4" s="1"/>
  <c r="C2820" i="4"/>
  <c r="B2820" i="4" s="1"/>
  <c r="C2723" i="4"/>
  <c r="B2723" i="4" s="1"/>
  <c r="C2527" i="4"/>
  <c r="B2527" i="4" s="1"/>
  <c r="C2331" i="4"/>
  <c r="B2331" i="4" s="1"/>
  <c r="C2233" i="4"/>
  <c r="B2233" i="4" s="1"/>
  <c r="C1937" i="4"/>
  <c r="B1937" i="4" s="1"/>
  <c r="C2135" i="4" l="1"/>
  <c r="B2135" i="4" s="1"/>
  <c r="C1187" i="4"/>
  <c r="B1187" i="4" s="1"/>
  <c r="C1070" i="4"/>
  <c r="B1070" i="4" s="1"/>
  <c r="C687" i="4"/>
  <c r="B687" i="4" s="1"/>
  <c r="C585" i="4"/>
  <c r="B585" i="4" s="1"/>
  <c r="C487" i="4"/>
  <c r="B487" i="4" s="1"/>
  <c r="C387" i="4"/>
  <c r="B387" i="4" s="1"/>
  <c r="C289" i="4"/>
  <c r="B289" i="4" s="1"/>
  <c r="C3968" i="4"/>
  <c r="C187" i="4"/>
  <c r="B187" i="4" s="1"/>
  <c r="C3213" i="4"/>
  <c r="B3213" i="4" s="1"/>
  <c r="C2037" i="4"/>
  <c r="B2037" i="4" s="1"/>
  <c r="C3704" i="4"/>
  <c r="B3704" i="4" s="1"/>
  <c r="C2625" i="4"/>
  <c r="B2625" i="4" s="1"/>
  <c r="C3605" i="4"/>
  <c r="B3605" i="4" s="1"/>
  <c r="C1743" i="4"/>
  <c r="B1743" i="4" s="1"/>
  <c r="C1842" i="4"/>
  <c r="B1842" i="4" s="1"/>
  <c r="C1645" i="4"/>
  <c r="B1645" i="4" s="1"/>
  <c r="C3507" i="4"/>
  <c r="B3507" i="4" s="1"/>
  <c r="C3409" i="4"/>
  <c r="B3409" i="4" s="1"/>
  <c r="C3311" i="4"/>
  <c r="B3311" i="4" s="1"/>
  <c r="C3115" i="4"/>
  <c r="B3115" i="4" s="1"/>
  <c r="C3017" i="4"/>
  <c r="B3017" i="4" s="1"/>
  <c r="C2919" i="4"/>
  <c r="B2919" i="4" s="1"/>
  <c r="C2429" i="4"/>
  <c r="B2429" i="4" s="1"/>
  <c r="C2821" i="4"/>
  <c r="B2821" i="4" s="1"/>
  <c r="C2724" i="4"/>
  <c r="B2724" i="4" s="1"/>
  <c r="C2528" i="4"/>
  <c r="B2528" i="4" s="1"/>
  <c r="C2332" i="4"/>
  <c r="B2332" i="4" s="1"/>
  <c r="C2234" i="4"/>
  <c r="B2234" i="4" s="1"/>
  <c r="C1938" i="4"/>
  <c r="B1938" i="4" s="1"/>
  <c r="C2136" i="4" l="1"/>
  <c r="B2136" i="4" s="1"/>
  <c r="C1188" i="4"/>
  <c r="B1188" i="4" s="1"/>
  <c r="C1071" i="4"/>
  <c r="B1071" i="4" s="1"/>
  <c r="C688" i="4"/>
  <c r="B688" i="4" s="1"/>
  <c r="C586" i="4"/>
  <c r="B586" i="4" s="1"/>
  <c r="C488" i="4"/>
  <c r="B488" i="4" s="1"/>
  <c r="C388" i="4"/>
  <c r="B388" i="4" s="1"/>
  <c r="C290" i="4"/>
  <c r="B290" i="4" s="1"/>
  <c r="C3969" i="4"/>
  <c r="C188" i="4"/>
  <c r="B188" i="4" s="1"/>
  <c r="C3214" i="4"/>
  <c r="B3214" i="4" s="1"/>
  <c r="C3705" i="4"/>
  <c r="B3705" i="4" s="1"/>
  <c r="C2626" i="4"/>
  <c r="B2626" i="4" s="1"/>
  <c r="C2038" i="4"/>
  <c r="B2038" i="4" s="1"/>
  <c r="C3606" i="4"/>
  <c r="B3606" i="4" s="1"/>
  <c r="C1744" i="4"/>
  <c r="B1744" i="4" s="1"/>
  <c r="C1843" i="4"/>
  <c r="B1843" i="4" s="1"/>
  <c r="C1646" i="4"/>
  <c r="B1646" i="4" s="1"/>
  <c r="C3508" i="4"/>
  <c r="B3508" i="4" s="1"/>
  <c r="C3410" i="4"/>
  <c r="B3410" i="4" s="1"/>
  <c r="C3312" i="4"/>
  <c r="B3312" i="4" s="1"/>
  <c r="C3116" i="4"/>
  <c r="B3116" i="4" s="1"/>
  <c r="C3018" i="4"/>
  <c r="B3018" i="4" s="1"/>
  <c r="C2920" i="4"/>
  <c r="B2920" i="4" s="1"/>
  <c r="C2430" i="4"/>
  <c r="B2430" i="4" s="1"/>
  <c r="C2822" i="4"/>
  <c r="B2822" i="4" s="1"/>
  <c r="C2725" i="4"/>
  <c r="B2725" i="4" s="1"/>
  <c r="C2529" i="4"/>
  <c r="B2529" i="4" s="1"/>
  <c r="C2333" i="4"/>
  <c r="B2333" i="4" s="1"/>
  <c r="C2235" i="4"/>
  <c r="B2235" i="4" s="1"/>
  <c r="C1939" i="4"/>
  <c r="B1939" i="4" s="1"/>
  <c r="C2137" i="4" l="1"/>
  <c r="B2137" i="4" s="1"/>
  <c r="C1072" i="4"/>
  <c r="B1072" i="4" s="1"/>
  <c r="C689" i="4"/>
  <c r="B689" i="4" s="1"/>
  <c r="C587" i="4"/>
  <c r="B587" i="4" s="1"/>
  <c r="C489" i="4"/>
  <c r="B489" i="4" s="1"/>
  <c r="C389" i="4"/>
  <c r="B389" i="4" s="1"/>
  <c r="C291" i="4"/>
  <c r="B291" i="4" s="1"/>
  <c r="C3970" i="4"/>
  <c r="C189" i="4"/>
  <c r="B189" i="4" s="1"/>
  <c r="C3215" i="4"/>
  <c r="B3215" i="4" s="1"/>
  <c r="C2039" i="4"/>
  <c r="B2039" i="4" s="1"/>
  <c r="C2627" i="4"/>
  <c r="B2627" i="4" s="1"/>
  <c r="C3706" i="4"/>
  <c r="B3706" i="4" s="1"/>
  <c r="C3607" i="4"/>
  <c r="B3607" i="4" s="1"/>
  <c r="C1745" i="4"/>
  <c r="B1745" i="4" s="1"/>
  <c r="C1844" i="4"/>
  <c r="B1844" i="4" s="1"/>
  <c r="C1647" i="4"/>
  <c r="B1647" i="4" s="1"/>
  <c r="C3509" i="4"/>
  <c r="B3509" i="4" s="1"/>
  <c r="C3411" i="4"/>
  <c r="B3411" i="4" s="1"/>
  <c r="C3313" i="4"/>
  <c r="B3313" i="4" s="1"/>
  <c r="C3117" i="4"/>
  <c r="B3117" i="4" s="1"/>
  <c r="C3019" i="4"/>
  <c r="B3019" i="4" s="1"/>
  <c r="C2921" i="4"/>
  <c r="B2921" i="4" s="1"/>
  <c r="C2431" i="4"/>
  <c r="B2431" i="4" s="1"/>
  <c r="C2823" i="4"/>
  <c r="B2823" i="4" s="1"/>
  <c r="C2726" i="4"/>
  <c r="B2726" i="4" s="1"/>
  <c r="C2530" i="4"/>
  <c r="B2530" i="4" s="1"/>
  <c r="C2334" i="4"/>
  <c r="B2334" i="4" s="1"/>
  <c r="C2236" i="4"/>
  <c r="B2236" i="4" s="1"/>
  <c r="C1940" i="4"/>
  <c r="B1940" i="4" s="1"/>
  <c r="C2138" i="4" l="1"/>
  <c r="B2138" i="4" s="1"/>
  <c r="C690" i="4"/>
  <c r="B690" i="4" s="1"/>
  <c r="C588" i="4"/>
  <c r="B588" i="4" s="1"/>
  <c r="C490" i="4"/>
  <c r="B490" i="4" s="1"/>
  <c r="C390" i="4"/>
  <c r="B390" i="4" s="1"/>
  <c r="C292" i="4"/>
  <c r="B292" i="4" s="1"/>
  <c r="C3971" i="4"/>
  <c r="C190" i="4"/>
  <c r="B190" i="4" s="1"/>
  <c r="C3216" i="4"/>
  <c r="B3216" i="4" s="1"/>
  <c r="C3707" i="4"/>
  <c r="B3707" i="4" s="1"/>
  <c r="C2628" i="4"/>
  <c r="B2628" i="4" s="1"/>
  <c r="C2040" i="4"/>
  <c r="B2040" i="4" s="1"/>
  <c r="C3608" i="4"/>
  <c r="B3608" i="4" s="1"/>
  <c r="C1746" i="4"/>
  <c r="B1746" i="4" s="1"/>
  <c r="C1845" i="4"/>
  <c r="B1845" i="4" s="1"/>
  <c r="C1648" i="4"/>
  <c r="B1648" i="4" s="1"/>
  <c r="C3510" i="4"/>
  <c r="B3510" i="4" s="1"/>
  <c r="C3412" i="4"/>
  <c r="B3412" i="4" s="1"/>
  <c r="C3314" i="4"/>
  <c r="B3314" i="4" s="1"/>
  <c r="C3118" i="4"/>
  <c r="B3118" i="4" s="1"/>
  <c r="C3020" i="4"/>
  <c r="B3020" i="4" s="1"/>
  <c r="C2922" i="4"/>
  <c r="B2922" i="4" s="1"/>
  <c r="C2432" i="4"/>
  <c r="B2432" i="4" s="1"/>
  <c r="C2824" i="4"/>
  <c r="B2824" i="4" s="1"/>
  <c r="C2727" i="4"/>
  <c r="B2727" i="4" s="1"/>
  <c r="C2531" i="4"/>
  <c r="B2531" i="4" s="1"/>
  <c r="C2335" i="4"/>
  <c r="B2335" i="4" s="1"/>
  <c r="C2237" i="4"/>
  <c r="B2237" i="4" s="1"/>
  <c r="C1941" i="4"/>
  <c r="B1941" i="4" s="1"/>
  <c r="C2139" i="4" l="1"/>
  <c r="B2139" i="4" s="1"/>
  <c r="C3972" i="4"/>
  <c r="C191" i="4"/>
  <c r="B191" i="4" s="1"/>
  <c r="C3217" i="4"/>
  <c r="B3217" i="4" s="1"/>
  <c r="C2041" i="4"/>
  <c r="B2041" i="4" s="1"/>
  <c r="C2629" i="4"/>
  <c r="B2629" i="4" s="1"/>
  <c r="C3708" i="4"/>
  <c r="B3708" i="4" s="1"/>
  <c r="C3609" i="4"/>
  <c r="B3609" i="4" s="1"/>
  <c r="C1747" i="4"/>
  <c r="B1747" i="4" s="1"/>
  <c r="C1846" i="4"/>
  <c r="B1846" i="4" s="1"/>
  <c r="C1649" i="4"/>
  <c r="B1649" i="4" s="1"/>
  <c r="C3511" i="4"/>
  <c r="B3511" i="4" s="1"/>
  <c r="C3413" i="4"/>
  <c r="B3413" i="4" s="1"/>
  <c r="C3315" i="4"/>
  <c r="B3315" i="4" s="1"/>
  <c r="C3119" i="4"/>
  <c r="B3119" i="4" s="1"/>
  <c r="C3021" i="4"/>
  <c r="B3021" i="4" s="1"/>
  <c r="C2923" i="4"/>
  <c r="B2923" i="4" s="1"/>
  <c r="C2433" i="4"/>
  <c r="B2433" i="4" s="1"/>
  <c r="C2825" i="4"/>
  <c r="B2825" i="4" s="1"/>
  <c r="C2728" i="4"/>
  <c r="B2728" i="4" s="1"/>
  <c r="C2532" i="4"/>
  <c r="B2532" i="4" s="1"/>
  <c r="C2336" i="4"/>
  <c r="B2336" i="4" s="1"/>
  <c r="C2238" i="4"/>
  <c r="B2238" i="4" s="1"/>
  <c r="C1942" i="4"/>
  <c r="B1942" i="4" s="1"/>
  <c r="C2140" i="4" l="1"/>
  <c r="B2140" i="4" s="1"/>
  <c r="C3973" i="4"/>
  <c r="C192" i="4"/>
  <c r="B192" i="4" s="1"/>
  <c r="C3218" i="4"/>
  <c r="B3218" i="4" s="1"/>
  <c r="C3709" i="4"/>
  <c r="B3709" i="4" s="1"/>
  <c r="C2630" i="4"/>
  <c r="B2630" i="4" s="1"/>
  <c r="C2042" i="4"/>
  <c r="B2042" i="4" s="1"/>
  <c r="C3610" i="4"/>
  <c r="B3610" i="4" s="1"/>
  <c r="C1748" i="4"/>
  <c r="B1748" i="4" s="1"/>
  <c r="C1847" i="4"/>
  <c r="B1847" i="4" s="1"/>
  <c r="C1650" i="4"/>
  <c r="B1650" i="4" s="1"/>
  <c r="C3512" i="4"/>
  <c r="B3512" i="4" s="1"/>
  <c r="C3414" i="4"/>
  <c r="B3414" i="4" s="1"/>
  <c r="C3316" i="4"/>
  <c r="B3316" i="4" s="1"/>
  <c r="C3120" i="4"/>
  <c r="B3120" i="4" s="1"/>
  <c r="C3022" i="4"/>
  <c r="B3022" i="4" s="1"/>
  <c r="C2924" i="4"/>
  <c r="B2924" i="4" s="1"/>
  <c r="C2434" i="4"/>
  <c r="B2434" i="4" s="1"/>
  <c r="C2826" i="4"/>
  <c r="B2826" i="4" s="1"/>
  <c r="C2729" i="4"/>
  <c r="B2729" i="4" s="1"/>
  <c r="C2533" i="4"/>
  <c r="B2533" i="4" s="1"/>
  <c r="C2337" i="4"/>
  <c r="B2337" i="4" s="1"/>
  <c r="C2239" i="4"/>
  <c r="B2239" i="4" s="1"/>
  <c r="C1943" i="4"/>
  <c r="B1943" i="4" s="1"/>
  <c r="C2141" i="4" l="1"/>
  <c r="B2141" i="4" s="1"/>
  <c r="C3974" i="4"/>
  <c r="C193" i="4"/>
  <c r="B193" i="4" s="1"/>
  <c r="C3219" i="4"/>
  <c r="B3219" i="4" s="1"/>
  <c r="C2631" i="4"/>
  <c r="B2631" i="4" s="1"/>
  <c r="C2043" i="4"/>
  <c r="B2043" i="4" s="1"/>
  <c r="C3710" i="4"/>
  <c r="B3710" i="4" s="1"/>
  <c r="C3611" i="4"/>
  <c r="B3611" i="4" s="1"/>
  <c r="C1749" i="4"/>
  <c r="B1749" i="4" s="1"/>
  <c r="C1848" i="4"/>
  <c r="B1848" i="4" s="1"/>
  <c r="C1651" i="4"/>
  <c r="B1651" i="4" s="1"/>
  <c r="C3513" i="4"/>
  <c r="B3513" i="4" s="1"/>
  <c r="C3415" i="4"/>
  <c r="B3415" i="4" s="1"/>
  <c r="C3317" i="4"/>
  <c r="B3317" i="4" s="1"/>
  <c r="C3121" i="4"/>
  <c r="B3121" i="4" s="1"/>
  <c r="C3023" i="4"/>
  <c r="B3023" i="4" s="1"/>
  <c r="C2925" i="4"/>
  <c r="B2925" i="4" s="1"/>
  <c r="C2435" i="4"/>
  <c r="B2435" i="4" s="1"/>
  <c r="C2827" i="4"/>
  <c r="B2827" i="4" s="1"/>
  <c r="C2730" i="4"/>
  <c r="B2730" i="4" s="1"/>
  <c r="C2534" i="4"/>
  <c r="B2534" i="4" s="1"/>
  <c r="C2338" i="4"/>
  <c r="B2338" i="4" s="1"/>
  <c r="C2240" i="4"/>
  <c r="B2240" i="4" s="1"/>
  <c r="C1944" i="4"/>
  <c r="B1944" i="4" s="1"/>
  <c r="C2142" i="4" l="1"/>
  <c r="B2142" i="4" s="1"/>
  <c r="C194" i="4"/>
  <c r="B194" i="4" s="1"/>
  <c r="C3220" i="4"/>
  <c r="B3220" i="4" s="1"/>
  <c r="C3711" i="4"/>
  <c r="B3711" i="4" s="1"/>
  <c r="C2044" i="4"/>
  <c r="B2044" i="4" s="1"/>
  <c r="C2632" i="4"/>
  <c r="B2632" i="4" s="1"/>
  <c r="C3612" i="4"/>
  <c r="B3612" i="4" s="1"/>
  <c r="C1750" i="4"/>
  <c r="B1750" i="4" s="1"/>
  <c r="C1849" i="4"/>
  <c r="B1849" i="4" s="1"/>
  <c r="C1652" i="4"/>
  <c r="B1652" i="4" s="1"/>
  <c r="C3514" i="4"/>
  <c r="B3514" i="4" s="1"/>
  <c r="C3416" i="4"/>
  <c r="B3416" i="4" s="1"/>
  <c r="C3318" i="4"/>
  <c r="B3318" i="4" s="1"/>
  <c r="C3122" i="4"/>
  <c r="B3122" i="4" s="1"/>
  <c r="C3024" i="4"/>
  <c r="B3024" i="4" s="1"/>
  <c r="C2926" i="4"/>
  <c r="B2926" i="4" s="1"/>
  <c r="C2436" i="4"/>
  <c r="B2436" i="4" s="1"/>
  <c r="C2828" i="4"/>
  <c r="B2828" i="4" s="1"/>
  <c r="C2731" i="4"/>
  <c r="B2731" i="4" s="1"/>
  <c r="C2535" i="4"/>
  <c r="B2535" i="4" s="1"/>
  <c r="C2339" i="4"/>
  <c r="B2339" i="4" s="1"/>
  <c r="C2241" i="4"/>
  <c r="B2241" i="4" s="1"/>
  <c r="C1945" i="4"/>
  <c r="B1945" i="4" s="1"/>
  <c r="C2143" i="4" l="1"/>
  <c r="B2143" i="4" s="1"/>
  <c r="C3221" i="4"/>
  <c r="B3221" i="4" s="1"/>
  <c r="C2633" i="4"/>
  <c r="B2633" i="4" s="1"/>
  <c r="C2045" i="4"/>
  <c r="B2045" i="4" s="1"/>
  <c r="C3712" i="4"/>
  <c r="B3712" i="4" s="1"/>
  <c r="C3613" i="4"/>
  <c r="B3613" i="4" s="1"/>
  <c r="C1751" i="4"/>
  <c r="B1751" i="4" s="1"/>
  <c r="C1850" i="4"/>
  <c r="B1850" i="4" s="1"/>
  <c r="C1653" i="4"/>
  <c r="B1653" i="4" s="1"/>
  <c r="C3515" i="4"/>
  <c r="B3515" i="4" s="1"/>
  <c r="C3417" i="4"/>
  <c r="B3417" i="4" s="1"/>
  <c r="C3319" i="4"/>
  <c r="B3319" i="4" s="1"/>
  <c r="C3123" i="4"/>
  <c r="B3123" i="4" s="1"/>
  <c r="C3025" i="4"/>
  <c r="B3025" i="4" s="1"/>
  <c r="C2927" i="4"/>
  <c r="B2927" i="4" s="1"/>
  <c r="C2437" i="4"/>
  <c r="B2437" i="4" s="1"/>
  <c r="C2829" i="4"/>
  <c r="B2829" i="4" s="1"/>
  <c r="C2732" i="4"/>
  <c r="B2732" i="4" s="1"/>
  <c r="C2536" i="4"/>
  <c r="B2536" i="4" s="1"/>
  <c r="C2340" i="4"/>
  <c r="B2340" i="4" s="1"/>
  <c r="C2242" i="4"/>
  <c r="B2242" i="4" s="1"/>
  <c r="C1946" i="4"/>
  <c r="B1946" i="4" s="1"/>
  <c r="C2144" i="4" l="1"/>
  <c r="B2144" i="4" s="1"/>
  <c r="C3222" i="4"/>
  <c r="B3222" i="4" s="1"/>
  <c r="C2046" i="4"/>
  <c r="B2046" i="4" s="1"/>
  <c r="C2634" i="4"/>
  <c r="B2634" i="4" s="1"/>
  <c r="C3614" i="4"/>
  <c r="B3614" i="4" s="1"/>
  <c r="C1752" i="4"/>
  <c r="B1752" i="4" s="1"/>
  <c r="C1654" i="4"/>
  <c r="B1654" i="4" s="1"/>
  <c r="C3516" i="4"/>
  <c r="B3516" i="4" s="1"/>
  <c r="C3418" i="4"/>
  <c r="B3418" i="4" s="1"/>
  <c r="C3320" i="4"/>
  <c r="B3320" i="4" s="1"/>
  <c r="C3124" i="4"/>
  <c r="B3124" i="4" s="1"/>
  <c r="C3026" i="4"/>
  <c r="B3026" i="4" s="1"/>
  <c r="C2928" i="4"/>
  <c r="B2928" i="4" s="1"/>
  <c r="C2438" i="4"/>
  <c r="B2438" i="4" s="1"/>
  <c r="C2830" i="4"/>
  <c r="B2830" i="4" s="1"/>
  <c r="C1947" i="4"/>
  <c r="B1947" i="4" s="1"/>
  <c r="C1948" i="4" l="1"/>
  <c r="B1948" i="4" s="1"/>
  <c r="D1559" i="4" l="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D1624"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E1558"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D1722" i="4" s="1"/>
  <c r="D1723" i="4" s="1"/>
  <c r="D1724" i="4" s="1"/>
  <c r="D1725" i="4" s="1"/>
  <c r="D1726" i="4" s="1"/>
  <c r="D1727" i="4" s="1"/>
  <c r="D1728" i="4" s="1"/>
  <c r="D1729" i="4" s="1"/>
  <c r="D1730" i="4" s="1"/>
  <c r="D1731" i="4" s="1"/>
  <c r="D1732" i="4" s="1"/>
  <c r="D1733" i="4" s="1"/>
  <c r="D1734" i="4" s="1"/>
  <c r="D1735" i="4" s="1"/>
  <c r="D1736" i="4" s="1"/>
  <c r="D1737" i="4" s="1"/>
  <c r="D1738" i="4" s="1"/>
  <c r="D1739" i="4" s="1"/>
  <c r="D1740" i="4" s="1"/>
  <c r="D1741" i="4" s="1"/>
  <c r="D1742" i="4" s="1"/>
  <c r="D1743" i="4" s="1"/>
  <c r="D1744" i="4" s="1"/>
  <c r="D1745" i="4" s="1"/>
  <c r="D1746" i="4" s="1"/>
  <c r="D1747" i="4" s="1"/>
  <c r="D1748" i="4" s="1"/>
  <c r="D1749" i="4" s="1"/>
  <c r="D1750" i="4" s="1"/>
  <c r="D1751" i="4" s="1"/>
  <c r="D1752" i="4" s="1"/>
  <c r="E1656" i="4" s="1"/>
  <c r="D1754" i="4" s="1"/>
  <c r="D1755" i="4" s="1"/>
  <c r="D1756" i="4" s="1"/>
  <c r="D1757" i="4" s="1"/>
  <c r="D1758" i="4" s="1"/>
  <c r="D1759" i="4" s="1"/>
  <c r="D1760" i="4" s="1"/>
  <c r="D1761" i="4" s="1"/>
  <c r="D1762" i="4" s="1"/>
  <c r="D1763" i="4" s="1"/>
  <c r="D1764" i="4" s="1"/>
  <c r="D1765" i="4" s="1"/>
  <c r="D1766" i="4" s="1"/>
  <c r="D1767" i="4" s="1"/>
  <c r="D1768" i="4" s="1"/>
  <c r="D1769" i="4" s="1"/>
  <c r="D1770" i="4" s="1"/>
  <c r="D1771" i="4" s="1"/>
  <c r="D1772" i="4" s="1"/>
  <c r="D1773" i="4" s="1"/>
  <c r="D1774" i="4" s="1"/>
  <c r="D1775" i="4" s="1"/>
  <c r="D1776" i="4" s="1"/>
  <c r="D1777" i="4" s="1"/>
  <c r="D1778" i="4" s="1"/>
  <c r="D1779" i="4" s="1"/>
  <c r="D1780" i="4" s="1"/>
  <c r="D1781" i="4" s="1"/>
  <c r="D1782" i="4" s="1"/>
  <c r="D1783" i="4" s="1"/>
  <c r="D1784" i="4" s="1"/>
  <c r="D1785" i="4" s="1"/>
  <c r="D1786" i="4" s="1"/>
  <c r="D1787" i="4" s="1"/>
  <c r="D1788" i="4" s="1"/>
  <c r="D1789" i="4" s="1"/>
  <c r="D1790" i="4" s="1"/>
  <c r="D1791" i="4" s="1"/>
  <c r="D1792" i="4" s="1"/>
  <c r="D1793" i="4" s="1"/>
  <c r="D1794" i="4" s="1"/>
  <c r="D1795" i="4" s="1"/>
  <c r="D1796" i="4" s="1"/>
  <c r="D1797" i="4" s="1"/>
  <c r="D1798" i="4" s="1"/>
  <c r="D1799" i="4" s="1"/>
  <c r="D1800" i="4" s="1"/>
  <c r="D1801" i="4" s="1"/>
  <c r="D1802" i="4" s="1"/>
  <c r="D1803" i="4" s="1"/>
  <c r="D1804" i="4" s="1"/>
  <c r="D1805" i="4" s="1"/>
  <c r="D1806" i="4" s="1"/>
  <c r="D1807" i="4" s="1"/>
  <c r="D1808" i="4" s="1"/>
  <c r="D1809" i="4" s="1"/>
  <c r="D1810" i="4" s="1"/>
  <c r="D1811" i="4" s="1"/>
  <c r="D1812" i="4" s="1"/>
  <c r="D1813" i="4" s="1"/>
  <c r="D1814" i="4" s="1"/>
  <c r="D1815" i="4" s="1"/>
  <c r="D1816" i="4" s="1"/>
  <c r="D1817" i="4" s="1"/>
  <c r="D1818" i="4" s="1"/>
  <c r="D1819" i="4" s="1"/>
  <c r="D1820" i="4" s="1"/>
  <c r="D1821" i="4" s="1"/>
  <c r="D1822" i="4" s="1"/>
  <c r="D1823" i="4" s="1"/>
  <c r="D1824" i="4" s="1"/>
  <c r="D1825" i="4" s="1"/>
  <c r="D1826" i="4" s="1"/>
  <c r="D1827" i="4" s="1"/>
  <c r="D1828" i="4" s="1"/>
  <c r="D1829" i="4" s="1"/>
  <c r="D1830" i="4" s="1"/>
  <c r="D1831" i="4" s="1"/>
  <c r="D1832" i="4" s="1"/>
  <c r="D1833" i="4" s="1"/>
  <c r="D1834" i="4" s="1"/>
  <c r="D1835" i="4" s="1"/>
  <c r="D1836" i="4" s="1"/>
  <c r="D1837" i="4" s="1"/>
  <c r="D1838" i="4" s="1"/>
  <c r="D1839" i="4" s="1"/>
  <c r="D1840" i="4" s="1"/>
  <c r="D1841" i="4" s="1"/>
  <c r="D1842" i="4" s="1"/>
  <c r="D1843" i="4" s="1"/>
  <c r="D1844" i="4" s="1"/>
  <c r="D1845" i="4" s="1"/>
  <c r="D1846" i="4" s="1"/>
  <c r="D1847" i="4" s="1"/>
  <c r="D1848" i="4" s="1"/>
  <c r="D1849" i="4" s="1"/>
  <c r="D1850" i="4" s="1"/>
  <c r="E1754" i="4" s="1"/>
  <c r="D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D1918" i="4" s="1"/>
  <c r="E1918" i="4" s="1"/>
  <c r="D1919" i="4" s="1"/>
  <c r="E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E1852" i="4" s="1"/>
  <c r="D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D2016" i="4" s="1"/>
  <c r="E2016" i="4" s="1"/>
  <c r="D2017" i="4" s="1"/>
  <c r="E2017" i="4" s="1"/>
  <c r="D2018" i="4" s="1"/>
  <c r="E2018" i="4" s="1"/>
  <c r="D2019" i="4" s="1"/>
  <c r="E2019" i="4" s="1"/>
  <c r="D2020" i="4" s="1"/>
  <c r="E2020" i="4" s="1"/>
  <c r="D2021" i="4" s="1"/>
  <c r="E2021" i="4" s="1"/>
  <c r="D2022" i="4" s="1"/>
  <c r="E2022" i="4" s="1"/>
  <c r="D2023" i="4" s="1"/>
  <c r="E2023" i="4" s="1"/>
  <c r="D2024" i="4" s="1"/>
  <c r="E2024" i="4" s="1"/>
  <c r="D2025" i="4" s="1"/>
  <c r="E2025" i="4" s="1"/>
  <c r="D2026" i="4" s="1"/>
  <c r="E2026" i="4" s="1"/>
  <c r="D2027" i="4" s="1"/>
  <c r="E2027" i="4" s="1"/>
  <c r="D2028" i="4" s="1"/>
  <c r="E2028" i="4" s="1"/>
  <c r="D2029" i="4" s="1"/>
  <c r="E2029" i="4" s="1"/>
  <c r="D2030" i="4" s="1"/>
  <c r="E2030" i="4" s="1"/>
  <c r="D2031" i="4" s="1"/>
  <c r="E2031" i="4" s="1"/>
  <c r="D2032" i="4" s="1"/>
  <c r="E2032" i="4" s="1"/>
  <c r="D2033" i="4" s="1"/>
  <c r="E2033" i="4" s="1"/>
  <c r="D2034" i="4" s="1"/>
  <c r="E2034" i="4" s="1"/>
  <c r="D2035" i="4" s="1"/>
  <c r="E2035" i="4" s="1"/>
  <c r="D2036" i="4" s="1"/>
  <c r="E2036" i="4" s="1"/>
  <c r="D2037" i="4" s="1"/>
  <c r="E2037" i="4" s="1"/>
  <c r="D2038" i="4" s="1"/>
  <c r="E2038" i="4" s="1"/>
  <c r="D2039" i="4" s="1"/>
  <c r="E2039" i="4" s="1"/>
  <c r="D2040" i="4" s="1"/>
  <c r="E2040" i="4" s="1"/>
  <c r="D2041" i="4" s="1"/>
  <c r="E2041" i="4" s="1"/>
  <c r="D2042" i="4" s="1"/>
  <c r="E2042" i="4" s="1"/>
  <c r="D2043" i="4" s="1"/>
  <c r="E2043" i="4" s="1"/>
  <c r="D2044" i="4" s="1"/>
  <c r="E2044" i="4" s="1"/>
  <c r="D2045" i="4" s="1"/>
  <c r="E2045" i="4" s="1"/>
  <c r="D2046" i="4" s="1"/>
  <c r="E2046" i="4" s="1"/>
  <c r="E1950" i="4" s="1"/>
  <c r="D2048" i="4" s="1"/>
  <c r="D2049" i="4" s="1"/>
  <c r="E2049" i="4" s="1"/>
  <c r="D2050" i="4" s="1"/>
  <c r="E2050" i="4" s="1"/>
  <c r="D2051" i="4" s="1"/>
  <c r="E2051" i="4" s="1"/>
  <c r="D2052" i="4" s="1"/>
  <c r="E2052" i="4" s="1"/>
  <c r="D2053" i="4" s="1"/>
  <c r="E2053" i="4" s="1"/>
  <c r="D2054" i="4" s="1"/>
  <c r="E2054" i="4" s="1"/>
  <c r="D2055" i="4" s="1"/>
  <c r="E2055" i="4" s="1"/>
  <c r="D2056" i="4" s="1"/>
  <c r="E2056" i="4" s="1"/>
  <c r="D2057" i="4" s="1"/>
  <c r="E2057" i="4" s="1"/>
  <c r="D2058" i="4" s="1"/>
  <c r="E2058" i="4" s="1"/>
  <c r="D2059" i="4" s="1"/>
  <c r="E2059" i="4" s="1"/>
  <c r="D2060" i="4" s="1"/>
  <c r="E2060" i="4" s="1"/>
  <c r="D2061" i="4" s="1"/>
  <c r="E2061" i="4" s="1"/>
  <c r="D2062" i="4" s="1"/>
  <c r="E2062" i="4" s="1"/>
  <c r="D2063" i="4" s="1"/>
  <c r="E2063" i="4" s="1"/>
  <c r="D2064" i="4" s="1"/>
  <c r="E2064" i="4" s="1"/>
  <c r="D2065" i="4" s="1"/>
  <c r="E2065" i="4" s="1"/>
  <c r="D2066" i="4" s="1"/>
  <c r="E2066" i="4" s="1"/>
  <c r="D2067" i="4" s="1"/>
  <c r="E2067" i="4" s="1"/>
  <c r="D2068" i="4" s="1"/>
  <c r="E2068" i="4" s="1"/>
  <c r="D2069" i="4" s="1"/>
  <c r="E2069" i="4" s="1"/>
  <c r="D2070" i="4" s="1"/>
  <c r="E2070" i="4" s="1"/>
  <c r="D2071" i="4" s="1"/>
  <c r="E2071" i="4" s="1"/>
  <c r="D2072" i="4" s="1"/>
  <c r="E2072" i="4" s="1"/>
  <c r="D2073" i="4" s="1"/>
  <c r="E2073" i="4" s="1"/>
  <c r="D2074" i="4" s="1"/>
  <c r="E2074" i="4" s="1"/>
  <c r="D2075" i="4" s="1"/>
  <c r="E2075" i="4" s="1"/>
  <c r="D2076" i="4" s="1"/>
  <c r="E2076" i="4" s="1"/>
  <c r="D2077" i="4" s="1"/>
  <c r="E2077" i="4" s="1"/>
  <c r="D2078" i="4" s="1"/>
  <c r="E2078" i="4" s="1"/>
  <c r="D2079" i="4" s="1"/>
  <c r="E2079" i="4" s="1"/>
  <c r="D2080" i="4" s="1"/>
  <c r="E2080" i="4" s="1"/>
  <c r="D2081" i="4" s="1"/>
  <c r="E2081" i="4" s="1"/>
  <c r="D2082" i="4" s="1"/>
  <c r="E2082" i="4" s="1"/>
  <c r="D2083" i="4" s="1"/>
  <c r="E2083" i="4" s="1"/>
  <c r="D2084" i="4" s="1"/>
  <c r="E2084" i="4" s="1"/>
  <c r="D2085" i="4" s="1"/>
  <c r="E2085" i="4" s="1"/>
  <c r="D2086" i="4" s="1"/>
  <c r="E2086" i="4" s="1"/>
  <c r="D2087" i="4" s="1"/>
  <c r="E2087" i="4" s="1"/>
  <c r="D2088" i="4" s="1"/>
  <c r="E2088" i="4" s="1"/>
  <c r="D2089" i="4" s="1"/>
  <c r="E2089" i="4" s="1"/>
  <c r="D2090" i="4" s="1"/>
  <c r="E2090" i="4" s="1"/>
  <c r="D2091" i="4" s="1"/>
  <c r="E2091" i="4" s="1"/>
  <c r="D2092" i="4" s="1"/>
  <c r="E2092" i="4" s="1"/>
  <c r="D2093" i="4" s="1"/>
  <c r="E2093" i="4" s="1"/>
  <c r="D2094" i="4" s="1"/>
  <c r="E2094" i="4" s="1"/>
  <c r="D2095" i="4" s="1"/>
  <c r="E2095" i="4" s="1"/>
  <c r="D2096" i="4" s="1"/>
  <c r="E2096" i="4" s="1"/>
  <c r="D2097" i="4" s="1"/>
  <c r="E2097" i="4" s="1"/>
  <c r="D2098" i="4" s="1"/>
  <c r="E2098" i="4" s="1"/>
  <c r="D2099" i="4" s="1"/>
  <c r="E2099" i="4" s="1"/>
  <c r="D2100" i="4" s="1"/>
  <c r="E2100" i="4" s="1"/>
  <c r="D2101" i="4" s="1"/>
  <c r="E2101" i="4" s="1"/>
  <c r="D2102" i="4" s="1"/>
  <c r="E2102" i="4" s="1"/>
  <c r="D2103" i="4" s="1"/>
  <c r="E2103" i="4" s="1"/>
  <c r="D2104" i="4" s="1"/>
  <c r="E2104" i="4" s="1"/>
  <c r="D2105" i="4" s="1"/>
  <c r="E2105" i="4" s="1"/>
  <c r="D2106" i="4" s="1"/>
  <c r="E2106" i="4" s="1"/>
  <c r="D2107" i="4" s="1"/>
  <c r="E2107" i="4" s="1"/>
  <c r="D2108" i="4" s="1"/>
  <c r="E2108" i="4" s="1"/>
  <c r="D2109" i="4" s="1"/>
  <c r="E2109" i="4" s="1"/>
  <c r="D2110" i="4" s="1"/>
  <c r="E2110" i="4" s="1"/>
  <c r="D2111" i="4" s="1"/>
  <c r="E2111" i="4" s="1"/>
  <c r="D2112" i="4" s="1"/>
  <c r="E2112" i="4" s="1"/>
  <c r="D2113" i="4" s="1"/>
  <c r="E2113" i="4" s="1"/>
  <c r="D2114" i="4" s="1"/>
  <c r="E2114" i="4" s="1"/>
  <c r="D2115" i="4" s="1"/>
  <c r="E2115" i="4" s="1"/>
  <c r="D2116" i="4" s="1"/>
  <c r="E2116" i="4" s="1"/>
  <c r="D2117" i="4" s="1"/>
  <c r="E2117" i="4" s="1"/>
  <c r="D2118" i="4" s="1"/>
  <c r="E2118" i="4" s="1"/>
  <c r="D2119" i="4" s="1"/>
  <c r="E2119" i="4" s="1"/>
  <c r="D2120" i="4" s="1"/>
  <c r="E2120" i="4" s="1"/>
  <c r="D2121" i="4" s="1"/>
  <c r="E2121" i="4" s="1"/>
  <c r="D2122" i="4" s="1"/>
  <c r="E2122" i="4" s="1"/>
  <c r="D2123" i="4" s="1"/>
  <c r="E2123" i="4" s="1"/>
  <c r="D2124" i="4" s="1"/>
  <c r="E2124" i="4" s="1"/>
  <c r="D2125" i="4" s="1"/>
  <c r="E2125" i="4" s="1"/>
  <c r="D2126" i="4" s="1"/>
  <c r="E2126" i="4" s="1"/>
  <c r="D2127" i="4" s="1"/>
  <c r="E2127" i="4" s="1"/>
  <c r="D2128" i="4" s="1"/>
  <c r="E2128" i="4" s="1"/>
  <c r="D2129" i="4" s="1"/>
  <c r="E2129" i="4" s="1"/>
  <c r="D2130" i="4" s="1"/>
  <c r="E2130" i="4" s="1"/>
  <c r="D2131" i="4" s="1"/>
  <c r="E2131" i="4" s="1"/>
  <c r="D2132" i="4" s="1"/>
  <c r="E2132" i="4" s="1"/>
  <c r="D2133" i="4" s="1"/>
  <c r="E2133" i="4" s="1"/>
  <c r="D2134" i="4" s="1"/>
  <c r="E2134" i="4" s="1"/>
  <c r="D2135" i="4" s="1"/>
  <c r="E2135" i="4" s="1"/>
  <c r="D2136" i="4" s="1"/>
  <c r="E2136" i="4" s="1"/>
  <c r="D2137" i="4" s="1"/>
  <c r="E2137" i="4" s="1"/>
  <c r="D2138" i="4" s="1"/>
  <c r="E2138" i="4" s="1"/>
  <c r="D2139" i="4" s="1"/>
  <c r="E2139" i="4" s="1"/>
  <c r="D2140" i="4" s="1"/>
  <c r="E2140" i="4" s="1"/>
  <c r="D2141" i="4" s="1"/>
  <c r="E2141" i="4" s="1"/>
  <c r="D2142" i="4" s="1"/>
  <c r="E2142" i="4" s="1"/>
  <c r="D2143" i="4" s="1"/>
  <c r="E2143" i="4" s="1"/>
  <c r="D2144" i="4" s="1"/>
  <c r="E2144" i="4" s="1"/>
  <c r="E2048"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E2146"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E2244"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E2342"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E2440"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E2538"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E2636"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E2734" i="4" s="1"/>
  <c r="D2832" i="4" l="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E2832"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E2930"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E3028"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D3192"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E3126"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E3224" i="4" s="1"/>
  <c r="D3322" i="4" s="1"/>
  <c r="D3323" i="4" s="1"/>
  <c r="D3324" i="4" s="1"/>
  <c r="D3325" i="4" s="1"/>
  <c r="D3326" i="4" s="1"/>
  <c r="D3327" i="4" s="1"/>
  <c r="D3328" i="4" s="1"/>
  <c r="D3329" i="4" s="1"/>
  <c r="D3330" i="4" s="1"/>
  <c r="D3331" i="4" s="1"/>
  <c r="D3332" i="4" s="1"/>
  <c r="D3333" i="4" s="1"/>
  <c r="D3334" i="4" s="1"/>
  <c r="D3335" i="4" s="1"/>
  <c r="D3336"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E3322" i="4" s="1"/>
  <c r="D3420" i="4" s="1"/>
  <c r="D3421" i="4" s="1"/>
  <c r="E3421" i="4" s="1"/>
  <c r="D3422" i="4" s="1"/>
  <c r="E3422" i="4" s="1"/>
  <c r="D3423" i="4" s="1"/>
  <c r="E3423" i="4" s="1"/>
  <c r="D3424" i="4" s="1"/>
  <c r="E3424" i="4" s="1"/>
  <c r="D3425" i="4" s="1"/>
  <c r="E3425" i="4" s="1"/>
  <c r="D3426" i="4" s="1"/>
  <c r="E3426" i="4" s="1"/>
  <c r="D3427" i="4" s="1"/>
  <c r="E3427" i="4" s="1"/>
  <c r="D3428" i="4" s="1"/>
  <c r="E3428" i="4" s="1"/>
  <c r="D3429" i="4" s="1"/>
  <c r="E3429" i="4" s="1"/>
  <c r="D3430" i="4" s="1"/>
  <c r="E3430" i="4" s="1"/>
  <c r="D3431" i="4" s="1"/>
  <c r="E3431" i="4" s="1"/>
  <c r="D3432" i="4" s="1"/>
  <c r="E3432" i="4" s="1"/>
  <c r="D3433" i="4" s="1"/>
  <c r="E3433" i="4" s="1"/>
  <c r="D3434" i="4" s="1"/>
  <c r="E3434" i="4" s="1"/>
  <c r="D3435" i="4" s="1"/>
  <c r="E3435" i="4" s="1"/>
  <c r="D3436" i="4" s="1"/>
  <c r="E3436" i="4" s="1"/>
  <c r="D3437" i="4" s="1"/>
  <c r="E3437" i="4" s="1"/>
  <c r="D3438" i="4" s="1"/>
  <c r="E3438" i="4" s="1"/>
  <c r="D3439" i="4" s="1"/>
  <c r="E3439" i="4" s="1"/>
  <c r="D3440" i="4" s="1"/>
  <c r="E3440" i="4" s="1"/>
  <c r="D3441" i="4" s="1"/>
  <c r="E3441" i="4" s="1"/>
  <c r="D3442" i="4" s="1"/>
  <c r="E3442" i="4" s="1"/>
  <c r="D3443" i="4" s="1"/>
  <c r="E3443" i="4" s="1"/>
  <c r="D3444" i="4" s="1"/>
  <c r="E3444" i="4" s="1"/>
  <c r="D3445" i="4" s="1"/>
  <c r="E3445" i="4" s="1"/>
  <c r="D3446" i="4" s="1"/>
  <c r="E3446" i="4" s="1"/>
  <c r="D3447" i="4" s="1"/>
  <c r="E3447" i="4" s="1"/>
  <c r="D3448" i="4" s="1"/>
  <c r="E3448" i="4" s="1"/>
  <c r="D3449" i="4" s="1"/>
  <c r="E3449" i="4" s="1"/>
  <c r="D3450" i="4" s="1"/>
  <c r="E3450" i="4" s="1"/>
  <c r="D3451" i="4" s="1"/>
  <c r="E3451" i="4" s="1"/>
  <c r="D3452" i="4" s="1"/>
  <c r="E3452" i="4" s="1"/>
  <c r="D3453" i="4" s="1"/>
  <c r="E3453" i="4" s="1"/>
  <c r="D3454" i="4" s="1"/>
  <c r="E3454" i="4" s="1"/>
  <c r="D3455" i="4" s="1"/>
  <c r="E3455" i="4" s="1"/>
  <c r="D3456" i="4" s="1"/>
  <c r="E3456" i="4" s="1"/>
  <c r="D3457" i="4" s="1"/>
  <c r="E3457" i="4" s="1"/>
  <c r="D3458" i="4" s="1"/>
  <c r="E3458" i="4" s="1"/>
  <c r="D3459" i="4" s="1"/>
  <c r="E3459" i="4" s="1"/>
  <c r="D3460" i="4" s="1"/>
  <c r="E3460" i="4" s="1"/>
  <c r="D3461" i="4" s="1"/>
  <c r="E3461" i="4" s="1"/>
  <c r="D3462" i="4" s="1"/>
  <c r="E3462" i="4" s="1"/>
  <c r="D3463" i="4" s="1"/>
  <c r="E3463" i="4" s="1"/>
  <c r="D3464" i="4" s="1"/>
  <c r="E3464" i="4" s="1"/>
  <c r="D3465" i="4" s="1"/>
  <c r="E3465" i="4" s="1"/>
  <c r="D3466" i="4" s="1"/>
  <c r="E3466" i="4" s="1"/>
  <c r="D3467" i="4" s="1"/>
  <c r="E3467" i="4" s="1"/>
  <c r="D3468" i="4" s="1"/>
  <c r="E3468" i="4" s="1"/>
  <c r="D3469" i="4" s="1"/>
  <c r="E3469" i="4" s="1"/>
  <c r="D3470" i="4" s="1"/>
  <c r="E3470" i="4" s="1"/>
  <c r="D3471" i="4" s="1"/>
  <c r="E3471" i="4" s="1"/>
  <c r="D3472" i="4" s="1"/>
  <c r="E3472" i="4" s="1"/>
  <c r="D3473" i="4" s="1"/>
  <c r="E3473" i="4" s="1"/>
  <c r="D3474" i="4" s="1"/>
  <c r="E3474" i="4" s="1"/>
  <c r="D3475" i="4" s="1"/>
  <c r="E3475" i="4" s="1"/>
  <c r="D3476" i="4" s="1"/>
  <c r="E3476" i="4" s="1"/>
  <c r="D3477" i="4" s="1"/>
  <c r="E3477" i="4" s="1"/>
  <c r="D3478" i="4" s="1"/>
  <c r="E3478" i="4" s="1"/>
  <c r="D3479" i="4" s="1"/>
  <c r="E3479" i="4" s="1"/>
  <c r="D3480" i="4" s="1"/>
  <c r="E3480" i="4" s="1"/>
  <c r="D3481" i="4" s="1"/>
  <c r="E3481" i="4" s="1"/>
  <c r="D3482" i="4" s="1"/>
  <c r="E3482" i="4" s="1"/>
  <c r="D3483" i="4" s="1"/>
  <c r="E3483" i="4" s="1"/>
  <c r="D3484" i="4" s="1"/>
  <c r="E3484" i="4" s="1"/>
  <c r="D3485" i="4" s="1"/>
  <c r="E3485" i="4" s="1"/>
  <c r="D3486" i="4" s="1"/>
  <c r="E3486" i="4" s="1"/>
  <c r="D3487" i="4" s="1"/>
  <c r="E3487" i="4" s="1"/>
  <c r="D3488" i="4" s="1"/>
  <c r="E3488" i="4" s="1"/>
  <c r="D3489" i="4" s="1"/>
  <c r="E3489" i="4" s="1"/>
  <c r="D3490" i="4" s="1"/>
  <c r="E3490" i="4" s="1"/>
  <c r="D3491" i="4" s="1"/>
  <c r="E3491" i="4" s="1"/>
  <c r="D3492" i="4" s="1"/>
  <c r="E3492" i="4" s="1"/>
  <c r="D3493" i="4" s="1"/>
  <c r="E3493" i="4" s="1"/>
  <c r="D3494" i="4" s="1"/>
  <c r="E3494" i="4" s="1"/>
  <c r="D3495" i="4" s="1"/>
  <c r="E3495" i="4" s="1"/>
  <c r="D3496" i="4" s="1"/>
  <c r="E3496" i="4" s="1"/>
  <c r="D3497" i="4" s="1"/>
  <c r="E3497" i="4" s="1"/>
  <c r="D3498" i="4" s="1"/>
  <c r="E3498" i="4" s="1"/>
  <c r="D3499" i="4" s="1"/>
  <c r="E3499" i="4" s="1"/>
  <c r="D3500" i="4" s="1"/>
  <c r="E3500" i="4" s="1"/>
  <c r="D3501" i="4" s="1"/>
  <c r="E3501" i="4" s="1"/>
  <c r="D3502" i="4" s="1"/>
  <c r="E3502" i="4" s="1"/>
  <c r="D3503" i="4" s="1"/>
  <c r="E3503" i="4" s="1"/>
  <c r="D3504" i="4" s="1"/>
  <c r="E3504" i="4" s="1"/>
  <c r="D3505" i="4" s="1"/>
  <c r="E3505" i="4" s="1"/>
  <c r="D3506" i="4" s="1"/>
  <c r="E3506" i="4" s="1"/>
  <c r="D3507" i="4" s="1"/>
  <c r="E3507" i="4" s="1"/>
  <c r="D3508" i="4" s="1"/>
  <c r="E3508" i="4" s="1"/>
  <c r="D3509" i="4" s="1"/>
  <c r="E3509" i="4" s="1"/>
  <c r="D3510" i="4" s="1"/>
  <c r="E3510" i="4" s="1"/>
  <c r="D3511" i="4" s="1"/>
  <c r="E3511" i="4" s="1"/>
  <c r="D3512" i="4" s="1"/>
  <c r="E3512" i="4" s="1"/>
  <c r="D3513" i="4" s="1"/>
  <c r="E3513" i="4" s="1"/>
  <c r="D3514" i="4" s="1"/>
  <c r="E3514" i="4" s="1"/>
  <c r="D3515" i="4" s="1"/>
  <c r="E3515" i="4" s="1"/>
  <c r="D3516" i="4" s="1"/>
  <c r="E3516" i="4" s="1"/>
  <c r="E3420" i="4" s="1"/>
  <c r="D3518" i="4" l="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D3584" i="4" s="1"/>
  <c r="D3585" i="4" s="1"/>
  <c r="D3586" i="4" s="1"/>
  <c r="D3587" i="4" s="1"/>
  <c r="D3588" i="4" s="1"/>
  <c r="D3589" i="4" s="1"/>
  <c r="D3590" i="4" s="1"/>
  <c r="D3591" i="4" s="1"/>
  <c r="D3592" i="4" s="1"/>
  <c r="D3593" i="4" s="1"/>
  <c r="D3594" i="4" s="1"/>
  <c r="D3595" i="4" s="1"/>
  <c r="D3596" i="4" s="1"/>
  <c r="D3597" i="4" s="1"/>
  <c r="D3598" i="4" s="1"/>
  <c r="D3599" i="4" s="1"/>
  <c r="D3600" i="4" s="1"/>
  <c r="D3601" i="4" s="1"/>
  <c r="D3602" i="4" s="1"/>
  <c r="D3603" i="4" s="1"/>
  <c r="D3604" i="4" s="1"/>
  <c r="D3605" i="4" s="1"/>
  <c r="D3606" i="4" s="1"/>
  <c r="D3607" i="4" s="1"/>
  <c r="D3608" i="4" s="1"/>
  <c r="D3609" i="4" s="1"/>
  <c r="D3610" i="4" s="1"/>
  <c r="D3611" i="4" s="1"/>
  <c r="D3612" i="4" s="1"/>
  <c r="D3613" i="4" s="1"/>
  <c r="D3614" i="4" s="1"/>
  <c r="E3518" i="4" s="1"/>
  <c r="D3616" i="4" s="1"/>
  <c r="D3617" i="4" s="1"/>
  <c r="D3618" i="4" s="1"/>
  <c r="D3619" i="4" s="1"/>
  <c r="D3620" i="4" s="1"/>
  <c r="D3621" i="4" s="1"/>
  <c r="D3622" i="4" s="1"/>
  <c r="D3623" i="4" s="1"/>
  <c r="D3624" i="4" s="1"/>
  <c r="D3625" i="4" s="1"/>
  <c r="D3626" i="4" s="1"/>
  <c r="D3627" i="4" s="1"/>
  <c r="D3628" i="4" s="1"/>
  <c r="D3629" i="4" s="1"/>
  <c r="D3630" i="4" s="1"/>
  <c r="D3631" i="4" s="1"/>
  <c r="D3632" i="4" s="1"/>
  <c r="D3633" i="4" s="1"/>
  <c r="D3634" i="4" s="1"/>
  <c r="D3635" i="4" s="1"/>
  <c r="D3636" i="4" s="1"/>
  <c r="D3637" i="4" s="1"/>
  <c r="D3638" i="4" s="1"/>
  <c r="D3639" i="4" s="1"/>
  <c r="D3640" i="4" s="1"/>
  <c r="D3641" i="4" s="1"/>
  <c r="D3642" i="4" s="1"/>
  <c r="D3643" i="4" s="1"/>
  <c r="D3644" i="4" s="1"/>
  <c r="D3645" i="4" s="1"/>
  <c r="D3646" i="4" s="1"/>
  <c r="D3647" i="4" s="1"/>
  <c r="D3648" i="4" s="1"/>
  <c r="D3649" i="4" s="1"/>
  <c r="D3650" i="4" s="1"/>
  <c r="D3651" i="4" s="1"/>
  <c r="D3652" i="4" s="1"/>
  <c r="D3653" i="4" s="1"/>
  <c r="D3654" i="4" s="1"/>
  <c r="D3655" i="4" s="1"/>
  <c r="D3656" i="4" s="1"/>
  <c r="D3657" i="4" s="1"/>
  <c r="D3658" i="4" s="1"/>
  <c r="D3659" i="4" s="1"/>
  <c r="D3660" i="4" s="1"/>
  <c r="D3661" i="4" s="1"/>
  <c r="D3662" i="4" s="1"/>
  <c r="D3663" i="4" s="1"/>
  <c r="D3664" i="4" s="1"/>
  <c r="D3665" i="4" s="1"/>
  <c r="D3666" i="4" s="1"/>
  <c r="D3667" i="4" s="1"/>
  <c r="D3668" i="4" s="1"/>
  <c r="D3669" i="4" s="1"/>
  <c r="D3670" i="4" s="1"/>
  <c r="D3671" i="4" s="1"/>
  <c r="D3672" i="4" s="1"/>
  <c r="D3673" i="4" s="1"/>
  <c r="D3674" i="4" s="1"/>
  <c r="D3675" i="4" s="1"/>
  <c r="D3676" i="4" s="1"/>
  <c r="D3677" i="4" s="1"/>
  <c r="D3678" i="4" s="1"/>
  <c r="D3679" i="4" s="1"/>
  <c r="D3680" i="4" s="1"/>
  <c r="D3681" i="4" s="1"/>
  <c r="D3682" i="4" s="1"/>
  <c r="D3683" i="4" s="1"/>
  <c r="D3684" i="4" s="1"/>
  <c r="D3685" i="4" s="1"/>
  <c r="D3686" i="4" s="1"/>
  <c r="D3687" i="4" s="1"/>
  <c r="D3688" i="4" s="1"/>
  <c r="D3689" i="4" s="1"/>
  <c r="D3690" i="4" s="1"/>
  <c r="D3691" i="4" s="1"/>
  <c r="D3692" i="4" s="1"/>
  <c r="D3693" i="4" s="1"/>
  <c r="D3694" i="4" s="1"/>
  <c r="D3695" i="4" s="1"/>
  <c r="D3696" i="4" s="1"/>
  <c r="D3697" i="4" s="1"/>
  <c r="D3698" i="4" s="1"/>
  <c r="D3699" i="4" s="1"/>
  <c r="D3700" i="4" s="1"/>
  <c r="D3701" i="4" s="1"/>
  <c r="D3702" i="4" s="1"/>
  <c r="D3703" i="4" s="1"/>
  <c r="D3704" i="4" s="1"/>
  <c r="D3705" i="4" s="1"/>
  <c r="D3706" i="4" s="1"/>
  <c r="D3707" i="4" s="1"/>
  <c r="D3708" i="4" s="1"/>
  <c r="D3709" i="4" s="1"/>
  <c r="D3710" i="4" s="1"/>
  <c r="D3711" i="4" s="1"/>
  <c r="D3712" i="4" s="1"/>
  <c r="E3616" i="4" s="1"/>
  <c r="E1075" i="4" l="1"/>
  <c r="D1076" i="4" s="1"/>
  <c r="E1076" i="4" s="1"/>
  <c r="D1077" i="4" s="1"/>
  <c r="E1077" i="4" s="1"/>
  <c r="D1078" i="4" s="1"/>
  <c r="E1078" i="4" s="1"/>
  <c r="D1079" i="4" s="1"/>
  <c r="E1079" i="4" s="1"/>
  <c r="D1080" i="4" s="1"/>
  <c r="E1080" i="4" s="1"/>
  <c r="D1081" i="4" s="1"/>
  <c r="E1081" i="4" s="1"/>
  <c r="D1082" i="4" s="1"/>
  <c r="E1082" i="4" s="1"/>
  <c r="D1083" i="4" s="1"/>
  <c r="E1083" i="4" s="1"/>
  <c r="D1084" i="4" s="1"/>
  <c r="E1084" i="4" s="1"/>
  <c r="D1085" i="4" s="1"/>
  <c r="E1085" i="4" s="1"/>
  <c r="D1086" i="4" s="1"/>
  <c r="E1086" i="4" s="1"/>
  <c r="D1087" i="4" s="1"/>
  <c r="E1087" i="4" s="1"/>
  <c r="D1088" i="4" s="1"/>
  <c r="E1088" i="4" s="1"/>
  <c r="D1089" i="4" s="1"/>
  <c r="E1089" i="4" s="1"/>
  <c r="D1090" i="4" s="1"/>
  <c r="E1090"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D1164" i="4" s="1"/>
  <c r="D1165" i="4" s="1"/>
  <c r="D1166" i="4" s="1"/>
  <c r="D1167" i="4" s="1"/>
  <c r="D1168" i="4" s="1"/>
  <c r="D1169" i="4" s="1"/>
  <c r="D1170" i="4" s="1"/>
  <c r="D1171" i="4" s="1"/>
  <c r="D1172" i="4" s="1"/>
  <c r="D1173" i="4" s="1"/>
  <c r="D1174" i="4" s="1"/>
  <c r="D1175" i="4" s="1"/>
  <c r="D1176" i="4" s="1"/>
  <c r="D1177" i="4" s="1"/>
  <c r="D1178" i="4" s="1"/>
  <c r="D1179" i="4" s="1"/>
  <c r="D1180" i="4" s="1"/>
  <c r="D1181" i="4" s="1"/>
  <c r="D1182" i="4" s="1"/>
  <c r="D1183" i="4" s="1"/>
  <c r="D1184" i="4" s="1"/>
  <c r="D1185" i="4" s="1"/>
  <c r="D1186" i="4" s="1"/>
  <c r="D1187" i="4" s="1"/>
  <c r="D1188" i="4" s="1"/>
  <c r="E1092" i="4" l="1"/>
  <c r="E1191" i="4" s="1"/>
  <c r="D1192" i="4" s="1"/>
  <c r="E1192" i="4" s="1"/>
  <c r="D1193" i="4" s="1"/>
  <c r="E1193" i="4" s="1"/>
  <c r="D1194" i="4" s="1"/>
  <c r="E1194" i="4" s="1"/>
  <c r="D1197" i="4" s="1"/>
  <c r="D1196" i="4" s="1"/>
  <c r="D1198" i="4" l="1"/>
  <c r="D1199" i="4" s="1"/>
  <c r="D1200" i="4" s="1"/>
  <c r="D1201" i="4" s="1"/>
  <c r="D1202" i="4" s="1"/>
  <c r="D1203" i="4" s="1"/>
  <c r="D1204" i="4" s="1"/>
  <c r="D1205" i="4" s="1"/>
  <c r="D1206" i="4" s="1"/>
  <c r="D1207" i="4" s="1"/>
  <c r="D1208" i="4" s="1"/>
  <c r="D1209" i="4" s="1"/>
  <c r="D1210" i="4" s="1"/>
  <c r="D1211" i="4" s="1"/>
  <c r="D1212" i="4" s="1"/>
  <c r="D1213" i="4" s="1"/>
  <c r="D1214" i="4" s="1"/>
  <c r="D1215" i="4" s="1"/>
  <c r="D1216" i="4" s="1"/>
  <c r="D1217" i="4" s="1"/>
  <c r="D1218" i="4" s="1"/>
  <c r="D1219" i="4" s="1"/>
  <c r="D1220" i="4" s="1"/>
  <c r="D1221" i="4" s="1"/>
  <c r="D1222" i="4" s="1"/>
  <c r="D1223" i="4" s="1"/>
  <c r="D1224" i="4" s="1"/>
  <c r="D1225" i="4" s="1"/>
  <c r="D1226" i="4" s="1"/>
  <c r="D1227" i="4" s="1"/>
  <c r="D1228" i="4" s="1"/>
  <c r="D1229" i="4" s="1"/>
  <c r="D1230" i="4" s="1"/>
  <c r="D1231" i="4" s="1"/>
  <c r="D1232" i="4" s="1"/>
  <c r="D1233" i="4" s="1"/>
  <c r="D1234" i="4" s="1"/>
  <c r="D1235" i="4" s="1"/>
  <c r="D1236" i="4" s="1"/>
  <c r="D1237" i="4" s="1"/>
  <c r="D1238" i="4" s="1"/>
  <c r="D1239" i="4" s="1"/>
  <c r="D1240" i="4" s="1"/>
  <c r="D1241" i="4" s="1"/>
  <c r="D1242" i="4" s="1"/>
  <c r="D1243" i="4" s="1"/>
  <c r="D1244" i="4" s="1"/>
  <c r="D1245" i="4" s="1"/>
  <c r="D1246" i="4" s="1"/>
  <c r="D1247" i="4" s="1"/>
  <c r="D1248" i="4" s="1"/>
  <c r="D1249" i="4" s="1"/>
  <c r="D1250" i="4" s="1"/>
  <c r="D1251" i="4" s="1"/>
  <c r="D1252" i="4" s="1"/>
  <c r="D1253" i="4" s="1"/>
  <c r="D1254" i="4" s="1"/>
  <c r="D1255" i="4" s="1"/>
  <c r="D1256" i="4" s="1"/>
  <c r="D1257" i="4" s="1"/>
  <c r="D1258" i="4" s="1"/>
  <c r="D1259" i="4" s="1"/>
  <c r="D1260" i="4" s="1"/>
  <c r="D1261" i="4" s="1"/>
  <c r="D1262" i="4" s="1"/>
  <c r="D1263" i="4" s="1"/>
  <c r="D1264" i="4" s="1"/>
  <c r="D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1291" i="4" s="1"/>
  <c r="D1292" i="4" s="1"/>
  <c r="E1196" i="4" s="1"/>
</calcChain>
</file>

<file path=xl/sharedStrings.xml><?xml version="1.0" encoding="utf-8"?>
<sst xmlns="http://schemas.openxmlformats.org/spreadsheetml/2006/main" count="14970" uniqueCount="998">
  <si>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</si>
  <si>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</si>
  <si>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</si>
  <si>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</si>
  <si>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</si>
  <si>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</si>
  <si>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</si>
  <si>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</si>
  <si>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</si>
  <si>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</si>
  <si>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</si>
  <si>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</si>
  <si>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</si>
  <si>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</si>
  <si>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</si>
  <si>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</si>
  <si>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</si>
  <si>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</si>
  <si>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</si>
  <si>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</si>
  <si>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</si>
  <si>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</si>
  <si>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</si>
  <si>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</si>
  <si>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</si>
  <si>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</si>
  <si>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</si>
  <si>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</si>
  <si>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</si>
  <si>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</si>
  <si>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</si>
  <si>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</si>
  <si>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</si>
  <si>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</si>
  <si>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</si>
  <si>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</si>
  <si>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</si>
  <si>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</si>
  <si>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</si>
  <si>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</si>
  <si>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</si>
  <si>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</si>
  <si>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</si>
  <si>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</si>
  <si>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</si>
  <si>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</si>
  <si>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</si>
  <si>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</si>
  <si>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</si>
  <si>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</si>
  <si>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</si>
  <si>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</si>
  <si>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</si>
  <si>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</si>
  <si>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</si>
  <si>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</si>
  <si>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</si>
  <si>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</si>
  <si>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</si>
  <si>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</si>
  <si>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</si>
  <si>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</si>
  <si>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</si>
  <si>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</si>
  <si>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</si>
  <si>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</si>
  <si>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</si>
  <si>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</si>
  <si>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</si>
  <si>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</si>
  <si>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</si>
  <si>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</si>
  <si>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</si>
  <si>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</si>
  <si>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</si>
  <si>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</si>
  <si>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</si>
  <si>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</si>
  <si>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</si>
  <si>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</si>
  <si>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</si>
  <si>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</si>
  <si>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</si>
  <si>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</si>
  <si>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</si>
  <si>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</si>
  <si>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</si>
  <si>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</si>
  <si>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</si>
  <si>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</si>
  <si>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</si>
  <si>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</si>
  <si>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</si>
  <si>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</si>
  <si>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</si>
  <si>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</si>
  <si>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</si>
  <si>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</si>
  <si>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</si>
  <si>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</si>
  <si>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</si>
  <si>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</si>
  <si>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</si>
  <si>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</si>
  <si>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</si>
  <si>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</si>
  <si>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Global CT Type/Compensation</t>
  </si>
  <si>
    <t>High Latching Alarm Time Delay</t>
  </si>
  <si>
    <t>Low Latching Alarm Time Delay</t>
  </si>
  <si>
    <t>Latching Alarm On Time</t>
  </si>
  <si>
    <t>Latching Alarm Off Time</t>
  </si>
  <si>
    <t>High Latching Alarm Thresold</t>
  </si>
  <si>
    <t>Low Latching Alarm Threshold</t>
  </si>
  <si>
    <t>Non-Latching High Alarm Threshold</t>
  </si>
  <si>
    <t>Non-Latching Low Alarm Threshold</t>
  </si>
  <si>
    <t>Non-Latching Hysteresis</t>
  </si>
  <si>
    <t>Global Latching Alarm Status</t>
  </si>
  <si>
    <t>Global Non-Latching Alarm Status</t>
  </si>
  <si>
    <t>Voltage Alarm Hysteresis</t>
  </si>
  <si>
    <t>Branch Alarm Configuration</t>
  </si>
  <si>
    <t>Voltage Alarm Configuration</t>
  </si>
  <si>
    <t>Global Alarm</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</si>
  <si>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</si>
  <si>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</si>
  <si>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</si>
  <si>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</si>
  <si>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</si>
  <si>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</si>
  <si>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</si>
  <si>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</si>
  <si>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</si>
  <si>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</si>
  <si>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</si>
  <si>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</si>
  <si>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</si>
  <si>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</si>
  <si>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</si>
  <si>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</si>
  <si>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</si>
  <si>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</si>
  <si>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</si>
  <si>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</si>
  <si>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</si>
  <si>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</si>
  <si>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</si>
  <si>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</si>
  <si>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</si>
  <si>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</si>
  <si>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</si>
  <si>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</si>
  <si>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</si>
  <si>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</si>
  <si>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</si>
  <si>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</si>
  <si>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</si>
  <si>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</si>
  <si>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</si>
  <si>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</si>
  <si>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</si>
  <si>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</si>
  <si>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</si>
  <si>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</si>
  <si>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</si>
  <si>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</si>
  <si>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</si>
  <si>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</si>
  <si>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</si>
  <si>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</si>
  <si>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</si>
  <si>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</si>
  <si>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</si>
  <si>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</si>
  <si>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</si>
  <si>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</si>
  <si>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</si>
  <si>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</si>
  <si>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</si>
  <si>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</si>
  <si>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</si>
  <si>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</si>
  <si>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</si>
  <si>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</si>
  <si>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</si>
  <si>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</si>
  <si>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</si>
  <si>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</si>
  <si>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</si>
  <si>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</si>
  <si>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</si>
  <si>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</si>
  <si>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</si>
  <si>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</si>
  <si>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</si>
  <si>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</si>
  <si>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</si>
  <si>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</si>
  <si>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</si>
  <si>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</si>
  <si>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</si>
  <si>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</si>
  <si>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</si>
  <si>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</si>
  <si>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</si>
  <si>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</si>
  <si>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</si>
  <si>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</si>
  <si>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</si>
  <si>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</si>
  <si>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</si>
  <si>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</si>
  <si>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</si>
  <si>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</si>
  <si>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</si>
  <si>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</si>
  <si>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</si>
  <si>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</si>
  <si>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</si>
  <si>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</si>
  <si>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</si>
  <si>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</si>
  <si>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</si>
  <si>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</si>
  <si>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</si>
  <si>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</si>
  <si>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</si>
  <si>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</si>
  <si>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</si>
  <si>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</si>
  <si>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</si>
  <si>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</si>
  <si>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</si>
  <si>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</si>
  <si>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</si>
  <si>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</si>
  <si>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</si>
  <si>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</si>
  <si>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</si>
  <si>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</si>
  <si>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</si>
  <si>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</si>
  <si>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</si>
  <si>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</si>
  <si>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</si>
  <si>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</si>
  <si>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</si>
  <si>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</si>
  <si>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</si>
  <si>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</si>
  <si>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</si>
  <si>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</si>
  <si>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</si>
  <si>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</si>
  <si>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</si>
  <si>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</si>
  <si>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</si>
  <si>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</si>
  <si>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</si>
  <si>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</si>
  <si>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</si>
  <si>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</si>
  <si>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</si>
  <si>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</si>
  <si>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</si>
  <si>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</si>
  <si>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</si>
  <si>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</si>
  <si>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</si>
  <si>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</si>
  <si>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</si>
  <si>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</si>
  <si>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</si>
  <si>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</si>
  <si>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</si>
  <si>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</si>
  <si>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</si>
  <si>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</si>
  <si>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</si>
  <si>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</si>
  <si>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</si>
  <si>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</si>
  <si>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</si>
  <si>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</si>
  <si>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</si>
  <si>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</si>
  <si>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</si>
  <si>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</si>
  <si>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</si>
  <si>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</si>
  <si>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</si>
  <si>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</si>
  <si>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</si>
  <si>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</si>
  <si>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</si>
  <si>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</si>
  <si>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</si>
  <si>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</si>
  <si>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</si>
  <si>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</si>
  <si>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</si>
  <si>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</si>
  <si>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</si>
  <si>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</si>
  <si>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</si>
  <si>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</si>
  <si>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</si>
  <si>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</si>
  <si>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</si>
  <si>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</si>
  <si>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</si>
  <si>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</si>
  <si>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</si>
  <si>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</si>
  <si>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</si>
  <si>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</si>
  <si>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</si>
  <si>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</si>
  <si>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</si>
  <si>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</si>
  <si>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</si>
  <si>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</si>
  <si>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</si>
  <si>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Enables Dipswitch for setting Modbus slave address</t>
  </si>
  <si>
    <t>0 = Top Feed, 1 = Bottom Feed, 2 = Single Row Sequential, 
3 = Single Row Odd/Even, 4 = Sequential</t>
  </si>
  <si>
    <t>0 - 4</t>
  </si>
  <si>
    <t>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</si>
  <si>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</si>
  <si>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</si>
  <si>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</si>
  <si>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</si>
  <si>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</si>
  <si>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Meter Name - 40 Characters (20 Register)</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</si>
  <si>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</si>
  <si>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</si>
  <si>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</si>
  <si>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</si>
  <si>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</si>
  <si>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</si>
  <si>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</si>
  <si>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</si>
  <si>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</si>
  <si>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</si>
  <si>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</si>
  <si>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</si>
  <si>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</si>
  <si>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</si>
  <si>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</si>
  <si>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</si>
  <si>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</si>
  <si>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</si>
  <si>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</si>
  <si>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</si>
  <si>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</si>
  <si>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</si>
  <si>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</si>
  <si>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</si>
  <si>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</si>
  <si>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</si>
  <si>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</si>
  <si>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</si>
  <si>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</si>
  <si>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</si>
  <si>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</si>
  <si>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</si>
  <si>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</si>
  <si>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</si>
  <si>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</si>
  <si>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</si>
  <si>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</si>
  <si>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</si>
  <si>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</si>
  <si>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</si>
  <si>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</si>
  <si>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</si>
  <si>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</si>
  <si>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</si>
  <si>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</si>
  <si>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</si>
  <si>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</si>
  <si>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</si>
  <si>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</si>
  <si>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t>Began Adding support for BACnet</t>
  </si>
  <si>
    <t>D</t>
  </si>
  <si>
    <t>1.000</t>
  </si>
  <si>
    <t># of Circuits Assigned</t>
  </si>
  <si>
    <t>Assigned Circuits</t>
  </si>
  <si>
    <t>Type</t>
  </si>
  <si>
    <t xml:space="preserve">Years since 1900 (118 = 2018) </t>
  </si>
  <si>
    <t>Writing to RTC will disable NTP by clearing out URL and/or IP Address</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</si>
  <si>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</si>
  <si>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</si>
  <si>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</si>
  <si>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</si>
  <si>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</si>
  <si>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</si>
  <si>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</si>
  <si>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</si>
  <si>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</si>
  <si>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</si>
  <si>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</si>
  <si>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</si>
  <si>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</si>
  <si>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</si>
  <si>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</si>
  <si>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</si>
  <si>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</si>
  <si>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</si>
  <si>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</si>
  <si>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</si>
  <si>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</si>
  <si>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</si>
  <si>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</si>
  <si>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</si>
  <si>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</si>
  <si>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</si>
  <si>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</si>
  <si>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</si>
  <si>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</si>
  <si>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</si>
  <si>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</si>
  <si>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</si>
  <si>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</si>
  <si>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</si>
  <si>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</si>
  <si>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</si>
  <si>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</si>
  <si>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</si>
  <si>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</si>
  <si>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</si>
  <si>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</si>
  <si>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</si>
  <si>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</si>
  <si>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</si>
  <si>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</si>
  <si>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</si>
  <si>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</si>
  <si>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</si>
  <si>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</si>
  <si>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</si>
  <si>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</si>
  <si>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</si>
  <si>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</si>
  <si>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</si>
  <si>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</si>
  <si>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</si>
  <si>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</si>
  <si>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</si>
  <si>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</si>
  <si>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</si>
  <si>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</si>
  <si>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</si>
  <si>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</si>
  <si>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</si>
  <si>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</si>
  <si>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</si>
  <si>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</si>
  <si>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</si>
  <si>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</si>
  <si>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</si>
  <si>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</si>
  <si>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</si>
  <si>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</si>
  <si>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t>Breaker Utilization</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</si>
  <si>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</si>
  <si>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</si>
  <si>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</si>
  <si>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</si>
  <si>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</si>
  <si>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</si>
  <si>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</si>
  <si>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</si>
  <si>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</si>
  <si>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</si>
  <si>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</si>
  <si>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</si>
  <si>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</si>
  <si>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</si>
  <si>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</si>
  <si>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</si>
  <si>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</si>
  <si>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</si>
  <si>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</si>
  <si>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</si>
  <si>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</si>
  <si>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</si>
  <si>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</si>
  <si>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</si>
  <si>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</si>
  <si>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</si>
  <si>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</si>
  <si>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</si>
  <si>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</si>
  <si>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</si>
  <si>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</si>
  <si>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</si>
  <si>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</si>
  <si>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</si>
  <si>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</si>
  <si>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</si>
  <si>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</si>
  <si>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</si>
  <si>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</si>
  <si>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</si>
  <si>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</si>
  <si>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</si>
  <si>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</si>
  <si>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</si>
  <si>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</si>
  <si>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</si>
  <si>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</si>
  <si>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</si>
  <si>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</si>
  <si>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</si>
  <si>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</si>
  <si>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</si>
  <si>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</si>
  <si>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</si>
  <si>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</si>
  <si>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</si>
  <si>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</si>
  <si>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</si>
  <si>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</si>
  <si>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</si>
  <si>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</si>
  <si>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</si>
  <si>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</si>
  <si>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</si>
  <si>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</si>
  <si>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</si>
  <si>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</si>
  <si>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</si>
  <si>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</si>
  <si>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</si>
  <si>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</si>
  <si>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</si>
  <si>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</si>
  <si>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</si>
  <si>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</si>
  <si>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</si>
  <si>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</si>
  <si>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</si>
  <si>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</si>
  <si>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</si>
  <si>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</si>
  <si>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</si>
  <si>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</si>
  <si>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</si>
  <si>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</si>
  <si>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</si>
  <si>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</si>
  <si>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</si>
  <si>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</si>
  <si>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</si>
  <si>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</si>
  <si>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</si>
  <si>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</si>
  <si>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</si>
  <si>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</si>
  <si>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</si>
  <si>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</si>
  <si>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</si>
  <si>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</si>
  <si>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</si>
  <si>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</si>
  <si>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</si>
  <si>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</si>
  <si>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</si>
  <si>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</si>
  <si>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</si>
  <si>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</si>
  <si>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</si>
  <si>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</si>
  <si>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</si>
  <si>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</si>
  <si>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</si>
  <si>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</si>
  <si>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</si>
  <si>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</si>
  <si>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</si>
  <si>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</si>
  <si>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</si>
  <si>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</si>
  <si>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</si>
  <si>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</si>
  <si>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</si>
  <si>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</si>
  <si>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</si>
  <si>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</si>
  <si>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</si>
  <si>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</si>
  <si>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</si>
  <si>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</si>
  <si>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</si>
  <si>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</si>
  <si>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</si>
  <si>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</si>
  <si>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</si>
  <si>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</si>
  <si>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</si>
  <si>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</si>
  <si>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</si>
  <si>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</si>
  <si>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</si>
  <si>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</si>
  <si>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</si>
  <si>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</si>
  <si>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</si>
  <si>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</si>
  <si>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</si>
  <si>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</si>
  <si>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</si>
  <si>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</si>
  <si>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</si>
  <si>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</si>
  <si>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</si>
  <si>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</si>
  <si>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</si>
  <si>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</si>
  <si>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</si>
  <si>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</si>
  <si>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</si>
  <si>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</si>
  <si>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</si>
  <si>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</si>
  <si>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</si>
  <si>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</si>
  <si>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</si>
  <si>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</si>
  <si>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</si>
  <si>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</si>
  <si>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</si>
  <si>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</si>
  <si>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</si>
  <si>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</si>
  <si>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</si>
  <si>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</si>
  <si>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</si>
  <si>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</si>
  <si>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</si>
  <si>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</si>
  <si>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</si>
  <si>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</si>
  <si>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</si>
  <si>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</si>
  <si>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</si>
  <si>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</si>
  <si>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</si>
  <si>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</si>
  <si>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</si>
  <si>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</si>
  <si>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</si>
  <si>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</si>
  <si>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</si>
  <si>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</si>
  <si>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</si>
  <si>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</si>
  <si>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</si>
  <si>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</si>
  <si>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</si>
  <si>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</si>
  <si>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</si>
  <si>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</si>
  <si>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</si>
  <si>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</si>
  <si>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</si>
  <si>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</si>
  <si>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</si>
  <si>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</si>
  <si>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</si>
  <si>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</si>
  <si>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</si>
  <si>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</si>
  <si>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</si>
  <si>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</si>
  <si>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</si>
  <si>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</si>
  <si>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</si>
  <si>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</si>
  <si>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</si>
  <si>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</si>
  <si>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</si>
  <si>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</si>
  <si>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</si>
  <si>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</si>
  <si>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</si>
  <si>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</si>
  <si>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</si>
  <si>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</si>
  <si>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</si>
  <si>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</si>
  <si>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</si>
  <si>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</si>
  <si>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</si>
  <si>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</si>
  <si>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</si>
  <si>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</si>
  <si>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</si>
  <si>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</si>
  <si>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</si>
  <si>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</si>
  <si>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</si>
  <si>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</si>
  <si>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</si>
  <si>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</si>
  <si>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</si>
  <si>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</si>
  <si>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</si>
  <si>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</si>
  <si>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</si>
  <si>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</si>
  <si>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</si>
  <si>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</si>
  <si>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</si>
  <si>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</si>
  <si>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</si>
  <si>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</si>
  <si>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</si>
  <si>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</si>
  <si>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</si>
  <si>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</si>
  <si>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</si>
  <si>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</si>
  <si>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</si>
  <si>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</si>
  <si>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</si>
  <si>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</si>
  <si>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</si>
  <si>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</si>
  <si>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</si>
  <si>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</si>
  <si>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</si>
  <si>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</si>
  <si>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</si>
  <si>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</si>
  <si>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</si>
  <si>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</si>
  <si>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</si>
  <si>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</si>
  <si>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</si>
  <si>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</si>
  <si>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</si>
  <si>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</si>
  <si>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</si>
  <si>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</si>
  <si>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</si>
  <si>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</si>
  <si>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</si>
  <si>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</si>
  <si>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</si>
  <si>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</si>
  <si>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</si>
  <si>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</si>
  <si>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</si>
  <si>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</si>
  <si>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</si>
  <si>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</si>
  <si>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</si>
  <si>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</si>
  <si>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</si>
  <si>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</si>
  <si>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</si>
  <si>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</si>
  <si>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</si>
  <si>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</si>
  <si>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</si>
  <si>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</si>
  <si>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</si>
  <si>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</si>
  <si>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</si>
  <si>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</si>
  <si>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</si>
  <si>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</si>
  <si>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</si>
  <si>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</si>
  <si>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</si>
  <si>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</si>
  <si>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</si>
  <si>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</si>
  <si>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</si>
  <si>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</si>
  <si>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</si>
  <si>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</si>
  <si>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</si>
  <si>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</si>
  <si>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</si>
  <si>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</si>
  <si>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</si>
  <si>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</si>
  <si>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</si>
  <si>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</si>
  <si>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</si>
  <si>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</si>
  <si>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</si>
  <si>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</si>
  <si>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</si>
  <si>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</si>
  <si>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</si>
  <si>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</si>
  <si>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</si>
  <si>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</si>
  <si>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</si>
  <si>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</si>
  <si>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</si>
  <si>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</si>
  <si>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</si>
  <si>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</si>
  <si>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</si>
  <si>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</si>
  <si>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</si>
  <si>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</si>
  <si>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</si>
  <si>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</si>
  <si>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</si>
  <si>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</si>
  <si>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</si>
  <si>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</si>
  <si>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</si>
  <si>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</si>
  <si>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</si>
  <si>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</si>
  <si>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</si>
  <si>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</si>
  <si>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</si>
  <si>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</si>
  <si>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</si>
  <si>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</si>
  <si>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Percent of Threshold (100 = 10.0%)</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</si>
  <si>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</si>
  <si>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</si>
  <si>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</si>
  <si>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1.110</t>
  </si>
  <si>
    <t>Added Non-Latching Voltage and Current Alarms (Regs 1004,1018,1019,1021,1201,1203,1205,1208-1306)</t>
  </si>
  <si>
    <t>I</t>
  </si>
  <si>
    <t>PT Ratio</t>
  </si>
  <si>
    <t>1000 = 1.000</t>
  </si>
  <si>
    <t>Added PT Ratio (Reg 151)</t>
  </si>
  <si>
    <t>Scale values are only used for Integer registers</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</si>
  <si>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t>
    </r>
    <r>
      <rPr>
        <b/>
        <i/>
        <sz val="10"/>
        <color theme="1"/>
        <rFont val="Calibri"/>
        <family val="2"/>
        <scheme val="minor"/>
      </rPr>
      <t>VP</t>
    </r>
    <r>
      <rPr>
        <i/>
        <sz val="10"/>
        <color theme="1"/>
        <rFont val="Calibri"/>
        <family val="2"/>
        <scheme val="minor"/>
      </rPr>
      <t>), 16=Busway 3CT</t>
    </r>
    <r>
      <rPr>
        <b/>
        <i/>
        <sz val="10"/>
        <color theme="1"/>
        <rFont val="Calibri"/>
        <family val="2"/>
        <scheme val="minor"/>
      </rPr>
      <t>(VP</t>
    </r>
    <r>
      <rPr>
        <i/>
        <sz val="10"/>
        <color theme="1"/>
        <rFont val="Calibri"/>
        <family val="2"/>
        <scheme val="minor"/>
      </rPr>
      <t>), 17 =Busway 6CT(</t>
    </r>
    <r>
      <rPr>
        <b/>
        <i/>
        <sz val="10"/>
        <color theme="1"/>
        <rFont val="Calibri"/>
        <family val="2"/>
        <scheme val="minor"/>
      </rPr>
      <t>VP</t>
    </r>
    <r>
      <rPr>
        <i/>
        <sz val="10"/>
        <color theme="1"/>
        <rFont val="Calibri"/>
        <family val="2"/>
        <scheme val="minor"/>
      </rPr>
      <t>)
(</t>
    </r>
    <r>
      <rPr>
        <b/>
        <i/>
        <sz val="10"/>
        <color theme="1"/>
        <rFont val="Calibri"/>
        <family val="2"/>
        <scheme val="minor"/>
      </rPr>
      <t>VP) Indicates Product Supports Voltage Presence</t>
    </r>
  </si>
  <si>
    <t>Protocols Enabled</t>
  </si>
  <si>
    <t>BITS</t>
  </si>
  <si>
    <t>(Set Bit to enable protocol, Clear Bit to disable protocol)</t>
  </si>
  <si>
    <t>Bit0 - BACnet IP, Bit1 - SNMP, Bit2 - Modbus RTU, Bit3 - Modbus TCP, Bit4 - Webserver</t>
  </si>
  <si>
    <t>Only BACnet IP can be disabled at this time</t>
  </si>
  <si>
    <t>Voltage Alarm Bit Mask</t>
  </si>
  <si>
    <t>Set Bit to Enable Alarm, Clear Bit to Disable Alarm: See Voltage Alarm Status (Reg 1208 - 1210) for Bits</t>
  </si>
  <si>
    <t>Set Bit to Enable Alarm, Clear Bit to Disable Alarm: See Branch Alarm Status (Reg 1211 - 1306) for Bits</t>
  </si>
  <si>
    <t>J</t>
  </si>
  <si>
    <t>Added Alarm Bit Masks (Reg 1206 - 1207)</t>
  </si>
  <si>
    <t>Added Protocol Enable Register (Reg 152)</t>
  </si>
  <si>
    <t>Supported Commands</t>
  </si>
  <si>
    <t>Read Holding Register (03h)</t>
  </si>
  <si>
    <t>Preset Single Register (06h)</t>
  </si>
  <si>
    <t>Preset Multiple Registers (10h)</t>
  </si>
  <si>
    <t>Report Slave ID (11h)</t>
  </si>
  <si>
    <t>Integer vs. Floating Point Registers</t>
  </si>
  <si>
    <t xml:space="preserve">Integer format registers represent the data as 16 bit signed integer values. Float format registers represent the same data as 32-bit floating point values. </t>
  </si>
  <si>
    <t>Floats</t>
  </si>
  <si>
    <t>All floating point variables are read-only.</t>
  </si>
  <si>
    <t>Floating point registers are packed as follows:</t>
  </si>
  <si>
    <t>MSB</t>
  </si>
  <si>
    <t>BYTE3</t>
  </si>
  <si>
    <t>BYTE2</t>
  </si>
  <si>
    <t>LSB</t>
  </si>
  <si>
    <t>Modbus MSW</t>
  </si>
  <si>
    <t>Modbus LSW</t>
  </si>
  <si>
    <t>Example:</t>
  </si>
  <si>
    <t>For a floating point value of 3.14159, the encoded 32-bit float value is 0x40490FD0.</t>
  </si>
  <si>
    <t>Modbus MSW = 0x4049</t>
  </si>
  <si>
    <t>Modbus LSW = 0x0FD0</t>
  </si>
  <si>
    <t>Integers</t>
  </si>
  <si>
    <t>Integer format registers must be used in conjunction with their associated Scale registers.</t>
  </si>
  <si>
    <r>
      <t xml:space="preserve">The Scale Registers represent the </t>
    </r>
    <r>
      <rPr>
        <b/>
        <u/>
        <sz val="10"/>
        <rFont val="Arial"/>
        <family val="2"/>
      </rPr>
      <t>exponent</t>
    </r>
    <r>
      <rPr>
        <sz val="10"/>
        <rFont val="Arial"/>
        <family val="2"/>
      </rPr>
      <t xml:space="preserve"> of the associated values and are used in conjunction with the integer registers to create the</t>
    </r>
  </si>
  <si>
    <t>final floating-point results.</t>
  </si>
  <si>
    <t>integer register = 27</t>
  </si>
  <si>
    <t>scale register   = -2</t>
  </si>
  <si>
    <t>final result        = 27 * 10^(-2) = 0.27</t>
  </si>
  <si>
    <t>Note:  If a Scale register is not listed for a parameter, it is assumed to be 0.</t>
  </si>
  <si>
    <t>32-bit integer values, such as KWH, are packed as follows:</t>
  </si>
  <si>
    <t>32-bit integer</t>
  </si>
  <si>
    <t>For a 32-bit value of 0x12345678.</t>
  </si>
  <si>
    <t>Modbus MSW = 0x1234</t>
  </si>
  <si>
    <t>Modbus LSW = 0x5678</t>
  </si>
  <si>
    <t>Note that the Scale register for Energy (E) is applied only to the final 32-bit result.</t>
  </si>
  <si>
    <t xml:space="preserve">For the Current Scales (I), Power Scales (W) and Energy Scales (E) for 1 phase, 2 phase and/or 3 phase Modbus Point Maps, </t>
  </si>
  <si>
    <t>make sure you are using the correct Scale value</t>
  </si>
  <si>
    <t>integer register #1336 (Current Meter 1) = 10</t>
  </si>
  <si>
    <t>scale register #1000                             = -1</t>
  </si>
  <si>
    <t>final result                                            = 10 * 10^(-1) = 1.0</t>
  </si>
  <si>
    <t>Summary of all Alarm Status Registers  (96 Circuits and 3 Voltage)
Bit0 = High Latching Alarm,    Bit1 = Low Latching Alarm,
Bit8 = Overvoltage Non-Latching Alarm,    Bit9 = Undervoltage Non-Latching Alarm,
(All Other Bits are Currently Unused)</t>
  </si>
  <si>
    <t>Virtual Meter Assignment</t>
  </si>
  <si>
    <t>When used as Virtual Meter Circuit 1 will be the summation for Line 1</t>
  </si>
  <si>
    <t>When used as Virtual Meter Circuit 3 will be the summation for Line 3</t>
  </si>
  <si>
    <t>When used as Virtual Meter Circuit 2 will be the summation for Line 2</t>
  </si>
  <si>
    <t>Creates a Virtual Meter by summing readings from assigned Circuits using a True Meter
(True Meter Assignment will take precedence over Virtual Meter Assignment if there are conflicts)</t>
  </si>
  <si>
    <t>True Meter Assignment (Starting at register 15000), 0 = Not Assigned
Max of 3 Circuits assigned to each True Meter
(True Meter Assignment will take precedence over Virtual Meter Assignment if there are conflicts)</t>
  </si>
  <si>
    <t>Assigned Circuit to Circuit 1</t>
  </si>
  <si>
    <t>Assigned Circuit to Circuit 2</t>
  </si>
  <si>
    <t>Assigned Circuit to Circuit 3</t>
  </si>
  <si>
    <t>Always 0 (Line 1) when configured as Virtual Meter</t>
  </si>
  <si>
    <t>Always 1 (Line 2) when configured as Virtual Meter</t>
  </si>
  <si>
    <t>Always 2 (Line 2) when configured as Virtual Meter</t>
  </si>
  <si>
    <r>
      <t xml:space="preserve">Read Only Registers (Use </t>
    </r>
    <r>
      <rPr>
        <b/>
        <i/>
        <sz val="11"/>
        <color theme="1"/>
        <rFont val="Calibri"/>
        <family val="2"/>
        <scheme val="minor"/>
      </rPr>
      <t>Meter Configuration</t>
    </r>
    <r>
      <rPr>
        <i/>
        <sz val="11"/>
        <color theme="1"/>
        <rFont val="Calibri"/>
        <family val="2"/>
        <scheme val="minor"/>
      </rPr>
      <t xml:space="preserve"> registers to set when configured as True Meter)</t>
    </r>
  </si>
  <si>
    <t>Custom Meters</t>
  </si>
  <si>
    <t>Custom Meters can be configured as True Meter or Virutal Meter</t>
  </si>
  <si>
    <t>Total number of circuits assigned to this meter</t>
  </si>
  <si>
    <t>Add 500 for next Meter (BACnet will show as sperarate Device ID from the Core Module)</t>
  </si>
  <si>
    <t>Virtual Meter - Total number of circuits assigned to each voltage phase</t>
  </si>
  <si>
    <t>Virtual Meter - Not used (always 0)</t>
  </si>
  <si>
    <r>
      <t xml:space="preserve">True Meter - Read only registers (Use </t>
    </r>
    <r>
      <rPr>
        <b/>
        <i/>
        <sz val="11"/>
        <rFont val="Calibri"/>
        <family val="2"/>
        <scheme val="minor"/>
      </rPr>
      <t xml:space="preserve">Meter Configuration </t>
    </r>
    <r>
      <rPr>
        <i/>
        <sz val="11"/>
        <rFont val="Calibri"/>
        <family val="2"/>
        <scheme val="minor"/>
      </rPr>
      <t>registers to set when configured)</t>
    </r>
  </si>
  <si>
    <t>True Meter - Identifies which circuits are assigned to the meter</t>
  </si>
  <si>
    <t>Virtual Meter - Number of Circuits assigned to Line 1</t>
  </si>
  <si>
    <t>Virtual Meter - Number of Circuits assigned to Line 2</t>
  </si>
  <si>
    <t>Virtual Meter - Number of Circuits assigned to Line 3</t>
  </si>
  <si>
    <t>Meter Mode</t>
  </si>
  <si>
    <t>0 = Not Used, 1 = True Meter, 2 = Virtual Meter</t>
  </si>
  <si>
    <t>Virtual Meter - Always 0 (Line 1)</t>
  </si>
  <si>
    <t>Virtual Meter - Always 1 (Line 2)</t>
  </si>
  <si>
    <t>Virtual Meter - Always 2 (Line 3)</t>
  </si>
  <si>
    <r>
      <t>-90</t>
    </r>
    <r>
      <rPr>
        <sz val="11"/>
        <color theme="1"/>
        <rFont val="Calibri"/>
        <family val="2"/>
      </rPr>
      <t>°</t>
    </r>
    <r>
      <rPr>
        <sz val="11"/>
        <color theme="1"/>
        <rFont val="Calibri"/>
        <family val="2"/>
        <scheme val="minor"/>
      </rPr>
      <t xml:space="preserve"> - 90°</t>
    </r>
  </si>
  <si>
    <t>Command/Reset</t>
  </si>
  <si>
    <t>Alarm Status - Circuit 1</t>
  </si>
  <si>
    <t>Alarm Status - Circuit 2</t>
  </si>
  <si>
    <t>Alarm Status - Circuit 3</t>
  </si>
  <si>
    <t>Custom Meter #1 Configuration</t>
  </si>
  <si>
    <t>Custom Meter #1 Voltage</t>
  </si>
  <si>
    <t>Custom Meter #1 Total/Average</t>
  </si>
  <si>
    <t>Custom Meter #1 Circuit 1</t>
  </si>
  <si>
    <t>Cusom Meter #1 Circuit 2</t>
  </si>
  <si>
    <t>Custom Meter #1 Circuit 3</t>
  </si>
  <si>
    <t>Always Read 3.14159265358979</t>
  </si>
  <si>
    <t>Pi (Floating Point)</t>
  </si>
  <si>
    <t>Pi (Integer)</t>
  </si>
  <si>
    <t>Always Read 31415</t>
  </si>
  <si>
    <t xml:space="preserve"> </t>
  </si>
  <si>
    <t>Same as register 15015</t>
  </si>
  <si>
    <t>Same as register 15014</t>
  </si>
  <si>
    <t>Same as register 15016</t>
  </si>
  <si>
    <t>Same as register 15017</t>
  </si>
  <si>
    <t xml:space="preserve"> Always Reads 0 (True Meter - Read Only,  Virtual Meter - Writable)
20097 = Reset Max Demand, 29877 = Reset Max kW and Current, 31010 = Clear All Latching Alarms</t>
  </si>
  <si>
    <t>Alarm Status Meter Summary - All Phases</t>
  </si>
  <si>
    <t>True Meter - Read Only,  Virtual Meter - Writable (used for alarming)</t>
  </si>
  <si>
    <t>-90° - 90°</t>
  </si>
  <si>
    <t>Writing this register will set all branches to same CT Type, See Registers 680 - 775 for CT Types</t>
  </si>
  <si>
    <t>Global Latching Alarm Bit Mask</t>
  </si>
  <si>
    <t>Global Non-Latching Alarm Bit Mask</t>
  </si>
  <si>
    <t>DHCP</t>
  </si>
  <si>
    <t>aAA`</t>
  </si>
  <si>
    <t>Noise Filter Setting</t>
  </si>
  <si>
    <t>Not Used (Always 0)</t>
  </si>
  <si>
    <t>Serial Number Assigned to Circuit 1</t>
  </si>
  <si>
    <t>Serial Number Assigned to Circuit 2</t>
  </si>
  <si>
    <t>Serial Number Assigned to Circuit 3</t>
  </si>
  <si>
    <t>0 = Disable</t>
  </si>
  <si>
    <t>Additional Information</t>
  </si>
  <si>
    <t>Meter must be rebooted for new network settings to affect.</t>
  </si>
  <si>
    <t>Added DHCP Enable (Reg 136)</t>
  </si>
  <si>
    <t>Added Fixed Value Pi Registers (153 - 155)</t>
  </si>
  <si>
    <t>Added Virtual Meters (Reg 872 - 967)</t>
  </si>
  <si>
    <t>Added Global Bit Masks (1198, 1199)</t>
  </si>
  <si>
    <t>Reformatted Custom Meters to Support True Meter and Virtual Meters</t>
  </si>
  <si>
    <t>K</t>
  </si>
  <si>
    <t>Disabled in Firmware Version 1.121 (Always 1)</t>
  </si>
  <si>
    <t>0 = Default (CT Type Not Listed), 1 = XH-SCT-T10A/75A, 2 = XH-SCT-T16/100A, 3 = BCT-1250-250A,
4 = ECS1050_L79D, 5 = ECS1075_L79E, 6 = ECS12100_L79A, 7 = ECS24100_L79C, 8 = ECS24200_L79N,
9 = ECS24250_L79B, 10 = ECS36400_L79H, 11 = ECS36600_L79F, 12 = HSTS016L-S11/100A/1.65+/-0.625,
13 = EHS1632_T01, 14 = EHS1650_T01
(Writing the CT Type will update the CT Size to the correst size)</t>
  </si>
  <si>
    <t>CT Turn On Threshold</t>
  </si>
  <si>
    <t>XH-SCT-T10A/75A</t>
  </si>
  <si>
    <t>XH-SCT-T16/100A</t>
  </si>
  <si>
    <t>BCT-1250-250A</t>
  </si>
  <si>
    <t>ECS1050_L79D</t>
  </si>
  <si>
    <t>ECS1075_L79E</t>
  </si>
  <si>
    <t>ECS12100_L79A</t>
  </si>
  <si>
    <t>ECS24100_L79C</t>
  </si>
  <si>
    <t>ECS24200_L79N</t>
  </si>
  <si>
    <t>ECS24250_L79B</t>
  </si>
  <si>
    <t>ECS36400_L79H</t>
  </si>
  <si>
    <t>ECS36600_L79F</t>
  </si>
  <si>
    <t>HSTS016L-S11/100A/1.65+/-0.625</t>
  </si>
  <si>
    <t>EHS1632_T01</t>
  </si>
  <si>
    <t>EHS1650_T01</t>
  </si>
  <si>
    <t>0 - 10000</t>
  </si>
  <si>
    <t>Turn on Threshold (% Full Scale) when the CT Type is used (1000 = 1.000%)</t>
  </si>
  <si>
    <t>Default - No CT Type Selected</t>
  </si>
  <si>
    <t>Disabled DipSwitches</t>
  </si>
  <si>
    <t>Added CT Turn on Threshold Setting (Reg 968 - 982)</t>
  </si>
  <si>
    <t>L</t>
  </si>
  <si>
    <t>Circuit Status</t>
  </si>
  <si>
    <t>Circuit Alarm Status</t>
  </si>
  <si>
    <t>Global Most Recent Latching Alarm Circuit</t>
  </si>
  <si>
    <t>Global Most Recent Non-Latching Alarm Circuit</t>
  </si>
  <si>
    <t>Total Number of Latching Circuit In Alarm</t>
  </si>
  <si>
    <t>Total Number of Non-Latching Circuit In Alarm</t>
  </si>
  <si>
    <t>Bit1 = High Latching Alarm,    Bit2 = Low Latching Alarm,
Bit8 = High Non-Latching Alarm,    Bit9 = Low Non-Latching Alarm,
Bit11 = Waveform Capture (True Meter Only),    Bit12 = Zero Current Detected (True Meter Only),
Bit13 = Voltage Presence State (True Meter Only),Bit 14 = Voltage Presence Change (True Meter Only)</t>
  </si>
  <si>
    <t>Bit0 - Invalid Configuraiton Panel 1 (Port 1&amp;2), Bit1 Invalid Configuration Panel 2 (Port 3&amp;4)</t>
  </si>
  <si>
    <t>Bit0 = No Longer Used, Compensation Determined by CT Type Registers,
Bit1 = Active Only With Schneider Adapter Board (0-VAC Compensation,1-Vitec Compensation),
Bit2 = No Longer Used, DC CT Set using CT Type Registers</t>
  </si>
  <si>
    <t>BitString</t>
  </si>
  <si>
    <t>BitString Value</t>
  </si>
  <si>
    <t>Circuit Alarm Bit Mask</t>
  </si>
  <si>
    <t>491 - 585</t>
  </si>
  <si>
    <t>586 - 681</t>
  </si>
  <si>
    <t>682 - 696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</si>
</sst>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sz val="10"/>
      <name val="Arial"/>
      <family val="2"/>
    </font>
    <font>
      <b/>
      <u/>
      <sz val="10"/>
      <name val="Arial"/>
      <family val="2"/>
    </font>
    <font>
      <b/>
      <i/>
      <sz val="10"/>
      <name val="Arial"/>
      <family val="2"/>
    </font>
    <font>
      <b/>
      <i/>
      <sz val="1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326">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5" fillId="0" borderId="17" xfId="0" applyFont="1" applyFill="1" applyBorder="1" applyAlignment="1">
      <alignment horizontal="center"/>
    </xf>
    <xf numFmtId="0" fontId="5" fillId="0" borderId="4" xfId="0" applyFont="1" applyFill="1" applyBorder="1" applyAlignment="1">
      <alignment horizontal="center"/>
    </xf>
    <xf numFmtId="0" fontId="12" fillId="0" borderId="6" xfId="0" applyFont="1" applyFill="1" applyBorder="1" applyAlignment="1">
      <alignment horizontal="center" vertical="center"/>
    </xf>
    <xf numFmtId="0" fontId="0" fillId="0" borderId="12" xfId="0" applyBorder="1" applyAlignment="1">
      <alignment horizontal="center"/>
    </xf>
    <xf numFmtId="0" fontId="0" fillId="0" borderId="35" xfId="0" applyBorder="1" applyAlignment="1">
      <alignment horizontal="center"/>
    </xf>
    <xf numFmtId="0" fontId="0" fillId="0" borderId="38" xfId="0" applyBorder="1" applyAlignment="1">
      <alignment horizontal="center"/>
    </xf>
    <xf numFmtId="0" fontId="30" fillId="4" borderId="0" xfId="0" applyFont="1" applyFill="1" applyAlignment="1">
      <alignment horizontal="left"/>
    </xf>
    <xf numFmtId="0" fontId="29" fillId="4" borderId="0" xfId="0" applyFont="1" applyFill="1" applyAlignment="1">
      <alignment horizontal="left"/>
    </xf>
    <xf numFmtId="0" fontId="29" fillId="4" borderId="0" xfId="0" applyFont="1" applyFill="1"/>
    <xf numFmtId="0" fontId="29" fillId="4" borderId="0" xfId="0" quotePrefix="1" applyFont="1" applyFill="1" applyAlignment="1">
      <alignment horizontal="left"/>
    </xf>
    <xf numFmtId="0" fontId="29" fillId="4" borderId="12" xfId="0" quotePrefix="1" applyFont="1" applyFill="1" applyBorder="1" applyAlignment="1">
      <alignment horizontal="left"/>
    </xf>
    <xf numFmtId="0" fontId="29" fillId="4" borderId="0" xfId="0" applyFont="1" applyFill="1" applyBorder="1" applyAlignment="1">
      <alignment horizontal="left"/>
    </xf>
    <xf numFmtId="0" fontId="30" fillId="4" borderId="0" xfId="0" quotePrefix="1" applyFont="1" applyFill="1" applyAlignment="1">
      <alignment horizontal="left"/>
    </xf>
    <xf numFmtId="0" fontId="31" fillId="4" borderId="0" xfId="0" applyFont="1" applyFill="1" applyAlignment="1">
      <alignment horizontal="left"/>
    </xf>
    <xf numFmtId="0" fontId="29" fillId="4" borderId="25" xfId="0" applyFont="1" applyFill="1" applyBorder="1"/>
    <xf numFmtId="0" fontId="29" fillId="4" borderId="25" xfId="0" quotePrefix="1" applyFont="1" applyFill="1" applyBorder="1" applyAlignment="1">
      <alignment horizontal="left"/>
    </xf>
    <xf numFmtId="0" fontId="29" fillId="4" borderId="0" xfId="0" quotePrefix="1" applyFont="1" applyFill="1" applyAlignment="1">
      <alignment horizontal="left" indent="2"/>
    </xf>
    <xf numFmtId="0" fontId="31" fillId="4" borderId="0" xfId="0" quotePrefix="1" applyFont="1" applyFill="1" applyAlignment="1">
      <alignment horizontal="left"/>
    </xf>
    <xf numFmtId="0" fontId="5" fillId="0" borderId="22"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9" fillId="0" borderId="16" xfId="0" applyFont="1" applyFill="1" applyBorder="1" applyAlignment="1">
      <alignment horizontal="center" vertical="center"/>
    </xf>
    <xf numFmtId="0" fontId="0" fillId="0" borderId="17" xfId="0" applyFill="1" applyBorder="1"/>
    <xf numFmtId="0" fontId="9" fillId="0" borderId="23" xfId="0" applyFont="1" applyFill="1" applyBorder="1" applyAlignment="1">
      <alignment horizontal="center" vertical="center"/>
    </xf>
    <xf numFmtId="0" fontId="0" fillId="0" borderId="0" xfId="0" applyFill="1" applyBorder="1"/>
    <xf numFmtId="0" fontId="9" fillId="0" borderId="21" xfId="0" applyFont="1" applyFill="1" applyBorder="1" applyAlignment="1">
      <alignment horizontal="center" vertical="center"/>
    </xf>
    <xf numFmtId="0" fontId="0" fillId="0" borderId="30" xfId="0" applyFill="1"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25" xfId="0" applyFont="1" applyFill="1" applyBorder="1"/>
    <xf numFmtId="0" fontId="12" fillId="0" borderId="6" xfId="0" applyFont="1" applyFill="1" applyBorder="1" applyAlignment="1">
      <alignment horizontal="center" vertical="center"/>
    </xf>
    <xf numFmtId="0" fontId="9" fillId="0" borderId="17" xfId="0" applyFont="1" applyFill="1" applyBorder="1" applyAlignment="1">
      <alignment horizontal="center" wrapText="1"/>
    </xf>
    <xf numFmtId="0" fontId="5" fillId="0" borderId="20" xfId="0" applyFont="1" applyFill="1" applyBorder="1" applyAlignment="1">
      <alignment horizontal="center"/>
    </xf>
    <xf numFmtId="0" fontId="5" fillId="0" borderId="22"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9" fillId="0" borderId="0" xfId="0" applyFont="1" applyFill="1" applyBorder="1" applyAlignment="1">
      <alignment horizontal="center" vertical="center"/>
    </xf>
    <xf numFmtId="0" fontId="0" fillId="0" borderId="18" xfId="0" applyFill="1" applyBorder="1" applyAlignment="1">
      <alignment horizontal="center" vertical="center"/>
    </xf>
    <xf numFmtId="0" fontId="0" fillId="0" borderId="5" xfId="0" applyFill="1" applyBorder="1" applyAlignment="1">
      <alignment horizontal="center" vertical="center"/>
    </xf>
    <xf numFmtId="0" fontId="0" fillId="0" borderId="7" xfId="0" applyFill="1" applyBorder="1" applyAlignment="1">
      <alignment horizontal="center" vertical="center"/>
    </xf>
    <xf numFmtId="0" fontId="4" fillId="0" borderId="16" xfId="0" applyFont="1" applyFill="1" applyBorder="1" applyAlignment="1">
      <alignment horizontal="center"/>
    </xf>
    <xf numFmtId="0" fontId="11" fillId="0" borderId="14" xfId="0" applyFont="1" applyFill="1" applyBorder="1" applyAlignment="1">
      <alignment horizontal="center"/>
    </xf>
    <xf numFmtId="0" fontId="4" fillId="0" borderId="21" xfId="0" applyFont="1" applyFill="1" applyBorder="1" applyAlignment="1">
      <alignment horizontal="center"/>
    </xf>
    <xf numFmtId="0" fontId="11" fillId="0" borderId="15" xfId="0" applyFont="1" applyFill="1" applyBorder="1" applyAlignment="1">
      <alignment horizontal="center"/>
    </xf>
    <xf numFmtId="0" fontId="12" fillId="0" borderId="19"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9" fillId="0" borderId="20" xfId="0" applyFont="1" applyFill="1" applyBorder="1"/>
    <xf numFmtId="0" fontId="16" fillId="0" borderId="0" xfId="0" applyFont="1" applyFill="1" applyBorder="1" applyAlignment="1">
      <alignment horizontal="center"/>
    </xf>
    <xf numFmtId="0" fontId="17" fillId="0" borderId="24" xfId="0" applyFont="1" applyFill="1" applyBorder="1" applyAlignment="1">
      <alignment horizontal="center"/>
    </xf>
    <xf numFmtId="0" fontId="17" fillId="0" borderId="30" xfId="0" applyFont="1" applyFill="1" applyBorder="1" applyAlignment="1">
      <alignment horizontal="center"/>
    </xf>
    <xf numFmtId="0" fontId="20" fillId="0" borderId="0" xfId="0" applyFont="1" applyFill="1" applyBorder="1" applyAlignment="1">
      <alignment horizontal="center"/>
    </xf>
    <xf numFmtId="0" fontId="20" fillId="0" borderId="5" xfId="0" applyFont="1" applyFill="1" applyBorder="1" applyAlignment="1">
      <alignment horizontal="center"/>
    </xf>
    <xf numFmtId="0" fontId="20" fillId="0" borderId="0" xfId="0" applyFont="1" applyFill="1" applyAlignment="1">
      <alignment horizontal="center"/>
    </xf>
    <xf numFmtId="0" fontId="20" fillId="0" borderId="17" xfId="0" applyFont="1"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23"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0" fillId="0" borderId="4" xfId="0" applyFont="1" applyFill="1" applyBorder="1" applyAlignment="1">
      <alignment horizontal="center"/>
    </xf>
    <xf numFmtId="0" fontId="16" fillId="5" borderId="0" xfId="0" applyFont="1" applyFill="1" applyAlignment="1">
      <alignment horizontal="center"/>
    </xf>
    <xf numFmtId="0" fontId="9" fillId="5" borderId="0" xfId="0" applyFont="1" applyFill="1" applyAlignment="1">
      <alignment horizontal="center"/>
    </xf>
    <xf numFmtId="0" fontId="17" fillId="5" borderId="0" xfId="0" applyFont="1" applyFill="1" applyAlignment="1">
      <alignment horizontal="center"/>
    </xf>
    <xf numFmtId="0" fontId="17" fillId="5" borderId="5" xfId="0" applyFont="1" applyFill="1" applyBorder="1" applyAlignment="1">
      <alignment horizontal="center"/>
    </xf>
    <xf numFmtId="0" fontId="17" fillId="5" borderId="12" xfId="0" applyFont="1" applyFill="1" applyBorder="1" applyAlignment="1">
      <alignment horizontal="center"/>
    </xf>
    <xf numFmtId="0" fontId="17" fillId="5" borderId="6" xfId="0" applyFont="1" applyFill="1" applyBorder="1" applyAlignment="1">
      <alignment horizontal="center"/>
    </xf>
    <xf numFmtId="0" fontId="19" fillId="5" borderId="5" xfId="0" applyFont="1" applyFill="1" applyBorder="1" applyAlignment="1">
      <alignment horizontal="center" vertical="center"/>
    </xf>
    <xf numFmtId="0" fontId="12" fillId="5" borderId="6" xfId="0" applyFont="1" applyFill="1" applyBorder="1" applyAlignment="1">
      <alignment horizontal="center" vertical="center"/>
    </xf>
    <xf numFmtId="0" fontId="17" fillId="5" borderId="0" xfId="0" applyFont="1" applyFill="1"/>
    <xf numFmtId="0" fontId="19" fillId="0" borderId="1"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5" xfId="0" applyFont="1" applyFill="1" applyBorder="1" applyAlignment="1">
      <alignment horizontal="center" vertical="center"/>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26" xfId="0" applyBorder="1" applyAlignment="1">
      <alignment horizontal="center" vertical="center"/>
    </xf>
    <xf numFmtId="0" fontId="0" fillId="0" borderId="29" xfId="0" applyBorder="1" applyAlignment="1">
      <alignment horizontal="center" vertical="center"/>
    </xf>
    <xf numFmtId="0" fontId="0" fillId="0" borderId="43"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14" fontId="0" fillId="0" borderId="2" xfId="0" applyNumberFormat="1" applyBorder="1" applyAlignment="1">
      <alignment horizontal="center" vertical="center" wrapText="1"/>
    </xf>
    <xf numFmtId="0" fontId="0" fillId="0" borderId="0" xfId="0" applyBorder="1" applyAlignment="1">
      <alignment horizontal="center" vertical="center" wrapText="1"/>
    </xf>
    <xf numFmtId="0" fontId="0" fillId="0" borderId="11" xfId="0" applyBorder="1" applyAlignment="1">
      <alignment horizontal="center" vertical="center" wrapText="1"/>
    </xf>
    <xf numFmtId="0" fontId="0" fillId="0" borderId="28" xfId="0" applyBorder="1" applyAlignment="1">
      <alignment horizontal="center" vertical="center" wrapText="1"/>
    </xf>
    <xf numFmtId="0" fontId="0" fillId="0" borderId="30" xfId="0" applyBorder="1" applyAlignment="1">
      <alignment horizontal="center" vertical="center" wrapText="1"/>
    </xf>
    <xf numFmtId="0" fontId="0" fillId="0" borderId="33" xfId="0" applyBorder="1" applyAlignment="1">
      <alignment horizontal="center" vertical="center" wrapText="1"/>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32"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29" fillId="4" borderId="0" xfId="0" quotePrefix="1" applyFont="1" applyFill="1" applyAlignment="1">
      <alignment horizontal="left" wrapText="1"/>
    </xf>
    <xf numFmtId="0" fontId="29" fillId="4" borderId="0" xfId="0" applyFont="1" applyFill="1" applyAlignment="1">
      <alignment horizontal="left" wrapText="1"/>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0" xfId="0" applyFont="1"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5" fillId="0" borderId="24"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7"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2" fillId="0" borderId="18"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44"/>
  <sheetViews>
    <sheetView workbookViewId="0">
      <selection activeCell="E22" sqref="E22"/>
    </sheetView>
  </sheetViews>
  <sheetFormatPr defaultColWidth="9.140625"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179</v>
      </c>
      <c r="B1" s="3" t="s">
        <v>180</v>
      </c>
      <c r="C1" s="3" t="s">
        <v>215</v>
      </c>
      <c r="D1" s="38" t="s">
        <v>368</v>
      </c>
      <c r="E1" s="1" t="s">
        <v>214</v>
      </c>
    </row>
    <row r="2" spans="1:5" ht="15.75" thickBot="1" x14ac:dyDescent="0.3">
      <c r="A2" s="130" t="s">
        <v>211</v>
      </c>
      <c r="B2" s="133"/>
      <c r="C2" s="133" t="s">
        <v>212</v>
      </c>
      <c r="D2" s="134" t="s">
        <v>382</v>
      </c>
      <c r="E2" s="237" t="s">
        <v>213</v>
      </c>
    </row>
    <row r="3" spans="1:5" ht="15" customHeight="1" x14ac:dyDescent="0.25">
      <c r="A3" s="254" t="s">
        <v>183</v>
      </c>
      <c r="B3" s="222">
        <v>43647</v>
      </c>
      <c r="C3" s="35" t="s">
        <v>184</v>
      </c>
      <c r="D3" s="258"/>
      <c r="E3" s="238"/>
    </row>
    <row r="4" spans="1:5" x14ac:dyDescent="0.25">
      <c r="A4" s="255"/>
      <c r="B4" s="241"/>
      <c r="C4" s="36" t="s">
        <v>187</v>
      </c>
      <c r="D4" s="259"/>
      <c r="E4" s="239" t="s">
        <v>216</v>
      </c>
    </row>
    <row r="5" spans="1:5" ht="15" customHeight="1" x14ac:dyDescent="0.25">
      <c r="A5" s="255"/>
      <c r="B5" s="241"/>
      <c r="C5" s="36" t="s">
        <v>200</v>
      </c>
      <c r="D5" s="259"/>
      <c r="E5" s="240"/>
    </row>
    <row r="6" spans="1:5" x14ac:dyDescent="0.25">
      <c r="A6" s="255"/>
      <c r="B6" s="241"/>
      <c r="C6" s="36" t="s">
        <v>209</v>
      </c>
      <c r="D6" s="259"/>
      <c r="E6" s="5"/>
    </row>
    <row r="7" spans="1:5" x14ac:dyDescent="0.25">
      <c r="A7" s="255"/>
      <c r="B7" s="241"/>
      <c r="C7" s="36" t="s">
        <v>218</v>
      </c>
      <c r="D7" s="259"/>
    </row>
    <row r="8" spans="1:5" x14ac:dyDescent="0.25">
      <c r="A8" s="255"/>
      <c r="B8" s="241"/>
      <c r="C8" s="36" t="s">
        <v>210</v>
      </c>
      <c r="D8" s="259"/>
    </row>
    <row r="9" spans="1:5" x14ac:dyDescent="0.25">
      <c r="A9" s="255"/>
      <c r="B9" s="241"/>
      <c r="C9" s="36" t="s">
        <v>317</v>
      </c>
      <c r="D9" s="259"/>
    </row>
    <row r="10" spans="1:5" ht="15.75" thickBot="1" x14ac:dyDescent="0.3">
      <c r="A10" s="256"/>
      <c r="B10" s="242"/>
      <c r="C10" s="37" t="s">
        <v>319</v>
      </c>
      <c r="D10" s="260"/>
      <c r="E10" s="4"/>
    </row>
    <row r="11" spans="1:5" x14ac:dyDescent="0.25">
      <c r="A11" s="228" t="s">
        <v>342</v>
      </c>
      <c r="B11" s="245">
        <v>43668</v>
      </c>
      <c r="C11" s="35" t="s">
        <v>338</v>
      </c>
      <c r="D11" s="258"/>
    </row>
    <row r="12" spans="1:5" x14ac:dyDescent="0.25">
      <c r="A12" s="229"/>
      <c r="B12" s="257"/>
      <c r="C12" s="36" t="s">
        <v>339</v>
      </c>
      <c r="D12" s="259"/>
    </row>
    <row r="13" spans="1:5" x14ac:dyDescent="0.25">
      <c r="A13" s="229"/>
      <c r="B13" s="257"/>
      <c r="C13" s="36" t="s">
        <v>340</v>
      </c>
      <c r="D13" s="259"/>
    </row>
    <row r="14" spans="1:5" ht="15.75" thickBot="1" x14ac:dyDescent="0.3">
      <c r="A14" s="230"/>
      <c r="B14" s="246"/>
      <c r="C14" s="37" t="s">
        <v>341</v>
      </c>
      <c r="D14" s="260"/>
    </row>
    <row r="15" spans="1:5" x14ac:dyDescent="0.25">
      <c r="A15" s="247" t="s">
        <v>381</v>
      </c>
      <c r="B15" s="250">
        <v>43699</v>
      </c>
      <c r="C15" s="47" t="s">
        <v>380</v>
      </c>
      <c r="D15" s="243">
        <v>1.0369999999999999</v>
      </c>
    </row>
    <row r="16" spans="1:5" x14ac:dyDescent="0.25">
      <c r="A16" s="248"/>
      <c r="B16" s="251"/>
      <c r="C16" s="2" t="s">
        <v>351</v>
      </c>
      <c r="D16" s="253"/>
    </row>
    <row r="17" spans="1:4" x14ac:dyDescent="0.25">
      <c r="A17" s="248"/>
      <c r="B17" s="251"/>
      <c r="C17" s="2" t="s">
        <v>360</v>
      </c>
      <c r="D17" s="253"/>
    </row>
    <row r="18" spans="1:4" x14ac:dyDescent="0.25">
      <c r="A18" s="248"/>
      <c r="B18" s="251"/>
      <c r="C18" s="2" t="s">
        <v>363</v>
      </c>
      <c r="D18" s="253"/>
    </row>
    <row r="19" spans="1:4" x14ac:dyDescent="0.25">
      <c r="A19" s="248"/>
      <c r="B19" s="251"/>
      <c r="C19" s="2" t="s">
        <v>362</v>
      </c>
      <c r="D19" s="253"/>
    </row>
    <row r="20" spans="1:4" x14ac:dyDescent="0.25">
      <c r="A20" s="248"/>
      <c r="B20" s="251"/>
      <c r="C20" s="2" t="s">
        <v>408</v>
      </c>
      <c r="D20" s="253"/>
    </row>
    <row r="21" spans="1:4" ht="15.75" thickBot="1" x14ac:dyDescent="0.3">
      <c r="A21" s="249"/>
      <c r="B21" s="252"/>
      <c r="C21" s="132" t="s">
        <v>376</v>
      </c>
      <c r="D21" s="244"/>
    </row>
    <row r="22" spans="1:4" x14ac:dyDescent="0.25">
      <c r="A22" s="228" t="s">
        <v>460</v>
      </c>
      <c r="B22" s="245">
        <v>43746</v>
      </c>
      <c r="C22" s="88" t="s">
        <v>458</v>
      </c>
      <c r="D22" s="243">
        <v>1.0389999999999999</v>
      </c>
    </row>
    <row r="23" spans="1:4" ht="15.75" thickBot="1" x14ac:dyDescent="0.3">
      <c r="A23" s="230"/>
      <c r="B23" s="246"/>
      <c r="C23" s="131" t="s">
        <v>459</v>
      </c>
      <c r="D23" s="244"/>
    </row>
    <row r="24" spans="1:4" x14ac:dyDescent="0.25">
      <c r="A24" s="225" t="s">
        <v>465</v>
      </c>
      <c r="B24" s="262">
        <v>43762</v>
      </c>
      <c r="C24" s="102" t="s">
        <v>463</v>
      </c>
      <c r="D24" s="265" t="s">
        <v>466</v>
      </c>
    </row>
    <row r="25" spans="1:4" ht="15.75" thickBot="1" x14ac:dyDescent="0.3">
      <c r="A25" s="264"/>
      <c r="B25" s="263"/>
      <c r="C25" s="103" t="s">
        <v>464</v>
      </c>
      <c r="D25" s="266"/>
    </row>
    <row r="26" spans="1:4" x14ac:dyDescent="0.25">
      <c r="A26" s="225" t="s">
        <v>687</v>
      </c>
      <c r="B26" s="262">
        <v>43916</v>
      </c>
      <c r="C26" s="102" t="s">
        <v>688</v>
      </c>
      <c r="D26" s="268" t="s">
        <v>685</v>
      </c>
    </row>
    <row r="27" spans="1:4" ht="15.75" thickBot="1" x14ac:dyDescent="0.3">
      <c r="A27" s="264"/>
      <c r="B27" s="267"/>
      <c r="C27" s="103" t="s">
        <v>686</v>
      </c>
      <c r="D27" s="269"/>
    </row>
    <row r="28" spans="1:4" x14ac:dyDescent="0.25">
      <c r="A28" s="254" t="s">
        <v>823</v>
      </c>
      <c r="B28" s="222">
        <v>43969</v>
      </c>
      <c r="C28" s="102" t="s">
        <v>818</v>
      </c>
      <c r="D28" s="271">
        <v>1.1060000000000001</v>
      </c>
    </row>
    <row r="29" spans="1:4" x14ac:dyDescent="0.25">
      <c r="A29" s="255"/>
      <c r="B29" s="223"/>
      <c r="C29" s="110" t="s">
        <v>819</v>
      </c>
      <c r="D29" s="272"/>
    </row>
    <row r="30" spans="1:4" x14ac:dyDescent="0.25">
      <c r="A30" s="255"/>
      <c r="B30" s="223"/>
      <c r="C30" s="110" t="s">
        <v>820</v>
      </c>
      <c r="D30" s="272"/>
    </row>
    <row r="31" spans="1:4" x14ac:dyDescent="0.25">
      <c r="A31" s="255"/>
      <c r="B31" s="223"/>
      <c r="C31" s="110" t="s">
        <v>821</v>
      </c>
      <c r="D31" s="272"/>
    </row>
    <row r="32" spans="1:4" ht="15.75" thickBot="1" x14ac:dyDescent="0.3">
      <c r="A32" s="270"/>
      <c r="B32" s="224"/>
      <c r="C32" s="110" t="s">
        <v>822</v>
      </c>
      <c r="D32" s="273"/>
    </row>
    <row r="33" spans="1:4" x14ac:dyDescent="0.25">
      <c r="A33" s="225" t="s">
        <v>831</v>
      </c>
      <c r="B33" s="262">
        <v>44036</v>
      </c>
      <c r="C33" s="102" t="s">
        <v>830</v>
      </c>
      <c r="D33" s="268" t="s">
        <v>829</v>
      </c>
    </row>
    <row r="34" spans="1:4" ht="15.75" thickBot="1" x14ac:dyDescent="0.3">
      <c r="A34" s="264"/>
      <c r="B34" s="267"/>
      <c r="C34" s="103" t="s">
        <v>834</v>
      </c>
      <c r="D34" s="269"/>
    </row>
    <row r="35" spans="1:4" x14ac:dyDescent="0.25">
      <c r="A35" s="228" t="s">
        <v>845</v>
      </c>
      <c r="B35" s="231">
        <v>44119</v>
      </c>
      <c r="C35" s="141" t="s">
        <v>846</v>
      </c>
      <c r="D35" s="234">
        <v>1.1140000000000001</v>
      </c>
    </row>
    <row r="36" spans="1:4" x14ac:dyDescent="0.25">
      <c r="A36" s="229"/>
      <c r="B36" s="232"/>
      <c r="C36" s="140" t="s">
        <v>847</v>
      </c>
      <c r="D36" s="235"/>
    </row>
    <row r="37" spans="1:4" ht="15.75" thickBot="1" x14ac:dyDescent="0.3">
      <c r="A37" s="230"/>
      <c r="B37" s="233"/>
      <c r="C37" s="142" t="s">
        <v>463</v>
      </c>
      <c r="D37" s="236"/>
    </row>
    <row r="38" spans="1:4" x14ac:dyDescent="0.25">
      <c r="A38" s="225" t="s">
        <v>959</v>
      </c>
      <c r="B38" s="222">
        <v>44200</v>
      </c>
      <c r="C38" s="141" t="s">
        <v>954</v>
      </c>
      <c r="D38" s="271">
        <v>1.117</v>
      </c>
    </row>
    <row r="39" spans="1:4" x14ac:dyDescent="0.25">
      <c r="A39" s="226"/>
      <c r="B39" s="223"/>
      <c r="C39" s="140" t="s">
        <v>955</v>
      </c>
      <c r="D39" s="272"/>
    </row>
    <row r="40" spans="1:4" x14ac:dyDescent="0.25">
      <c r="A40" s="226"/>
      <c r="B40" s="223"/>
      <c r="C40" s="140" t="s">
        <v>956</v>
      </c>
      <c r="D40" s="272"/>
    </row>
    <row r="41" spans="1:4" x14ac:dyDescent="0.25">
      <c r="A41" s="226"/>
      <c r="B41" s="223"/>
      <c r="C41" s="140" t="s">
        <v>957</v>
      </c>
      <c r="D41" s="272"/>
    </row>
    <row r="42" spans="1:4" ht="15.75" thickBot="1" x14ac:dyDescent="0.3">
      <c r="A42" s="227"/>
      <c r="B42" s="224"/>
      <c r="C42" s="140" t="s">
        <v>958</v>
      </c>
      <c r="D42" s="273"/>
    </row>
    <row r="43" spans="1:4" x14ac:dyDescent="0.25">
      <c r="A43" s="254" t="s">
        <v>982</v>
      </c>
      <c r="B43" s="222">
        <v>44279</v>
      </c>
      <c r="C43" s="141" t="s">
        <v>980</v>
      </c>
      <c r="D43" s="234">
        <v>1.121</v>
      </c>
    </row>
    <row r="44" spans="1:4" ht="15.75" thickBot="1" x14ac:dyDescent="0.3">
      <c r="A44" s="256"/>
      <c r="B44" s="261"/>
      <c r="C44" s="142" t="s">
        <v>981</v>
      </c>
      <c r="D44" s="236"/>
    </row>
  </sheetData>
  <mergeCells count="35">
    <mergeCell ref="A43:A44"/>
    <mergeCell ref="B43:B44"/>
    <mergeCell ref="D43:D44"/>
    <mergeCell ref="B24:B25"/>
    <mergeCell ref="A24:A25"/>
    <mergeCell ref="D24:D25"/>
    <mergeCell ref="A33:A34"/>
    <mergeCell ref="B33:B34"/>
    <mergeCell ref="D33:D34"/>
    <mergeCell ref="A28:A32"/>
    <mergeCell ref="B28:B32"/>
    <mergeCell ref="D28:D32"/>
    <mergeCell ref="A26:A27"/>
    <mergeCell ref="D26:D27"/>
    <mergeCell ref="B26:B27"/>
    <mergeCell ref="D38:D42"/>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38:B42"/>
    <mergeCell ref="A38:A42"/>
    <mergeCell ref="A35:A37"/>
    <mergeCell ref="B35:B37"/>
    <mergeCell ref="D35:D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288C-3D21-4920-8BB1-F27B60F89DF0}">
  <dimension ref="A1:IV59"/>
  <sheetViews>
    <sheetView workbookViewId="0">
      <selection activeCell="B67" sqref="B67"/>
    </sheetView>
  </sheetViews>
  <sheetFormatPr defaultColWidth="9.140625" defaultRowHeight="12.75" x14ac:dyDescent="0.2"/>
  <cols>
    <col min="1" max="1" width="16.28515625" style="145" customWidth="1"/>
    <col min="2" max="2" width="11.5703125" style="145" customWidth="1"/>
    <col min="3" max="16384" width="9.140625" style="145"/>
  </cols>
  <sheetData>
    <row r="1" spans="1:6" x14ac:dyDescent="0.2">
      <c r="A1" s="143" t="s">
        <v>848</v>
      </c>
      <c r="B1" s="144"/>
      <c r="C1" s="144"/>
      <c r="D1" s="144"/>
      <c r="E1" s="144"/>
      <c r="F1" s="144"/>
    </row>
    <row r="2" spans="1:6" x14ac:dyDescent="0.2">
      <c r="A2" s="144" t="s">
        <v>849</v>
      </c>
      <c r="B2" s="144"/>
      <c r="C2" s="144"/>
      <c r="D2" s="144"/>
      <c r="E2" s="144"/>
      <c r="F2" s="144"/>
    </row>
    <row r="3" spans="1:6" x14ac:dyDescent="0.2">
      <c r="A3" s="144" t="s">
        <v>850</v>
      </c>
      <c r="B3" s="144"/>
      <c r="C3" s="144"/>
      <c r="D3" s="144"/>
      <c r="E3" s="144"/>
      <c r="F3" s="144"/>
    </row>
    <row r="4" spans="1:6" x14ac:dyDescent="0.2">
      <c r="A4" s="146" t="s">
        <v>851</v>
      </c>
      <c r="B4" s="144"/>
      <c r="C4" s="144"/>
      <c r="D4" s="144"/>
      <c r="E4" s="144"/>
      <c r="F4" s="144"/>
    </row>
    <row r="5" spans="1:6" x14ac:dyDescent="0.2">
      <c r="A5" s="146" t="s">
        <v>852</v>
      </c>
      <c r="B5" s="144"/>
      <c r="C5" s="144"/>
      <c r="D5" s="144"/>
      <c r="E5" s="144"/>
      <c r="F5" s="144"/>
    </row>
    <row r="6" spans="1:6" x14ac:dyDescent="0.2">
      <c r="A6" s="147"/>
      <c r="B6" s="144"/>
      <c r="C6" s="144"/>
      <c r="D6" s="144"/>
      <c r="E6" s="148"/>
      <c r="F6" s="144"/>
    </row>
    <row r="7" spans="1:6" x14ac:dyDescent="0.2">
      <c r="A7" s="149" t="s">
        <v>853</v>
      </c>
      <c r="B7" s="144"/>
      <c r="C7" s="144"/>
      <c r="D7" s="144"/>
      <c r="E7" s="144"/>
      <c r="F7" s="144"/>
    </row>
    <row r="8" spans="1:6" x14ac:dyDescent="0.2">
      <c r="A8" s="146" t="s">
        <v>854</v>
      </c>
      <c r="B8" s="144"/>
      <c r="C8" s="144"/>
      <c r="D8" s="144"/>
      <c r="E8" s="144"/>
      <c r="F8" s="144"/>
    </row>
    <row r="9" spans="1:6" x14ac:dyDescent="0.2">
      <c r="A9" s="146"/>
      <c r="B9" s="144"/>
      <c r="C9" s="144"/>
      <c r="D9" s="144"/>
      <c r="E9" s="144"/>
      <c r="F9" s="144"/>
    </row>
    <row r="10" spans="1:6" x14ac:dyDescent="0.2">
      <c r="A10" s="150" t="s">
        <v>855</v>
      </c>
      <c r="B10" s="144"/>
      <c r="C10" s="144"/>
      <c r="D10" s="144"/>
      <c r="E10" s="144"/>
      <c r="F10" s="144"/>
    </row>
    <row r="11" spans="1:6" x14ac:dyDescent="0.2">
      <c r="A11" s="146" t="s">
        <v>856</v>
      </c>
      <c r="B11" s="144"/>
      <c r="C11" s="144"/>
      <c r="D11" s="144"/>
      <c r="E11" s="144"/>
      <c r="F11" s="144"/>
    </row>
    <row r="12" spans="1:6" x14ac:dyDescent="0.2">
      <c r="A12" s="146" t="s">
        <v>857</v>
      </c>
      <c r="B12" s="144"/>
      <c r="C12" s="144"/>
      <c r="D12" s="144"/>
      <c r="E12" s="144"/>
      <c r="F12" s="144"/>
    </row>
    <row r="14" spans="1:6" x14ac:dyDescent="0.2">
      <c r="A14" s="146" t="s">
        <v>5</v>
      </c>
      <c r="B14" s="151" t="s">
        <v>858</v>
      </c>
      <c r="C14" s="152" t="s">
        <v>859</v>
      </c>
      <c r="D14" s="151" t="s">
        <v>860</v>
      </c>
      <c r="E14" s="151" t="s">
        <v>861</v>
      </c>
    </row>
    <row r="15" spans="1:6" x14ac:dyDescent="0.2">
      <c r="A15" s="144" t="s">
        <v>862</v>
      </c>
      <c r="B15" s="151" t="s">
        <v>858</v>
      </c>
      <c r="C15" s="151" t="s">
        <v>861</v>
      </c>
    </row>
    <row r="16" spans="1:6" x14ac:dyDescent="0.2">
      <c r="A16" s="146" t="s">
        <v>863</v>
      </c>
      <c r="D16" s="151" t="s">
        <v>858</v>
      </c>
      <c r="E16" s="151" t="s">
        <v>861</v>
      </c>
    </row>
    <row r="18" spans="1:256" x14ac:dyDescent="0.2">
      <c r="A18" s="145" t="s">
        <v>864</v>
      </c>
      <c r="I18" s="146"/>
    </row>
    <row r="19" spans="1:256" x14ac:dyDescent="0.2">
      <c r="A19" s="153" t="s">
        <v>865</v>
      </c>
      <c r="I19" s="146"/>
    </row>
    <row r="20" spans="1:256" x14ac:dyDescent="0.2">
      <c r="A20" s="153" t="s">
        <v>866</v>
      </c>
      <c r="I20" s="146"/>
    </row>
    <row r="21" spans="1:256" x14ac:dyDescent="0.2">
      <c r="A21" s="153" t="s">
        <v>867</v>
      </c>
      <c r="I21" s="146"/>
    </row>
    <row r="22" spans="1:256" x14ac:dyDescent="0.2">
      <c r="A22" s="146"/>
      <c r="B22" s="146"/>
      <c r="C22" s="146"/>
    </row>
    <row r="23" spans="1:256" x14ac:dyDescent="0.2">
      <c r="A23" s="154" t="s">
        <v>868</v>
      </c>
    </row>
    <row r="24" spans="1:256" x14ac:dyDescent="0.2">
      <c r="A24" s="274" t="s">
        <v>869</v>
      </c>
      <c r="B24" s="275"/>
      <c r="C24" s="275"/>
      <c r="D24" s="275"/>
      <c r="E24" s="275"/>
      <c r="F24" s="275"/>
      <c r="G24" s="275"/>
      <c r="H24" s="275"/>
      <c r="I24" s="275"/>
      <c r="J24" s="275"/>
      <c r="K24" s="275"/>
      <c r="L24" s="275"/>
      <c r="M24" s="275"/>
    </row>
    <row r="25" spans="1:256" x14ac:dyDescent="0.2">
      <c r="A25" s="146" t="s">
        <v>870</v>
      </c>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c r="CG25" s="146"/>
      <c r="CH25" s="146"/>
      <c r="CI25" s="146"/>
      <c r="CJ25" s="146"/>
      <c r="CK25" s="146"/>
      <c r="CL25" s="146"/>
      <c r="CM25" s="146"/>
      <c r="CN25" s="146"/>
      <c r="CO25" s="146"/>
      <c r="CP25" s="146"/>
      <c r="CQ25" s="146"/>
      <c r="CR25" s="146"/>
      <c r="CS25" s="146"/>
      <c r="CT25" s="146"/>
      <c r="CU25" s="146"/>
      <c r="CV25" s="146"/>
      <c r="CW25" s="146"/>
      <c r="CX25" s="146"/>
      <c r="CY25" s="146"/>
      <c r="CZ25" s="146"/>
      <c r="DA25" s="146"/>
      <c r="DB25" s="146"/>
      <c r="DC25" s="146"/>
      <c r="DD25" s="146"/>
      <c r="DE25" s="146"/>
      <c r="DF25" s="146"/>
      <c r="DG25" s="146"/>
      <c r="DH25" s="146"/>
      <c r="DI25" s="146"/>
      <c r="DJ25" s="146"/>
      <c r="DK25" s="146"/>
      <c r="DL25" s="146"/>
      <c r="DM25" s="146"/>
      <c r="DN25" s="146"/>
      <c r="DO25" s="146"/>
      <c r="DP25" s="146"/>
      <c r="DQ25" s="146"/>
      <c r="DR25" s="146"/>
      <c r="DS25" s="146"/>
      <c r="DT25" s="146"/>
      <c r="DU25" s="146"/>
      <c r="DV25" s="146"/>
      <c r="DW25" s="146"/>
      <c r="DX25" s="146"/>
      <c r="DY25" s="146"/>
      <c r="DZ25" s="146"/>
      <c r="EA25" s="146"/>
      <c r="EB25" s="146"/>
      <c r="EC25" s="146"/>
      <c r="ED25" s="146"/>
      <c r="EE25" s="146"/>
      <c r="EF25" s="146"/>
      <c r="EG25" s="146"/>
      <c r="EH25" s="146"/>
      <c r="EI25" s="146"/>
      <c r="EJ25" s="146"/>
      <c r="EK25" s="146"/>
      <c r="EL25" s="146"/>
      <c r="EM25" s="146"/>
      <c r="EN25" s="146"/>
      <c r="EO25" s="146"/>
      <c r="EP25" s="146"/>
      <c r="EQ25" s="146"/>
      <c r="ER25" s="146"/>
      <c r="ES25" s="146"/>
      <c r="ET25" s="146"/>
      <c r="EU25" s="146"/>
      <c r="EV25" s="146"/>
      <c r="EW25" s="146"/>
      <c r="EX25" s="146"/>
      <c r="EY25" s="146"/>
      <c r="EZ25" s="146"/>
      <c r="FA25" s="146"/>
      <c r="FB25" s="146"/>
      <c r="FC25" s="146"/>
      <c r="FD25" s="146"/>
      <c r="FE25" s="146"/>
      <c r="FF25" s="146"/>
      <c r="FG25" s="146"/>
      <c r="FH25" s="146"/>
      <c r="FI25" s="146"/>
      <c r="FJ25" s="146"/>
      <c r="FK25" s="146"/>
      <c r="FL25" s="146"/>
      <c r="FM25" s="146"/>
      <c r="FN25" s="146"/>
      <c r="FO25" s="146"/>
      <c r="FP25" s="146"/>
      <c r="FQ25" s="146"/>
      <c r="FR25" s="146"/>
      <c r="FS25" s="146"/>
      <c r="FT25" s="146"/>
      <c r="FU25" s="146"/>
      <c r="FV25" s="146"/>
      <c r="FW25" s="146"/>
      <c r="FX25" s="146"/>
      <c r="FY25" s="146"/>
      <c r="FZ25" s="146"/>
      <c r="GA25" s="146"/>
      <c r="GB25" s="146"/>
      <c r="GC25" s="146"/>
      <c r="GD25" s="146"/>
      <c r="GE25" s="146"/>
      <c r="GF25" s="146"/>
      <c r="GG25" s="146"/>
      <c r="GH25" s="146"/>
      <c r="GI25" s="146"/>
      <c r="GJ25" s="146"/>
      <c r="GK25" s="146"/>
      <c r="GL25" s="146"/>
      <c r="GM25" s="146"/>
      <c r="GN25" s="146"/>
      <c r="GO25" s="146"/>
      <c r="GP25" s="146"/>
      <c r="GQ25" s="146"/>
      <c r="GR25" s="146"/>
      <c r="GS25" s="146"/>
      <c r="GT25" s="146"/>
      <c r="GU25" s="146"/>
      <c r="GV25" s="146"/>
      <c r="GW25" s="146"/>
      <c r="GX25" s="146"/>
      <c r="GY25" s="146"/>
      <c r="GZ25" s="146"/>
      <c r="HA25" s="146"/>
      <c r="HB25" s="146"/>
      <c r="HC25" s="146"/>
      <c r="HD25" s="146"/>
      <c r="HE25" s="146"/>
      <c r="HF25" s="146"/>
      <c r="HG25" s="146"/>
      <c r="HH25" s="146"/>
      <c r="HI25" s="146"/>
      <c r="HJ25" s="146"/>
      <c r="HK25" s="146"/>
      <c r="HL25" s="146"/>
      <c r="HM25" s="146"/>
      <c r="HN25" s="146"/>
      <c r="HO25" s="146"/>
      <c r="HP25" s="146"/>
      <c r="HQ25" s="146"/>
      <c r="HR25" s="146"/>
      <c r="HS25" s="146"/>
      <c r="HT25" s="146"/>
      <c r="HU25" s="146"/>
      <c r="HV25" s="146"/>
      <c r="HW25" s="146"/>
      <c r="HX25" s="146"/>
      <c r="HY25" s="146"/>
      <c r="HZ25" s="146"/>
      <c r="IA25" s="146"/>
      <c r="IB25" s="146"/>
      <c r="IC25" s="146"/>
      <c r="ID25" s="146"/>
      <c r="IE25" s="146"/>
      <c r="IF25" s="146"/>
      <c r="IG25" s="146"/>
      <c r="IH25" s="146"/>
      <c r="II25" s="146"/>
      <c r="IJ25" s="146"/>
      <c r="IK25" s="146"/>
      <c r="IL25" s="146"/>
      <c r="IM25" s="146"/>
      <c r="IN25" s="146"/>
      <c r="IO25" s="146"/>
      <c r="IP25" s="146"/>
      <c r="IQ25" s="146"/>
      <c r="IR25" s="146"/>
      <c r="IS25" s="146"/>
      <c r="IT25" s="146"/>
      <c r="IU25" s="146"/>
      <c r="IV25" s="146"/>
    </row>
    <row r="26" spans="1:256" x14ac:dyDescent="0.2">
      <c r="A26" s="146" t="s">
        <v>871</v>
      </c>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c r="CG26" s="146"/>
      <c r="CH26" s="146"/>
      <c r="CI26" s="146"/>
      <c r="CJ26" s="146"/>
      <c r="CK26" s="146"/>
      <c r="CL26" s="146"/>
      <c r="CM26" s="146"/>
      <c r="CN26" s="146"/>
      <c r="CO26" s="146"/>
      <c r="CP26" s="146"/>
      <c r="CQ26" s="146"/>
      <c r="CR26" s="146"/>
      <c r="CS26" s="146"/>
      <c r="CT26" s="146"/>
      <c r="CU26" s="146"/>
      <c r="CV26" s="146"/>
      <c r="CW26" s="146"/>
      <c r="CX26" s="146"/>
      <c r="CY26" s="146"/>
      <c r="CZ26" s="146"/>
      <c r="DA26" s="146"/>
      <c r="DB26" s="146"/>
      <c r="DC26" s="146"/>
      <c r="DD26" s="146"/>
      <c r="DE26" s="146"/>
      <c r="DF26" s="146"/>
      <c r="DG26" s="146"/>
      <c r="DH26" s="146"/>
      <c r="DI26" s="146"/>
      <c r="DJ26" s="146"/>
      <c r="DK26" s="146"/>
      <c r="DL26" s="146"/>
      <c r="DM26" s="146"/>
      <c r="DN26" s="146"/>
      <c r="DO26" s="146"/>
      <c r="DP26" s="146"/>
      <c r="DQ26" s="146"/>
      <c r="DR26" s="146"/>
      <c r="DS26" s="146"/>
      <c r="DT26" s="146"/>
      <c r="DU26" s="146"/>
      <c r="DV26" s="146"/>
      <c r="DW26" s="146"/>
      <c r="DX26" s="146"/>
      <c r="DY26" s="146"/>
      <c r="DZ26" s="146"/>
      <c r="EA26" s="146"/>
      <c r="EB26" s="146"/>
      <c r="EC26" s="146"/>
      <c r="ED26" s="146"/>
      <c r="EE26" s="146"/>
      <c r="EF26" s="146"/>
      <c r="EG26" s="146"/>
      <c r="EH26" s="146"/>
      <c r="EI26" s="146"/>
      <c r="EJ26" s="146"/>
      <c r="EK26" s="146"/>
      <c r="EL26" s="146"/>
      <c r="EM26" s="146"/>
      <c r="EN26" s="146"/>
      <c r="EO26" s="146"/>
      <c r="EP26" s="146"/>
      <c r="EQ26" s="146"/>
      <c r="ER26" s="146"/>
      <c r="ES26" s="146"/>
      <c r="ET26" s="146"/>
      <c r="EU26" s="146"/>
      <c r="EV26" s="146"/>
      <c r="EW26" s="146"/>
      <c r="EX26" s="146"/>
      <c r="EY26" s="146"/>
      <c r="EZ26" s="146"/>
      <c r="FA26" s="146"/>
      <c r="FB26" s="146"/>
      <c r="FC26" s="146"/>
      <c r="FD26" s="146"/>
      <c r="FE26" s="146"/>
      <c r="FF26" s="146"/>
      <c r="FG26" s="146"/>
      <c r="FH26" s="146"/>
      <c r="FI26" s="146"/>
      <c r="FJ26" s="146"/>
      <c r="FK26" s="146"/>
      <c r="FL26" s="146"/>
      <c r="FM26" s="146"/>
      <c r="FN26" s="146"/>
      <c r="FO26" s="146"/>
      <c r="FP26" s="146"/>
      <c r="FQ26" s="146"/>
      <c r="FR26" s="146"/>
      <c r="FS26" s="146"/>
      <c r="FT26" s="146"/>
      <c r="FU26" s="146"/>
      <c r="FV26" s="146"/>
      <c r="FW26" s="146"/>
      <c r="FX26" s="146"/>
      <c r="FY26" s="146"/>
      <c r="FZ26" s="146"/>
      <c r="GA26" s="146"/>
      <c r="GB26" s="146"/>
      <c r="GC26" s="146"/>
      <c r="GD26" s="146"/>
      <c r="GE26" s="146"/>
      <c r="GF26" s="146"/>
      <c r="GG26" s="146"/>
      <c r="GH26" s="146"/>
      <c r="GI26" s="146"/>
      <c r="GJ26" s="146"/>
      <c r="GK26" s="146"/>
      <c r="GL26" s="146"/>
      <c r="GM26" s="146"/>
      <c r="GN26" s="146"/>
      <c r="GO26" s="146"/>
      <c r="GP26" s="146"/>
      <c r="GQ26" s="146"/>
      <c r="GR26" s="146"/>
      <c r="GS26" s="146"/>
      <c r="GT26" s="146"/>
      <c r="GU26" s="146"/>
      <c r="GV26" s="146"/>
      <c r="GW26" s="146"/>
      <c r="GX26" s="146"/>
      <c r="GY26" s="146"/>
      <c r="GZ26" s="146"/>
      <c r="HA26" s="146"/>
      <c r="HB26" s="146"/>
      <c r="HC26" s="146"/>
      <c r="HD26" s="146"/>
      <c r="HE26" s="146"/>
      <c r="HF26" s="146"/>
      <c r="HG26" s="146"/>
      <c r="HH26" s="146"/>
      <c r="HI26" s="146"/>
      <c r="HJ26" s="146"/>
      <c r="HK26" s="146"/>
      <c r="HL26" s="146"/>
      <c r="HM26" s="146"/>
      <c r="HN26" s="146"/>
      <c r="HO26" s="146"/>
      <c r="HP26" s="146"/>
      <c r="HQ26" s="146"/>
      <c r="HR26" s="146"/>
      <c r="HS26" s="146"/>
      <c r="HT26" s="146"/>
      <c r="HU26" s="146"/>
      <c r="HV26" s="146"/>
      <c r="HW26" s="146"/>
      <c r="HX26" s="146"/>
      <c r="HY26" s="146"/>
      <c r="HZ26" s="146"/>
      <c r="IA26" s="146"/>
      <c r="IB26" s="146"/>
      <c r="IC26" s="146"/>
      <c r="ID26" s="146"/>
      <c r="IE26" s="146"/>
      <c r="IF26" s="146"/>
      <c r="IG26" s="146"/>
      <c r="IH26" s="146"/>
      <c r="II26" s="146"/>
      <c r="IJ26" s="146"/>
      <c r="IK26" s="146"/>
      <c r="IL26" s="146"/>
      <c r="IM26" s="146"/>
      <c r="IN26" s="146"/>
      <c r="IO26" s="146"/>
      <c r="IP26" s="146"/>
      <c r="IQ26" s="146"/>
      <c r="IR26" s="146"/>
      <c r="IS26" s="146"/>
      <c r="IT26" s="146"/>
      <c r="IU26" s="146"/>
      <c r="IV26" s="146"/>
    </row>
    <row r="27" spans="1:256" x14ac:dyDescent="0.2">
      <c r="A27" s="146"/>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c r="CG27" s="146"/>
      <c r="CH27" s="146"/>
      <c r="CI27" s="146"/>
      <c r="CJ27" s="146"/>
      <c r="CK27" s="146"/>
      <c r="CL27" s="146"/>
      <c r="CM27" s="146"/>
      <c r="CN27" s="146"/>
      <c r="CO27" s="146"/>
      <c r="CP27" s="146"/>
      <c r="CQ27" s="146"/>
      <c r="CR27" s="146"/>
      <c r="CS27" s="146"/>
      <c r="CT27" s="146"/>
      <c r="CU27" s="146"/>
      <c r="CV27" s="146"/>
      <c r="CW27" s="146"/>
      <c r="CX27" s="146"/>
      <c r="CY27" s="146"/>
      <c r="CZ27" s="146"/>
      <c r="DA27" s="146"/>
      <c r="DB27" s="146"/>
      <c r="DC27" s="146"/>
      <c r="DD27" s="146"/>
      <c r="DE27" s="146"/>
      <c r="DF27" s="146"/>
      <c r="DG27" s="146"/>
      <c r="DH27" s="146"/>
      <c r="DI27" s="146"/>
      <c r="DJ27" s="146"/>
      <c r="DK27" s="146"/>
      <c r="DL27" s="146"/>
      <c r="DM27" s="146"/>
      <c r="DN27" s="146"/>
      <c r="DO27" s="146"/>
      <c r="DP27" s="146"/>
      <c r="DQ27" s="146"/>
      <c r="DR27" s="146"/>
      <c r="DS27" s="146"/>
      <c r="DT27" s="146"/>
      <c r="DU27" s="146"/>
      <c r="DV27" s="146"/>
      <c r="DW27" s="146"/>
      <c r="DX27" s="146"/>
      <c r="DY27" s="146"/>
      <c r="DZ27" s="146"/>
      <c r="EA27" s="146"/>
      <c r="EB27" s="146"/>
      <c r="EC27" s="146"/>
      <c r="ED27" s="146"/>
      <c r="EE27" s="146"/>
      <c r="EF27" s="146"/>
      <c r="EG27" s="146"/>
      <c r="EH27" s="146"/>
      <c r="EI27" s="146"/>
      <c r="EJ27" s="146"/>
      <c r="EK27" s="146"/>
      <c r="EL27" s="146"/>
      <c r="EM27" s="146"/>
      <c r="EN27" s="146"/>
      <c r="EO27" s="146"/>
      <c r="EP27" s="146"/>
      <c r="EQ27" s="146"/>
      <c r="ER27" s="146"/>
      <c r="ES27" s="146"/>
      <c r="ET27" s="146"/>
      <c r="EU27" s="146"/>
      <c r="EV27" s="146"/>
      <c r="EW27" s="146"/>
      <c r="EX27" s="146"/>
      <c r="EY27" s="146"/>
      <c r="EZ27" s="146"/>
      <c r="FA27" s="146"/>
      <c r="FB27" s="146"/>
      <c r="FC27" s="146"/>
      <c r="FD27" s="146"/>
      <c r="FE27" s="146"/>
      <c r="FF27" s="146"/>
      <c r="FG27" s="146"/>
      <c r="FH27" s="146"/>
      <c r="FI27" s="146"/>
      <c r="FJ27" s="146"/>
      <c r="FK27" s="146"/>
      <c r="FL27" s="146"/>
      <c r="FM27" s="146"/>
      <c r="FN27" s="146"/>
      <c r="FO27" s="146"/>
      <c r="FP27" s="146"/>
      <c r="FQ27" s="146"/>
      <c r="FR27" s="146"/>
      <c r="FS27" s="146"/>
      <c r="FT27" s="146"/>
      <c r="FU27" s="146"/>
      <c r="FV27" s="146"/>
      <c r="FW27" s="146"/>
      <c r="FX27" s="146"/>
      <c r="FY27" s="146"/>
      <c r="FZ27" s="146"/>
      <c r="GA27" s="146"/>
      <c r="GB27" s="146"/>
      <c r="GC27" s="146"/>
      <c r="GD27" s="146"/>
      <c r="GE27" s="146"/>
      <c r="GF27" s="146"/>
      <c r="GG27" s="146"/>
      <c r="GH27" s="146"/>
      <c r="GI27" s="146"/>
      <c r="GJ27" s="146"/>
      <c r="GK27" s="146"/>
      <c r="GL27" s="146"/>
      <c r="GM27" s="146"/>
      <c r="GN27" s="146"/>
      <c r="GO27" s="146"/>
      <c r="GP27" s="146"/>
      <c r="GQ27" s="146"/>
      <c r="GR27" s="146"/>
      <c r="GS27" s="146"/>
      <c r="GT27" s="146"/>
      <c r="GU27" s="146"/>
      <c r="GV27" s="146"/>
      <c r="GW27" s="146"/>
      <c r="GX27" s="146"/>
      <c r="GY27" s="146"/>
      <c r="GZ27" s="146"/>
      <c r="HA27" s="146"/>
      <c r="HB27" s="146"/>
      <c r="HC27" s="146"/>
      <c r="HD27" s="146"/>
      <c r="HE27" s="146"/>
      <c r="HF27" s="146"/>
      <c r="HG27" s="146"/>
      <c r="HH27" s="146"/>
      <c r="HI27" s="146"/>
      <c r="HJ27" s="146"/>
      <c r="HK27" s="146"/>
      <c r="HL27" s="146"/>
      <c r="HM27" s="146"/>
      <c r="HN27" s="146"/>
      <c r="HO27" s="146"/>
      <c r="HP27" s="146"/>
      <c r="HQ27" s="146"/>
      <c r="HR27" s="146"/>
      <c r="HS27" s="146"/>
      <c r="HT27" s="146"/>
      <c r="HU27" s="146"/>
      <c r="HV27" s="146"/>
      <c r="HW27" s="146"/>
      <c r="HX27" s="146"/>
      <c r="HY27" s="146"/>
      <c r="HZ27" s="146"/>
      <c r="IA27" s="146"/>
      <c r="IB27" s="146"/>
      <c r="IC27" s="146"/>
      <c r="ID27" s="146"/>
      <c r="IE27" s="146"/>
      <c r="IF27" s="146"/>
      <c r="IG27" s="146"/>
      <c r="IH27" s="146"/>
      <c r="II27" s="146"/>
      <c r="IJ27" s="146"/>
      <c r="IK27" s="146"/>
      <c r="IL27" s="146"/>
      <c r="IM27" s="146"/>
      <c r="IN27" s="146"/>
      <c r="IO27" s="146"/>
      <c r="IP27" s="146"/>
      <c r="IQ27" s="146"/>
      <c r="IR27" s="146"/>
      <c r="IS27" s="146"/>
      <c r="IT27" s="146"/>
      <c r="IU27" s="146"/>
      <c r="IV27" s="146"/>
    </row>
    <row r="28" spans="1:256" x14ac:dyDescent="0.2">
      <c r="A28" s="146" t="s">
        <v>864</v>
      </c>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c r="CG28" s="146"/>
      <c r="CH28" s="146"/>
      <c r="CI28" s="146"/>
      <c r="CJ28" s="146"/>
      <c r="CK28" s="146"/>
      <c r="CL28" s="146"/>
      <c r="CM28" s="146"/>
      <c r="CN28" s="146"/>
      <c r="CO28" s="146"/>
      <c r="CP28" s="146"/>
      <c r="CQ28" s="146"/>
      <c r="CR28" s="146"/>
      <c r="CS28" s="146"/>
      <c r="CT28" s="146"/>
      <c r="CU28" s="146"/>
      <c r="CV28" s="146"/>
      <c r="CW28" s="146"/>
      <c r="CX28" s="146"/>
      <c r="CY28" s="146"/>
      <c r="CZ28" s="146"/>
      <c r="DA28" s="146"/>
      <c r="DB28" s="146"/>
      <c r="DC28" s="146"/>
      <c r="DD28" s="146"/>
      <c r="DE28" s="146"/>
      <c r="DF28" s="146"/>
      <c r="DG28" s="146"/>
      <c r="DH28" s="146"/>
      <c r="DI28" s="146"/>
      <c r="DJ28" s="146"/>
      <c r="DK28" s="146"/>
      <c r="DL28" s="146"/>
      <c r="DM28" s="146"/>
      <c r="DN28" s="146"/>
      <c r="DO28" s="146"/>
      <c r="DP28" s="146"/>
      <c r="DQ28" s="146"/>
      <c r="DR28" s="146"/>
      <c r="DS28" s="146"/>
      <c r="DT28" s="146"/>
      <c r="DU28" s="146"/>
      <c r="DV28" s="146"/>
      <c r="DW28" s="146"/>
      <c r="DX28" s="146"/>
      <c r="DY28" s="146"/>
      <c r="DZ28" s="146"/>
      <c r="EA28" s="146"/>
      <c r="EB28" s="146"/>
      <c r="EC28" s="146"/>
      <c r="ED28" s="146"/>
      <c r="EE28" s="146"/>
      <c r="EF28" s="146"/>
      <c r="EG28" s="146"/>
      <c r="EH28" s="146"/>
      <c r="EI28" s="146"/>
      <c r="EJ28" s="146"/>
      <c r="EK28" s="146"/>
      <c r="EL28" s="146"/>
      <c r="EM28" s="146"/>
      <c r="EN28" s="146"/>
      <c r="EO28" s="146"/>
      <c r="EP28" s="146"/>
      <c r="EQ28" s="146"/>
      <c r="ER28" s="146"/>
      <c r="ES28" s="146"/>
      <c r="ET28" s="146"/>
      <c r="EU28" s="146"/>
      <c r="EV28" s="146"/>
      <c r="EW28" s="146"/>
      <c r="EX28" s="146"/>
      <c r="EY28" s="146"/>
      <c r="EZ28" s="146"/>
      <c r="FA28" s="146"/>
      <c r="FB28" s="146"/>
      <c r="FC28" s="146"/>
      <c r="FD28" s="146"/>
      <c r="FE28" s="146"/>
      <c r="FF28" s="146"/>
      <c r="FG28" s="146"/>
      <c r="FH28" s="146"/>
      <c r="FI28" s="146"/>
      <c r="FJ28" s="146"/>
      <c r="FK28" s="146"/>
      <c r="FL28" s="146"/>
      <c r="FM28" s="146"/>
      <c r="FN28" s="146"/>
      <c r="FO28" s="146"/>
      <c r="FP28" s="146"/>
      <c r="FQ28" s="146"/>
      <c r="FR28" s="146"/>
      <c r="FS28" s="146"/>
      <c r="FT28" s="146"/>
      <c r="FU28" s="146"/>
      <c r="FV28" s="146"/>
      <c r="FW28" s="146"/>
      <c r="FX28" s="146"/>
      <c r="FY28" s="146"/>
      <c r="FZ28" s="146"/>
      <c r="GA28" s="146"/>
      <c r="GB28" s="146"/>
      <c r="GC28" s="146"/>
      <c r="GD28" s="146"/>
      <c r="GE28" s="146"/>
      <c r="GF28" s="146"/>
      <c r="GG28" s="146"/>
      <c r="GH28" s="146"/>
      <c r="GI28" s="146"/>
      <c r="GJ28" s="146"/>
      <c r="GK28" s="146"/>
      <c r="GL28" s="146"/>
      <c r="GM28" s="146"/>
      <c r="GN28" s="146"/>
      <c r="GO28" s="146"/>
      <c r="GP28" s="146"/>
      <c r="GQ28" s="146"/>
      <c r="GR28" s="146"/>
      <c r="GS28" s="146"/>
      <c r="GT28" s="146"/>
      <c r="GU28" s="146"/>
      <c r="GV28" s="146"/>
      <c r="GW28" s="146"/>
      <c r="GX28" s="146"/>
      <c r="GY28" s="146"/>
      <c r="GZ28" s="146"/>
      <c r="HA28" s="146"/>
      <c r="HB28" s="146"/>
      <c r="HC28" s="146"/>
      <c r="HD28" s="146"/>
      <c r="HE28" s="146"/>
      <c r="HF28" s="146"/>
      <c r="HG28" s="146"/>
      <c r="HH28" s="146"/>
      <c r="HI28" s="146"/>
      <c r="HJ28" s="146"/>
      <c r="HK28" s="146"/>
      <c r="HL28" s="146"/>
      <c r="HM28" s="146"/>
      <c r="HN28" s="146"/>
      <c r="HO28" s="146"/>
      <c r="HP28" s="146"/>
      <c r="HQ28" s="146"/>
      <c r="HR28" s="146"/>
      <c r="HS28" s="146"/>
      <c r="HT28" s="146"/>
      <c r="HU28" s="146"/>
      <c r="HV28" s="146"/>
      <c r="HW28" s="146"/>
      <c r="HX28" s="146"/>
      <c r="HY28" s="146"/>
      <c r="HZ28" s="146"/>
      <c r="IA28" s="146"/>
      <c r="IB28" s="146"/>
      <c r="IC28" s="146"/>
      <c r="ID28" s="146"/>
      <c r="IE28" s="146"/>
      <c r="IF28" s="146"/>
      <c r="IG28" s="146"/>
      <c r="IH28" s="146"/>
      <c r="II28" s="146"/>
      <c r="IJ28" s="146"/>
      <c r="IK28" s="146"/>
      <c r="IL28" s="146"/>
      <c r="IM28" s="146"/>
      <c r="IN28" s="146"/>
      <c r="IO28" s="146"/>
      <c r="IP28" s="146"/>
      <c r="IQ28" s="146"/>
      <c r="IR28" s="146"/>
      <c r="IS28" s="146"/>
      <c r="IT28" s="146"/>
      <c r="IU28" s="146"/>
      <c r="IV28" s="146"/>
    </row>
    <row r="29" spans="1:256" x14ac:dyDescent="0.2">
      <c r="A29" s="153" t="s">
        <v>872</v>
      </c>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c r="CG29" s="146"/>
      <c r="CH29" s="146"/>
      <c r="CI29" s="146"/>
      <c r="CJ29" s="146"/>
      <c r="CK29" s="146"/>
      <c r="CL29" s="146"/>
      <c r="CM29" s="146"/>
      <c r="CN29" s="146"/>
      <c r="CO29" s="146"/>
      <c r="CP29" s="146"/>
      <c r="CQ29" s="146"/>
      <c r="CR29" s="146"/>
      <c r="CS29" s="146"/>
      <c r="CT29" s="146"/>
      <c r="CU29" s="146"/>
      <c r="CV29" s="146"/>
      <c r="CW29" s="146"/>
      <c r="CX29" s="146"/>
      <c r="CY29" s="146"/>
      <c r="CZ29" s="146"/>
      <c r="DA29" s="146"/>
      <c r="DB29" s="146"/>
      <c r="DC29" s="146"/>
      <c r="DD29" s="146"/>
      <c r="DE29" s="146"/>
      <c r="DF29" s="146"/>
      <c r="DG29" s="146"/>
      <c r="DH29" s="146"/>
      <c r="DI29" s="146"/>
      <c r="DJ29" s="146"/>
      <c r="DK29" s="146"/>
      <c r="DL29" s="146"/>
      <c r="DM29" s="146"/>
      <c r="DN29" s="146"/>
      <c r="DO29" s="146"/>
      <c r="DP29" s="146"/>
      <c r="DQ29" s="146"/>
      <c r="DR29" s="146"/>
      <c r="DS29" s="146"/>
      <c r="DT29" s="146"/>
      <c r="DU29" s="146"/>
      <c r="DV29" s="146"/>
      <c r="DW29" s="146"/>
      <c r="DX29" s="146"/>
      <c r="DY29" s="146"/>
      <c r="DZ29" s="146"/>
      <c r="EA29" s="146"/>
      <c r="EB29" s="146"/>
      <c r="EC29" s="146"/>
      <c r="ED29" s="146"/>
      <c r="EE29" s="146"/>
      <c r="EF29" s="146"/>
      <c r="EG29" s="146"/>
      <c r="EH29" s="146"/>
      <c r="EI29" s="146"/>
      <c r="EJ29" s="146"/>
      <c r="EK29" s="146"/>
      <c r="EL29" s="146"/>
      <c r="EM29" s="146"/>
      <c r="EN29" s="146"/>
      <c r="EO29" s="146"/>
      <c r="EP29" s="146"/>
      <c r="EQ29" s="146"/>
      <c r="ER29" s="146"/>
      <c r="ES29" s="146"/>
      <c r="ET29" s="146"/>
      <c r="EU29" s="146"/>
      <c r="EV29" s="146"/>
      <c r="EW29" s="146"/>
      <c r="EX29" s="146"/>
      <c r="EY29" s="146"/>
      <c r="EZ29" s="146"/>
      <c r="FA29" s="146"/>
      <c r="FB29" s="146"/>
      <c r="FC29" s="146"/>
      <c r="FD29" s="146"/>
      <c r="FE29" s="146"/>
      <c r="FF29" s="146"/>
      <c r="FG29" s="146"/>
      <c r="FH29" s="146"/>
      <c r="FI29" s="146"/>
      <c r="FJ29" s="146"/>
      <c r="FK29" s="146"/>
      <c r="FL29" s="146"/>
      <c r="FM29" s="146"/>
      <c r="FN29" s="146"/>
      <c r="FO29" s="146"/>
      <c r="FP29" s="146"/>
      <c r="FQ29" s="146"/>
      <c r="FR29" s="146"/>
      <c r="FS29" s="146"/>
      <c r="FT29" s="146"/>
      <c r="FU29" s="146"/>
      <c r="FV29" s="146"/>
      <c r="FW29" s="146"/>
      <c r="FX29" s="146"/>
      <c r="FY29" s="146"/>
      <c r="FZ29" s="146"/>
      <c r="GA29" s="146"/>
      <c r="GB29" s="146"/>
      <c r="GC29" s="146"/>
      <c r="GD29" s="146"/>
      <c r="GE29" s="146"/>
      <c r="GF29" s="146"/>
      <c r="GG29" s="146"/>
      <c r="GH29" s="146"/>
      <c r="GI29" s="146"/>
      <c r="GJ29" s="146"/>
      <c r="GK29" s="146"/>
      <c r="GL29" s="146"/>
      <c r="GM29" s="146"/>
      <c r="GN29" s="146"/>
      <c r="GO29" s="146"/>
      <c r="GP29" s="146"/>
      <c r="GQ29" s="146"/>
      <c r="GR29" s="146"/>
      <c r="GS29" s="146"/>
      <c r="GT29" s="146"/>
      <c r="GU29" s="146"/>
      <c r="GV29" s="146"/>
      <c r="GW29" s="146"/>
      <c r="GX29" s="146"/>
      <c r="GY29" s="146"/>
      <c r="GZ29" s="146"/>
      <c r="HA29" s="146"/>
      <c r="HB29" s="146"/>
      <c r="HC29" s="146"/>
      <c r="HD29" s="146"/>
      <c r="HE29" s="146"/>
      <c r="HF29" s="146"/>
      <c r="HG29" s="146"/>
      <c r="HH29" s="146"/>
      <c r="HI29" s="146"/>
      <c r="HJ29" s="146"/>
      <c r="HK29" s="146"/>
      <c r="HL29" s="146"/>
      <c r="HM29" s="146"/>
      <c r="HN29" s="146"/>
      <c r="HO29" s="146"/>
      <c r="HP29" s="146"/>
      <c r="HQ29" s="146"/>
      <c r="HR29" s="146"/>
      <c r="HS29" s="146"/>
      <c r="HT29" s="146"/>
      <c r="HU29" s="146"/>
      <c r="HV29" s="146"/>
      <c r="HW29" s="146"/>
      <c r="HX29" s="146"/>
      <c r="HY29" s="146"/>
      <c r="HZ29" s="146"/>
      <c r="IA29" s="146"/>
      <c r="IB29" s="146"/>
      <c r="IC29" s="146"/>
      <c r="ID29" s="146"/>
      <c r="IE29" s="146"/>
      <c r="IF29" s="146"/>
      <c r="IG29" s="146"/>
      <c r="IH29" s="146"/>
      <c r="II29" s="146"/>
      <c r="IJ29" s="146"/>
      <c r="IK29" s="146"/>
      <c r="IL29" s="146"/>
      <c r="IM29" s="146"/>
      <c r="IN29" s="146"/>
      <c r="IO29" s="146"/>
      <c r="IP29" s="146"/>
      <c r="IQ29" s="146"/>
      <c r="IR29" s="146"/>
      <c r="IS29" s="146"/>
      <c r="IT29" s="146"/>
      <c r="IU29" s="146"/>
      <c r="IV29" s="146"/>
    </row>
    <row r="30" spans="1:256" x14ac:dyDescent="0.2">
      <c r="A30" s="153" t="s">
        <v>873</v>
      </c>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c r="CG30" s="146"/>
      <c r="CH30" s="146"/>
      <c r="CI30" s="146"/>
      <c r="CJ30" s="146"/>
      <c r="CK30" s="146"/>
      <c r="CL30" s="146"/>
      <c r="CM30" s="146"/>
      <c r="CN30" s="146"/>
      <c r="CO30" s="146"/>
      <c r="CP30" s="146"/>
      <c r="CQ30" s="146"/>
      <c r="CR30" s="146"/>
      <c r="CS30" s="146"/>
      <c r="CT30" s="146"/>
      <c r="CU30" s="146"/>
      <c r="CV30" s="146"/>
      <c r="CW30" s="146"/>
      <c r="CX30" s="146"/>
      <c r="CY30" s="146"/>
      <c r="CZ30" s="146"/>
      <c r="DA30" s="146"/>
      <c r="DB30" s="146"/>
      <c r="DC30" s="146"/>
      <c r="DD30" s="146"/>
      <c r="DE30" s="146"/>
      <c r="DF30" s="146"/>
      <c r="DG30" s="146"/>
      <c r="DH30" s="146"/>
      <c r="DI30" s="146"/>
      <c r="DJ30" s="146"/>
      <c r="DK30" s="146"/>
      <c r="DL30" s="146"/>
      <c r="DM30" s="146"/>
      <c r="DN30" s="146"/>
      <c r="DO30" s="146"/>
      <c r="DP30" s="146"/>
      <c r="DQ30" s="146"/>
      <c r="DR30" s="146"/>
      <c r="DS30" s="146"/>
      <c r="DT30" s="146"/>
      <c r="DU30" s="146"/>
      <c r="DV30" s="146"/>
      <c r="DW30" s="146"/>
      <c r="DX30" s="146"/>
      <c r="DY30" s="146"/>
      <c r="DZ30" s="146"/>
      <c r="EA30" s="146"/>
      <c r="EB30" s="146"/>
      <c r="EC30" s="146"/>
      <c r="ED30" s="146"/>
      <c r="EE30" s="146"/>
      <c r="EF30" s="146"/>
      <c r="EG30" s="146"/>
      <c r="EH30" s="146"/>
      <c r="EI30" s="146"/>
      <c r="EJ30" s="146"/>
      <c r="EK30" s="146"/>
      <c r="EL30" s="146"/>
      <c r="EM30" s="146"/>
      <c r="EN30" s="146"/>
      <c r="EO30" s="146"/>
      <c r="EP30" s="146"/>
      <c r="EQ30" s="146"/>
      <c r="ER30" s="146"/>
      <c r="ES30" s="146"/>
      <c r="ET30" s="146"/>
      <c r="EU30" s="146"/>
      <c r="EV30" s="146"/>
      <c r="EW30" s="146"/>
      <c r="EX30" s="146"/>
      <c r="EY30" s="146"/>
      <c r="EZ30" s="146"/>
      <c r="FA30" s="146"/>
      <c r="FB30" s="146"/>
      <c r="FC30" s="146"/>
      <c r="FD30" s="146"/>
      <c r="FE30" s="146"/>
      <c r="FF30" s="146"/>
      <c r="FG30" s="146"/>
      <c r="FH30" s="146"/>
      <c r="FI30" s="146"/>
      <c r="FJ30" s="146"/>
      <c r="FK30" s="146"/>
      <c r="FL30" s="146"/>
      <c r="FM30" s="146"/>
      <c r="FN30" s="146"/>
      <c r="FO30" s="146"/>
      <c r="FP30" s="146"/>
      <c r="FQ30" s="146"/>
      <c r="FR30" s="146"/>
      <c r="FS30" s="146"/>
      <c r="FT30" s="146"/>
      <c r="FU30" s="146"/>
      <c r="FV30" s="146"/>
      <c r="FW30" s="146"/>
      <c r="FX30" s="146"/>
      <c r="FY30" s="146"/>
      <c r="FZ30" s="146"/>
      <c r="GA30" s="146"/>
      <c r="GB30" s="146"/>
      <c r="GC30" s="146"/>
      <c r="GD30" s="146"/>
      <c r="GE30" s="146"/>
      <c r="GF30" s="146"/>
      <c r="GG30" s="146"/>
      <c r="GH30" s="146"/>
      <c r="GI30" s="146"/>
      <c r="GJ30" s="146"/>
      <c r="GK30" s="146"/>
      <c r="GL30" s="146"/>
      <c r="GM30" s="146"/>
      <c r="GN30" s="146"/>
      <c r="GO30" s="146"/>
      <c r="GP30" s="146"/>
      <c r="GQ30" s="146"/>
      <c r="GR30" s="146"/>
      <c r="GS30" s="146"/>
      <c r="GT30" s="146"/>
      <c r="GU30" s="146"/>
      <c r="GV30" s="146"/>
      <c r="GW30" s="146"/>
      <c r="GX30" s="146"/>
      <c r="GY30" s="146"/>
      <c r="GZ30" s="146"/>
      <c r="HA30" s="146"/>
      <c r="HB30" s="146"/>
      <c r="HC30" s="146"/>
      <c r="HD30" s="146"/>
      <c r="HE30" s="146"/>
      <c r="HF30" s="146"/>
      <c r="HG30" s="146"/>
      <c r="HH30" s="146"/>
      <c r="HI30" s="146"/>
      <c r="HJ30" s="146"/>
      <c r="HK30" s="146"/>
      <c r="HL30" s="146"/>
      <c r="HM30" s="146"/>
      <c r="HN30" s="146"/>
      <c r="HO30" s="146"/>
      <c r="HP30" s="146"/>
      <c r="HQ30" s="146"/>
      <c r="HR30" s="146"/>
      <c r="HS30" s="146"/>
      <c r="HT30" s="146"/>
      <c r="HU30" s="146"/>
      <c r="HV30" s="146"/>
      <c r="HW30" s="146"/>
      <c r="HX30" s="146"/>
      <c r="HY30" s="146"/>
      <c r="HZ30" s="146"/>
      <c r="IA30" s="146"/>
      <c r="IB30" s="146"/>
      <c r="IC30" s="146"/>
      <c r="ID30" s="146"/>
      <c r="IE30" s="146"/>
      <c r="IF30" s="146"/>
      <c r="IG30" s="146"/>
      <c r="IH30" s="146"/>
      <c r="II30" s="146"/>
      <c r="IJ30" s="146"/>
      <c r="IK30" s="146"/>
      <c r="IL30" s="146"/>
      <c r="IM30" s="146"/>
      <c r="IN30" s="146"/>
      <c r="IO30" s="146"/>
      <c r="IP30" s="146"/>
      <c r="IQ30" s="146"/>
      <c r="IR30" s="146"/>
      <c r="IS30" s="146"/>
      <c r="IT30" s="146"/>
      <c r="IU30" s="146"/>
      <c r="IV30" s="146"/>
    </row>
    <row r="31" spans="1:256" x14ac:dyDescent="0.2">
      <c r="A31" s="153" t="s">
        <v>874</v>
      </c>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c r="CG31" s="146"/>
      <c r="CH31" s="146"/>
      <c r="CI31" s="146"/>
      <c r="CJ31" s="146"/>
      <c r="CK31" s="146"/>
      <c r="CL31" s="146"/>
      <c r="CM31" s="146"/>
      <c r="CN31" s="146"/>
      <c r="CO31" s="146"/>
      <c r="CP31" s="146"/>
      <c r="CQ31" s="146"/>
      <c r="CR31" s="146"/>
      <c r="CS31" s="146"/>
      <c r="CT31" s="146"/>
      <c r="CU31" s="146"/>
      <c r="CV31" s="146"/>
      <c r="CW31" s="146"/>
      <c r="CX31" s="146"/>
      <c r="CY31" s="146"/>
      <c r="CZ31" s="146"/>
      <c r="DA31" s="146"/>
      <c r="DB31" s="146"/>
      <c r="DC31" s="146"/>
      <c r="DD31" s="146"/>
      <c r="DE31" s="146"/>
      <c r="DF31" s="146"/>
      <c r="DG31" s="146"/>
      <c r="DH31" s="146"/>
      <c r="DI31" s="146"/>
      <c r="DJ31" s="146"/>
      <c r="DK31" s="146"/>
      <c r="DL31" s="146"/>
      <c r="DM31" s="146"/>
      <c r="DN31" s="146"/>
      <c r="DO31" s="146"/>
      <c r="DP31" s="146"/>
      <c r="DQ31" s="146"/>
      <c r="DR31" s="146"/>
      <c r="DS31" s="146"/>
      <c r="DT31" s="146"/>
      <c r="DU31" s="146"/>
      <c r="DV31" s="146"/>
      <c r="DW31" s="146"/>
      <c r="DX31" s="146"/>
      <c r="DY31" s="146"/>
      <c r="DZ31" s="146"/>
      <c r="EA31" s="146"/>
      <c r="EB31" s="146"/>
      <c r="EC31" s="146"/>
      <c r="ED31" s="146"/>
      <c r="EE31" s="146"/>
      <c r="EF31" s="146"/>
      <c r="EG31" s="146"/>
      <c r="EH31" s="146"/>
      <c r="EI31" s="146"/>
      <c r="EJ31" s="146"/>
      <c r="EK31" s="146"/>
      <c r="EL31" s="146"/>
      <c r="EM31" s="146"/>
      <c r="EN31" s="146"/>
      <c r="EO31" s="146"/>
      <c r="EP31" s="146"/>
      <c r="EQ31" s="146"/>
      <c r="ER31" s="146"/>
      <c r="ES31" s="146"/>
      <c r="ET31" s="146"/>
      <c r="EU31" s="146"/>
      <c r="EV31" s="146"/>
      <c r="EW31" s="146"/>
      <c r="EX31" s="146"/>
      <c r="EY31" s="146"/>
      <c r="EZ31" s="146"/>
      <c r="FA31" s="146"/>
      <c r="FB31" s="146"/>
      <c r="FC31" s="146"/>
      <c r="FD31" s="146"/>
      <c r="FE31" s="146"/>
      <c r="FF31" s="146"/>
      <c r="FG31" s="146"/>
      <c r="FH31" s="146"/>
      <c r="FI31" s="146"/>
      <c r="FJ31" s="146"/>
      <c r="FK31" s="146"/>
      <c r="FL31" s="146"/>
      <c r="FM31" s="146"/>
      <c r="FN31" s="146"/>
      <c r="FO31" s="146"/>
      <c r="FP31" s="146"/>
      <c r="FQ31" s="146"/>
      <c r="FR31" s="146"/>
      <c r="FS31" s="146"/>
      <c r="FT31" s="146"/>
      <c r="FU31" s="146"/>
      <c r="FV31" s="146"/>
      <c r="FW31" s="146"/>
      <c r="FX31" s="146"/>
      <c r="FY31" s="146"/>
      <c r="FZ31" s="146"/>
      <c r="GA31" s="146"/>
      <c r="GB31" s="146"/>
      <c r="GC31" s="146"/>
      <c r="GD31" s="146"/>
      <c r="GE31" s="146"/>
      <c r="GF31" s="146"/>
      <c r="GG31" s="146"/>
      <c r="GH31" s="146"/>
      <c r="GI31" s="146"/>
      <c r="GJ31" s="146"/>
      <c r="GK31" s="146"/>
      <c r="GL31" s="146"/>
      <c r="GM31" s="146"/>
      <c r="GN31" s="146"/>
      <c r="GO31" s="146"/>
      <c r="GP31" s="146"/>
      <c r="GQ31" s="146"/>
      <c r="GR31" s="146"/>
      <c r="GS31" s="146"/>
      <c r="GT31" s="146"/>
      <c r="GU31" s="146"/>
      <c r="GV31" s="146"/>
      <c r="GW31" s="146"/>
      <c r="GX31" s="146"/>
      <c r="GY31" s="146"/>
      <c r="GZ31" s="146"/>
      <c r="HA31" s="146"/>
      <c r="HB31" s="146"/>
      <c r="HC31" s="146"/>
      <c r="HD31" s="146"/>
      <c r="HE31" s="146"/>
      <c r="HF31" s="146"/>
      <c r="HG31" s="146"/>
      <c r="HH31" s="146"/>
      <c r="HI31" s="146"/>
      <c r="HJ31" s="146"/>
      <c r="HK31" s="146"/>
      <c r="HL31" s="146"/>
      <c r="HM31" s="146"/>
      <c r="HN31" s="146"/>
      <c r="HO31" s="146"/>
      <c r="HP31" s="146"/>
      <c r="HQ31" s="146"/>
      <c r="HR31" s="146"/>
      <c r="HS31" s="146"/>
      <c r="HT31" s="146"/>
      <c r="HU31" s="146"/>
      <c r="HV31" s="146"/>
      <c r="HW31" s="146"/>
      <c r="HX31" s="146"/>
      <c r="HY31" s="146"/>
      <c r="HZ31" s="146"/>
      <c r="IA31" s="146"/>
      <c r="IB31" s="146"/>
      <c r="IC31" s="146"/>
      <c r="ID31" s="146"/>
      <c r="IE31" s="146"/>
      <c r="IF31" s="146"/>
      <c r="IG31" s="146"/>
      <c r="IH31" s="146"/>
      <c r="II31" s="146"/>
      <c r="IJ31" s="146"/>
      <c r="IK31" s="146"/>
      <c r="IL31" s="146"/>
      <c r="IM31" s="146"/>
      <c r="IN31" s="146"/>
      <c r="IO31" s="146"/>
      <c r="IP31" s="146"/>
      <c r="IQ31" s="146"/>
      <c r="IR31" s="146"/>
      <c r="IS31" s="146"/>
      <c r="IT31" s="146"/>
      <c r="IU31" s="146"/>
      <c r="IV31" s="146"/>
    </row>
    <row r="32" spans="1:256" x14ac:dyDescent="0.2">
      <c r="A32" s="153"/>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c r="CG32" s="146"/>
      <c r="CH32" s="146"/>
      <c r="CI32" s="146"/>
      <c r="CJ32" s="146"/>
      <c r="CK32" s="146"/>
      <c r="CL32" s="146"/>
      <c r="CM32" s="146"/>
      <c r="CN32" s="146"/>
      <c r="CO32" s="146"/>
      <c r="CP32" s="146"/>
      <c r="CQ32" s="146"/>
      <c r="CR32" s="146"/>
      <c r="CS32" s="146"/>
      <c r="CT32" s="146"/>
      <c r="CU32" s="146"/>
      <c r="CV32" s="146"/>
      <c r="CW32" s="146"/>
      <c r="CX32" s="146"/>
      <c r="CY32" s="146"/>
      <c r="CZ32" s="146"/>
      <c r="DA32" s="146"/>
      <c r="DB32" s="146"/>
      <c r="DC32" s="146"/>
      <c r="DD32" s="146"/>
      <c r="DE32" s="146"/>
      <c r="DF32" s="146"/>
      <c r="DG32" s="146"/>
      <c r="DH32" s="146"/>
      <c r="DI32" s="146"/>
      <c r="DJ32" s="146"/>
      <c r="DK32" s="146"/>
      <c r="DL32" s="146"/>
      <c r="DM32" s="146"/>
      <c r="DN32" s="146"/>
      <c r="DO32" s="146"/>
      <c r="DP32" s="146"/>
      <c r="DQ32" s="146"/>
      <c r="DR32" s="146"/>
      <c r="DS32" s="146"/>
      <c r="DT32" s="146"/>
      <c r="DU32" s="146"/>
      <c r="DV32" s="146"/>
      <c r="DW32" s="146"/>
      <c r="DX32" s="146"/>
      <c r="DY32" s="146"/>
      <c r="DZ32" s="146"/>
      <c r="EA32" s="146"/>
      <c r="EB32" s="146"/>
      <c r="EC32" s="146"/>
      <c r="ED32" s="146"/>
      <c r="EE32" s="146"/>
      <c r="EF32" s="146"/>
      <c r="EG32" s="146"/>
      <c r="EH32" s="146"/>
      <c r="EI32" s="146"/>
      <c r="EJ32" s="146"/>
      <c r="EK32" s="146"/>
      <c r="EL32" s="146"/>
      <c r="EM32" s="146"/>
      <c r="EN32" s="146"/>
      <c r="EO32" s="146"/>
      <c r="EP32" s="146"/>
      <c r="EQ32" s="146"/>
      <c r="ER32" s="146"/>
      <c r="ES32" s="146"/>
      <c r="ET32" s="146"/>
      <c r="EU32" s="146"/>
      <c r="EV32" s="146"/>
      <c r="EW32" s="146"/>
      <c r="EX32" s="146"/>
      <c r="EY32" s="146"/>
      <c r="EZ32" s="146"/>
      <c r="FA32" s="146"/>
      <c r="FB32" s="146"/>
      <c r="FC32" s="146"/>
      <c r="FD32" s="146"/>
      <c r="FE32" s="146"/>
      <c r="FF32" s="146"/>
      <c r="FG32" s="146"/>
      <c r="FH32" s="146"/>
      <c r="FI32" s="146"/>
      <c r="FJ32" s="146"/>
      <c r="FK32" s="146"/>
      <c r="FL32" s="146"/>
      <c r="FM32" s="146"/>
      <c r="FN32" s="146"/>
      <c r="FO32" s="146"/>
      <c r="FP32" s="146"/>
      <c r="FQ32" s="146"/>
      <c r="FR32" s="146"/>
      <c r="FS32" s="146"/>
      <c r="FT32" s="146"/>
      <c r="FU32" s="146"/>
      <c r="FV32" s="146"/>
      <c r="FW32" s="146"/>
      <c r="FX32" s="146"/>
      <c r="FY32" s="146"/>
      <c r="FZ32" s="146"/>
      <c r="GA32" s="146"/>
      <c r="GB32" s="146"/>
      <c r="GC32" s="146"/>
      <c r="GD32" s="146"/>
      <c r="GE32" s="146"/>
      <c r="GF32" s="146"/>
      <c r="GG32" s="146"/>
      <c r="GH32" s="146"/>
      <c r="GI32" s="146"/>
      <c r="GJ32" s="146"/>
      <c r="GK32" s="146"/>
      <c r="GL32" s="146"/>
      <c r="GM32" s="146"/>
      <c r="GN32" s="146"/>
      <c r="GO32" s="146"/>
      <c r="GP32" s="146"/>
      <c r="GQ32" s="146"/>
      <c r="GR32" s="146"/>
      <c r="GS32" s="146"/>
      <c r="GT32" s="146"/>
      <c r="GU32" s="146"/>
      <c r="GV32" s="146"/>
      <c r="GW32" s="146"/>
      <c r="GX32" s="146"/>
      <c r="GY32" s="146"/>
      <c r="GZ32" s="146"/>
      <c r="HA32" s="146"/>
      <c r="HB32" s="146"/>
      <c r="HC32" s="146"/>
      <c r="HD32" s="146"/>
      <c r="HE32" s="146"/>
      <c r="HF32" s="146"/>
      <c r="HG32" s="146"/>
      <c r="HH32" s="146"/>
      <c r="HI32" s="146"/>
      <c r="HJ32" s="146"/>
      <c r="HK32" s="146"/>
      <c r="HL32" s="146"/>
      <c r="HM32" s="146"/>
      <c r="HN32" s="146"/>
      <c r="HO32" s="146"/>
      <c r="HP32" s="146"/>
      <c r="HQ32" s="146"/>
      <c r="HR32" s="146"/>
      <c r="HS32" s="146"/>
      <c r="HT32" s="146"/>
      <c r="HU32" s="146"/>
      <c r="HV32" s="146"/>
      <c r="HW32" s="146"/>
      <c r="HX32" s="146"/>
      <c r="HY32" s="146"/>
      <c r="HZ32" s="146"/>
      <c r="IA32" s="146"/>
      <c r="IB32" s="146"/>
      <c r="IC32" s="146"/>
      <c r="ID32" s="146"/>
      <c r="IE32" s="146"/>
      <c r="IF32" s="146"/>
      <c r="IG32" s="146"/>
      <c r="IH32" s="146"/>
      <c r="II32" s="146"/>
      <c r="IJ32" s="146"/>
      <c r="IK32" s="146"/>
      <c r="IL32" s="146"/>
      <c r="IM32" s="146"/>
      <c r="IN32" s="146"/>
      <c r="IO32" s="146"/>
      <c r="IP32" s="146"/>
      <c r="IQ32" s="146"/>
      <c r="IR32" s="146"/>
      <c r="IS32" s="146"/>
      <c r="IT32" s="146"/>
      <c r="IU32" s="146"/>
      <c r="IV32" s="146"/>
    </row>
    <row r="33" spans="1:256" x14ac:dyDescent="0.2">
      <c r="A33" s="146" t="s">
        <v>875</v>
      </c>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c r="CG33" s="146"/>
      <c r="CH33" s="146"/>
      <c r="CI33" s="146"/>
      <c r="CJ33" s="146"/>
      <c r="CK33" s="146"/>
      <c r="CL33" s="146"/>
      <c r="CM33" s="146"/>
      <c r="CN33" s="146"/>
      <c r="CO33" s="146"/>
      <c r="CP33" s="146"/>
      <c r="CQ33" s="146"/>
      <c r="CR33" s="146"/>
      <c r="CS33" s="146"/>
      <c r="CT33" s="146"/>
      <c r="CU33" s="146"/>
      <c r="CV33" s="146"/>
      <c r="CW33" s="146"/>
      <c r="CX33" s="146"/>
      <c r="CY33" s="146"/>
      <c r="CZ33" s="146"/>
      <c r="DA33" s="146"/>
      <c r="DB33" s="146"/>
      <c r="DC33" s="146"/>
      <c r="DD33" s="146"/>
      <c r="DE33" s="146"/>
      <c r="DF33" s="146"/>
      <c r="DG33" s="146"/>
      <c r="DH33" s="146"/>
      <c r="DI33" s="146"/>
      <c r="DJ33" s="146"/>
      <c r="DK33" s="146"/>
      <c r="DL33" s="146"/>
      <c r="DM33" s="146"/>
      <c r="DN33" s="146"/>
      <c r="DO33" s="146"/>
      <c r="DP33" s="146"/>
      <c r="DQ33" s="146"/>
      <c r="DR33" s="146"/>
      <c r="DS33" s="146"/>
      <c r="DT33" s="146"/>
      <c r="DU33" s="146"/>
      <c r="DV33" s="146"/>
      <c r="DW33" s="146"/>
      <c r="DX33" s="146"/>
      <c r="DY33" s="146"/>
      <c r="DZ33" s="146"/>
      <c r="EA33" s="146"/>
      <c r="EB33" s="146"/>
      <c r="EC33" s="146"/>
      <c r="ED33" s="146"/>
      <c r="EE33" s="146"/>
      <c r="EF33" s="146"/>
      <c r="EG33" s="146"/>
      <c r="EH33" s="146"/>
      <c r="EI33" s="146"/>
      <c r="EJ33" s="146"/>
      <c r="EK33" s="146"/>
      <c r="EL33" s="146"/>
      <c r="EM33" s="146"/>
      <c r="EN33" s="146"/>
      <c r="EO33" s="146"/>
      <c r="EP33" s="146"/>
      <c r="EQ33" s="146"/>
      <c r="ER33" s="146"/>
      <c r="ES33" s="146"/>
      <c r="ET33" s="146"/>
      <c r="EU33" s="146"/>
      <c r="EV33" s="146"/>
      <c r="EW33" s="146"/>
      <c r="EX33" s="146"/>
      <c r="EY33" s="146"/>
      <c r="EZ33" s="146"/>
      <c r="FA33" s="146"/>
      <c r="FB33" s="146"/>
      <c r="FC33" s="146"/>
      <c r="FD33" s="146"/>
      <c r="FE33" s="146"/>
      <c r="FF33" s="146"/>
      <c r="FG33" s="146"/>
      <c r="FH33" s="146"/>
      <c r="FI33" s="146"/>
      <c r="FJ33" s="146"/>
      <c r="FK33" s="146"/>
      <c r="FL33" s="146"/>
      <c r="FM33" s="146"/>
      <c r="FN33" s="146"/>
      <c r="FO33" s="146"/>
      <c r="FP33" s="146"/>
      <c r="FQ33" s="146"/>
      <c r="FR33" s="146"/>
      <c r="FS33" s="146"/>
      <c r="FT33" s="146"/>
      <c r="FU33" s="146"/>
      <c r="FV33" s="146"/>
      <c r="FW33" s="146"/>
      <c r="FX33" s="146"/>
      <c r="FY33" s="146"/>
      <c r="FZ33" s="146"/>
      <c r="GA33" s="146"/>
      <c r="GB33" s="146"/>
      <c r="GC33" s="146"/>
      <c r="GD33" s="146"/>
      <c r="GE33" s="146"/>
      <c r="GF33" s="146"/>
      <c r="GG33" s="146"/>
      <c r="GH33" s="146"/>
      <c r="GI33" s="146"/>
      <c r="GJ33" s="146"/>
      <c r="GK33" s="146"/>
      <c r="GL33" s="146"/>
      <c r="GM33" s="146"/>
      <c r="GN33" s="146"/>
      <c r="GO33" s="146"/>
      <c r="GP33" s="146"/>
      <c r="GQ33" s="146"/>
      <c r="GR33" s="146"/>
      <c r="GS33" s="146"/>
      <c r="GT33" s="146"/>
      <c r="GU33" s="146"/>
      <c r="GV33" s="146"/>
      <c r="GW33" s="146"/>
      <c r="GX33" s="146"/>
      <c r="GY33" s="146"/>
      <c r="GZ33" s="146"/>
      <c r="HA33" s="146"/>
      <c r="HB33" s="146"/>
      <c r="HC33" s="146"/>
      <c r="HD33" s="146"/>
      <c r="HE33" s="146"/>
      <c r="HF33" s="146"/>
      <c r="HG33" s="146"/>
      <c r="HH33" s="146"/>
      <c r="HI33" s="146"/>
      <c r="HJ33" s="146"/>
      <c r="HK33" s="146"/>
      <c r="HL33" s="146"/>
      <c r="HM33" s="146"/>
      <c r="HN33" s="146"/>
      <c r="HO33" s="146"/>
      <c r="HP33" s="146"/>
      <c r="HQ33" s="146"/>
      <c r="HR33" s="146"/>
      <c r="HS33" s="146"/>
      <c r="HT33" s="146"/>
      <c r="HU33" s="146"/>
      <c r="HV33" s="146"/>
      <c r="HW33" s="146"/>
      <c r="HX33" s="146"/>
      <c r="HY33" s="146"/>
      <c r="HZ33" s="146"/>
      <c r="IA33" s="146"/>
      <c r="IB33" s="146"/>
      <c r="IC33" s="146"/>
      <c r="ID33" s="146"/>
      <c r="IE33" s="146"/>
      <c r="IF33" s="146"/>
      <c r="IG33" s="146"/>
      <c r="IH33" s="146"/>
      <c r="II33" s="146"/>
      <c r="IJ33" s="146"/>
      <c r="IK33" s="146"/>
      <c r="IL33" s="146"/>
      <c r="IM33" s="146"/>
      <c r="IN33" s="146"/>
      <c r="IO33" s="146"/>
      <c r="IP33" s="146"/>
      <c r="IQ33" s="146"/>
      <c r="IR33" s="146"/>
      <c r="IS33" s="146"/>
      <c r="IT33" s="146"/>
      <c r="IU33" s="146"/>
      <c r="IV33" s="146"/>
    </row>
    <row r="34" spans="1:256" x14ac:dyDescent="0.2">
      <c r="A34" s="153"/>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c r="CG34" s="146"/>
      <c r="CH34" s="146"/>
      <c r="CI34" s="146"/>
      <c r="CJ34" s="146"/>
      <c r="CK34" s="146"/>
      <c r="CL34" s="146"/>
      <c r="CM34" s="146"/>
      <c r="CN34" s="146"/>
      <c r="CO34" s="146"/>
      <c r="CP34" s="146"/>
      <c r="CQ34" s="146"/>
      <c r="CR34" s="146"/>
      <c r="CS34" s="146"/>
      <c r="CT34" s="146"/>
      <c r="CU34" s="146"/>
      <c r="CV34" s="146"/>
      <c r="CW34" s="146"/>
      <c r="CX34" s="146"/>
      <c r="CY34" s="146"/>
      <c r="CZ34" s="146"/>
      <c r="DA34" s="146"/>
      <c r="DB34" s="146"/>
      <c r="DC34" s="146"/>
      <c r="DD34" s="146"/>
      <c r="DE34" s="146"/>
      <c r="DF34" s="146"/>
      <c r="DG34" s="146"/>
      <c r="DH34" s="146"/>
      <c r="DI34" s="146"/>
      <c r="DJ34" s="146"/>
      <c r="DK34" s="146"/>
      <c r="DL34" s="146"/>
      <c r="DM34" s="146"/>
      <c r="DN34" s="146"/>
      <c r="DO34" s="146"/>
      <c r="DP34" s="146"/>
      <c r="DQ34" s="146"/>
      <c r="DR34" s="146"/>
      <c r="DS34" s="146"/>
      <c r="DT34" s="146"/>
      <c r="DU34" s="146"/>
      <c r="DV34" s="146"/>
      <c r="DW34" s="146"/>
      <c r="DX34" s="146"/>
      <c r="DY34" s="146"/>
      <c r="DZ34" s="146"/>
      <c r="EA34" s="146"/>
      <c r="EB34" s="146"/>
      <c r="EC34" s="146"/>
      <c r="ED34" s="146"/>
      <c r="EE34" s="146"/>
      <c r="EF34" s="146"/>
      <c r="EG34" s="146"/>
      <c r="EH34" s="146"/>
      <c r="EI34" s="146"/>
      <c r="EJ34" s="146"/>
      <c r="EK34" s="146"/>
      <c r="EL34" s="146"/>
      <c r="EM34" s="146"/>
      <c r="EN34" s="146"/>
      <c r="EO34" s="146"/>
      <c r="EP34" s="146"/>
      <c r="EQ34" s="146"/>
      <c r="ER34" s="146"/>
      <c r="ES34" s="146"/>
      <c r="ET34" s="146"/>
      <c r="EU34" s="146"/>
      <c r="EV34" s="146"/>
      <c r="EW34" s="146"/>
      <c r="EX34" s="146"/>
      <c r="EY34" s="146"/>
      <c r="EZ34" s="146"/>
      <c r="FA34" s="146"/>
      <c r="FB34" s="146"/>
      <c r="FC34" s="146"/>
      <c r="FD34" s="146"/>
      <c r="FE34" s="146"/>
      <c r="FF34" s="146"/>
      <c r="FG34" s="146"/>
      <c r="FH34" s="146"/>
      <c r="FI34" s="146"/>
      <c r="FJ34" s="146"/>
      <c r="FK34" s="146"/>
      <c r="FL34" s="146"/>
      <c r="FM34" s="146"/>
      <c r="FN34" s="146"/>
      <c r="FO34" s="146"/>
      <c r="FP34" s="146"/>
      <c r="FQ34" s="146"/>
      <c r="FR34" s="146"/>
      <c r="FS34" s="146"/>
      <c r="FT34" s="146"/>
      <c r="FU34" s="146"/>
      <c r="FV34" s="146"/>
      <c r="FW34" s="146"/>
      <c r="FX34" s="146"/>
      <c r="FY34" s="146"/>
      <c r="FZ34" s="146"/>
      <c r="GA34" s="146"/>
      <c r="GB34" s="146"/>
      <c r="GC34" s="146"/>
      <c r="GD34" s="146"/>
      <c r="GE34" s="146"/>
      <c r="GF34" s="146"/>
      <c r="GG34" s="146"/>
      <c r="GH34" s="146"/>
      <c r="GI34" s="146"/>
      <c r="GJ34" s="146"/>
      <c r="GK34" s="146"/>
      <c r="GL34" s="146"/>
      <c r="GM34" s="146"/>
      <c r="GN34" s="146"/>
      <c r="GO34" s="146"/>
      <c r="GP34" s="146"/>
      <c r="GQ34" s="146"/>
      <c r="GR34" s="146"/>
      <c r="GS34" s="146"/>
      <c r="GT34" s="146"/>
      <c r="GU34" s="146"/>
      <c r="GV34" s="146"/>
      <c r="GW34" s="146"/>
      <c r="GX34" s="146"/>
      <c r="GY34" s="146"/>
      <c r="GZ34" s="146"/>
      <c r="HA34" s="146"/>
      <c r="HB34" s="146"/>
      <c r="HC34" s="146"/>
      <c r="HD34" s="146"/>
      <c r="HE34" s="146"/>
      <c r="HF34" s="146"/>
      <c r="HG34" s="146"/>
      <c r="HH34" s="146"/>
      <c r="HI34" s="146"/>
      <c r="HJ34" s="146"/>
      <c r="HK34" s="146"/>
      <c r="HL34" s="146"/>
      <c r="HM34" s="146"/>
      <c r="HN34" s="146"/>
      <c r="HO34" s="146"/>
      <c r="HP34" s="146"/>
      <c r="HQ34" s="146"/>
      <c r="HR34" s="146"/>
      <c r="HS34" s="146"/>
      <c r="HT34" s="146"/>
      <c r="HU34" s="146"/>
      <c r="HV34" s="146"/>
      <c r="HW34" s="146"/>
      <c r="HX34" s="146"/>
      <c r="HY34" s="146"/>
      <c r="HZ34" s="146"/>
      <c r="IA34" s="146"/>
      <c r="IB34" s="146"/>
      <c r="IC34" s="146"/>
      <c r="ID34" s="146"/>
      <c r="IE34" s="146"/>
      <c r="IF34" s="146"/>
      <c r="IG34" s="146"/>
      <c r="IH34" s="146"/>
      <c r="II34" s="146"/>
      <c r="IJ34" s="146"/>
      <c r="IK34" s="146"/>
      <c r="IL34" s="146"/>
      <c r="IM34" s="146"/>
      <c r="IN34" s="146"/>
      <c r="IO34" s="146"/>
      <c r="IP34" s="146"/>
      <c r="IQ34" s="146"/>
      <c r="IR34" s="146"/>
      <c r="IS34" s="146"/>
      <c r="IT34" s="146"/>
      <c r="IU34" s="146"/>
      <c r="IV34" s="146"/>
    </row>
    <row r="35" spans="1:256" x14ac:dyDescent="0.2">
      <c r="A35" s="146" t="s">
        <v>876</v>
      </c>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c r="CG35" s="146"/>
      <c r="CH35" s="146"/>
      <c r="CI35" s="146"/>
      <c r="CJ35" s="146"/>
      <c r="CK35" s="146"/>
      <c r="CL35" s="146"/>
      <c r="CM35" s="146"/>
      <c r="CN35" s="146"/>
      <c r="CO35" s="146"/>
      <c r="CP35" s="146"/>
      <c r="CQ35" s="146"/>
      <c r="CR35" s="146"/>
      <c r="CS35" s="146"/>
      <c r="CT35" s="146"/>
      <c r="CU35" s="146"/>
      <c r="CV35" s="146"/>
      <c r="CW35" s="146"/>
      <c r="CX35" s="146"/>
      <c r="CY35" s="146"/>
      <c r="CZ35" s="146"/>
      <c r="DA35" s="146"/>
      <c r="DB35" s="146"/>
      <c r="DC35" s="146"/>
      <c r="DD35" s="146"/>
      <c r="DE35" s="146"/>
      <c r="DF35" s="146"/>
      <c r="DG35" s="146"/>
      <c r="DH35" s="146"/>
      <c r="DI35" s="146"/>
      <c r="DJ35" s="146"/>
      <c r="DK35" s="146"/>
      <c r="DL35" s="146"/>
      <c r="DM35" s="146"/>
      <c r="DN35" s="146"/>
      <c r="DO35" s="146"/>
      <c r="DP35" s="146"/>
      <c r="DQ35" s="146"/>
      <c r="DR35" s="146"/>
      <c r="DS35" s="146"/>
      <c r="DT35" s="146"/>
      <c r="DU35" s="146"/>
      <c r="DV35" s="146"/>
      <c r="DW35" s="146"/>
      <c r="DX35" s="146"/>
      <c r="DY35" s="146"/>
      <c r="DZ35" s="146"/>
      <c r="EA35" s="146"/>
      <c r="EB35" s="146"/>
      <c r="EC35" s="146"/>
      <c r="ED35" s="146"/>
      <c r="EE35" s="146"/>
      <c r="EF35" s="146"/>
      <c r="EG35" s="146"/>
      <c r="EH35" s="146"/>
      <c r="EI35" s="146"/>
      <c r="EJ35" s="146"/>
      <c r="EK35" s="146"/>
      <c r="EL35" s="146"/>
      <c r="EM35" s="146"/>
      <c r="EN35" s="146"/>
      <c r="EO35" s="146"/>
      <c r="EP35" s="146"/>
      <c r="EQ35" s="146"/>
      <c r="ER35" s="146"/>
      <c r="ES35" s="146"/>
      <c r="ET35" s="146"/>
      <c r="EU35" s="146"/>
      <c r="EV35" s="146"/>
      <c r="EW35" s="146"/>
      <c r="EX35" s="146"/>
      <c r="EY35" s="146"/>
      <c r="EZ35" s="146"/>
      <c r="FA35" s="146"/>
      <c r="FB35" s="146"/>
      <c r="FC35" s="146"/>
      <c r="FD35" s="146"/>
      <c r="FE35" s="146"/>
      <c r="FF35" s="146"/>
      <c r="FG35" s="146"/>
      <c r="FH35" s="146"/>
      <c r="FI35" s="146"/>
      <c r="FJ35" s="146"/>
      <c r="FK35" s="146"/>
      <c r="FL35" s="146"/>
      <c r="FM35" s="146"/>
      <c r="FN35" s="146"/>
      <c r="FO35" s="146"/>
      <c r="FP35" s="146"/>
      <c r="FQ35" s="146"/>
      <c r="FR35" s="146"/>
      <c r="FS35" s="146"/>
      <c r="FT35" s="146"/>
      <c r="FU35" s="146"/>
      <c r="FV35" s="146"/>
      <c r="FW35" s="146"/>
      <c r="FX35" s="146"/>
      <c r="FY35" s="146"/>
      <c r="FZ35" s="146"/>
      <c r="GA35" s="146"/>
      <c r="GB35" s="146"/>
      <c r="GC35" s="146"/>
      <c r="GD35" s="146"/>
      <c r="GE35" s="146"/>
      <c r="GF35" s="146"/>
      <c r="GG35" s="146"/>
      <c r="GH35" s="146"/>
      <c r="GI35" s="146"/>
      <c r="GJ35" s="146"/>
      <c r="GK35" s="146"/>
      <c r="GL35" s="146"/>
      <c r="GM35" s="146"/>
      <c r="GN35" s="146"/>
      <c r="GO35" s="146"/>
      <c r="GP35" s="146"/>
      <c r="GQ35" s="146"/>
      <c r="GR35" s="146"/>
      <c r="GS35" s="146"/>
      <c r="GT35" s="146"/>
      <c r="GU35" s="146"/>
      <c r="GV35" s="146"/>
      <c r="GW35" s="146"/>
      <c r="GX35" s="146"/>
      <c r="GY35" s="146"/>
      <c r="GZ35" s="146"/>
      <c r="HA35" s="146"/>
      <c r="HB35" s="146"/>
      <c r="HC35" s="146"/>
      <c r="HD35" s="146"/>
      <c r="HE35" s="146"/>
      <c r="HF35" s="146"/>
      <c r="HG35" s="146"/>
      <c r="HH35" s="146"/>
      <c r="HI35" s="146"/>
      <c r="HJ35" s="146"/>
      <c r="HK35" s="146"/>
      <c r="HL35" s="146"/>
      <c r="HM35" s="146"/>
      <c r="HN35" s="146"/>
      <c r="HO35" s="146"/>
      <c r="HP35" s="146"/>
      <c r="HQ35" s="146"/>
      <c r="HR35" s="146"/>
      <c r="HS35" s="146"/>
      <c r="HT35" s="146"/>
      <c r="HU35" s="146"/>
      <c r="HV35" s="146"/>
      <c r="HW35" s="146"/>
      <c r="HX35" s="146"/>
      <c r="HY35" s="146"/>
      <c r="HZ35" s="146"/>
      <c r="IA35" s="146"/>
      <c r="IB35" s="146"/>
      <c r="IC35" s="146"/>
      <c r="ID35" s="146"/>
      <c r="IE35" s="146"/>
      <c r="IF35" s="146"/>
      <c r="IG35" s="146"/>
      <c r="IH35" s="146"/>
      <c r="II35" s="146"/>
      <c r="IJ35" s="146"/>
      <c r="IK35" s="146"/>
      <c r="IL35" s="146"/>
      <c r="IM35" s="146"/>
      <c r="IN35" s="146"/>
      <c r="IO35" s="146"/>
      <c r="IP35" s="146"/>
      <c r="IQ35" s="146"/>
      <c r="IR35" s="146"/>
      <c r="IS35" s="146"/>
      <c r="IT35" s="146"/>
      <c r="IU35" s="146"/>
      <c r="IV35" s="146"/>
    </row>
    <row r="36" spans="1:256" x14ac:dyDescent="0.2">
      <c r="A36" s="146"/>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c r="CG36" s="146"/>
      <c r="CH36" s="146"/>
      <c r="CI36" s="146"/>
      <c r="CJ36" s="146"/>
      <c r="CK36" s="146"/>
      <c r="CL36" s="146"/>
      <c r="CM36" s="146"/>
      <c r="CN36" s="146"/>
      <c r="CO36" s="146"/>
      <c r="CP36" s="146"/>
      <c r="CQ36" s="146"/>
      <c r="CR36" s="146"/>
      <c r="CS36" s="146"/>
      <c r="CT36" s="146"/>
      <c r="CU36" s="146"/>
      <c r="CV36" s="146"/>
      <c r="CW36" s="146"/>
      <c r="CX36" s="146"/>
      <c r="CY36" s="146"/>
      <c r="CZ36" s="146"/>
      <c r="DA36" s="146"/>
      <c r="DB36" s="146"/>
      <c r="DC36" s="146"/>
      <c r="DD36" s="146"/>
      <c r="DE36" s="146"/>
      <c r="DF36" s="146"/>
      <c r="DG36" s="146"/>
      <c r="DH36" s="146"/>
      <c r="DI36" s="146"/>
      <c r="DJ36" s="146"/>
      <c r="DK36" s="146"/>
      <c r="DL36" s="146"/>
      <c r="DM36" s="146"/>
      <c r="DN36" s="146"/>
      <c r="DO36" s="146"/>
      <c r="DP36" s="146"/>
      <c r="DQ36" s="146"/>
      <c r="DR36" s="146"/>
      <c r="DS36" s="146"/>
      <c r="DT36" s="146"/>
      <c r="DU36" s="146"/>
      <c r="DV36" s="146"/>
      <c r="DW36" s="146"/>
      <c r="DX36" s="146"/>
      <c r="DY36" s="146"/>
      <c r="DZ36" s="146"/>
      <c r="EA36" s="146"/>
      <c r="EB36" s="146"/>
      <c r="EC36" s="146"/>
      <c r="ED36" s="146"/>
      <c r="EE36" s="146"/>
      <c r="EF36" s="146"/>
      <c r="EG36" s="146"/>
      <c r="EH36" s="146"/>
      <c r="EI36" s="146"/>
      <c r="EJ36" s="146"/>
      <c r="EK36" s="146"/>
      <c r="EL36" s="146"/>
      <c r="EM36" s="146"/>
      <c r="EN36" s="146"/>
      <c r="EO36" s="146"/>
      <c r="EP36" s="146"/>
      <c r="EQ36" s="146"/>
      <c r="ER36" s="146"/>
      <c r="ES36" s="146"/>
      <c r="ET36" s="146"/>
      <c r="EU36" s="146"/>
      <c r="EV36" s="146"/>
      <c r="EW36" s="146"/>
      <c r="EX36" s="146"/>
      <c r="EY36" s="146"/>
      <c r="EZ36" s="146"/>
      <c r="FA36" s="146"/>
      <c r="FB36" s="146"/>
      <c r="FC36" s="146"/>
      <c r="FD36" s="146"/>
      <c r="FE36" s="146"/>
      <c r="FF36" s="146"/>
      <c r="FG36" s="146"/>
      <c r="FH36" s="146"/>
      <c r="FI36" s="146"/>
      <c r="FJ36" s="146"/>
      <c r="FK36" s="146"/>
      <c r="FL36" s="146"/>
      <c r="FM36" s="146"/>
      <c r="FN36" s="146"/>
      <c r="FO36" s="146"/>
      <c r="FP36" s="146"/>
      <c r="FQ36" s="146"/>
      <c r="FR36" s="146"/>
      <c r="FS36" s="146"/>
      <c r="FT36" s="146"/>
      <c r="FU36" s="146"/>
      <c r="FV36" s="146"/>
      <c r="FW36" s="146"/>
      <c r="FX36" s="146"/>
      <c r="FY36" s="146"/>
      <c r="FZ36" s="146"/>
      <c r="GA36" s="146"/>
      <c r="GB36" s="146"/>
      <c r="GC36" s="146"/>
      <c r="GD36" s="146"/>
      <c r="GE36" s="146"/>
      <c r="GF36" s="146"/>
      <c r="GG36" s="146"/>
      <c r="GH36" s="146"/>
      <c r="GI36" s="146"/>
      <c r="GJ36" s="146"/>
      <c r="GK36" s="146"/>
      <c r="GL36" s="146"/>
      <c r="GM36" s="146"/>
      <c r="GN36" s="146"/>
      <c r="GO36" s="146"/>
      <c r="GP36" s="146"/>
      <c r="GQ36" s="146"/>
      <c r="GR36" s="146"/>
      <c r="GS36" s="146"/>
      <c r="GT36" s="146"/>
      <c r="GU36" s="146"/>
      <c r="GV36" s="146"/>
      <c r="GW36" s="146"/>
      <c r="GX36" s="146"/>
      <c r="GY36" s="146"/>
      <c r="GZ36" s="146"/>
      <c r="HA36" s="146"/>
      <c r="HB36" s="146"/>
      <c r="HC36" s="146"/>
      <c r="HD36" s="146"/>
      <c r="HE36" s="146"/>
      <c r="HF36" s="146"/>
      <c r="HG36" s="146"/>
      <c r="HH36" s="146"/>
      <c r="HI36" s="146"/>
      <c r="HJ36" s="146"/>
      <c r="HK36" s="146"/>
      <c r="HL36" s="146"/>
      <c r="HM36" s="146"/>
      <c r="HN36" s="146"/>
      <c r="HO36" s="146"/>
      <c r="HP36" s="146"/>
      <c r="HQ36" s="146"/>
      <c r="HR36" s="146"/>
      <c r="HS36" s="146"/>
      <c r="HT36" s="146"/>
      <c r="HU36" s="146"/>
      <c r="HV36" s="146"/>
      <c r="HW36" s="146"/>
      <c r="HX36" s="146"/>
      <c r="HY36" s="146"/>
      <c r="HZ36" s="146"/>
      <c r="IA36" s="146"/>
      <c r="IB36" s="146"/>
      <c r="IC36" s="146"/>
      <c r="ID36" s="146"/>
      <c r="IE36" s="146"/>
      <c r="IF36" s="146"/>
      <c r="IG36" s="146"/>
      <c r="IH36" s="146"/>
      <c r="II36" s="146"/>
      <c r="IJ36" s="146"/>
      <c r="IK36" s="146"/>
      <c r="IL36" s="146"/>
      <c r="IM36" s="146"/>
      <c r="IN36" s="146"/>
      <c r="IO36" s="146"/>
      <c r="IP36" s="146"/>
      <c r="IQ36" s="146"/>
      <c r="IR36" s="146"/>
      <c r="IS36" s="146"/>
      <c r="IT36" s="146"/>
      <c r="IU36" s="146"/>
      <c r="IV36" s="146"/>
    </row>
    <row r="37" spans="1:256" x14ac:dyDescent="0.2">
      <c r="A37" s="146" t="s">
        <v>877</v>
      </c>
      <c r="B37" s="151" t="s">
        <v>858</v>
      </c>
      <c r="C37" s="152" t="s">
        <v>859</v>
      </c>
      <c r="D37" s="151" t="s">
        <v>860</v>
      </c>
      <c r="E37" s="151" t="s">
        <v>861</v>
      </c>
    </row>
    <row r="38" spans="1:256" x14ac:dyDescent="0.2">
      <c r="A38" s="144" t="s">
        <v>862</v>
      </c>
      <c r="B38" s="151" t="s">
        <v>858</v>
      </c>
      <c r="C38" s="151" t="s">
        <v>861</v>
      </c>
    </row>
    <row r="39" spans="1:256" x14ac:dyDescent="0.2">
      <c r="A39" s="146" t="s">
        <v>863</v>
      </c>
      <c r="D39" s="151" t="s">
        <v>858</v>
      </c>
      <c r="E39" s="151" t="s">
        <v>861</v>
      </c>
    </row>
    <row r="40" spans="1:256" x14ac:dyDescent="0.2">
      <c r="A40" s="146"/>
    </row>
    <row r="41" spans="1:256" x14ac:dyDescent="0.2">
      <c r="A41" s="146" t="s">
        <v>864</v>
      </c>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c r="CG41" s="146"/>
      <c r="CH41" s="146"/>
      <c r="CI41" s="146"/>
      <c r="CJ41" s="146"/>
      <c r="CK41" s="146"/>
      <c r="CL41" s="146"/>
      <c r="CM41" s="146"/>
      <c r="CN41" s="146"/>
      <c r="CO41" s="146"/>
      <c r="CP41" s="146"/>
      <c r="CQ41" s="146"/>
      <c r="CR41" s="146"/>
      <c r="CS41" s="146"/>
      <c r="CT41" s="146"/>
      <c r="CU41" s="146"/>
      <c r="CV41" s="146"/>
      <c r="CW41" s="146"/>
      <c r="CX41" s="146"/>
      <c r="CY41" s="146"/>
      <c r="CZ41" s="146"/>
      <c r="DA41" s="146"/>
      <c r="DB41" s="146"/>
      <c r="DC41" s="146"/>
      <c r="DD41" s="146"/>
      <c r="DE41" s="146"/>
      <c r="DF41" s="146"/>
      <c r="DG41" s="146"/>
      <c r="DH41" s="146"/>
      <c r="DI41" s="146"/>
      <c r="DJ41" s="146"/>
      <c r="DK41" s="146"/>
      <c r="DL41" s="146"/>
      <c r="DM41" s="146"/>
      <c r="DN41" s="146"/>
      <c r="DO41" s="146"/>
      <c r="DP41" s="146"/>
      <c r="DQ41" s="146"/>
      <c r="DR41" s="146"/>
      <c r="DS41" s="146"/>
      <c r="DT41" s="146"/>
      <c r="DU41" s="146"/>
      <c r="DV41" s="146"/>
      <c r="DW41" s="146"/>
      <c r="DX41" s="146"/>
      <c r="DY41" s="146"/>
      <c r="DZ41" s="146"/>
      <c r="EA41" s="146"/>
      <c r="EB41" s="146"/>
      <c r="EC41" s="146"/>
      <c r="ED41" s="146"/>
      <c r="EE41" s="146"/>
      <c r="EF41" s="146"/>
      <c r="EG41" s="146"/>
      <c r="EH41" s="146"/>
      <c r="EI41" s="146"/>
      <c r="EJ41" s="146"/>
      <c r="EK41" s="146"/>
      <c r="EL41" s="146"/>
      <c r="EM41" s="146"/>
      <c r="EN41" s="146"/>
      <c r="EO41" s="146"/>
      <c r="EP41" s="146"/>
      <c r="EQ41" s="146"/>
      <c r="ER41" s="146"/>
      <c r="ES41" s="146"/>
      <c r="ET41" s="146"/>
      <c r="EU41" s="146"/>
      <c r="EV41" s="146"/>
      <c r="EW41" s="146"/>
      <c r="EX41" s="146"/>
      <c r="EY41" s="146"/>
      <c r="EZ41" s="146"/>
      <c r="FA41" s="146"/>
      <c r="FB41" s="146"/>
      <c r="FC41" s="146"/>
      <c r="FD41" s="146"/>
      <c r="FE41" s="146"/>
      <c r="FF41" s="146"/>
      <c r="FG41" s="146"/>
      <c r="FH41" s="146"/>
      <c r="FI41" s="146"/>
      <c r="FJ41" s="146"/>
      <c r="FK41" s="146"/>
      <c r="FL41" s="146"/>
      <c r="FM41" s="146"/>
      <c r="FN41" s="146"/>
      <c r="FO41" s="146"/>
      <c r="FP41" s="146"/>
      <c r="FQ41" s="146"/>
      <c r="FR41" s="146"/>
      <c r="FS41" s="146"/>
      <c r="FT41" s="146"/>
      <c r="FU41" s="146"/>
      <c r="FV41" s="146"/>
      <c r="FW41" s="146"/>
      <c r="FX41" s="146"/>
      <c r="FY41" s="146"/>
      <c r="FZ41" s="146"/>
      <c r="GA41" s="146"/>
      <c r="GB41" s="146"/>
      <c r="GC41" s="146"/>
      <c r="GD41" s="146"/>
      <c r="GE41" s="146"/>
      <c r="GF41" s="146"/>
      <c r="GG41" s="146"/>
      <c r="GH41" s="146"/>
      <c r="GI41" s="146"/>
      <c r="GJ41" s="146"/>
      <c r="GK41" s="146"/>
      <c r="GL41" s="146"/>
      <c r="GM41" s="146"/>
      <c r="GN41" s="146"/>
      <c r="GO41" s="146"/>
      <c r="GP41" s="146"/>
      <c r="GQ41" s="146"/>
      <c r="GR41" s="146"/>
      <c r="GS41" s="146"/>
      <c r="GT41" s="146"/>
      <c r="GU41" s="146"/>
      <c r="GV41" s="146"/>
      <c r="GW41" s="146"/>
      <c r="GX41" s="146"/>
      <c r="GY41" s="146"/>
      <c r="GZ41" s="146"/>
      <c r="HA41" s="146"/>
      <c r="HB41" s="146"/>
      <c r="HC41" s="146"/>
      <c r="HD41" s="146"/>
      <c r="HE41" s="146"/>
      <c r="HF41" s="146"/>
      <c r="HG41" s="146"/>
      <c r="HH41" s="146"/>
      <c r="HI41" s="146"/>
      <c r="HJ41" s="146"/>
      <c r="HK41" s="146"/>
      <c r="HL41" s="146"/>
      <c r="HM41" s="146"/>
      <c r="HN41" s="146"/>
      <c r="HO41" s="146"/>
      <c r="HP41" s="146"/>
      <c r="HQ41" s="146"/>
      <c r="HR41" s="146"/>
      <c r="HS41" s="146"/>
      <c r="HT41" s="146"/>
      <c r="HU41" s="146"/>
      <c r="HV41" s="146"/>
      <c r="HW41" s="146"/>
      <c r="HX41" s="146"/>
      <c r="HY41" s="146"/>
      <c r="HZ41" s="146"/>
      <c r="IA41" s="146"/>
      <c r="IB41" s="146"/>
      <c r="IC41" s="146"/>
      <c r="ID41" s="146"/>
      <c r="IE41" s="146"/>
      <c r="IF41" s="146"/>
      <c r="IG41" s="146"/>
      <c r="IH41" s="146"/>
      <c r="II41" s="146"/>
      <c r="IJ41" s="146"/>
      <c r="IK41" s="146"/>
      <c r="IL41" s="146"/>
      <c r="IM41" s="146"/>
      <c r="IN41" s="146"/>
      <c r="IO41" s="146"/>
      <c r="IP41" s="146"/>
      <c r="IQ41" s="146"/>
      <c r="IR41" s="146"/>
      <c r="IS41" s="146"/>
      <c r="IT41" s="146"/>
      <c r="IU41" s="146"/>
      <c r="IV41" s="146"/>
    </row>
    <row r="42" spans="1:256" x14ac:dyDescent="0.2">
      <c r="A42" s="153" t="s">
        <v>878</v>
      </c>
      <c r="I42" s="146"/>
    </row>
    <row r="43" spans="1:256" x14ac:dyDescent="0.2">
      <c r="A43" s="153" t="s">
        <v>879</v>
      </c>
      <c r="I43" s="146"/>
    </row>
    <row r="44" spans="1:256" x14ac:dyDescent="0.2">
      <c r="A44" s="153" t="s">
        <v>880</v>
      </c>
      <c r="I44" s="146"/>
    </row>
    <row r="45" spans="1:256" x14ac:dyDescent="0.2">
      <c r="A45" s="153"/>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c r="CG45" s="146"/>
      <c r="CH45" s="146"/>
      <c r="CI45" s="146"/>
      <c r="CJ45" s="146"/>
      <c r="CK45" s="146"/>
      <c r="CL45" s="146"/>
      <c r="CM45" s="146"/>
      <c r="CN45" s="146"/>
      <c r="CO45" s="146"/>
      <c r="CP45" s="146"/>
      <c r="CQ45" s="146"/>
      <c r="CR45" s="146"/>
      <c r="CS45" s="146"/>
      <c r="CT45" s="146"/>
      <c r="CU45" s="146"/>
      <c r="CV45" s="146"/>
      <c r="CW45" s="146"/>
      <c r="CX45" s="146"/>
      <c r="CY45" s="146"/>
      <c r="CZ45" s="146"/>
      <c r="DA45" s="146"/>
      <c r="DB45" s="146"/>
      <c r="DC45" s="146"/>
      <c r="DD45" s="146"/>
      <c r="DE45" s="146"/>
      <c r="DF45" s="146"/>
      <c r="DG45" s="146"/>
      <c r="DH45" s="146"/>
      <c r="DI45" s="146"/>
      <c r="DJ45" s="146"/>
      <c r="DK45" s="146"/>
      <c r="DL45" s="146"/>
      <c r="DM45" s="146"/>
      <c r="DN45" s="146"/>
      <c r="DO45" s="146"/>
      <c r="DP45" s="146"/>
      <c r="DQ45" s="146"/>
      <c r="DR45" s="146"/>
      <c r="DS45" s="146"/>
      <c r="DT45" s="146"/>
      <c r="DU45" s="146"/>
      <c r="DV45" s="146"/>
      <c r="DW45" s="146"/>
      <c r="DX45" s="146"/>
      <c r="DY45" s="146"/>
      <c r="DZ45" s="146"/>
      <c r="EA45" s="146"/>
      <c r="EB45" s="146"/>
      <c r="EC45" s="146"/>
      <c r="ED45" s="146"/>
      <c r="EE45" s="146"/>
      <c r="EF45" s="146"/>
      <c r="EG45" s="146"/>
      <c r="EH45" s="146"/>
      <c r="EI45" s="146"/>
      <c r="EJ45" s="146"/>
      <c r="EK45" s="146"/>
      <c r="EL45" s="146"/>
      <c r="EM45" s="146"/>
      <c r="EN45" s="146"/>
      <c r="EO45" s="146"/>
      <c r="EP45" s="146"/>
      <c r="EQ45" s="146"/>
      <c r="ER45" s="146"/>
      <c r="ES45" s="146"/>
      <c r="ET45" s="146"/>
      <c r="EU45" s="146"/>
      <c r="EV45" s="146"/>
      <c r="EW45" s="146"/>
      <c r="EX45" s="146"/>
      <c r="EY45" s="146"/>
      <c r="EZ45" s="146"/>
      <c r="FA45" s="146"/>
      <c r="FB45" s="146"/>
      <c r="FC45" s="146"/>
      <c r="FD45" s="146"/>
      <c r="FE45" s="146"/>
      <c r="FF45" s="146"/>
      <c r="FG45" s="146"/>
      <c r="FH45" s="146"/>
      <c r="FI45" s="146"/>
      <c r="FJ45" s="146"/>
      <c r="FK45" s="146"/>
      <c r="FL45" s="146"/>
      <c r="FM45" s="146"/>
      <c r="FN45" s="146"/>
      <c r="FO45" s="146"/>
      <c r="FP45" s="146"/>
      <c r="FQ45" s="146"/>
      <c r="FR45" s="146"/>
      <c r="FS45" s="146"/>
      <c r="FT45" s="146"/>
      <c r="FU45" s="146"/>
      <c r="FV45" s="146"/>
      <c r="FW45" s="146"/>
      <c r="FX45" s="146"/>
      <c r="FY45" s="146"/>
      <c r="FZ45" s="146"/>
      <c r="GA45" s="146"/>
      <c r="GB45" s="146"/>
      <c r="GC45" s="146"/>
      <c r="GD45" s="146"/>
      <c r="GE45" s="146"/>
      <c r="GF45" s="146"/>
      <c r="GG45" s="146"/>
      <c r="GH45" s="146"/>
      <c r="GI45" s="146"/>
      <c r="GJ45" s="146"/>
      <c r="GK45" s="146"/>
      <c r="GL45" s="146"/>
      <c r="GM45" s="146"/>
      <c r="GN45" s="146"/>
      <c r="GO45" s="146"/>
      <c r="GP45" s="146"/>
      <c r="GQ45" s="146"/>
      <c r="GR45" s="146"/>
      <c r="GS45" s="146"/>
      <c r="GT45" s="146"/>
      <c r="GU45" s="146"/>
      <c r="GV45" s="146"/>
      <c r="GW45" s="146"/>
      <c r="GX45" s="146"/>
      <c r="GY45" s="146"/>
      <c r="GZ45" s="146"/>
      <c r="HA45" s="146"/>
      <c r="HB45" s="146"/>
      <c r="HC45" s="146"/>
      <c r="HD45" s="146"/>
      <c r="HE45" s="146"/>
      <c r="HF45" s="146"/>
      <c r="HG45" s="146"/>
      <c r="HH45" s="146"/>
      <c r="HI45" s="146"/>
      <c r="HJ45" s="146"/>
      <c r="HK45" s="146"/>
      <c r="HL45" s="146"/>
      <c r="HM45" s="146"/>
      <c r="HN45" s="146"/>
      <c r="HO45" s="146"/>
      <c r="HP45" s="146"/>
      <c r="HQ45" s="146"/>
      <c r="HR45" s="146"/>
      <c r="HS45" s="146"/>
      <c r="HT45" s="146"/>
      <c r="HU45" s="146"/>
      <c r="HV45" s="146"/>
      <c r="HW45" s="146"/>
      <c r="HX45" s="146"/>
      <c r="HY45" s="146"/>
      <c r="HZ45" s="146"/>
      <c r="IA45" s="146"/>
      <c r="IB45" s="146"/>
      <c r="IC45" s="146"/>
      <c r="ID45" s="146"/>
      <c r="IE45" s="146"/>
      <c r="IF45" s="146"/>
      <c r="IG45" s="146"/>
      <c r="IH45" s="146"/>
      <c r="II45" s="146"/>
      <c r="IJ45" s="146"/>
      <c r="IK45" s="146"/>
      <c r="IL45" s="146"/>
      <c r="IM45" s="146"/>
      <c r="IN45" s="146"/>
      <c r="IO45" s="146"/>
      <c r="IP45" s="146"/>
      <c r="IQ45" s="146"/>
      <c r="IR45" s="146"/>
      <c r="IS45" s="146"/>
      <c r="IT45" s="146"/>
      <c r="IU45" s="146"/>
      <c r="IV45" s="146"/>
    </row>
    <row r="46" spans="1:256" x14ac:dyDescent="0.2">
      <c r="A46" s="146" t="s">
        <v>881</v>
      </c>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c r="CG46" s="146"/>
      <c r="CH46" s="146"/>
      <c r="CI46" s="146"/>
      <c r="CJ46" s="146"/>
      <c r="CK46" s="146"/>
      <c r="CL46" s="146"/>
      <c r="CM46" s="146"/>
      <c r="CN46" s="146"/>
      <c r="CO46" s="146"/>
      <c r="CP46" s="146"/>
      <c r="CQ46" s="146"/>
      <c r="CR46" s="146"/>
      <c r="CS46" s="146"/>
      <c r="CT46" s="146"/>
      <c r="CU46" s="146"/>
      <c r="CV46" s="146"/>
      <c r="CW46" s="146"/>
      <c r="CX46" s="146"/>
      <c r="CY46" s="146"/>
      <c r="CZ46" s="146"/>
      <c r="DA46" s="146"/>
      <c r="DB46" s="146"/>
      <c r="DC46" s="146"/>
      <c r="DD46" s="146"/>
      <c r="DE46" s="146"/>
      <c r="DF46" s="146"/>
      <c r="DG46" s="146"/>
      <c r="DH46" s="146"/>
      <c r="DI46" s="146"/>
      <c r="DJ46" s="146"/>
      <c r="DK46" s="146"/>
      <c r="DL46" s="146"/>
      <c r="DM46" s="146"/>
      <c r="DN46" s="146"/>
      <c r="DO46" s="146"/>
      <c r="DP46" s="146"/>
      <c r="DQ46" s="146"/>
      <c r="DR46" s="146"/>
      <c r="DS46" s="146"/>
      <c r="DT46" s="146"/>
      <c r="DU46" s="146"/>
      <c r="DV46" s="146"/>
      <c r="DW46" s="146"/>
      <c r="DX46" s="146"/>
      <c r="DY46" s="146"/>
      <c r="DZ46" s="146"/>
      <c r="EA46" s="146"/>
      <c r="EB46" s="146"/>
      <c r="EC46" s="146"/>
      <c r="ED46" s="146"/>
      <c r="EE46" s="146"/>
      <c r="EF46" s="146"/>
      <c r="EG46" s="146"/>
      <c r="EH46" s="146"/>
      <c r="EI46" s="146"/>
      <c r="EJ46" s="146"/>
      <c r="EK46" s="146"/>
      <c r="EL46" s="146"/>
      <c r="EM46" s="146"/>
      <c r="EN46" s="146"/>
      <c r="EO46" s="146"/>
      <c r="EP46" s="146"/>
      <c r="EQ46" s="146"/>
      <c r="ER46" s="146"/>
      <c r="ES46" s="146"/>
      <c r="ET46" s="146"/>
      <c r="EU46" s="146"/>
      <c r="EV46" s="146"/>
      <c r="EW46" s="146"/>
      <c r="EX46" s="146"/>
      <c r="EY46" s="146"/>
      <c r="EZ46" s="146"/>
      <c r="FA46" s="146"/>
      <c r="FB46" s="146"/>
      <c r="FC46" s="146"/>
      <c r="FD46" s="146"/>
      <c r="FE46" s="146"/>
      <c r="FF46" s="146"/>
      <c r="FG46" s="146"/>
      <c r="FH46" s="146"/>
      <c r="FI46" s="146"/>
      <c r="FJ46" s="146"/>
      <c r="FK46" s="146"/>
      <c r="FL46" s="146"/>
      <c r="FM46" s="146"/>
      <c r="FN46" s="146"/>
      <c r="FO46" s="146"/>
      <c r="FP46" s="146"/>
      <c r="FQ46" s="146"/>
      <c r="FR46" s="146"/>
      <c r="FS46" s="146"/>
      <c r="FT46" s="146"/>
      <c r="FU46" s="146"/>
      <c r="FV46" s="146"/>
      <c r="FW46" s="146"/>
      <c r="FX46" s="146"/>
      <c r="FY46" s="146"/>
      <c r="FZ46" s="146"/>
      <c r="GA46" s="146"/>
      <c r="GB46" s="146"/>
      <c r="GC46" s="146"/>
      <c r="GD46" s="146"/>
      <c r="GE46" s="146"/>
      <c r="GF46" s="146"/>
      <c r="GG46" s="146"/>
      <c r="GH46" s="146"/>
      <c r="GI46" s="146"/>
      <c r="GJ46" s="146"/>
      <c r="GK46" s="146"/>
      <c r="GL46" s="146"/>
      <c r="GM46" s="146"/>
      <c r="GN46" s="146"/>
      <c r="GO46" s="146"/>
      <c r="GP46" s="146"/>
      <c r="GQ46" s="146"/>
      <c r="GR46" s="146"/>
      <c r="GS46" s="146"/>
      <c r="GT46" s="146"/>
      <c r="GU46" s="146"/>
      <c r="GV46" s="146"/>
      <c r="GW46" s="146"/>
      <c r="GX46" s="146"/>
      <c r="GY46" s="146"/>
      <c r="GZ46" s="146"/>
      <c r="HA46" s="146"/>
      <c r="HB46" s="146"/>
      <c r="HC46" s="146"/>
      <c r="HD46" s="146"/>
      <c r="HE46" s="146"/>
      <c r="HF46" s="146"/>
      <c r="HG46" s="146"/>
      <c r="HH46" s="146"/>
      <c r="HI46" s="146"/>
      <c r="HJ46" s="146"/>
      <c r="HK46" s="146"/>
      <c r="HL46" s="146"/>
      <c r="HM46" s="146"/>
      <c r="HN46" s="146"/>
      <c r="HO46" s="146"/>
      <c r="HP46" s="146"/>
      <c r="HQ46" s="146"/>
      <c r="HR46" s="146"/>
      <c r="HS46" s="146"/>
      <c r="HT46" s="146"/>
      <c r="HU46" s="146"/>
      <c r="HV46" s="146"/>
      <c r="HW46" s="146"/>
      <c r="HX46" s="146"/>
      <c r="HY46" s="146"/>
      <c r="HZ46" s="146"/>
      <c r="IA46" s="146"/>
      <c r="IB46" s="146"/>
      <c r="IC46" s="146"/>
      <c r="ID46" s="146"/>
      <c r="IE46" s="146"/>
      <c r="IF46" s="146"/>
      <c r="IG46" s="146"/>
      <c r="IH46" s="146"/>
      <c r="II46" s="146"/>
      <c r="IJ46" s="146"/>
      <c r="IK46" s="146"/>
      <c r="IL46" s="146"/>
      <c r="IM46" s="146"/>
      <c r="IN46" s="146"/>
      <c r="IO46" s="146"/>
      <c r="IP46" s="146"/>
      <c r="IQ46" s="146"/>
      <c r="IR46" s="146"/>
      <c r="IS46" s="146"/>
      <c r="IT46" s="146"/>
      <c r="IU46" s="146"/>
      <c r="IV46" s="146"/>
    </row>
    <row r="47" spans="1:256" x14ac:dyDescent="0.2">
      <c r="A47" s="146"/>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c r="CG47" s="146"/>
      <c r="CH47" s="146"/>
      <c r="CI47" s="146"/>
      <c r="CJ47" s="146"/>
      <c r="CK47" s="146"/>
      <c r="CL47" s="146"/>
      <c r="CM47" s="146"/>
      <c r="CN47" s="146"/>
      <c r="CO47" s="146"/>
      <c r="CP47" s="146"/>
      <c r="CQ47" s="146"/>
      <c r="CR47" s="146"/>
      <c r="CS47" s="146"/>
      <c r="CT47" s="146"/>
      <c r="CU47" s="146"/>
      <c r="CV47" s="146"/>
      <c r="CW47" s="146"/>
      <c r="CX47" s="146"/>
      <c r="CY47" s="146"/>
      <c r="CZ47" s="146"/>
      <c r="DA47" s="146"/>
      <c r="DB47" s="146"/>
      <c r="DC47" s="146"/>
      <c r="DD47" s="146"/>
      <c r="DE47" s="146"/>
      <c r="DF47" s="146"/>
      <c r="DG47" s="146"/>
      <c r="DH47" s="146"/>
      <c r="DI47" s="146"/>
      <c r="DJ47" s="146"/>
      <c r="DK47" s="146"/>
      <c r="DL47" s="146"/>
      <c r="DM47" s="146"/>
      <c r="DN47" s="146"/>
      <c r="DO47" s="146"/>
      <c r="DP47" s="146"/>
      <c r="DQ47" s="146"/>
      <c r="DR47" s="146"/>
      <c r="DS47" s="146"/>
      <c r="DT47" s="146"/>
      <c r="DU47" s="146"/>
      <c r="DV47" s="146"/>
      <c r="DW47" s="146"/>
      <c r="DX47" s="146"/>
      <c r="DY47" s="146"/>
      <c r="DZ47" s="146"/>
      <c r="EA47" s="146"/>
      <c r="EB47" s="146"/>
      <c r="EC47" s="146"/>
      <c r="ED47" s="146"/>
      <c r="EE47" s="146"/>
      <c r="EF47" s="146"/>
      <c r="EG47" s="146"/>
      <c r="EH47" s="146"/>
      <c r="EI47" s="146"/>
      <c r="EJ47" s="146"/>
      <c r="EK47" s="146"/>
      <c r="EL47" s="146"/>
      <c r="EM47" s="146"/>
      <c r="EN47" s="146"/>
      <c r="EO47" s="146"/>
      <c r="EP47" s="146"/>
      <c r="EQ47" s="146"/>
      <c r="ER47" s="146"/>
      <c r="ES47" s="146"/>
      <c r="ET47" s="146"/>
      <c r="EU47" s="146"/>
      <c r="EV47" s="146"/>
      <c r="EW47" s="146"/>
      <c r="EX47" s="146"/>
      <c r="EY47" s="146"/>
      <c r="EZ47" s="146"/>
      <c r="FA47" s="146"/>
      <c r="FB47" s="146"/>
      <c r="FC47" s="146"/>
      <c r="FD47" s="146"/>
      <c r="FE47" s="146"/>
      <c r="FF47" s="146"/>
      <c r="FG47" s="146"/>
      <c r="FH47" s="146"/>
      <c r="FI47" s="146"/>
      <c r="FJ47" s="146"/>
      <c r="FK47" s="146"/>
      <c r="FL47" s="146"/>
      <c r="FM47" s="146"/>
      <c r="FN47" s="146"/>
      <c r="FO47" s="146"/>
      <c r="FP47" s="146"/>
      <c r="FQ47" s="146"/>
      <c r="FR47" s="146"/>
      <c r="FS47" s="146"/>
      <c r="FT47" s="146"/>
      <c r="FU47" s="146"/>
      <c r="FV47" s="146"/>
      <c r="FW47" s="146"/>
      <c r="FX47" s="146"/>
      <c r="FY47" s="146"/>
      <c r="FZ47" s="146"/>
      <c r="GA47" s="146"/>
      <c r="GB47" s="146"/>
      <c r="GC47" s="146"/>
      <c r="GD47" s="146"/>
      <c r="GE47" s="146"/>
      <c r="GF47" s="146"/>
      <c r="GG47" s="146"/>
      <c r="GH47" s="146"/>
      <c r="GI47" s="146"/>
      <c r="GJ47" s="146"/>
      <c r="GK47" s="146"/>
      <c r="GL47" s="146"/>
      <c r="GM47" s="146"/>
      <c r="GN47" s="146"/>
      <c r="GO47" s="146"/>
      <c r="GP47" s="146"/>
      <c r="GQ47" s="146"/>
      <c r="GR47" s="146"/>
      <c r="GS47" s="146"/>
      <c r="GT47" s="146"/>
      <c r="GU47" s="146"/>
      <c r="GV47" s="146"/>
      <c r="GW47" s="146"/>
      <c r="GX47" s="146"/>
      <c r="GY47" s="146"/>
      <c r="GZ47" s="146"/>
      <c r="HA47" s="146"/>
      <c r="HB47" s="146"/>
      <c r="HC47" s="146"/>
      <c r="HD47" s="146"/>
      <c r="HE47" s="146"/>
      <c r="HF47" s="146"/>
      <c r="HG47" s="146"/>
      <c r="HH47" s="146"/>
      <c r="HI47" s="146"/>
      <c r="HJ47" s="146"/>
      <c r="HK47" s="146"/>
      <c r="HL47" s="146"/>
      <c r="HM47" s="146"/>
      <c r="HN47" s="146"/>
      <c r="HO47" s="146"/>
      <c r="HP47" s="146"/>
      <c r="HQ47" s="146"/>
      <c r="HR47" s="146"/>
      <c r="HS47" s="146"/>
      <c r="HT47" s="146"/>
      <c r="HU47" s="146"/>
      <c r="HV47" s="146"/>
      <c r="HW47" s="146"/>
      <c r="HX47" s="146"/>
      <c r="HY47" s="146"/>
      <c r="HZ47" s="146"/>
      <c r="IA47" s="146"/>
      <c r="IB47" s="146"/>
      <c r="IC47" s="146"/>
      <c r="ID47" s="146"/>
      <c r="IE47" s="146"/>
      <c r="IF47" s="146"/>
      <c r="IG47" s="146"/>
      <c r="IH47" s="146"/>
      <c r="II47" s="146"/>
      <c r="IJ47" s="146"/>
      <c r="IK47" s="146"/>
      <c r="IL47" s="146"/>
      <c r="IM47" s="146"/>
      <c r="IN47" s="146"/>
      <c r="IO47" s="146"/>
      <c r="IP47" s="146"/>
      <c r="IQ47" s="146"/>
      <c r="IR47" s="146"/>
      <c r="IS47" s="146"/>
      <c r="IT47" s="146"/>
      <c r="IU47" s="146"/>
      <c r="IV47" s="146"/>
    </row>
    <row r="48" spans="1:256" x14ac:dyDescent="0.2">
      <c r="A48" s="146" t="s">
        <v>882</v>
      </c>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c r="CG48" s="146"/>
      <c r="CH48" s="146"/>
      <c r="CI48" s="146"/>
      <c r="CJ48" s="146"/>
      <c r="CK48" s="146"/>
      <c r="CL48" s="146"/>
      <c r="CM48" s="146"/>
      <c r="CN48" s="146"/>
      <c r="CO48" s="146"/>
      <c r="CP48" s="146"/>
      <c r="CQ48" s="146"/>
      <c r="CR48" s="146"/>
      <c r="CS48" s="146"/>
      <c r="CT48" s="146"/>
      <c r="CU48" s="146"/>
      <c r="CV48" s="146"/>
      <c r="CW48" s="146"/>
      <c r="CX48" s="146"/>
      <c r="CY48" s="146"/>
      <c r="CZ48" s="146"/>
      <c r="DA48" s="146"/>
      <c r="DB48" s="146"/>
      <c r="DC48" s="146"/>
      <c r="DD48" s="146"/>
      <c r="DE48" s="146"/>
      <c r="DF48" s="146"/>
      <c r="DG48" s="146"/>
      <c r="DH48" s="146"/>
      <c r="DI48" s="146"/>
      <c r="DJ48" s="146"/>
      <c r="DK48" s="146"/>
      <c r="DL48" s="146"/>
      <c r="DM48" s="146"/>
      <c r="DN48" s="146"/>
      <c r="DO48" s="146"/>
      <c r="DP48" s="146"/>
      <c r="DQ48" s="146"/>
      <c r="DR48" s="146"/>
      <c r="DS48" s="146"/>
      <c r="DT48" s="146"/>
      <c r="DU48" s="146"/>
      <c r="DV48" s="146"/>
      <c r="DW48" s="146"/>
      <c r="DX48" s="146"/>
      <c r="DY48" s="146"/>
      <c r="DZ48" s="146"/>
      <c r="EA48" s="146"/>
      <c r="EB48" s="146"/>
      <c r="EC48" s="146"/>
      <c r="ED48" s="146"/>
      <c r="EE48" s="146"/>
      <c r="EF48" s="146"/>
      <c r="EG48" s="146"/>
      <c r="EH48" s="146"/>
      <c r="EI48" s="146"/>
      <c r="EJ48" s="146"/>
      <c r="EK48" s="146"/>
      <c r="EL48" s="146"/>
      <c r="EM48" s="146"/>
      <c r="EN48" s="146"/>
      <c r="EO48" s="146"/>
      <c r="EP48" s="146"/>
      <c r="EQ48" s="146"/>
      <c r="ER48" s="146"/>
      <c r="ES48" s="146"/>
      <c r="ET48" s="146"/>
      <c r="EU48" s="146"/>
      <c r="EV48" s="146"/>
      <c r="EW48" s="146"/>
      <c r="EX48" s="146"/>
      <c r="EY48" s="146"/>
      <c r="EZ48" s="146"/>
      <c r="FA48" s="146"/>
      <c r="FB48" s="146"/>
      <c r="FC48" s="146"/>
      <c r="FD48" s="146"/>
      <c r="FE48" s="146"/>
      <c r="FF48" s="146"/>
      <c r="FG48" s="146"/>
      <c r="FH48" s="146"/>
      <c r="FI48" s="146"/>
      <c r="FJ48" s="146"/>
      <c r="FK48" s="146"/>
      <c r="FL48" s="146"/>
      <c r="FM48" s="146"/>
      <c r="FN48" s="146"/>
      <c r="FO48" s="146"/>
      <c r="FP48" s="146"/>
      <c r="FQ48" s="146"/>
      <c r="FR48" s="146"/>
      <c r="FS48" s="146"/>
      <c r="FT48" s="146"/>
      <c r="FU48" s="146"/>
      <c r="FV48" s="146"/>
      <c r="FW48" s="146"/>
      <c r="FX48" s="146"/>
      <c r="FY48" s="146"/>
      <c r="FZ48" s="146"/>
      <c r="GA48" s="146"/>
      <c r="GB48" s="146"/>
      <c r="GC48" s="146"/>
      <c r="GD48" s="146"/>
      <c r="GE48" s="146"/>
      <c r="GF48" s="146"/>
      <c r="GG48" s="146"/>
      <c r="GH48" s="146"/>
      <c r="GI48" s="146"/>
      <c r="GJ48" s="146"/>
      <c r="GK48" s="146"/>
      <c r="GL48" s="146"/>
      <c r="GM48" s="146"/>
      <c r="GN48" s="146"/>
      <c r="GO48" s="146"/>
      <c r="GP48" s="146"/>
      <c r="GQ48" s="146"/>
      <c r="GR48" s="146"/>
      <c r="GS48" s="146"/>
      <c r="GT48" s="146"/>
      <c r="GU48" s="146"/>
      <c r="GV48" s="146"/>
      <c r="GW48" s="146"/>
      <c r="GX48" s="146"/>
      <c r="GY48" s="146"/>
      <c r="GZ48" s="146"/>
      <c r="HA48" s="146"/>
      <c r="HB48" s="146"/>
      <c r="HC48" s="146"/>
      <c r="HD48" s="146"/>
      <c r="HE48" s="146"/>
      <c r="HF48" s="146"/>
      <c r="HG48" s="146"/>
      <c r="HH48" s="146"/>
      <c r="HI48" s="146"/>
      <c r="HJ48" s="146"/>
      <c r="HK48" s="146"/>
      <c r="HL48" s="146"/>
      <c r="HM48" s="146"/>
      <c r="HN48" s="146"/>
      <c r="HO48" s="146"/>
      <c r="HP48" s="146"/>
      <c r="HQ48" s="146"/>
      <c r="HR48" s="146"/>
      <c r="HS48" s="146"/>
      <c r="HT48" s="146"/>
      <c r="HU48" s="146"/>
      <c r="HV48" s="146"/>
      <c r="HW48" s="146"/>
      <c r="HX48" s="146"/>
      <c r="HY48" s="146"/>
      <c r="HZ48" s="146"/>
      <c r="IA48" s="146"/>
      <c r="IB48" s="146"/>
      <c r="IC48" s="146"/>
      <c r="ID48" s="146"/>
      <c r="IE48" s="146"/>
      <c r="IF48" s="146"/>
      <c r="IG48" s="146"/>
      <c r="IH48" s="146"/>
      <c r="II48" s="146"/>
      <c r="IJ48" s="146"/>
      <c r="IK48" s="146"/>
      <c r="IL48" s="146"/>
      <c r="IM48" s="146"/>
      <c r="IN48" s="146"/>
      <c r="IO48" s="146"/>
      <c r="IP48" s="146"/>
      <c r="IQ48" s="146"/>
      <c r="IR48" s="146"/>
      <c r="IS48" s="146"/>
      <c r="IT48" s="146"/>
      <c r="IU48" s="146"/>
      <c r="IV48" s="146"/>
    </row>
    <row r="49" spans="1:256" x14ac:dyDescent="0.2">
      <c r="A49" s="146" t="s">
        <v>883</v>
      </c>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c r="CG49" s="146"/>
      <c r="CH49" s="146"/>
      <c r="CI49" s="146"/>
      <c r="CJ49" s="146"/>
      <c r="CK49" s="146"/>
      <c r="CL49" s="146"/>
      <c r="CM49" s="146"/>
      <c r="CN49" s="146"/>
      <c r="CO49" s="146"/>
      <c r="CP49" s="146"/>
      <c r="CQ49" s="146"/>
      <c r="CR49" s="146"/>
      <c r="CS49" s="146"/>
      <c r="CT49" s="146"/>
      <c r="CU49" s="146"/>
      <c r="CV49" s="146"/>
      <c r="CW49" s="146"/>
      <c r="CX49" s="146"/>
      <c r="CY49" s="146"/>
      <c r="CZ49" s="146"/>
      <c r="DA49" s="146"/>
      <c r="DB49" s="146"/>
      <c r="DC49" s="146"/>
      <c r="DD49" s="146"/>
      <c r="DE49" s="146"/>
      <c r="DF49" s="146"/>
      <c r="DG49" s="146"/>
      <c r="DH49" s="146"/>
      <c r="DI49" s="146"/>
      <c r="DJ49" s="146"/>
      <c r="DK49" s="146"/>
      <c r="DL49" s="146"/>
      <c r="DM49" s="146"/>
      <c r="DN49" s="146"/>
      <c r="DO49" s="146"/>
      <c r="DP49" s="146"/>
      <c r="DQ49" s="146"/>
      <c r="DR49" s="146"/>
      <c r="DS49" s="146"/>
      <c r="DT49" s="146"/>
      <c r="DU49" s="146"/>
      <c r="DV49" s="146"/>
      <c r="DW49" s="146"/>
      <c r="DX49" s="146"/>
      <c r="DY49" s="146"/>
      <c r="DZ49" s="146"/>
      <c r="EA49" s="146"/>
      <c r="EB49" s="146"/>
      <c r="EC49" s="146"/>
      <c r="ED49" s="146"/>
      <c r="EE49" s="146"/>
      <c r="EF49" s="146"/>
      <c r="EG49" s="146"/>
      <c r="EH49" s="146"/>
      <c r="EI49" s="146"/>
      <c r="EJ49" s="146"/>
      <c r="EK49" s="146"/>
      <c r="EL49" s="146"/>
      <c r="EM49" s="146"/>
      <c r="EN49" s="146"/>
      <c r="EO49" s="146"/>
      <c r="EP49" s="146"/>
      <c r="EQ49" s="146"/>
      <c r="ER49" s="146"/>
      <c r="ES49" s="146"/>
      <c r="ET49" s="146"/>
      <c r="EU49" s="146"/>
      <c r="EV49" s="146"/>
      <c r="EW49" s="146"/>
      <c r="EX49" s="146"/>
      <c r="EY49" s="146"/>
      <c r="EZ49" s="146"/>
      <c r="FA49" s="146"/>
      <c r="FB49" s="146"/>
      <c r="FC49" s="146"/>
      <c r="FD49" s="146"/>
      <c r="FE49" s="146"/>
      <c r="FF49" s="146"/>
      <c r="FG49" s="146"/>
      <c r="FH49" s="146"/>
      <c r="FI49" s="146"/>
      <c r="FJ49" s="146"/>
      <c r="FK49" s="146"/>
      <c r="FL49" s="146"/>
      <c r="FM49" s="146"/>
      <c r="FN49" s="146"/>
      <c r="FO49" s="146"/>
      <c r="FP49" s="146"/>
      <c r="FQ49" s="146"/>
      <c r="FR49" s="146"/>
      <c r="FS49" s="146"/>
      <c r="FT49" s="146"/>
      <c r="FU49" s="146"/>
      <c r="FV49" s="146"/>
      <c r="FW49" s="146"/>
      <c r="FX49" s="146"/>
      <c r="FY49" s="146"/>
      <c r="FZ49" s="146"/>
      <c r="GA49" s="146"/>
      <c r="GB49" s="146"/>
      <c r="GC49" s="146"/>
      <c r="GD49" s="146"/>
      <c r="GE49" s="146"/>
      <c r="GF49" s="146"/>
      <c r="GG49" s="146"/>
      <c r="GH49" s="146"/>
      <c r="GI49" s="146"/>
      <c r="GJ49" s="146"/>
      <c r="GK49" s="146"/>
      <c r="GL49" s="146"/>
      <c r="GM49" s="146"/>
      <c r="GN49" s="146"/>
      <c r="GO49" s="146"/>
      <c r="GP49" s="146"/>
      <c r="GQ49" s="146"/>
      <c r="GR49" s="146"/>
      <c r="GS49" s="146"/>
      <c r="GT49" s="146"/>
      <c r="GU49" s="146"/>
      <c r="GV49" s="146"/>
      <c r="GW49" s="146"/>
      <c r="GX49" s="146"/>
      <c r="GY49" s="146"/>
      <c r="GZ49" s="146"/>
      <c r="HA49" s="146"/>
      <c r="HB49" s="146"/>
      <c r="HC49" s="146"/>
      <c r="HD49" s="146"/>
      <c r="HE49" s="146"/>
      <c r="HF49" s="146"/>
      <c r="HG49" s="146"/>
      <c r="HH49" s="146"/>
      <c r="HI49" s="146"/>
      <c r="HJ49" s="146"/>
      <c r="HK49" s="146"/>
      <c r="HL49" s="146"/>
      <c r="HM49" s="146"/>
      <c r="HN49" s="146"/>
      <c r="HO49" s="146"/>
      <c r="HP49" s="146"/>
      <c r="HQ49" s="146"/>
      <c r="HR49" s="146"/>
      <c r="HS49" s="146"/>
      <c r="HT49" s="146"/>
      <c r="HU49" s="146"/>
      <c r="HV49" s="146"/>
      <c r="HW49" s="146"/>
      <c r="HX49" s="146"/>
      <c r="HY49" s="146"/>
      <c r="HZ49" s="146"/>
      <c r="IA49" s="146"/>
      <c r="IB49" s="146"/>
      <c r="IC49" s="146"/>
      <c r="ID49" s="146"/>
      <c r="IE49" s="146"/>
      <c r="IF49" s="146"/>
      <c r="IG49" s="146"/>
      <c r="IH49" s="146"/>
      <c r="II49" s="146"/>
      <c r="IJ49" s="146"/>
      <c r="IK49" s="146"/>
      <c r="IL49" s="146"/>
      <c r="IM49" s="146"/>
      <c r="IN49" s="146"/>
      <c r="IO49" s="146"/>
      <c r="IP49" s="146"/>
      <c r="IQ49" s="146"/>
      <c r="IR49" s="146"/>
      <c r="IS49" s="146"/>
      <c r="IT49" s="146"/>
      <c r="IU49" s="146"/>
      <c r="IV49" s="146"/>
    </row>
    <row r="50" spans="1:256" x14ac:dyDescent="0.2">
      <c r="A50" s="146"/>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c r="CG50" s="146"/>
      <c r="CH50" s="146"/>
      <c r="CI50" s="146"/>
      <c r="CJ50" s="146"/>
      <c r="CK50" s="146"/>
      <c r="CL50" s="146"/>
      <c r="CM50" s="146"/>
      <c r="CN50" s="146"/>
      <c r="CO50" s="146"/>
      <c r="CP50" s="146"/>
      <c r="CQ50" s="146"/>
      <c r="CR50" s="146"/>
      <c r="CS50" s="146"/>
      <c r="CT50" s="146"/>
      <c r="CU50" s="146"/>
      <c r="CV50" s="146"/>
      <c r="CW50" s="146"/>
      <c r="CX50" s="146"/>
      <c r="CY50" s="146"/>
      <c r="CZ50" s="146"/>
      <c r="DA50" s="146"/>
      <c r="DB50" s="146"/>
      <c r="DC50" s="146"/>
      <c r="DD50" s="146"/>
      <c r="DE50" s="146"/>
      <c r="DF50" s="146"/>
      <c r="DG50" s="146"/>
      <c r="DH50" s="146"/>
      <c r="DI50" s="146"/>
      <c r="DJ50" s="146"/>
      <c r="DK50" s="146"/>
      <c r="DL50" s="146"/>
      <c r="DM50" s="146"/>
      <c r="DN50" s="146"/>
      <c r="DO50" s="146"/>
      <c r="DP50" s="146"/>
      <c r="DQ50" s="146"/>
      <c r="DR50" s="146"/>
      <c r="DS50" s="146"/>
      <c r="DT50" s="146"/>
      <c r="DU50" s="146"/>
      <c r="DV50" s="146"/>
      <c r="DW50" s="146"/>
      <c r="DX50" s="146"/>
      <c r="DY50" s="146"/>
      <c r="DZ50" s="146"/>
      <c r="EA50" s="146"/>
      <c r="EB50" s="146"/>
      <c r="EC50" s="146"/>
      <c r="ED50" s="146"/>
      <c r="EE50" s="146"/>
      <c r="EF50" s="146"/>
      <c r="EG50" s="146"/>
      <c r="EH50" s="146"/>
      <c r="EI50" s="146"/>
      <c r="EJ50" s="146"/>
      <c r="EK50" s="146"/>
      <c r="EL50" s="146"/>
      <c r="EM50" s="146"/>
      <c r="EN50" s="146"/>
      <c r="EO50" s="146"/>
      <c r="EP50" s="146"/>
      <c r="EQ50" s="146"/>
      <c r="ER50" s="146"/>
      <c r="ES50" s="146"/>
      <c r="ET50" s="146"/>
      <c r="EU50" s="146"/>
      <c r="EV50" s="146"/>
      <c r="EW50" s="146"/>
      <c r="EX50" s="146"/>
      <c r="EY50" s="146"/>
      <c r="EZ50" s="146"/>
      <c r="FA50" s="146"/>
      <c r="FB50" s="146"/>
      <c r="FC50" s="146"/>
      <c r="FD50" s="146"/>
      <c r="FE50" s="146"/>
      <c r="FF50" s="146"/>
      <c r="FG50" s="146"/>
      <c r="FH50" s="146"/>
      <c r="FI50" s="146"/>
      <c r="FJ50" s="146"/>
      <c r="FK50" s="146"/>
      <c r="FL50" s="146"/>
      <c r="FM50" s="146"/>
      <c r="FN50" s="146"/>
      <c r="FO50" s="146"/>
      <c r="FP50" s="146"/>
      <c r="FQ50" s="146"/>
      <c r="FR50" s="146"/>
      <c r="FS50" s="146"/>
      <c r="FT50" s="146"/>
      <c r="FU50" s="146"/>
      <c r="FV50" s="146"/>
      <c r="FW50" s="146"/>
      <c r="FX50" s="146"/>
      <c r="FY50" s="146"/>
      <c r="FZ50" s="146"/>
      <c r="GA50" s="146"/>
      <c r="GB50" s="146"/>
      <c r="GC50" s="146"/>
      <c r="GD50" s="146"/>
      <c r="GE50" s="146"/>
      <c r="GF50" s="146"/>
      <c r="GG50" s="146"/>
      <c r="GH50" s="146"/>
      <c r="GI50" s="146"/>
      <c r="GJ50" s="146"/>
      <c r="GK50" s="146"/>
      <c r="GL50" s="146"/>
      <c r="GM50" s="146"/>
      <c r="GN50" s="146"/>
      <c r="GO50" s="146"/>
      <c r="GP50" s="146"/>
      <c r="GQ50" s="146"/>
      <c r="GR50" s="146"/>
      <c r="GS50" s="146"/>
      <c r="GT50" s="146"/>
      <c r="GU50" s="146"/>
      <c r="GV50" s="146"/>
      <c r="GW50" s="146"/>
      <c r="GX50" s="146"/>
      <c r="GY50" s="146"/>
      <c r="GZ50" s="146"/>
      <c r="HA50" s="146"/>
      <c r="HB50" s="146"/>
      <c r="HC50" s="146"/>
      <c r="HD50" s="146"/>
      <c r="HE50" s="146"/>
      <c r="HF50" s="146"/>
      <c r="HG50" s="146"/>
      <c r="HH50" s="146"/>
      <c r="HI50" s="146"/>
      <c r="HJ50" s="146"/>
      <c r="HK50" s="146"/>
      <c r="HL50" s="146"/>
      <c r="HM50" s="146"/>
      <c r="HN50" s="146"/>
      <c r="HO50" s="146"/>
      <c r="HP50" s="146"/>
      <c r="HQ50" s="146"/>
      <c r="HR50" s="146"/>
      <c r="HS50" s="146"/>
      <c r="HT50" s="146"/>
      <c r="HU50" s="146"/>
      <c r="HV50" s="146"/>
      <c r="HW50" s="146"/>
      <c r="HX50" s="146"/>
      <c r="HY50" s="146"/>
      <c r="HZ50" s="146"/>
      <c r="IA50" s="146"/>
      <c r="IB50" s="146"/>
      <c r="IC50" s="146"/>
      <c r="ID50" s="146"/>
      <c r="IE50" s="146"/>
      <c r="IF50" s="146"/>
      <c r="IG50" s="146"/>
      <c r="IH50" s="146"/>
      <c r="II50" s="146"/>
      <c r="IJ50" s="146"/>
      <c r="IK50" s="146"/>
      <c r="IL50" s="146"/>
      <c r="IM50" s="146"/>
      <c r="IN50" s="146"/>
      <c r="IO50" s="146"/>
      <c r="IP50" s="146"/>
      <c r="IQ50" s="146"/>
      <c r="IR50" s="146"/>
      <c r="IS50" s="146"/>
      <c r="IT50" s="146"/>
      <c r="IU50" s="146"/>
      <c r="IV50" s="146"/>
    </row>
    <row r="51" spans="1:256" x14ac:dyDescent="0.2">
      <c r="A51" s="144" t="s">
        <v>864</v>
      </c>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c r="CG51" s="146"/>
      <c r="CH51" s="146"/>
      <c r="CI51" s="146"/>
      <c r="CJ51" s="146"/>
      <c r="CK51" s="146"/>
      <c r="CL51" s="146"/>
      <c r="CM51" s="146"/>
      <c r="CN51" s="146"/>
      <c r="CO51" s="146"/>
      <c r="CP51" s="146"/>
      <c r="CQ51" s="146"/>
      <c r="CR51" s="146"/>
      <c r="CS51" s="146"/>
      <c r="CT51" s="146"/>
      <c r="CU51" s="146"/>
      <c r="CV51" s="146"/>
      <c r="CW51" s="146"/>
      <c r="CX51" s="146"/>
      <c r="CY51" s="146"/>
      <c r="CZ51" s="146"/>
      <c r="DA51" s="146"/>
      <c r="DB51" s="146"/>
      <c r="DC51" s="146"/>
      <c r="DD51" s="146"/>
      <c r="DE51" s="146"/>
      <c r="DF51" s="146"/>
      <c r="DG51" s="146"/>
      <c r="DH51" s="146"/>
      <c r="DI51" s="146"/>
      <c r="DJ51" s="146"/>
      <c r="DK51" s="146"/>
      <c r="DL51" s="146"/>
      <c r="DM51" s="146"/>
      <c r="DN51" s="146"/>
      <c r="DO51" s="146"/>
      <c r="DP51" s="146"/>
      <c r="DQ51" s="146"/>
      <c r="DR51" s="146"/>
      <c r="DS51" s="146"/>
      <c r="DT51" s="146"/>
      <c r="DU51" s="146"/>
      <c r="DV51" s="146"/>
      <c r="DW51" s="146"/>
      <c r="DX51" s="146"/>
      <c r="DY51" s="146"/>
      <c r="DZ51" s="146"/>
      <c r="EA51" s="146"/>
      <c r="EB51" s="146"/>
      <c r="EC51" s="146"/>
      <c r="ED51" s="146"/>
      <c r="EE51" s="146"/>
      <c r="EF51" s="146"/>
      <c r="EG51" s="146"/>
      <c r="EH51" s="146"/>
      <c r="EI51" s="146"/>
      <c r="EJ51" s="146"/>
      <c r="EK51" s="146"/>
      <c r="EL51" s="146"/>
      <c r="EM51" s="146"/>
      <c r="EN51" s="146"/>
      <c r="EO51" s="146"/>
      <c r="EP51" s="146"/>
      <c r="EQ51" s="146"/>
      <c r="ER51" s="146"/>
      <c r="ES51" s="146"/>
      <c r="ET51" s="146"/>
      <c r="EU51" s="146"/>
      <c r="EV51" s="146"/>
      <c r="EW51" s="146"/>
      <c r="EX51" s="146"/>
      <c r="EY51" s="146"/>
      <c r="EZ51" s="146"/>
      <c r="FA51" s="146"/>
      <c r="FB51" s="146"/>
      <c r="FC51" s="146"/>
      <c r="FD51" s="146"/>
      <c r="FE51" s="146"/>
      <c r="FF51" s="146"/>
      <c r="FG51" s="146"/>
      <c r="FH51" s="146"/>
      <c r="FI51" s="146"/>
      <c r="FJ51" s="146"/>
      <c r="FK51" s="146"/>
      <c r="FL51" s="146"/>
      <c r="FM51" s="146"/>
      <c r="FN51" s="146"/>
      <c r="FO51" s="146"/>
      <c r="FP51" s="146"/>
      <c r="FQ51" s="146"/>
      <c r="FR51" s="146"/>
      <c r="FS51" s="146"/>
      <c r="FT51" s="146"/>
      <c r="FU51" s="146"/>
      <c r="FV51" s="146"/>
      <c r="FW51" s="146"/>
      <c r="FX51" s="146"/>
      <c r="FY51" s="146"/>
      <c r="FZ51" s="146"/>
      <c r="GA51" s="146"/>
      <c r="GB51" s="146"/>
      <c r="GC51" s="146"/>
      <c r="GD51" s="146"/>
      <c r="GE51" s="146"/>
      <c r="GF51" s="146"/>
      <c r="GG51" s="146"/>
      <c r="GH51" s="146"/>
      <c r="GI51" s="146"/>
      <c r="GJ51" s="146"/>
      <c r="GK51" s="146"/>
      <c r="GL51" s="146"/>
      <c r="GM51" s="146"/>
      <c r="GN51" s="146"/>
      <c r="GO51" s="146"/>
      <c r="GP51" s="146"/>
      <c r="GQ51" s="146"/>
      <c r="GR51" s="146"/>
      <c r="GS51" s="146"/>
      <c r="GT51" s="146"/>
      <c r="GU51" s="146"/>
      <c r="GV51" s="146"/>
      <c r="GW51" s="146"/>
      <c r="GX51" s="146"/>
      <c r="GY51" s="146"/>
      <c r="GZ51" s="146"/>
      <c r="HA51" s="146"/>
      <c r="HB51" s="146"/>
      <c r="HC51" s="146"/>
      <c r="HD51" s="146"/>
      <c r="HE51" s="146"/>
      <c r="HF51" s="146"/>
      <c r="HG51" s="146"/>
      <c r="HH51" s="146"/>
      <c r="HI51" s="146"/>
      <c r="HJ51" s="146"/>
      <c r="HK51" s="146"/>
      <c r="HL51" s="146"/>
      <c r="HM51" s="146"/>
      <c r="HN51" s="146"/>
      <c r="HO51" s="146"/>
      <c r="HP51" s="146"/>
      <c r="HQ51" s="146"/>
      <c r="HR51" s="146"/>
      <c r="HS51" s="146"/>
      <c r="HT51" s="146"/>
      <c r="HU51" s="146"/>
      <c r="HV51" s="146"/>
      <c r="HW51" s="146"/>
      <c r="HX51" s="146"/>
      <c r="HY51" s="146"/>
      <c r="HZ51" s="146"/>
      <c r="IA51" s="146"/>
      <c r="IB51" s="146"/>
      <c r="IC51" s="146"/>
      <c r="ID51" s="146"/>
      <c r="IE51" s="146"/>
      <c r="IF51" s="146"/>
      <c r="IG51" s="146"/>
      <c r="IH51" s="146"/>
      <c r="II51" s="146"/>
      <c r="IJ51" s="146"/>
      <c r="IK51" s="146"/>
      <c r="IL51" s="146"/>
      <c r="IM51" s="146"/>
      <c r="IN51" s="146"/>
      <c r="IO51" s="146"/>
      <c r="IP51" s="146"/>
      <c r="IQ51" s="146"/>
      <c r="IR51" s="146"/>
      <c r="IS51" s="146"/>
      <c r="IT51" s="146"/>
      <c r="IU51" s="146"/>
      <c r="IV51" s="146"/>
    </row>
    <row r="52" spans="1:256" x14ac:dyDescent="0.2">
      <c r="A52" s="153" t="s">
        <v>884</v>
      </c>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c r="CG52" s="146"/>
      <c r="CH52" s="146"/>
      <c r="CI52" s="146"/>
      <c r="CJ52" s="146"/>
      <c r="CK52" s="146"/>
      <c r="CL52" s="146"/>
      <c r="CM52" s="146"/>
      <c r="CN52" s="146"/>
      <c r="CO52" s="146"/>
      <c r="CP52" s="146"/>
      <c r="CQ52" s="146"/>
      <c r="CR52" s="146"/>
      <c r="CS52" s="146"/>
      <c r="CT52" s="146"/>
      <c r="CU52" s="146"/>
      <c r="CV52" s="146"/>
      <c r="CW52" s="146"/>
      <c r="CX52" s="146"/>
      <c r="CY52" s="146"/>
      <c r="CZ52" s="146"/>
      <c r="DA52" s="146"/>
      <c r="DB52" s="146"/>
      <c r="DC52" s="146"/>
      <c r="DD52" s="146"/>
      <c r="DE52" s="146"/>
      <c r="DF52" s="146"/>
      <c r="DG52" s="146"/>
      <c r="DH52" s="146"/>
      <c r="DI52" s="146"/>
      <c r="DJ52" s="146"/>
      <c r="DK52" s="146"/>
      <c r="DL52" s="146"/>
      <c r="DM52" s="146"/>
      <c r="DN52" s="146"/>
      <c r="DO52" s="146"/>
      <c r="DP52" s="146"/>
      <c r="DQ52" s="146"/>
      <c r="DR52" s="146"/>
      <c r="DS52" s="146"/>
      <c r="DT52" s="146"/>
      <c r="DU52" s="146"/>
      <c r="DV52" s="146"/>
      <c r="DW52" s="146"/>
      <c r="DX52" s="146"/>
      <c r="DY52" s="146"/>
      <c r="DZ52" s="146"/>
      <c r="EA52" s="146"/>
      <c r="EB52" s="146"/>
      <c r="EC52" s="146"/>
      <c r="ED52" s="146"/>
      <c r="EE52" s="146"/>
      <c r="EF52" s="146"/>
      <c r="EG52" s="146"/>
      <c r="EH52" s="146"/>
      <c r="EI52" s="146"/>
      <c r="EJ52" s="146"/>
      <c r="EK52" s="146"/>
      <c r="EL52" s="146"/>
      <c r="EM52" s="146"/>
      <c r="EN52" s="146"/>
      <c r="EO52" s="146"/>
      <c r="EP52" s="146"/>
      <c r="EQ52" s="146"/>
      <c r="ER52" s="146"/>
      <c r="ES52" s="146"/>
      <c r="ET52" s="146"/>
      <c r="EU52" s="146"/>
      <c r="EV52" s="146"/>
      <c r="EW52" s="146"/>
      <c r="EX52" s="146"/>
      <c r="EY52" s="146"/>
      <c r="EZ52" s="146"/>
      <c r="FA52" s="146"/>
      <c r="FB52" s="146"/>
      <c r="FC52" s="146"/>
      <c r="FD52" s="146"/>
      <c r="FE52" s="146"/>
      <c r="FF52" s="146"/>
      <c r="FG52" s="146"/>
      <c r="FH52" s="146"/>
      <c r="FI52" s="146"/>
      <c r="FJ52" s="146"/>
      <c r="FK52" s="146"/>
      <c r="FL52" s="146"/>
      <c r="FM52" s="146"/>
      <c r="FN52" s="146"/>
      <c r="FO52" s="146"/>
      <c r="FP52" s="146"/>
      <c r="FQ52" s="146"/>
      <c r="FR52" s="146"/>
      <c r="FS52" s="146"/>
      <c r="FT52" s="146"/>
      <c r="FU52" s="146"/>
      <c r="FV52" s="146"/>
      <c r="FW52" s="146"/>
      <c r="FX52" s="146"/>
      <c r="FY52" s="146"/>
      <c r="FZ52" s="146"/>
      <c r="GA52" s="146"/>
      <c r="GB52" s="146"/>
      <c r="GC52" s="146"/>
      <c r="GD52" s="146"/>
      <c r="GE52" s="146"/>
      <c r="GF52" s="146"/>
      <c r="GG52" s="146"/>
      <c r="GH52" s="146"/>
      <c r="GI52" s="146"/>
      <c r="GJ52" s="146"/>
      <c r="GK52" s="146"/>
      <c r="GL52" s="146"/>
      <c r="GM52" s="146"/>
      <c r="GN52" s="146"/>
      <c r="GO52" s="146"/>
      <c r="GP52" s="146"/>
      <c r="GQ52" s="146"/>
      <c r="GR52" s="146"/>
      <c r="GS52" s="146"/>
      <c r="GT52" s="146"/>
      <c r="GU52" s="146"/>
      <c r="GV52" s="146"/>
      <c r="GW52" s="146"/>
      <c r="GX52" s="146"/>
      <c r="GY52" s="146"/>
      <c r="GZ52" s="146"/>
      <c r="HA52" s="146"/>
      <c r="HB52" s="146"/>
      <c r="HC52" s="146"/>
      <c r="HD52" s="146"/>
      <c r="HE52" s="146"/>
      <c r="HF52" s="146"/>
      <c r="HG52" s="146"/>
      <c r="HH52" s="146"/>
      <c r="HI52" s="146"/>
      <c r="HJ52" s="146"/>
      <c r="HK52" s="146"/>
      <c r="HL52" s="146"/>
      <c r="HM52" s="146"/>
      <c r="HN52" s="146"/>
      <c r="HO52" s="146"/>
      <c r="HP52" s="146"/>
      <c r="HQ52" s="146"/>
      <c r="HR52" s="146"/>
      <c r="HS52" s="146"/>
      <c r="HT52" s="146"/>
      <c r="HU52" s="146"/>
      <c r="HV52" s="146"/>
      <c r="HW52" s="146"/>
      <c r="HX52" s="146"/>
      <c r="HY52" s="146"/>
      <c r="HZ52" s="146"/>
      <c r="IA52" s="146"/>
      <c r="IB52" s="146"/>
      <c r="IC52" s="146"/>
      <c r="ID52" s="146"/>
      <c r="IE52" s="146"/>
      <c r="IF52" s="146"/>
      <c r="IG52" s="146"/>
      <c r="IH52" s="146"/>
      <c r="II52" s="146"/>
      <c r="IJ52" s="146"/>
      <c r="IK52" s="146"/>
      <c r="IL52" s="146"/>
      <c r="IM52" s="146"/>
      <c r="IN52" s="146"/>
      <c r="IO52" s="146"/>
      <c r="IP52" s="146"/>
      <c r="IQ52" s="146"/>
      <c r="IR52" s="146"/>
      <c r="IS52" s="146"/>
      <c r="IT52" s="146"/>
      <c r="IU52" s="146"/>
      <c r="IV52" s="146"/>
    </row>
    <row r="53" spans="1:256" x14ac:dyDescent="0.2">
      <c r="A53" s="153" t="s">
        <v>885</v>
      </c>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c r="CG53" s="146"/>
      <c r="CH53" s="146"/>
      <c r="CI53" s="146"/>
      <c r="CJ53" s="146"/>
      <c r="CK53" s="146"/>
      <c r="CL53" s="146"/>
      <c r="CM53" s="146"/>
      <c r="CN53" s="146"/>
      <c r="CO53" s="146"/>
      <c r="CP53" s="146"/>
      <c r="CQ53" s="146"/>
      <c r="CR53" s="146"/>
      <c r="CS53" s="146"/>
      <c r="CT53" s="146"/>
      <c r="CU53" s="146"/>
      <c r="CV53" s="146"/>
      <c r="CW53" s="146"/>
      <c r="CX53" s="146"/>
      <c r="CY53" s="146"/>
      <c r="CZ53" s="146"/>
      <c r="DA53" s="146"/>
      <c r="DB53" s="146"/>
      <c r="DC53" s="146"/>
      <c r="DD53" s="146"/>
      <c r="DE53" s="146"/>
      <c r="DF53" s="146"/>
      <c r="DG53" s="146"/>
      <c r="DH53" s="146"/>
      <c r="DI53" s="146"/>
      <c r="DJ53" s="146"/>
      <c r="DK53" s="146"/>
      <c r="DL53" s="146"/>
      <c r="DM53" s="146"/>
      <c r="DN53" s="146"/>
      <c r="DO53" s="146"/>
      <c r="DP53" s="146"/>
      <c r="DQ53" s="146"/>
      <c r="DR53" s="146"/>
      <c r="DS53" s="146"/>
      <c r="DT53" s="146"/>
      <c r="DU53" s="146"/>
      <c r="DV53" s="146"/>
      <c r="DW53" s="146"/>
      <c r="DX53" s="146"/>
      <c r="DY53" s="146"/>
      <c r="DZ53" s="146"/>
      <c r="EA53" s="146"/>
      <c r="EB53" s="146"/>
      <c r="EC53" s="146"/>
      <c r="ED53" s="146"/>
      <c r="EE53" s="146"/>
      <c r="EF53" s="146"/>
      <c r="EG53" s="146"/>
      <c r="EH53" s="146"/>
      <c r="EI53" s="146"/>
      <c r="EJ53" s="146"/>
      <c r="EK53" s="146"/>
      <c r="EL53" s="146"/>
      <c r="EM53" s="146"/>
      <c r="EN53" s="146"/>
      <c r="EO53" s="146"/>
      <c r="EP53" s="146"/>
      <c r="EQ53" s="146"/>
      <c r="ER53" s="146"/>
      <c r="ES53" s="146"/>
      <c r="ET53" s="146"/>
      <c r="EU53" s="146"/>
      <c r="EV53" s="146"/>
      <c r="EW53" s="146"/>
      <c r="EX53" s="146"/>
      <c r="EY53" s="146"/>
      <c r="EZ53" s="146"/>
      <c r="FA53" s="146"/>
      <c r="FB53" s="146"/>
      <c r="FC53" s="146"/>
      <c r="FD53" s="146"/>
      <c r="FE53" s="146"/>
      <c r="FF53" s="146"/>
      <c r="FG53" s="146"/>
      <c r="FH53" s="146"/>
      <c r="FI53" s="146"/>
      <c r="FJ53" s="146"/>
      <c r="FK53" s="146"/>
      <c r="FL53" s="146"/>
      <c r="FM53" s="146"/>
      <c r="FN53" s="146"/>
      <c r="FO53" s="146"/>
      <c r="FP53" s="146"/>
      <c r="FQ53" s="146"/>
      <c r="FR53" s="146"/>
      <c r="FS53" s="146"/>
      <c r="FT53" s="146"/>
      <c r="FU53" s="146"/>
      <c r="FV53" s="146"/>
      <c r="FW53" s="146"/>
      <c r="FX53" s="146"/>
      <c r="FY53" s="146"/>
      <c r="FZ53" s="146"/>
      <c r="GA53" s="146"/>
      <c r="GB53" s="146"/>
      <c r="GC53" s="146"/>
      <c r="GD53" s="146"/>
      <c r="GE53" s="146"/>
      <c r="GF53" s="146"/>
      <c r="GG53" s="146"/>
      <c r="GH53" s="146"/>
      <c r="GI53" s="146"/>
      <c r="GJ53" s="146"/>
      <c r="GK53" s="146"/>
      <c r="GL53" s="146"/>
      <c r="GM53" s="146"/>
      <c r="GN53" s="146"/>
      <c r="GO53" s="146"/>
      <c r="GP53" s="146"/>
      <c r="GQ53" s="146"/>
      <c r="GR53" s="146"/>
      <c r="GS53" s="146"/>
      <c r="GT53" s="146"/>
      <c r="GU53" s="146"/>
      <c r="GV53" s="146"/>
      <c r="GW53" s="146"/>
      <c r="GX53" s="146"/>
      <c r="GY53" s="146"/>
      <c r="GZ53" s="146"/>
      <c r="HA53" s="146"/>
      <c r="HB53" s="146"/>
      <c r="HC53" s="146"/>
      <c r="HD53" s="146"/>
      <c r="HE53" s="146"/>
      <c r="HF53" s="146"/>
      <c r="HG53" s="146"/>
      <c r="HH53" s="146"/>
      <c r="HI53" s="146"/>
      <c r="HJ53" s="146"/>
      <c r="HK53" s="146"/>
      <c r="HL53" s="146"/>
      <c r="HM53" s="146"/>
      <c r="HN53" s="146"/>
      <c r="HO53" s="146"/>
      <c r="HP53" s="146"/>
      <c r="HQ53" s="146"/>
      <c r="HR53" s="146"/>
      <c r="HS53" s="146"/>
      <c r="HT53" s="146"/>
      <c r="HU53" s="146"/>
      <c r="HV53" s="146"/>
      <c r="HW53" s="146"/>
      <c r="HX53" s="146"/>
      <c r="HY53" s="146"/>
      <c r="HZ53" s="146"/>
      <c r="IA53" s="146"/>
      <c r="IB53" s="146"/>
      <c r="IC53" s="146"/>
      <c r="ID53" s="146"/>
      <c r="IE53" s="146"/>
      <c r="IF53" s="146"/>
      <c r="IG53" s="146"/>
      <c r="IH53" s="146"/>
      <c r="II53" s="146"/>
      <c r="IJ53" s="146"/>
      <c r="IK53" s="146"/>
      <c r="IL53" s="146"/>
      <c r="IM53" s="146"/>
      <c r="IN53" s="146"/>
      <c r="IO53" s="146"/>
      <c r="IP53" s="146"/>
      <c r="IQ53" s="146"/>
      <c r="IR53" s="146"/>
      <c r="IS53" s="146"/>
      <c r="IT53" s="146"/>
      <c r="IU53" s="146"/>
      <c r="IV53" s="146"/>
    </row>
    <row r="54" spans="1:256" x14ac:dyDescent="0.2">
      <c r="A54" s="153" t="s">
        <v>886</v>
      </c>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c r="CF54" s="146"/>
      <c r="CG54" s="146"/>
      <c r="CH54" s="146"/>
      <c r="CI54" s="146"/>
      <c r="CJ54" s="146"/>
      <c r="CK54" s="146"/>
      <c r="CL54" s="146"/>
      <c r="CM54" s="146"/>
      <c r="CN54" s="146"/>
      <c r="CO54" s="146"/>
      <c r="CP54" s="146"/>
      <c r="CQ54" s="146"/>
      <c r="CR54" s="146"/>
      <c r="CS54" s="146"/>
      <c r="CT54" s="146"/>
      <c r="CU54" s="146"/>
      <c r="CV54" s="146"/>
      <c r="CW54" s="146"/>
      <c r="CX54" s="146"/>
      <c r="CY54" s="146"/>
      <c r="CZ54" s="146"/>
      <c r="DA54" s="146"/>
      <c r="DB54" s="146"/>
      <c r="DC54" s="146"/>
      <c r="DD54" s="146"/>
      <c r="DE54" s="146"/>
      <c r="DF54" s="146"/>
      <c r="DG54" s="146"/>
      <c r="DH54" s="146"/>
      <c r="DI54" s="146"/>
      <c r="DJ54" s="146"/>
      <c r="DK54" s="146"/>
      <c r="DL54" s="146"/>
      <c r="DM54" s="146"/>
      <c r="DN54" s="146"/>
      <c r="DO54" s="146"/>
      <c r="DP54" s="146"/>
      <c r="DQ54" s="146"/>
      <c r="DR54" s="146"/>
      <c r="DS54" s="146"/>
      <c r="DT54" s="146"/>
      <c r="DU54" s="146"/>
      <c r="DV54" s="146"/>
      <c r="DW54" s="146"/>
      <c r="DX54" s="146"/>
      <c r="DY54" s="146"/>
      <c r="DZ54" s="146"/>
      <c r="EA54" s="146"/>
      <c r="EB54" s="146"/>
      <c r="EC54" s="146"/>
      <c r="ED54" s="146"/>
      <c r="EE54" s="146"/>
      <c r="EF54" s="146"/>
      <c r="EG54" s="146"/>
      <c r="EH54" s="146"/>
      <c r="EI54" s="146"/>
      <c r="EJ54" s="146"/>
      <c r="EK54" s="146"/>
      <c r="EL54" s="146"/>
      <c r="EM54" s="146"/>
      <c r="EN54" s="146"/>
      <c r="EO54" s="146"/>
      <c r="EP54" s="146"/>
      <c r="EQ54" s="146"/>
      <c r="ER54" s="146"/>
      <c r="ES54" s="146"/>
      <c r="ET54" s="146"/>
      <c r="EU54" s="146"/>
      <c r="EV54" s="146"/>
      <c r="EW54" s="146"/>
      <c r="EX54" s="146"/>
      <c r="EY54" s="146"/>
      <c r="EZ54" s="146"/>
      <c r="FA54" s="146"/>
      <c r="FB54" s="146"/>
      <c r="FC54" s="146"/>
      <c r="FD54" s="146"/>
      <c r="FE54" s="146"/>
      <c r="FF54" s="146"/>
      <c r="FG54" s="146"/>
      <c r="FH54" s="146"/>
      <c r="FI54" s="146"/>
      <c r="FJ54" s="146"/>
      <c r="FK54" s="146"/>
      <c r="FL54" s="146"/>
      <c r="FM54" s="146"/>
      <c r="FN54" s="146"/>
      <c r="FO54" s="146"/>
      <c r="FP54" s="146"/>
      <c r="FQ54" s="146"/>
      <c r="FR54" s="146"/>
      <c r="FS54" s="146"/>
      <c r="FT54" s="146"/>
      <c r="FU54" s="146"/>
      <c r="FV54" s="146"/>
      <c r="FW54" s="146"/>
      <c r="FX54" s="146"/>
      <c r="FY54" s="146"/>
      <c r="FZ54" s="146"/>
      <c r="GA54" s="146"/>
      <c r="GB54" s="146"/>
      <c r="GC54" s="146"/>
      <c r="GD54" s="146"/>
      <c r="GE54" s="146"/>
      <c r="GF54" s="146"/>
      <c r="GG54" s="146"/>
      <c r="GH54" s="146"/>
      <c r="GI54" s="146"/>
      <c r="GJ54" s="146"/>
      <c r="GK54" s="146"/>
      <c r="GL54" s="146"/>
      <c r="GM54" s="146"/>
      <c r="GN54" s="146"/>
      <c r="GO54" s="146"/>
      <c r="GP54" s="146"/>
      <c r="GQ54" s="146"/>
      <c r="GR54" s="146"/>
      <c r="GS54" s="146"/>
      <c r="GT54" s="146"/>
      <c r="GU54" s="146"/>
      <c r="GV54" s="146"/>
      <c r="GW54" s="146"/>
      <c r="GX54" s="146"/>
      <c r="GY54" s="146"/>
      <c r="GZ54" s="146"/>
      <c r="HA54" s="146"/>
      <c r="HB54" s="146"/>
      <c r="HC54" s="146"/>
      <c r="HD54" s="146"/>
      <c r="HE54" s="146"/>
      <c r="HF54" s="146"/>
      <c r="HG54" s="146"/>
      <c r="HH54" s="146"/>
      <c r="HI54" s="146"/>
      <c r="HJ54" s="146"/>
      <c r="HK54" s="146"/>
      <c r="HL54" s="146"/>
      <c r="HM54" s="146"/>
      <c r="HN54" s="146"/>
      <c r="HO54" s="146"/>
      <c r="HP54" s="146"/>
      <c r="HQ54" s="146"/>
      <c r="HR54" s="146"/>
      <c r="HS54" s="146"/>
      <c r="HT54" s="146"/>
      <c r="HU54" s="146"/>
      <c r="HV54" s="146"/>
      <c r="HW54" s="146"/>
      <c r="HX54" s="146"/>
      <c r="HY54" s="146"/>
      <c r="HZ54" s="146"/>
      <c r="IA54" s="146"/>
      <c r="IB54" s="146"/>
      <c r="IC54" s="146"/>
      <c r="ID54" s="146"/>
      <c r="IE54" s="146"/>
      <c r="IF54" s="146"/>
      <c r="IG54" s="146"/>
      <c r="IH54" s="146"/>
      <c r="II54" s="146"/>
      <c r="IJ54" s="146"/>
      <c r="IK54" s="146"/>
      <c r="IL54" s="146"/>
      <c r="IM54" s="146"/>
      <c r="IN54" s="146"/>
      <c r="IO54" s="146"/>
      <c r="IP54" s="146"/>
      <c r="IQ54" s="146"/>
      <c r="IR54" s="146"/>
      <c r="IS54" s="146"/>
      <c r="IT54" s="146"/>
      <c r="IU54" s="146"/>
      <c r="IV54" s="146"/>
    </row>
    <row r="55" spans="1:256" x14ac:dyDescent="0.2">
      <c r="A55" s="153"/>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c r="CG55" s="146"/>
      <c r="CH55" s="146"/>
      <c r="CI55" s="146"/>
      <c r="CJ55" s="146"/>
      <c r="CK55" s="146"/>
      <c r="CL55" s="146"/>
      <c r="CM55" s="146"/>
      <c r="CN55" s="146"/>
      <c r="CO55" s="146"/>
      <c r="CP55" s="146"/>
      <c r="CQ55" s="146"/>
      <c r="CR55" s="146"/>
      <c r="CS55" s="146"/>
      <c r="CT55" s="146"/>
      <c r="CU55" s="146"/>
      <c r="CV55" s="146"/>
      <c r="CW55" s="146"/>
      <c r="CX55" s="146"/>
      <c r="CY55" s="146"/>
      <c r="CZ55" s="146"/>
      <c r="DA55" s="146"/>
      <c r="DB55" s="146"/>
      <c r="DC55" s="146"/>
      <c r="DD55" s="146"/>
      <c r="DE55" s="146"/>
      <c r="DF55" s="146"/>
      <c r="DG55" s="146"/>
      <c r="DH55" s="146"/>
      <c r="DI55" s="146"/>
      <c r="DJ55" s="146"/>
      <c r="DK55" s="146"/>
      <c r="DL55" s="146"/>
      <c r="DM55" s="146"/>
      <c r="DN55" s="146"/>
      <c r="DO55" s="146"/>
      <c r="DP55" s="146"/>
      <c r="DQ55" s="146"/>
      <c r="DR55" s="146"/>
      <c r="DS55" s="146"/>
      <c r="DT55" s="146"/>
      <c r="DU55" s="146"/>
      <c r="DV55" s="146"/>
      <c r="DW55" s="146"/>
      <c r="DX55" s="146"/>
      <c r="DY55" s="146"/>
      <c r="DZ55" s="146"/>
      <c r="EA55" s="146"/>
      <c r="EB55" s="146"/>
      <c r="EC55" s="146"/>
      <c r="ED55" s="146"/>
      <c r="EE55" s="146"/>
      <c r="EF55" s="146"/>
      <c r="EG55" s="146"/>
      <c r="EH55" s="146"/>
      <c r="EI55" s="146"/>
      <c r="EJ55" s="146"/>
      <c r="EK55" s="146"/>
      <c r="EL55" s="146"/>
      <c r="EM55" s="146"/>
      <c r="EN55" s="146"/>
      <c r="EO55" s="146"/>
      <c r="EP55" s="146"/>
      <c r="EQ55" s="146"/>
      <c r="ER55" s="146"/>
      <c r="ES55" s="146"/>
      <c r="ET55" s="146"/>
      <c r="EU55" s="146"/>
      <c r="EV55" s="146"/>
      <c r="EW55" s="146"/>
      <c r="EX55" s="146"/>
      <c r="EY55" s="146"/>
      <c r="EZ55" s="146"/>
      <c r="FA55" s="146"/>
      <c r="FB55" s="146"/>
      <c r="FC55" s="146"/>
      <c r="FD55" s="146"/>
      <c r="FE55" s="146"/>
      <c r="FF55" s="146"/>
      <c r="FG55" s="146"/>
      <c r="FH55" s="146"/>
      <c r="FI55" s="146"/>
      <c r="FJ55" s="146"/>
      <c r="FK55" s="146"/>
      <c r="FL55" s="146"/>
      <c r="FM55" s="146"/>
      <c r="FN55" s="146"/>
      <c r="FO55" s="146"/>
      <c r="FP55" s="146"/>
      <c r="FQ55" s="146"/>
      <c r="FR55" s="146"/>
      <c r="FS55" s="146"/>
      <c r="FT55" s="146"/>
      <c r="FU55" s="146"/>
      <c r="FV55" s="146"/>
      <c r="FW55" s="146"/>
      <c r="FX55" s="146"/>
      <c r="FY55" s="146"/>
      <c r="FZ55" s="146"/>
      <c r="GA55" s="146"/>
      <c r="GB55" s="146"/>
      <c r="GC55" s="146"/>
      <c r="GD55" s="146"/>
      <c r="GE55" s="146"/>
      <c r="GF55" s="146"/>
      <c r="GG55" s="146"/>
      <c r="GH55" s="146"/>
      <c r="GI55" s="146"/>
      <c r="GJ55" s="146"/>
      <c r="GK55" s="146"/>
      <c r="GL55" s="146"/>
      <c r="GM55" s="146"/>
      <c r="GN55" s="146"/>
      <c r="GO55" s="146"/>
      <c r="GP55" s="146"/>
      <c r="GQ55" s="146"/>
      <c r="GR55" s="146"/>
      <c r="GS55" s="146"/>
      <c r="GT55" s="146"/>
      <c r="GU55" s="146"/>
      <c r="GV55" s="146"/>
      <c r="GW55" s="146"/>
      <c r="GX55" s="146"/>
      <c r="GY55" s="146"/>
      <c r="GZ55" s="146"/>
      <c r="HA55" s="146"/>
      <c r="HB55" s="146"/>
      <c r="HC55" s="146"/>
      <c r="HD55" s="146"/>
      <c r="HE55" s="146"/>
      <c r="HF55" s="146"/>
      <c r="HG55" s="146"/>
      <c r="HH55" s="146"/>
      <c r="HI55" s="146"/>
      <c r="HJ55" s="146"/>
      <c r="HK55" s="146"/>
      <c r="HL55" s="146"/>
      <c r="HM55" s="146"/>
      <c r="HN55" s="146"/>
      <c r="HO55" s="146"/>
      <c r="HP55" s="146"/>
      <c r="HQ55" s="146"/>
      <c r="HR55" s="146"/>
      <c r="HS55" s="146"/>
      <c r="HT55" s="146"/>
      <c r="HU55" s="146"/>
      <c r="HV55" s="146"/>
      <c r="HW55" s="146"/>
      <c r="HX55" s="146"/>
      <c r="HY55" s="146"/>
      <c r="HZ55" s="146"/>
      <c r="IA55" s="146"/>
      <c r="IB55" s="146"/>
      <c r="IC55" s="146"/>
      <c r="ID55" s="146"/>
      <c r="IE55" s="146"/>
      <c r="IF55" s="146"/>
      <c r="IG55" s="146"/>
      <c r="IH55" s="146"/>
      <c r="II55" s="146"/>
      <c r="IJ55" s="146"/>
      <c r="IK55" s="146"/>
      <c r="IL55" s="146"/>
      <c r="IM55" s="146"/>
      <c r="IN55" s="146"/>
      <c r="IO55" s="146"/>
      <c r="IP55" s="146"/>
      <c r="IQ55" s="146"/>
      <c r="IR55" s="146"/>
      <c r="IS55" s="146"/>
      <c r="IT55" s="146"/>
      <c r="IU55" s="146"/>
      <c r="IV55" s="146"/>
    </row>
    <row r="56" spans="1:256" x14ac:dyDescent="0.2">
      <c r="A56" s="144"/>
    </row>
    <row r="57" spans="1:256" x14ac:dyDescent="0.2">
      <c r="A57" s="144"/>
    </row>
    <row r="58" spans="1:256" x14ac:dyDescent="0.2">
      <c r="A58" s="144"/>
    </row>
    <row r="59" spans="1:256" x14ac:dyDescent="0.2">
      <c r="A59" s="144"/>
    </row>
  </sheetData>
  <mergeCells count="1">
    <mergeCell ref="A24:M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X3974"/>
  <sheetViews>
    <sheetView tabSelected="1" zoomScale="85" zoomScaleNormal="85" workbookViewId="0">
      <pane ySplit="5" topLeftCell="A77" activePane="bottomLeft" state="frozen"/>
      <selection pane="bottomLeft" activeCell="M940" sqref="M940"/>
    </sheetView>
  </sheetViews>
  <sheetFormatPr defaultColWidth="9.140625"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2" width="9.28515625" style="34" bestFit="1" customWidth="1"/>
    <col min="13"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307" t="s">
        <v>405</v>
      </c>
      <c r="E1" s="308"/>
      <c r="F1" s="308"/>
      <c r="G1" s="308"/>
      <c r="H1" s="308"/>
      <c r="I1" s="309"/>
      <c r="J1" s="313" t="s">
        <v>406</v>
      </c>
      <c r="K1" s="314"/>
    </row>
    <row r="2" spans="1:16" ht="16.5" thickBot="1" x14ac:dyDescent="0.3">
      <c r="D2" s="310" t="s">
        <v>26</v>
      </c>
      <c r="E2" s="311"/>
      <c r="F2" s="311"/>
      <c r="G2" s="312"/>
      <c r="H2" s="320" t="s">
        <v>5</v>
      </c>
      <c r="I2" s="321"/>
      <c r="J2" s="315"/>
      <c r="K2" s="316"/>
    </row>
    <row r="3" spans="1:16" x14ac:dyDescent="0.25">
      <c r="B3" s="33" t="s">
        <v>23</v>
      </c>
      <c r="C3" s="34" t="s">
        <v>220</v>
      </c>
      <c r="D3" s="48" t="s">
        <v>73</v>
      </c>
      <c r="E3" s="49" t="s">
        <v>74</v>
      </c>
      <c r="F3" s="50" t="s">
        <v>165</v>
      </c>
      <c r="G3" s="51" t="s">
        <v>385</v>
      </c>
      <c r="H3" s="52" t="s">
        <v>49</v>
      </c>
      <c r="I3" s="53" t="s">
        <v>50</v>
      </c>
      <c r="J3" s="71" t="s">
        <v>85</v>
      </c>
      <c r="K3" s="70" t="s">
        <v>86</v>
      </c>
      <c r="L3" s="54" t="s">
        <v>47</v>
      </c>
      <c r="M3" s="54" t="s">
        <v>51</v>
      </c>
      <c r="N3" s="54" t="s">
        <v>345</v>
      </c>
      <c r="O3" s="54" t="s">
        <v>46</v>
      </c>
      <c r="P3" s="33" t="s">
        <v>48</v>
      </c>
    </row>
    <row r="4" spans="1:16" ht="15" x14ac:dyDescent="0.25">
      <c r="A4" s="298" t="s">
        <v>817</v>
      </c>
      <c r="D4" s="111"/>
      <c r="E4" s="112"/>
      <c r="F4" s="50"/>
      <c r="G4" s="51"/>
      <c r="H4" s="113"/>
      <c r="I4" s="51"/>
      <c r="J4" s="82"/>
      <c r="K4" s="109"/>
      <c r="L4" s="54"/>
      <c r="M4" s="54"/>
      <c r="N4" s="54"/>
      <c r="O4" s="54"/>
    </row>
    <row r="5" spans="1:16" ht="15" x14ac:dyDescent="0.25">
      <c r="A5" s="299"/>
      <c r="D5" s="111"/>
      <c r="E5" s="112"/>
      <c r="F5" s="50"/>
      <c r="G5" s="51"/>
      <c r="H5" s="113"/>
      <c r="I5" s="51"/>
      <c r="J5" s="82"/>
      <c r="K5" s="109"/>
      <c r="L5" s="54"/>
      <c r="M5" s="54"/>
      <c r="N5" s="54"/>
      <c r="O5" s="54"/>
    </row>
    <row r="6" spans="1:16" x14ac:dyDescent="0.25">
      <c r="A6" s="6" t="s">
        <v>37</v>
      </c>
    </row>
    <row r="7" spans="1:16" outlineLevel="1" x14ac:dyDescent="0.25">
      <c r="B7" s="33" t="s">
        <v>0</v>
      </c>
      <c r="D7" s="21">
        <v>1</v>
      </c>
      <c r="E7" s="34">
        <v>2</v>
      </c>
      <c r="G7" s="23" t="s">
        <v>145</v>
      </c>
      <c r="J7" s="71" t="s">
        <v>412</v>
      </c>
      <c r="K7" s="70" t="s">
        <v>413</v>
      </c>
      <c r="L7" s="34" t="s">
        <v>104</v>
      </c>
      <c r="M7" s="34" t="s">
        <v>51</v>
      </c>
    </row>
    <row r="8" spans="1:16" outlineLevel="1" x14ac:dyDescent="0.25">
      <c r="B8" s="33" t="s">
        <v>1</v>
      </c>
      <c r="D8" s="21">
        <v>3</v>
      </c>
      <c r="G8" s="23" t="s">
        <v>144</v>
      </c>
      <c r="J8" s="72"/>
      <c r="K8" s="76"/>
      <c r="L8" s="34" t="s">
        <v>104</v>
      </c>
      <c r="M8" s="34" t="s">
        <v>51</v>
      </c>
    </row>
    <row r="9" spans="1:16" outlineLevel="1" x14ac:dyDescent="0.25">
      <c r="B9" s="33" t="s">
        <v>24</v>
      </c>
      <c r="D9" s="21">
        <f t="shared" ref="D9:D17" si="0">D8+1</f>
        <v>4</v>
      </c>
      <c r="G9" s="23" t="s">
        <v>144</v>
      </c>
      <c r="J9" s="71" t="s">
        <v>412</v>
      </c>
      <c r="K9" s="70" t="s">
        <v>414</v>
      </c>
      <c r="L9" s="34" t="s">
        <v>104</v>
      </c>
      <c r="M9" s="34" t="s">
        <v>51</v>
      </c>
    </row>
    <row r="10" spans="1:16" outlineLevel="1" x14ac:dyDescent="0.25">
      <c r="B10" s="33" t="s">
        <v>142</v>
      </c>
      <c r="D10" s="21">
        <f t="shared" si="0"/>
        <v>5</v>
      </c>
      <c r="G10" s="23" t="s">
        <v>144</v>
      </c>
      <c r="L10" s="34" t="s">
        <v>47</v>
      </c>
      <c r="M10" s="34" t="s">
        <v>51</v>
      </c>
      <c r="O10" s="34" t="s">
        <v>143</v>
      </c>
      <c r="P10" s="33" t="s">
        <v>325</v>
      </c>
    </row>
    <row r="11" spans="1:16" outlineLevel="1" x14ac:dyDescent="0.25">
      <c r="B11" s="33" t="s">
        <v>10</v>
      </c>
      <c r="D11" s="21">
        <f t="shared" si="0"/>
        <v>6</v>
      </c>
      <c r="G11" s="23" t="s">
        <v>144</v>
      </c>
      <c r="L11" s="34" t="s">
        <v>104</v>
      </c>
      <c r="M11" s="34" t="s">
        <v>51</v>
      </c>
    </row>
    <row r="12" spans="1:16" s="46" customFormat="1" outlineLevel="1" x14ac:dyDescent="0.25">
      <c r="A12" s="40"/>
      <c r="B12" s="41" t="s">
        <v>133</v>
      </c>
      <c r="C12" s="42"/>
      <c r="D12" s="43">
        <f t="shared" si="0"/>
        <v>7</v>
      </c>
      <c r="E12" s="42">
        <f>D12+1</f>
        <v>8</v>
      </c>
      <c r="F12" s="44"/>
      <c r="G12" s="45" t="s">
        <v>145</v>
      </c>
      <c r="H12" s="43"/>
      <c r="I12" s="45"/>
      <c r="J12" s="71"/>
      <c r="K12" s="70"/>
      <c r="L12" s="42" t="s">
        <v>104</v>
      </c>
      <c r="M12" s="42" t="s">
        <v>51</v>
      </c>
      <c r="N12" s="34" t="s">
        <v>352</v>
      </c>
      <c r="O12" s="42"/>
      <c r="P12" s="41"/>
    </row>
    <row r="13" spans="1:16" s="216" customFormat="1" outlineLevel="1" x14ac:dyDescent="0.25">
      <c r="A13" s="208"/>
      <c r="B13" s="209" t="s">
        <v>11</v>
      </c>
      <c r="C13" s="210"/>
      <c r="D13" s="211">
        <f>E12+1</f>
        <v>9</v>
      </c>
      <c r="E13" s="210"/>
      <c r="F13" s="212"/>
      <c r="G13" s="213" t="s">
        <v>838</v>
      </c>
      <c r="H13" s="211"/>
      <c r="I13" s="213"/>
      <c r="J13" s="214"/>
      <c r="K13" s="215"/>
      <c r="L13" s="210" t="s">
        <v>104</v>
      </c>
      <c r="M13" s="210" t="s">
        <v>51</v>
      </c>
      <c r="N13" s="210"/>
      <c r="O13" s="210"/>
      <c r="P13" s="209" t="s">
        <v>990</v>
      </c>
    </row>
    <row r="14" spans="1:16" outlineLevel="1" x14ac:dyDescent="0.25">
      <c r="B14" s="18" t="s">
        <v>475</v>
      </c>
      <c r="C14" s="8"/>
      <c r="D14" s="9">
        <f t="shared" si="0"/>
        <v>10</v>
      </c>
      <c r="E14" s="8"/>
      <c r="F14" s="10"/>
      <c r="G14" s="11" t="s">
        <v>144</v>
      </c>
      <c r="H14" s="9"/>
      <c r="I14" s="11"/>
      <c r="J14" s="81"/>
      <c r="K14" s="158"/>
      <c r="L14" s="8" t="s">
        <v>104</v>
      </c>
      <c r="M14" s="8" t="s">
        <v>51</v>
      </c>
      <c r="N14" s="8"/>
      <c r="O14" s="288" t="s">
        <v>365</v>
      </c>
      <c r="P14" s="295" t="s">
        <v>836</v>
      </c>
    </row>
    <row r="15" spans="1:16" outlineLevel="1" x14ac:dyDescent="0.25">
      <c r="B15" s="19" t="s">
        <v>476</v>
      </c>
      <c r="C15" s="20"/>
      <c r="D15" s="21">
        <f>D14+1</f>
        <v>11</v>
      </c>
      <c r="E15" s="20"/>
      <c r="G15" s="23" t="s">
        <v>144</v>
      </c>
      <c r="J15" s="82"/>
      <c r="K15" s="156"/>
      <c r="L15" s="20" t="s">
        <v>104</v>
      </c>
      <c r="M15" s="20" t="s">
        <v>51</v>
      </c>
      <c r="N15" s="20"/>
      <c r="O15" s="289"/>
      <c r="P15" s="296"/>
    </row>
    <row r="16" spans="1:16" outlineLevel="1" x14ac:dyDescent="0.25">
      <c r="B16" s="19" t="s">
        <v>477</v>
      </c>
      <c r="C16" s="20"/>
      <c r="D16" s="21">
        <f t="shared" si="0"/>
        <v>12</v>
      </c>
      <c r="E16" s="20"/>
      <c r="G16" s="23" t="s">
        <v>144</v>
      </c>
      <c r="J16" s="82"/>
      <c r="K16" s="156"/>
      <c r="L16" s="20" t="s">
        <v>104</v>
      </c>
      <c r="M16" s="20" t="s">
        <v>51</v>
      </c>
      <c r="N16" s="20"/>
      <c r="O16" s="289"/>
      <c r="P16" s="296"/>
    </row>
    <row r="17" spans="2:16" outlineLevel="1" x14ac:dyDescent="0.25">
      <c r="B17" s="24" t="s">
        <v>478</v>
      </c>
      <c r="C17" s="14"/>
      <c r="D17" s="15">
        <f t="shared" si="0"/>
        <v>13</v>
      </c>
      <c r="E17" s="14"/>
      <c r="F17" s="16"/>
      <c r="G17" s="17" t="s">
        <v>144</v>
      </c>
      <c r="H17" s="15"/>
      <c r="I17" s="17"/>
      <c r="J17" s="74"/>
      <c r="K17" s="157"/>
      <c r="L17" s="14" t="s">
        <v>104</v>
      </c>
      <c r="M17" s="14" t="s">
        <v>51</v>
      </c>
      <c r="N17" s="14"/>
      <c r="O17" s="290"/>
      <c r="P17" s="297"/>
    </row>
    <row r="18" spans="2:16" outlineLevel="1" x14ac:dyDescent="0.25">
      <c r="B18" s="19" t="s">
        <v>88</v>
      </c>
      <c r="C18" s="20"/>
      <c r="D18" s="21">
        <f>D17+1</f>
        <v>14</v>
      </c>
      <c r="E18" s="20">
        <f>D18+1</f>
        <v>15</v>
      </c>
      <c r="G18" s="23" t="s">
        <v>145</v>
      </c>
      <c r="J18" s="82"/>
      <c r="K18" s="104"/>
      <c r="L18" s="20" t="s">
        <v>104</v>
      </c>
      <c r="M18" s="20" t="s">
        <v>51</v>
      </c>
      <c r="N18" s="20"/>
      <c r="O18" s="20"/>
      <c r="P18" s="294" t="s">
        <v>473</v>
      </c>
    </row>
    <row r="19" spans="2:16" outlineLevel="1" x14ac:dyDescent="0.25">
      <c r="B19" s="19" t="s">
        <v>89</v>
      </c>
      <c r="C19" s="20"/>
      <c r="D19" s="21">
        <f>E18+1</f>
        <v>16</v>
      </c>
      <c r="E19" s="20">
        <f>D19+1</f>
        <v>17</v>
      </c>
      <c r="G19" s="23" t="s">
        <v>145</v>
      </c>
      <c r="J19" s="82"/>
      <c r="K19" s="104"/>
      <c r="L19" s="20" t="s">
        <v>104</v>
      </c>
      <c r="M19" s="20" t="s">
        <v>51</v>
      </c>
      <c r="N19" s="20"/>
      <c r="O19" s="20"/>
      <c r="P19" s="294"/>
    </row>
    <row r="20" spans="2:16" outlineLevel="1" x14ac:dyDescent="0.25">
      <c r="B20" s="19" t="s">
        <v>90</v>
      </c>
      <c r="C20" s="20"/>
      <c r="D20" s="21">
        <f>E19+1</f>
        <v>18</v>
      </c>
      <c r="E20" s="20">
        <f>D20+1</f>
        <v>19</v>
      </c>
      <c r="G20" s="23" t="s">
        <v>145</v>
      </c>
      <c r="J20" s="82"/>
      <c r="K20" s="104"/>
      <c r="L20" s="20" t="s">
        <v>104</v>
      </c>
      <c r="M20" s="20" t="s">
        <v>51</v>
      </c>
      <c r="N20" s="20"/>
      <c r="O20" s="20"/>
      <c r="P20" s="294"/>
    </row>
    <row r="21" spans="2:16" outlineLevel="1" x14ac:dyDescent="0.25">
      <c r="B21" s="24" t="s">
        <v>91</v>
      </c>
      <c r="C21" s="14"/>
      <c r="D21" s="15">
        <f>E20+1</f>
        <v>20</v>
      </c>
      <c r="E21" s="14">
        <f>D21+1</f>
        <v>21</v>
      </c>
      <c r="F21" s="16"/>
      <c r="G21" s="17" t="s">
        <v>145</v>
      </c>
      <c r="H21" s="15"/>
      <c r="I21" s="17"/>
      <c r="J21" s="74"/>
      <c r="K21" s="105"/>
      <c r="L21" s="14" t="s">
        <v>104</v>
      </c>
      <c r="M21" s="14" t="s">
        <v>51</v>
      </c>
      <c r="N21" s="14"/>
      <c r="O21" s="14"/>
      <c r="P21" s="277"/>
    </row>
    <row r="22" spans="2:16" outlineLevel="1" x14ac:dyDescent="0.25">
      <c r="B22" s="18" t="s">
        <v>92</v>
      </c>
      <c r="C22" s="8"/>
      <c r="D22" s="9">
        <f>E21+1</f>
        <v>22</v>
      </c>
      <c r="E22" s="8"/>
      <c r="F22" s="10"/>
      <c r="G22" s="11" t="s">
        <v>144</v>
      </c>
      <c r="H22" s="9"/>
      <c r="I22" s="11"/>
      <c r="J22" s="81"/>
      <c r="K22" s="106"/>
      <c r="L22" s="8" t="s">
        <v>104</v>
      </c>
      <c r="M22" s="8" t="s">
        <v>51</v>
      </c>
      <c r="N22" s="8"/>
      <c r="O22" s="8"/>
      <c r="P22" s="276" t="s">
        <v>474</v>
      </c>
    </row>
    <row r="23" spans="2:16" outlineLevel="1" x14ac:dyDescent="0.25">
      <c r="B23" s="19" t="s">
        <v>93</v>
      </c>
      <c r="C23" s="20"/>
      <c r="D23" s="21">
        <f t="shared" ref="D23:D29" si="1">D22+1</f>
        <v>23</v>
      </c>
      <c r="E23" s="20"/>
      <c r="G23" s="23" t="s">
        <v>144</v>
      </c>
      <c r="J23" s="82"/>
      <c r="K23" s="104"/>
      <c r="L23" s="20" t="s">
        <v>104</v>
      </c>
      <c r="M23" s="20" t="s">
        <v>51</v>
      </c>
      <c r="N23" s="20"/>
      <c r="O23" s="20"/>
      <c r="P23" s="294"/>
    </row>
    <row r="24" spans="2:16" outlineLevel="1" x14ac:dyDescent="0.25">
      <c r="B24" s="19" t="s">
        <v>94</v>
      </c>
      <c r="C24" s="20"/>
      <c r="D24" s="21">
        <f t="shared" si="1"/>
        <v>24</v>
      </c>
      <c r="E24" s="20"/>
      <c r="G24" s="23" t="s">
        <v>144</v>
      </c>
      <c r="J24" s="82"/>
      <c r="K24" s="104"/>
      <c r="L24" s="20" t="s">
        <v>104</v>
      </c>
      <c r="M24" s="20" t="s">
        <v>51</v>
      </c>
      <c r="N24" s="20"/>
      <c r="O24" s="20"/>
      <c r="P24" s="294"/>
    </row>
    <row r="25" spans="2:16" outlineLevel="1" x14ac:dyDescent="0.25">
      <c r="B25" s="24" t="s">
        <v>95</v>
      </c>
      <c r="C25" s="14"/>
      <c r="D25" s="15">
        <f t="shared" si="1"/>
        <v>25</v>
      </c>
      <c r="E25" s="14"/>
      <c r="F25" s="16"/>
      <c r="G25" s="17" t="s">
        <v>144</v>
      </c>
      <c r="H25" s="15"/>
      <c r="I25" s="17"/>
      <c r="J25" s="74"/>
      <c r="K25" s="105"/>
      <c r="L25" s="14" t="s">
        <v>104</v>
      </c>
      <c r="M25" s="14" t="s">
        <v>51</v>
      </c>
      <c r="N25" s="14"/>
      <c r="O25" s="14"/>
      <c r="P25" s="277"/>
    </row>
    <row r="26" spans="2:16" outlineLevel="1" x14ac:dyDescent="0.25">
      <c r="B26" s="18" t="s">
        <v>54</v>
      </c>
      <c r="C26" s="8"/>
      <c r="D26" s="9">
        <f t="shared" si="1"/>
        <v>26</v>
      </c>
      <c r="E26" s="8"/>
      <c r="F26" s="10"/>
      <c r="G26" s="11"/>
      <c r="H26" s="9"/>
      <c r="I26" s="11"/>
      <c r="J26" s="300" t="s">
        <v>409</v>
      </c>
      <c r="K26" s="303">
        <v>1</v>
      </c>
      <c r="L26" s="8" t="s">
        <v>104</v>
      </c>
      <c r="M26" s="8" t="s">
        <v>51</v>
      </c>
      <c r="N26" s="8"/>
      <c r="O26" s="8"/>
      <c r="P26" s="317"/>
    </row>
    <row r="27" spans="2:16" outlineLevel="1" x14ac:dyDescent="0.25">
      <c r="B27" s="19" t="s">
        <v>53</v>
      </c>
      <c r="C27" s="20"/>
      <c r="D27" s="21">
        <f t="shared" si="1"/>
        <v>27</v>
      </c>
      <c r="E27" s="20"/>
      <c r="J27" s="301"/>
      <c r="K27" s="304"/>
      <c r="L27" s="20" t="s">
        <v>104</v>
      </c>
      <c r="M27" s="20" t="s">
        <v>51</v>
      </c>
      <c r="N27" s="20"/>
      <c r="O27" s="20"/>
      <c r="P27" s="318"/>
    </row>
    <row r="28" spans="2:16" outlineLevel="1" x14ac:dyDescent="0.25">
      <c r="B28" s="24" t="s">
        <v>52</v>
      </c>
      <c r="C28" s="14"/>
      <c r="D28" s="15">
        <f t="shared" si="1"/>
        <v>28</v>
      </c>
      <c r="E28" s="14"/>
      <c r="F28" s="16"/>
      <c r="G28" s="17"/>
      <c r="H28" s="15"/>
      <c r="I28" s="17"/>
      <c r="J28" s="302"/>
      <c r="K28" s="305"/>
      <c r="L28" s="14" t="s">
        <v>104</v>
      </c>
      <c r="M28" s="14" t="s">
        <v>51</v>
      </c>
      <c r="N28" s="14"/>
      <c r="O28" s="14"/>
      <c r="P28" s="319"/>
    </row>
    <row r="29" spans="2:16" outlineLevel="1" x14ac:dyDescent="0.25">
      <c r="B29" s="18" t="s">
        <v>55</v>
      </c>
      <c r="C29" s="8"/>
      <c r="D29" s="9">
        <f t="shared" si="1"/>
        <v>29</v>
      </c>
      <c r="E29" s="8">
        <f>D29+15</f>
        <v>44</v>
      </c>
      <c r="F29" s="10"/>
      <c r="G29" s="11"/>
      <c r="H29" s="9"/>
      <c r="I29" s="11"/>
      <c r="J29" s="73"/>
      <c r="K29" s="77"/>
      <c r="L29" s="8" t="s">
        <v>104</v>
      </c>
      <c r="M29" s="8" t="s">
        <v>51</v>
      </c>
      <c r="N29" s="8"/>
      <c r="O29" s="8"/>
      <c r="P29" s="276" t="s">
        <v>326</v>
      </c>
    </row>
    <row r="30" spans="2:16" outlineLevel="1" x14ac:dyDescent="0.25">
      <c r="B30" s="19" t="s">
        <v>181</v>
      </c>
      <c r="C30" s="20"/>
      <c r="D30" s="21">
        <f>E29+1</f>
        <v>45</v>
      </c>
      <c r="E30" s="20">
        <v>60</v>
      </c>
      <c r="J30" s="71" t="s">
        <v>412</v>
      </c>
      <c r="K30" s="70" t="s">
        <v>415</v>
      </c>
      <c r="L30" s="20" t="s">
        <v>104</v>
      </c>
      <c r="M30" s="20" t="s">
        <v>51</v>
      </c>
      <c r="N30" s="20"/>
      <c r="O30" s="20"/>
      <c r="P30" s="294"/>
    </row>
    <row r="31" spans="2:16" outlineLevel="1" x14ac:dyDescent="0.25">
      <c r="B31" s="24" t="s">
        <v>182</v>
      </c>
      <c r="C31" s="14"/>
      <c r="D31" s="15">
        <f>E30+1</f>
        <v>61</v>
      </c>
      <c r="E31" s="14">
        <f>D31+15</f>
        <v>76</v>
      </c>
      <c r="F31" s="16"/>
      <c r="G31" s="17"/>
      <c r="H31" s="15"/>
      <c r="I31" s="17"/>
      <c r="J31" s="74" t="s">
        <v>412</v>
      </c>
      <c r="K31" s="78" t="s">
        <v>416</v>
      </c>
      <c r="L31" s="14" t="s">
        <v>47</v>
      </c>
      <c r="M31" s="14" t="s">
        <v>51</v>
      </c>
      <c r="N31" s="14"/>
      <c r="O31" s="14"/>
      <c r="P31" s="277"/>
    </row>
    <row r="33" spans="1:16" x14ac:dyDescent="0.25">
      <c r="A33" s="6" t="s">
        <v>38</v>
      </c>
    </row>
    <row r="34" spans="1:16" outlineLevel="1" x14ac:dyDescent="0.25">
      <c r="B34" s="33" t="s">
        <v>27</v>
      </c>
      <c r="D34" s="21">
        <v>100</v>
      </c>
      <c r="G34" s="23" t="s">
        <v>144</v>
      </c>
      <c r="J34" s="82" t="s">
        <v>419</v>
      </c>
      <c r="K34" s="70">
        <v>1</v>
      </c>
      <c r="L34" s="34" t="s">
        <v>47</v>
      </c>
      <c r="M34" s="34" t="s">
        <v>51</v>
      </c>
      <c r="O34" s="55" t="s">
        <v>146</v>
      </c>
    </row>
    <row r="35" spans="1:16" outlineLevel="1" x14ac:dyDescent="0.25">
      <c r="B35" s="33" t="s">
        <v>28</v>
      </c>
      <c r="D35" s="21">
        <f>D34+1</f>
        <v>101</v>
      </c>
      <c r="G35" s="23" t="s">
        <v>144</v>
      </c>
      <c r="J35" s="82" t="s">
        <v>419</v>
      </c>
      <c r="K35" s="70">
        <v>2</v>
      </c>
      <c r="L35" s="34" t="s">
        <v>47</v>
      </c>
      <c r="M35" s="34" t="s">
        <v>51</v>
      </c>
      <c r="N35" s="34" t="s">
        <v>352</v>
      </c>
      <c r="O35" s="34" t="s">
        <v>147</v>
      </c>
      <c r="P35" s="33" t="s">
        <v>353</v>
      </c>
    </row>
    <row r="36" spans="1:16" outlineLevel="1" x14ac:dyDescent="0.25">
      <c r="B36" s="33" t="s">
        <v>56</v>
      </c>
      <c r="D36" s="21">
        <f t="shared" ref="D36:D42" si="2">D35+1</f>
        <v>102</v>
      </c>
      <c r="G36" s="23" t="s">
        <v>144</v>
      </c>
      <c r="L36" s="34" t="s">
        <v>104</v>
      </c>
      <c r="N36" s="34" t="s">
        <v>354</v>
      </c>
      <c r="P36" s="33" t="s">
        <v>148</v>
      </c>
    </row>
    <row r="37" spans="1:16" ht="15" outlineLevel="1" x14ac:dyDescent="0.25">
      <c r="A37" s="34"/>
      <c r="B37" s="33" t="s">
        <v>57</v>
      </c>
      <c r="D37" s="21">
        <f t="shared" si="2"/>
        <v>103</v>
      </c>
      <c r="G37" s="23" t="s">
        <v>144</v>
      </c>
      <c r="L37" s="34" t="s">
        <v>104</v>
      </c>
      <c r="N37" s="34" t="s">
        <v>355</v>
      </c>
      <c r="O37" s="34" t="s">
        <v>149</v>
      </c>
      <c r="P37" s="33" t="s">
        <v>152</v>
      </c>
    </row>
    <row r="38" spans="1:16" ht="15" outlineLevel="1" x14ac:dyDescent="0.25">
      <c r="A38" s="34"/>
      <c r="B38" s="33" t="s">
        <v>58</v>
      </c>
      <c r="D38" s="21">
        <f t="shared" si="2"/>
        <v>104</v>
      </c>
      <c r="G38" s="23" t="s">
        <v>144</v>
      </c>
      <c r="L38" s="34" t="s">
        <v>104</v>
      </c>
      <c r="N38" s="34" t="s">
        <v>356</v>
      </c>
      <c r="O38" s="55" t="s">
        <v>150</v>
      </c>
      <c r="P38" s="33" t="s">
        <v>151</v>
      </c>
    </row>
    <row r="39" spans="1:16" ht="15" outlineLevel="1" x14ac:dyDescent="0.25">
      <c r="A39" s="34"/>
      <c r="B39" s="33" t="s">
        <v>62</v>
      </c>
      <c r="D39" s="21">
        <f t="shared" si="2"/>
        <v>105</v>
      </c>
      <c r="G39" s="23" t="s">
        <v>144</v>
      </c>
      <c r="L39" s="34" t="s">
        <v>104</v>
      </c>
      <c r="N39" s="34" t="s">
        <v>357</v>
      </c>
      <c r="O39" s="55" t="s">
        <v>153</v>
      </c>
      <c r="P39" s="33" t="s">
        <v>154</v>
      </c>
    </row>
    <row r="40" spans="1:16" ht="15" outlineLevel="1" x14ac:dyDescent="0.25">
      <c r="A40" s="34"/>
      <c r="B40" s="33" t="s">
        <v>59</v>
      </c>
      <c r="D40" s="21">
        <f t="shared" si="2"/>
        <v>106</v>
      </c>
      <c r="G40" s="23" t="s">
        <v>144</v>
      </c>
      <c r="L40" s="34" t="s">
        <v>104</v>
      </c>
      <c r="N40" s="34" t="s">
        <v>358</v>
      </c>
      <c r="O40" s="34" t="s">
        <v>155</v>
      </c>
      <c r="P40" s="33" t="s">
        <v>156</v>
      </c>
    </row>
    <row r="41" spans="1:16" ht="15" outlineLevel="1" x14ac:dyDescent="0.25">
      <c r="A41" s="34"/>
      <c r="B41" s="33" t="s">
        <v>60</v>
      </c>
      <c r="D41" s="21">
        <f t="shared" si="2"/>
        <v>107</v>
      </c>
      <c r="G41" s="23" t="s">
        <v>144</v>
      </c>
      <c r="L41" s="34" t="s">
        <v>104</v>
      </c>
      <c r="N41" s="34" t="s">
        <v>158</v>
      </c>
      <c r="O41" s="34" t="s">
        <v>157</v>
      </c>
      <c r="P41" s="33" t="s">
        <v>158</v>
      </c>
    </row>
    <row r="42" spans="1:16" outlineLevel="1" thickBot="1" x14ac:dyDescent="0.3">
      <c r="A42" s="34"/>
      <c r="B42" s="33" t="s">
        <v>61</v>
      </c>
      <c r="D42" s="21">
        <f t="shared" si="2"/>
        <v>108</v>
      </c>
      <c r="G42" s="23" t="s">
        <v>144</v>
      </c>
      <c r="L42" s="34" t="s">
        <v>104</v>
      </c>
      <c r="N42" s="34" t="s">
        <v>352</v>
      </c>
      <c r="O42" s="34" t="s">
        <v>157</v>
      </c>
      <c r="P42" s="33" t="s">
        <v>159</v>
      </c>
    </row>
    <row r="43" spans="1:16" ht="15" outlineLevel="1" x14ac:dyDescent="0.25">
      <c r="A43" s="34"/>
      <c r="B43" s="18"/>
      <c r="C43" s="8"/>
      <c r="D43" s="9"/>
      <c r="E43" s="8"/>
      <c r="F43" s="10"/>
      <c r="G43" s="11"/>
      <c r="H43" s="9"/>
      <c r="I43" s="8"/>
      <c r="J43" s="217"/>
      <c r="K43" s="218"/>
      <c r="L43" s="8"/>
      <c r="M43" s="8"/>
      <c r="N43" s="8"/>
      <c r="O43" s="8"/>
      <c r="P43" s="56" t="s">
        <v>387</v>
      </c>
    </row>
    <row r="44" spans="1:16" ht="15" customHeight="1" outlineLevel="1" x14ac:dyDescent="0.25">
      <c r="A44" s="34"/>
      <c r="B44" s="19" t="s">
        <v>63</v>
      </c>
      <c r="C44" s="20"/>
      <c r="D44" s="21">
        <f>D42+1</f>
        <v>109</v>
      </c>
      <c r="E44" s="20"/>
      <c r="G44" s="23" t="s">
        <v>144</v>
      </c>
      <c r="I44" s="20"/>
      <c r="J44" s="278" t="s">
        <v>412</v>
      </c>
      <c r="K44" s="281" t="s">
        <v>417</v>
      </c>
      <c r="L44" s="20" t="s">
        <v>47</v>
      </c>
      <c r="M44" s="20"/>
      <c r="N44" s="20" t="s">
        <v>354</v>
      </c>
      <c r="O44" s="20"/>
      <c r="P44" s="57" t="s">
        <v>386</v>
      </c>
    </row>
    <row r="45" spans="1:16" ht="15" outlineLevel="1" x14ac:dyDescent="0.25">
      <c r="A45" s="34"/>
      <c r="B45" s="19" t="s">
        <v>64</v>
      </c>
      <c r="C45" s="20"/>
      <c r="D45" s="21">
        <f t="shared" ref="D45:D71" si="3">D44+1</f>
        <v>110</v>
      </c>
      <c r="E45" s="20"/>
      <c r="G45" s="23" t="s">
        <v>144</v>
      </c>
      <c r="I45" s="20"/>
      <c r="J45" s="279"/>
      <c r="K45" s="282"/>
      <c r="L45" s="20" t="s">
        <v>47</v>
      </c>
      <c r="M45" s="20"/>
      <c r="N45" s="20" t="s">
        <v>355</v>
      </c>
      <c r="O45" s="20" t="s">
        <v>149</v>
      </c>
      <c r="P45" s="57" t="s">
        <v>152</v>
      </c>
    </row>
    <row r="46" spans="1:16" ht="15" outlineLevel="1" x14ac:dyDescent="0.25">
      <c r="A46" s="34"/>
      <c r="B46" s="19" t="s">
        <v>65</v>
      </c>
      <c r="C46" s="20"/>
      <c r="D46" s="21">
        <f t="shared" si="3"/>
        <v>111</v>
      </c>
      <c r="E46" s="20"/>
      <c r="G46" s="23" t="s">
        <v>144</v>
      </c>
      <c r="I46" s="20"/>
      <c r="J46" s="279"/>
      <c r="K46" s="282"/>
      <c r="L46" s="20" t="s">
        <v>47</v>
      </c>
      <c r="M46" s="20"/>
      <c r="N46" s="20" t="s">
        <v>356</v>
      </c>
      <c r="O46" s="58" t="s">
        <v>150</v>
      </c>
      <c r="P46" s="57" t="s">
        <v>151</v>
      </c>
    </row>
    <row r="47" spans="1:16" ht="15" outlineLevel="1" x14ac:dyDescent="0.25">
      <c r="A47" s="34"/>
      <c r="B47" s="19" t="s">
        <v>66</v>
      </c>
      <c r="C47" s="20"/>
      <c r="D47" s="21">
        <f t="shared" si="3"/>
        <v>112</v>
      </c>
      <c r="E47" s="20"/>
      <c r="G47" s="23" t="s">
        <v>144</v>
      </c>
      <c r="I47" s="20"/>
      <c r="J47" s="306"/>
      <c r="K47" s="283"/>
      <c r="L47" s="20" t="s">
        <v>47</v>
      </c>
      <c r="M47" s="20"/>
      <c r="N47" s="20" t="s">
        <v>357</v>
      </c>
      <c r="O47" s="58" t="s">
        <v>153</v>
      </c>
      <c r="P47" s="57" t="s">
        <v>154</v>
      </c>
    </row>
    <row r="48" spans="1:16" ht="15" customHeight="1" outlineLevel="1" x14ac:dyDescent="0.25">
      <c r="A48" s="34"/>
      <c r="B48" s="19" t="s">
        <v>67</v>
      </c>
      <c r="C48" s="20"/>
      <c r="D48" s="21">
        <f t="shared" si="3"/>
        <v>113</v>
      </c>
      <c r="E48" s="20"/>
      <c r="G48" s="23" t="s">
        <v>144</v>
      </c>
      <c r="I48" s="20"/>
      <c r="J48" s="278" t="s">
        <v>412</v>
      </c>
      <c r="K48" s="281" t="s">
        <v>418</v>
      </c>
      <c r="L48" s="20" t="s">
        <v>47</v>
      </c>
      <c r="M48" s="20"/>
      <c r="N48" s="20" t="s">
        <v>358</v>
      </c>
      <c r="O48" s="20" t="s">
        <v>155</v>
      </c>
      <c r="P48" s="57" t="s">
        <v>156</v>
      </c>
    </row>
    <row r="49" spans="1:16" ht="15" outlineLevel="1" x14ac:dyDescent="0.25">
      <c r="A49" s="34"/>
      <c r="B49" s="19" t="s">
        <v>68</v>
      </c>
      <c r="C49" s="20"/>
      <c r="D49" s="21">
        <f t="shared" si="3"/>
        <v>114</v>
      </c>
      <c r="E49" s="20"/>
      <c r="G49" s="23" t="s">
        <v>144</v>
      </c>
      <c r="I49" s="20"/>
      <c r="J49" s="279"/>
      <c r="K49" s="282"/>
      <c r="L49" s="20" t="s">
        <v>47</v>
      </c>
      <c r="M49" s="20"/>
      <c r="N49" s="20" t="s">
        <v>158</v>
      </c>
      <c r="O49" s="20" t="s">
        <v>157</v>
      </c>
      <c r="P49" s="57" t="s">
        <v>158</v>
      </c>
    </row>
    <row r="50" spans="1:16" ht="16.5" outlineLevel="1" thickBot="1" x14ac:dyDescent="0.3">
      <c r="B50" s="24" t="s">
        <v>69</v>
      </c>
      <c r="C50" s="14"/>
      <c r="D50" s="15">
        <f t="shared" si="3"/>
        <v>115</v>
      </c>
      <c r="E50" s="14"/>
      <c r="F50" s="16"/>
      <c r="G50" s="17" t="s">
        <v>144</v>
      </c>
      <c r="H50" s="15"/>
      <c r="I50" s="14"/>
      <c r="J50" s="280"/>
      <c r="K50" s="284"/>
      <c r="L50" s="14" t="s">
        <v>47</v>
      </c>
      <c r="M50" s="14"/>
      <c r="N50" s="14" t="s">
        <v>352</v>
      </c>
      <c r="O50" s="14" t="s">
        <v>157</v>
      </c>
      <c r="P50" s="59" t="s">
        <v>159</v>
      </c>
    </row>
    <row r="51" spans="1:16" outlineLevel="1" x14ac:dyDescent="0.25">
      <c r="B51" s="33" t="s">
        <v>127</v>
      </c>
      <c r="D51" s="21">
        <f t="shared" si="3"/>
        <v>116</v>
      </c>
      <c r="J51" s="71" t="s">
        <v>410</v>
      </c>
      <c r="K51" s="70">
        <v>1</v>
      </c>
      <c r="L51" s="34" t="s">
        <v>47</v>
      </c>
      <c r="O51" s="34" t="s">
        <v>160</v>
      </c>
    </row>
    <row r="52" spans="1:16" outlineLevel="1" x14ac:dyDescent="0.25">
      <c r="B52" s="33" t="s">
        <v>128</v>
      </c>
      <c r="D52" s="21">
        <f t="shared" si="3"/>
        <v>117</v>
      </c>
      <c r="J52" s="71" t="s">
        <v>410</v>
      </c>
      <c r="K52" s="70">
        <v>2</v>
      </c>
      <c r="L52" s="34" t="s">
        <v>47</v>
      </c>
      <c r="O52" s="34" t="s">
        <v>160</v>
      </c>
    </row>
    <row r="53" spans="1:16" outlineLevel="1" x14ac:dyDescent="0.25">
      <c r="B53" s="33" t="s">
        <v>124</v>
      </c>
      <c r="D53" s="21">
        <f t="shared" si="3"/>
        <v>118</v>
      </c>
      <c r="J53" s="71" t="s">
        <v>411</v>
      </c>
      <c r="K53" s="70">
        <v>1</v>
      </c>
      <c r="L53" s="34" t="s">
        <v>104</v>
      </c>
      <c r="O53" s="34" t="s">
        <v>160</v>
      </c>
    </row>
    <row r="54" spans="1:16" outlineLevel="1" x14ac:dyDescent="0.25">
      <c r="B54" s="33" t="s">
        <v>125</v>
      </c>
      <c r="D54" s="21">
        <f t="shared" si="3"/>
        <v>119</v>
      </c>
      <c r="J54" s="71" t="s">
        <v>411</v>
      </c>
      <c r="K54" s="70">
        <v>2</v>
      </c>
      <c r="L54" s="34" t="s">
        <v>104</v>
      </c>
      <c r="O54" s="34" t="s">
        <v>160</v>
      </c>
    </row>
    <row r="55" spans="1:16" s="31" customFormat="1" outlineLevel="1" x14ac:dyDescent="0.25">
      <c r="A55" s="25"/>
      <c r="B55" s="26" t="s">
        <v>126</v>
      </c>
      <c r="C55" s="27"/>
      <c r="D55" s="28">
        <f t="shared" si="3"/>
        <v>120</v>
      </c>
      <c r="E55" s="27">
        <f>D55+1</f>
        <v>121</v>
      </c>
      <c r="F55" s="29"/>
      <c r="G55" s="30" t="s">
        <v>145</v>
      </c>
      <c r="H55" s="28"/>
      <c r="I55" s="30"/>
      <c r="J55" s="71"/>
      <c r="K55" s="70"/>
      <c r="L55" s="27" t="s">
        <v>47</v>
      </c>
      <c r="M55" s="27" t="s">
        <v>51</v>
      </c>
      <c r="N55" s="27"/>
      <c r="O55" s="27"/>
      <c r="P55" s="26"/>
    </row>
    <row r="56" spans="1:16" s="31" customFormat="1" outlineLevel="1" x14ac:dyDescent="0.25">
      <c r="A56" s="25"/>
      <c r="B56" s="26" t="s">
        <v>126</v>
      </c>
      <c r="C56" s="27"/>
      <c r="D56" s="28">
        <f>E55+1</f>
        <v>122</v>
      </c>
      <c r="E56" s="27">
        <f>D56+1</f>
        <v>123</v>
      </c>
      <c r="F56" s="29"/>
      <c r="G56" s="30" t="s">
        <v>145</v>
      </c>
      <c r="H56" s="28"/>
      <c r="I56" s="30"/>
      <c r="J56" s="71"/>
      <c r="K56" s="70"/>
      <c r="L56" s="27" t="s">
        <v>47</v>
      </c>
      <c r="M56" s="27" t="s">
        <v>51</v>
      </c>
      <c r="N56" s="27"/>
      <c r="O56" s="27"/>
      <c r="P56" s="26"/>
    </row>
    <row r="57" spans="1:16" outlineLevel="1" x14ac:dyDescent="0.25">
      <c r="B57" s="33" t="s">
        <v>324</v>
      </c>
      <c r="D57" s="21">
        <f>E56+1</f>
        <v>124</v>
      </c>
      <c r="G57" s="23" t="s">
        <v>144</v>
      </c>
      <c r="J57" s="84"/>
      <c r="K57" s="85"/>
      <c r="L57" s="34" t="s">
        <v>47</v>
      </c>
      <c r="M57" s="34" t="s">
        <v>51</v>
      </c>
      <c r="O57" s="34" t="s">
        <v>336</v>
      </c>
    </row>
    <row r="58" spans="1:16" outlineLevel="1" x14ac:dyDescent="0.25">
      <c r="B58" s="33" t="s">
        <v>34</v>
      </c>
      <c r="D58" s="21">
        <f t="shared" si="3"/>
        <v>125</v>
      </c>
      <c r="G58" s="23" t="s">
        <v>144</v>
      </c>
      <c r="J58" s="84"/>
      <c r="K58" s="85"/>
      <c r="L58" s="34" t="s">
        <v>104</v>
      </c>
      <c r="M58" s="34" t="s">
        <v>51</v>
      </c>
      <c r="O58" s="34">
        <v>502</v>
      </c>
    </row>
    <row r="59" spans="1:16" outlineLevel="1" x14ac:dyDescent="0.25">
      <c r="B59" s="18" t="s">
        <v>39</v>
      </c>
      <c r="C59" s="8"/>
      <c r="D59" s="9">
        <f t="shared" si="3"/>
        <v>126</v>
      </c>
      <c r="E59" s="8">
        <f t="shared" ref="E59:E67" si="4">D59+1</f>
        <v>127</v>
      </c>
      <c r="F59" s="10"/>
      <c r="G59" s="11"/>
      <c r="H59" s="9"/>
      <c r="I59" s="11"/>
      <c r="J59" s="300" t="s">
        <v>409</v>
      </c>
      <c r="K59" s="303">
        <v>1</v>
      </c>
      <c r="L59" s="8" t="s">
        <v>47</v>
      </c>
      <c r="M59" s="8" t="s">
        <v>51</v>
      </c>
      <c r="N59" s="8"/>
      <c r="O59" s="8"/>
      <c r="P59" s="276" t="s">
        <v>343</v>
      </c>
    </row>
    <row r="60" spans="1:16" outlineLevel="1" x14ac:dyDescent="0.25">
      <c r="B60" s="19" t="s">
        <v>40</v>
      </c>
      <c r="C60" s="20"/>
      <c r="D60" s="21">
        <f t="shared" ref="D60:D68" si="5">E59+1</f>
        <v>128</v>
      </c>
      <c r="E60" s="20">
        <f t="shared" si="4"/>
        <v>129</v>
      </c>
      <c r="J60" s="301"/>
      <c r="K60" s="304"/>
      <c r="L60" s="20" t="s">
        <v>47</v>
      </c>
      <c r="M60" s="20" t="s">
        <v>51</v>
      </c>
      <c r="N60" s="20"/>
      <c r="O60" s="20"/>
      <c r="P60" s="294"/>
    </row>
    <row r="61" spans="1:16" outlineLevel="1" x14ac:dyDescent="0.25">
      <c r="B61" s="24" t="s">
        <v>134</v>
      </c>
      <c r="C61" s="14"/>
      <c r="D61" s="15">
        <f>E60+1</f>
        <v>130</v>
      </c>
      <c r="E61" s="14">
        <f>D61+1</f>
        <v>131</v>
      </c>
      <c r="F61" s="16"/>
      <c r="G61" s="17"/>
      <c r="H61" s="15"/>
      <c r="I61" s="17"/>
      <c r="J61" s="302"/>
      <c r="K61" s="305"/>
      <c r="L61" s="14" t="s">
        <v>47</v>
      </c>
      <c r="M61" s="14" t="s">
        <v>51</v>
      </c>
      <c r="N61" s="14"/>
      <c r="O61" s="14"/>
      <c r="P61" s="277"/>
    </row>
    <row r="62" spans="1:16" outlineLevel="1" x14ac:dyDescent="0.25">
      <c r="B62" s="33" t="s">
        <v>75</v>
      </c>
      <c r="D62" s="21">
        <f>E61+1</f>
        <v>132</v>
      </c>
      <c r="E62" s="34">
        <f t="shared" si="4"/>
        <v>133</v>
      </c>
      <c r="L62" s="34" t="s">
        <v>47</v>
      </c>
      <c r="M62" s="34" t="s">
        <v>51</v>
      </c>
      <c r="P62" s="33" t="s">
        <v>366</v>
      </c>
    </row>
    <row r="63" spans="1:16" outlineLevel="1" x14ac:dyDescent="0.25">
      <c r="B63" s="33" t="s">
        <v>364</v>
      </c>
      <c r="D63" s="21">
        <f t="shared" si="5"/>
        <v>134</v>
      </c>
      <c r="E63" s="34">
        <f t="shared" si="4"/>
        <v>135</v>
      </c>
      <c r="L63" s="34" t="s">
        <v>47</v>
      </c>
      <c r="M63" s="34" t="s">
        <v>51</v>
      </c>
    </row>
    <row r="64" spans="1:16" s="46" customFormat="1" outlineLevel="1" x14ac:dyDescent="0.25">
      <c r="A64" s="40"/>
      <c r="B64" s="41" t="s">
        <v>944</v>
      </c>
      <c r="C64" s="42"/>
      <c r="D64" s="43">
        <f t="shared" si="5"/>
        <v>136</v>
      </c>
      <c r="E64" s="42"/>
      <c r="F64" s="44"/>
      <c r="G64" s="45" t="s">
        <v>838</v>
      </c>
      <c r="H64" s="43"/>
      <c r="I64" s="45"/>
      <c r="J64" s="82"/>
      <c r="K64" s="180"/>
      <c r="L64" s="42" t="s">
        <v>47</v>
      </c>
      <c r="M64" s="42" t="s">
        <v>51</v>
      </c>
      <c r="N64" s="42"/>
      <c r="O64" s="42" t="s">
        <v>160</v>
      </c>
      <c r="P64" s="41" t="s">
        <v>953</v>
      </c>
    </row>
    <row r="65" spans="1:16" s="31" customFormat="1" outlineLevel="1" x14ac:dyDescent="0.25">
      <c r="A65" s="25"/>
      <c r="B65" s="26" t="s">
        <v>824</v>
      </c>
      <c r="C65" s="27"/>
      <c r="D65" s="28">
        <v>137</v>
      </c>
      <c r="E65" s="27"/>
      <c r="F65" s="29"/>
      <c r="G65" s="30"/>
      <c r="H65" s="28"/>
      <c r="I65" s="30"/>
      <c r="J65" s="82"/>
      <c r="K65" s="171"/>
      <c r="L65" s="27"/>
      <c r="M65" s="27"/>
      <c r="N65" s="27"/>
      <c r="O65" s="27"/>
      <c r="P65" s="26"/>
    </row>
    <row r="66" spans="1:16" s="31" customFormat="1" outlineLevel="1" x14ac:dyDescent="0.25">
      <c r="A66" s="25"/>
      <c r="B66" s="26" t="s">
        <v>41</v>
      </c>
      <c r="C66" s="27"/>
      <c r="D66" s="28">
        <f>D65+1</f>
        <v>138</v>
      </c>
      <c r="E66" s="27">
        <f t="shared" si="4"/>
        <v>139</v>
      </c>
      <c r="F66" s="29"/>
      <c r="G66" s="30"/>
      <c r="H66" s="28"/>
      <c r="I66" s="30"/>
      <c r="J66" s="71"/>
      <c r="K66" s="70"/>
      <c r="L66" s="27" t="s">
        <v>104</v>
      </c>
      <c r="M66" s="27" t="s">
        <v>51</v>
      </c>
      <c r="N66" s="27"/>
      <c r="O66" s="27"/>
      <c r="P66" s="26"/>
    </row>
    <row r="67" spans="1:16" outlineLevel="1" x14ac:dyDescent="0.25">
      <c r="B67" s="33" t="s">
        <v>30</v>
      </c>
      <c r="D67" s="21">
        <f t="shared" si="5"/>
        <v>140</v>
      </c>
      <c r="E67" s="34">
        <f t="shared" si="4"/>
        <v>141</v>
      </c>
      <c r="G67" s="23" t="s">
        <v>145</v>
      </c>
      <c r="L67" s="34" t="s">
        <v>47</v>
      </c>
      <c r="M67" s="34" t="s">
        <v>51</v>
      </c>
      <c r="N67" s="34" t="s">
        <v>359</v>
      </c>
      <c r="O67" s="34" t="s">
        <v>323</v>
      </c>
      <c r="P67" s="39" t="s">
        <v>337</v>
      </c>
    </row>
    <row r="68" spans="1:16" s="31" customFormat="1" outlineLevel="1" x14ac:dyDescent="0.25">
      <c r="A68" s="25"/>
      <c r="B68" s="26" t="s">
        <v>31</v>
      </c>
      <c r="C68" s="27"/>
      <c r="D68" s="28">
        <f t="shared" si="5"/>
        <v>142</v>
      </c>
      <c r="E68" s="27"/>
      <c r="F68" s="29"/>
      <c r="G68" s="30"/>
      <c r="H68" s="28"/>
      <c r="I68" s="30"/>
      <c r="J68" s="71"/>
      <c r="K68" s="70"/>
      <c r="L68" s="27" t="s">
        <v>104</v>
      </c>
      <c r="M68" s="27" t="s">
        <v>51</v>
      </c>
      <c r="N68" s="27"/>
      <c r="O68" s="27"/>
      <c r="P68" s="26"/>
    </row>
    <row r="69" spans="1:16" s="31" customFormat="1" outlineLevel="1" x14ac:dyDescent="0.25">
      <c r="A69" s="25"/>
      <c r="B69" s="26" t="s">
        <v>32</v>
      </c>
      <c r="C69" s="27"/>
      <c r="D69" s="28">
        <f t="shared" si="3"/>
        <v>143</v>
      </c>
      <c r="E69" s="27"/>
      <c r="F69" s="29"/>
      <c r="G69" s="30"/>
      <c r="H69" s="28"/>
      <c r="I69" s="30"/>
      <c r="J69" s="71"/>
      <c r="K69" s="70"/>
      <c r="L69" s="27" t="s">
        <v>104</v>
      </c>
      <c r="M69" s="27" t="s">
        <v>51</v>
      </c>
      <c r="N69" s="27"/>
      <c r="O69" s="27"/>
      <c r="P69" s="26"/>
    </row>
    <row r="70" spans="1:16" outlineLevel="1" x14ac:dyDescent="0.25">
      <c r="B70" s="33" t="s">
        <v>29</v>
      </c>
      <c r="D70" s="21">
        <f t="shared" si="3"/>
        <v>144</v>
      </c>
      <c r="G70" s="23" t="s">
        <v>838</v>
      </c>
      <c r="L70" s="34" t="s">
        <v>47</v>
      </c>
      <c r="M70" s="34" t="s">
        <v>51</v>
      </c>
      <c r="O70" s="34" t="s">
        <v>160</v>
      </c>
      <c r="P70" s="33" t="s">
        <v>321</v>
      </c>
    </row>
    <row r="71" spans="1:16" outlineLevel="1" x14ac:dyDescent="0.25">
      <c r="B71" s="33" t="s">
        <v>33</v>
      </c>
      <c r="D71" s="21">
        <f t="shared" si="3"/>
        <v>145</v>
      </c>
      <c r="G71" s="23" t="s">
        <v>144</v>
      </c>
      <c r="J71" s="82"/>
      <c r="K71" s="204"/>
      <c r="L71" s="34" t="s">
        <v>104</v>
      </c>
      <c r="P71" s="33" t="s">
        <v>960</v>
      </c>
    </row>
    <row r="72" spans="1:16" s="31" customFormat="1" outlineLevel="1" x14ac:dyDescent="0.25">
      <c r="A72" s="25"/>
      <c r="B72" s="26" t="s">
        <v>122</v>
      </c>
      <c r="C72" s="27"/>
      <c r="D72" s="28">
        <f>D71+1</f>
        <v>146</v>
      </c>
      <c r="E72" s="27"/>
      <c r="F72" s="29"/>
      <c r="G72" s="30"/>
      <c r="H72" s="28"/>
      <c r="I72" s="30"/>
      <c r="J72" s="71"/>
      <c r="K72" s="70"/>
      <c r="L72" s="27" t="s">
        <v>104</v>
      </c>
      <c r="M72" s="27" t="s">
        <v>51</v>
      </c>
      <c r="N72" s="27"/>
      <c r="O72" s="27"/>
      <c r="P72" s="26"/>
    </row>
    <row r="73" spans="1:16" outlineLevel="1" x14ac:dyDescent="0.25">
      <c r="B73" s="7" t="s">
        <v>185</v>
      </c>
      <c r="C73" s="8"/>
      <c r="D73" s="9">
        <f>D72+1</f>
        <v>147</v>
      </c>
      <c r="E73" s="8"/>
      <c r="F73" s="10"/>
      <c r="G73" s="11"/>
      <c r="H73" s="9"/>
      <c r="I73" s="11"/>
      <c r="J73" s="73" t="s">
        <v>419</v>
      </c>
      <c r="K73" s="77">
        <v>3</v>
      </c>
      <c r="L73" s="8" t="s">
        <v>47</v>
      </c>
      <c r="M73" s="8" t="s">
        <v>51</v>
      </c>
      <c r="N73" s="8"/>
      <c r="O73" s="8" t="s">
        <v>323</v>
      </c>
      <c r="P73" s="276" t="s">
        <v>322</v>
      </c>
    </row>
    <row r="74" spans="1:16" outlineLevel="1" x14ac:dyDescent="0.25">
      <c r="B74" s="13" t="s">
        <v>186</v>
      </c>
      <c r="C74" s="14"/>
      <c r="D74" s="15">
        <f>D73+1</f>
        <v>148</v>
      </c>
      <c r="E74" s="14"/>
      <c r="F74" s="16"/>
      <c r="G74" s="17"/>
      <c r="H74" s="15"/>
      <c r="I74" s="17"/>
      <c r="J74" s="74" t="s">
        <v>419</v>
      </c>
      <c r="K74" s="78">
        <v>4</v>
      </c>
      <c r="L74" s="14" t="s">
        <v>47</v>
      </c>
      <c r="M74" s="14" t="s">
        <v>51</v>
      </c>
      <c r="N74" s="14"/>
      <c r="O74" s="14" t="s">
        <v>323</v>
      </c>
      <c r="P74" s="277"/>
    </row>
    <row r="75" spans="1:16" ht="15.75" customHeight="1" outlineLevel="1" x14ac:dyDescent="0.25">
      <c r="B75" s="7" t="s">
        <v>318</v>
      </c>
      <c r="C75" s="8"/>
      <c r="D75" s="9">
        <f t="shared" ref="D75" si="6">D74+1</f>
        <v>149</v>
      </c>
      <c r="E75" s="8"/>
      <c r="F75" s="10"/>
      <c r="G75" s="11" t="s">
        <v>838</v>
      </c>
      <c r="H75" s="9"/>
      <c r="I75" s="11"/>
      <c r="J75" s="81" t="s">
        <v>419</v>
      </c>
      <c r="K75" s="77">
        <v>5</v>
      </c>
      <c r="L75" s="8" t="s">
        <v>47</v>
      </c>
      <c r="M75" s="8" t="s">
        <v>51</v>
      </c>
      <c r="N75" s="8"/>
      <c r="O75" s="8" t="s">
        <v>320</v>
      </c>
      <c r="P75" s="276" t="s">
        <v>991</v>
      </c>
    </row>
    <row r="76" spans="1:16" ht="15.75" customHeight="1" outlineLevel="1" x14ac:dyDescent="0.25">
      <c r="B76" s="96"/>
      <c r="C76" s="20"/>
      <c r="E76" s="20"/>
      <c r="J76" s="82"/>
      <c r="K76" s="167"/>
      <c r="L76" s="20"/>
      <c r="M76" s="20"/>
      <c r="N76" s="20"/>
      <c r="O76" s="20"/>
      <c r="P76" s="294"/>
    </row>
    <row r="77" spans="1:16" outlineLevel="1" x14ac:dyDescent="0.25">
      <c r="B77" s="13"/>
      <c r="C77" s="14"/>
      <c r="D77" s="15"/>
      <c r="E77" s="14"/>
      <c r="F77" s="16"/>
      <c r="G77" s="17"/>
      <c r="H77" s="15"/>
      <c r="I77" s="17"/>
      <c r="J77" s="74"/>
      <c r="K77" s="78"/>
      <c r="L77" s="14"/>
      <c r="M77" s="14"/>
      <c r="N77" s="14"/>
      <c r="O77" s="14"/>
      <c r="P77" s="277"/>
    </row>
    <row r="78" spans="1:16" outlineLevel="1" x14ac:dyDescent="0.25">
      <c r="B78" s="119" t="s">
        <v>689</v>
      </c>
      <c r="C78" s="20"/>
      <c r="D78" s="21">
        <v>150</v>
      </c>
      <c r="E78" s="20"/>
      <c r="G78" s="23" t="s">
        <v>144</v>
      </c>
      <c r="J78" s="82" t="s">
        <v>419</v>
      </c>
      <c r="K78" s="115">
        <v>697</v>
      </c>
      <c r="L78" s="8" t="s">
        <v>47</v>
      </c>
      <c r="M78" s="8" t="s">
        <v>51</v>
      </c>
      <c r="N78" s="20"/>
      <c r="O78" s="20" t="s">
        <v>705</v>
      </c>
      <c r="P78" s="120" t="s">
        <v>806</v>
      </c>
    </row>
    <row r="79" spans="1:16" outlineLevel="1" x14ac:dyDescent="0.25">
      <c r="B79" s="119" t="s">
        <v>832</v>
      </c>
      <c r="C79" s="12"/>
      <c r="D79" s="21">
        <v>151</v>
      </c>
      <c r="E79" s="20"/>
      <c r="F79" s="22">
        <v>-3</v>
      </c>
      <c r="G79" s="23" t="s">
        <v>144</v>
      </c>
      <c r="J79" s="82" t="s">
        <v>419</v>
      </c>
      <c r="K79" s="139">
        <v>698</v>
      </c>
      <c r="L79" s="20" t="s">
        <v>47</v>
      </c>
      <c r="M79" s="20" t="s">
        <v>51</v>
      </c>
      <c r="N79" s="20"/>
      <c r="O79" s="20" t="s">
        <v>705</v>
      </c>
      <c r="P79" s="120" t="s">
        <v>833</v>
      </c>
    </row>
    <row r="80" spans="1:16" outlineLevel="1" x14ac:dyDescent="0.25">
      <c r="B80" s="161" t="s">
        <v>837</v>
      </c>
      <c r="C80" s="162"/>
      <c r="D80" s="9">
        <v>152</v>
      </c>
      <c r="E80" s="8"/>
      <c r="F80" s="10"/>
      <c r="G80" s="11" t="s">
        <v>838</v>
      </c>
      <c r="H80" s="8"/>
      <c r="I80" s="8"/>
      <c r="J80" s="81"/>
      <c r="K80" s="158"/>
      <c r="L80" s="8" t="s">
        <v>47</v>
      </c>
      <c r="M80" s="8" t="s">
        <v>51</v>
      </c>
      <c r="N80" s="8"/>
      <c r="O80" s="8"/>
      <c r="P80" s="159" t="s">
        <v>840</v>
      </c>
    </row>
    <row r="81" spans="1:16" outlineLevel="1" x14ac:dyDescent="0.25">
      <c r="B81" s="163"/>
      <c r="C81" s="164"/>
      <c r="E81" s="20"/>
      <c r="H81" s="20"/>
      <c r="I81" s="20"/>
      <c r="J81" s="82"/>
      <c r="K81" s="156"/>
      <c r="L81" s="20"/>
      <c r="M81" s="20"/>
      <c r="N81" s="20"/>
      <c r="O81" s="20"/>
      <c r="P81" s="160" t="s">
        <v>839</v>
      </c>
    </row>
    <row r="82" spans="1:16" outlineLevel="1" x14ac:dyDescent="0.25">
      <c r="B82" s="165"/>
      <c r="C82" s="14"/>
      <c r="D82" s="15"/>
      <c r="E82" s="14"/>
      <c r="F82" s="16"/>
      <c r="G82" s="17"/>
      <c r="H82" s="14"/>
      <c r="I82" s="14"/>
      <c r="J82" s="74"/>
      <c r="K82" s="157"/>
      <c r="L82" s="14"/>
      <c r="M82" s="14"/>
      <c r="N82" s="14"/>
      <c r="O82" s="14"/>
      <c r="P82" s="155" t="s">
        <v>841</v>
      </c>
    </row>
    <row r="83" spans="1:16" outlineLevel="1" x14ac:dyDescent="0.25">
      <c r="B83" s="183" t="s">
        <v>930</v>
      </c>
      <c r="C83" s="20"/>
      <c r="D83" s="21">
        <v>153</v>
      </c>
      <c r="E83" s="20"/>
      <c r="F83" s="22">
        <v>-4</v>
      </c>
      <c r="G83" s="23" t="s">
        <v>144</v>
      </c>
      <c r="H83" s="20"/>
      <c r="I83" s="20"/>
      <c r="J83" s="82"/>
      <c r="K83" s="180"/>
      <c r="L83" s="20" t="s">
        <v>104</v>
      </c>
      <c r="M83" s="20"/>
      <c r="N83" s="20"/>
      <c r="O83" s="20"/>
      <c r="P83" s="120" t="s">
        <v>931</v>
      </c>
    </row>
    <row r="84" spans="1:16" outlineLevel="1" x14ac:dyDescent="0.25">
      <c r="B84" s="183" t="s">
        <v>929</v>
      </c>
      <c r="C84" s="20"/>
      <c r="E84" s="20"/>
      <c r="H84" s="20">
        <v>154</v>
      </c>
      <c r="I84" s="20">
        <v>155</v>
      </c>
      <c r="J84" s="82"/>
      <c r="K84" s="180"/>
      <c r="L84" s="20" t="s">
        <v>104</v>
      </c>
      <c r="M84" s="20"/>
      <c r="N84" s="20"/>
      <c r="O84" s="20"/>
      <c r="P84" s="120" t="s">
        <v>928</v>
      </c>
    </row>
    <row r="85" spans="1:16" outlineLevel="1" x14ac:dyDescent="0.25">
      <c r="B85" s="183" t="s">
        <v>946</v>
      </c>
      <c r="C85" s="20"/>
      <c r="D85" s="21">
        <v>156</v>
      </c>
      <c r="E85" s="20"/>
      <c r="G85" s="23" t="s">
        <v>144</v>
      </c>
      <c r="H85" s="20"/>
      <c r="I85" s="20"/>
      <c r="J85" s="82" t="s">
        <v>419</v>
      </c>
      <c r="K85" s="180">
        <v>699</v>
      </c>
      <c r="L85" s="20" t="s">
        <v>47</v>
      </c>
      <c r="M85" s="20" t="s">
        <v>51</v>
      </c>
      <c r="N85" s="20"/>
      <c r="O85" s="20"/>
      <c r="P85" s="120" t="s">
        <v>951</v>
      </c>
    </row>
    <row r="87" spans="1:16" x14ac:dyDescent="0.25">
      <c r="A87" s="6" t="s">
        <v>45</v>
      </c>
    </row>
    <row r="88" spans="1:16" outlineLevel="1" x14ac:dyDescent="0.25">
      <c r="A88" s="60" t="s">
        <v>132</v>
      </c>
    </row>
    <row r="89" spans="1:16" outlineLevel="1" x14ac:dyDescent="0.25">
      <c r="B89" s="33" t="s">
        <v>42</v>
      </c>
      <c r="D89" s="21">
        <v>190</v>
      </c>
      <c r="G89" s="23" t="s">
        <v>144</v>
      </c>
      <c r="J89" s="71" t="s">
        <v>419</v>
      </c>
      <c r="K89" s="70">
        <v>6</v>
      </c>
      <c r="L89" s="34" t="s">
        <v>47</v>
      </c>
      <c r="M89" s="34" t="s">
        <v>51</v>
      </c>
      <c r="O89" s="34" t="s">
        <v>105</v>
      </c>
      <c r="P89" s="33" t="s">
        <v>421</v>
      </c>
    </row>
    <row r="90" spans="1:16" outlineLevel="1" x14ac:dyDescent="0.25">
      <c r="B90" s="33" t="s">
        <v>43</v>
      </c>
      <c r="D90" s="21">
        <v>191</v>
      </c>
      <c r="G90" s="23" t="s">
        <v>144</v>
      </c>
      <c r="J90" s="82" t="s">
        <v>419</v>
      </c>
      <c r="K90" s="70">
        <v>7</v>
      </c>
      <c r="L90" s="34" t="s">
        <v>47</v>
      </c>
      <c r="M90" s="34" t="s">
        <v>51</v>
      </c>
      <c r="O90" s="34" t="s">
        <v>105</v>
      </c>
      <c r="P90" s="33" t="s">
        <v>422</v>
      </c>
    </row>
    <row r="91" spans="1:16" outlineLevel="1" x14ac:dyDescent="0.25">
      <c r="B91" s="18" t="s">
        <v>44</v>
      </c>
      <c r="C91" s="8"/>
      <c r="D91" s="9">
        <v>192</v>
      </c>
      <c r="E91" s="8"/>
      <c r="F91" s="10"/>
      <c r="G91" s="11" t="s">
        <v>144</v>
      </c>
      <c r="H91" s="9"/>
      <c r="I91" s="11"/>
      <c r="J91" s="81" t="s">
        <v>419</v>
      </c>
      <c r="K91" s="169">
        <v>8</v>
      </c>
      <c r="L91" s="8" t="s">
        <v>47</v>
      </c>
      <c r="M91" s="8" t="s">
        <v>51</v>
      </c>
      <c r="N91" s="8"/>
      <c r="O91" s="288" t="s">
        <v>365</v>
      </c>
      <c r="P91" s="276" t="s">
        <v>814</v>
      </c>
    </row>
    <row r="92" spans="1:16" outlineLevel="1" x14ac:dyDescent="0.25">
      <c r="B92" s="19"/>
      <c r="C92" s="20"/>
      <c r="E92" s="20"/>
      <c r="J92" s="82"/>
      <c r="K92" s="167"/>
      <c r="L92" s="20"/>
      <c r="M92" s="20"/>
      <c r="N92" s="20"/>
      <c r="O92" s="289"/>
      <c r="P92" s="294"/>
    </row>
    <row r="93" spans="1:16" outlineLevel="1" x14ac:dyDescent="0.25">
      <c r="B93" s="19"/>
      <c r="C93" s="20"/>
      <c r="E93" s="20"/>
      <c r="J93" s="82"/>
      <c r="K93" s="167"/>
      <c r="L93" s="20"/>
      <c r="M93" s="20"/>
      <c r="N93" s="20"/>
      <c r="O93" s="289"/>
      <c r="P93" s="294"/>
    </row>
    <row r="94" spans="1:16" outlineLevel="1" x14ac:dyDescent="0.25">
      <c r="B94" s="19"/>
      <c r="C94" s="20"/>
      <c r="E94" s="20"/>
      <c r="J94" s="82"/>
      <c r="K94" s="167"/>
      <c r="L94" s="20"/>
      <c r="M94" s="20"/>
      <c r="N94" s="20"/>
      <c r="O94" s="289"/>
      <c r="P94" s="294"/>
    </row>
    <row r="95" spans="1:16" outlineLevel="1" x14ac:dyDescent="0.25">
      <c r="B95" s="24"/>
      <c r="C95" s="14"/>
      <c r="D95" s="15"/>
      <c r="E95" s="14"/>
      <c r="F95" s="16"/>
      <c r="G95" s="17"/>
      <c r="H95" s="15"/>
      <c r="I95" s="17"/>
      <c r="J95" s="74"/>
      <c r="K95" s="168"/>
      <c r="L95" s="14"/>
      <c r="M95" s="14"/>
      <c r="N95" s="14"/>
      <c r="O95" s="290"/>
      <c r="P95" s="277"/>
    </row>
    <row r="96" spans="1:16" s="46" customFormat="1" ht="15.75" customHeight="1" outlineLevel="1" x14ac:dyDescent="0.25">
      <c r="A96" s="40"/>
      <c r="B96" s="119" t="s">
        <v>106</v>
      </c>
      <c r="C96" s="97"/>
      <c r="D96" s="9">
        <v>193</v>
      </c>
      <c r="E96" s="8"/>
      <c r="F96" s="10"/>
      <c r="G96" s="11" t="s">
        <v>144</v>
      </c>
      <c r="H96" s="9"/>
      <c r="I96" s="11"/>
      <c r="J96" s="81" t="s">
        <v>419</v>
      </c>
      <c r="K96" s="169">
        <v>9</v>
      </c>
      <c r="L96" s="8" t="s">
        <v>47</v>
      </c>
      <c r="M96" s="8" t="s">
        <v>51</v>
      </c>
      <c r="N96" s="8"/>
      <c r="O96" s="97"/>
      <c r="P96" s="172" t="s">
        <v>941</v>
      </c>
    </row>
    <row r="97" spans="1:16" outlineLevel="1" x14ac:dyDescent="0.25"/>
    <row r="98" spans="1:16" outlineLevel="1" x14ac:dyDescent="0.25">
      <c r="B98" s="33" t="s">
        <v>2</v>
      </c>
      <c r="D98" s="21">
        <v>200</v>
      </c>
      <c r="E98" s="34">
        <f>D194</f>
        <v>295</v>
      </c>
      <c r="G98" s="23" t="s">
        <v>144</v>
      </c>
      <c r="J98" s="82" t="s">
        <v>419</v>
      </c>
      <c r="K98" s="115" t="s">
        <v>447</v>
      </c>
      <c r="L98" s="34" t="s">
        <v>47</v>
      </c>
      <c r="M98" s="34" t="s">
        <v>51</v>
      </c>
      <c r="N98" s="34" t="s">
        <v>349</v>
      </c>
      <c r="O98" s="34" t="s">
        <v>105</v>
      </c>
      <c r="P98" s="33" t="s">
        <v>804</v>
      </c>
    </row>
    <row r="99" spans="1:16" ht="15.75" hidden="1" customHeight="1" outlineLevel="2" x14ac:dyDescent="0.25">
      <c r="B99" s="33" t="str">
        <f>CONCATENATE("CT Size - Circuit ",C99)</f>
        <v>CT Size - Circuit 1</v>
      </c>
      <c r="C99" s="34">
        <v>1</v>
      </c>
      <c r="D99" s="21">
        <f>D98</f>
        <v>200</v>
      </c>
      <c r="G99" s="23" t="s">
        <v>144</v>
      </c>
      <c r="J99" s="71" t="s">
        <v>419</v>
      </c>
      <c r="K99" s="70">
        <v>10</v>
      </c>
      <c r="L99" s="34" t="s">
        <v>47</v>
      </c>
      <c r="M99" s="34" t="s">
        <v>51</v>
      </c>
      <c r="N99" s="34" t="s">
        <v>349</v>
      </c>
      <c r="O99" s="34" t="s">
        <v>105</v>
      </c>
    </row>
    <row r="100" spans="1:16" ht="15.75" hidden="1" customHeight="1" outlineLevel="2" x14ac:dyDescent="0.25">
      <c r="B100" s="33" t="str">
        <f t="shared" ref="B100:B163" si="7">CONCATENATE("CT Size - Circuit ",C100)</f>
        <v>CT Size - Circuit 2</v>
      </c>
      <c r="C100" s="34">
        <f t="shared" ref="C100:C131" si="8">C99+1</f>
        <v>2</v>
      </c>
      <c r="D100" s="21">
        <f t="shared" ref="D100:D131" si="9">D99+1</f>
        <v>201</v>
      </c>
      <c r="G100" s="23" t="s">
        <v>144</v>
      </c>
      <c r="J100" s="71" t="s">
        <v>419</v>
      </c>
      <c r="K100" s="83">
        <f t="shared" ref="K100:K163" si="10">K99+1</f>
        <v>11</v>
      </c>
      <c r="L100" s="34" t="s">
        <v>47</v>
      </c>
      <c r="M100" s="34" t="s">
        <v>51</v>
      </c>
      <c r="N100" s="34" t="s">
        <v>349</v>
      </c>
      <c r="O100" s="34" t="s">
        <v>105</v>
      </c>
    </row>
    <row r="101" spans="1:16" ht="15.75" hidden="1" customHeight="1" outlineLevel="2" x14ac:dyDescent="0.25">
      <c r="B101" s="33" t="str">
        <f t="shared" si="7"/>
        <v>CT Size - Circuit 3</v>
      </c>
      <c r="C101" s="34">
        <f t="shared" si="8"/>
        <v>3</v>
      </c>
      <c r="D101" s="21">
        <f t="shared" si="9"/>
        <v>202</v>
      </c>
      <c r="G101" s="23" t="s">
        <v>144</v>
      </c>
      <c r="J101" s="71" t="s">
        <v>419</v>
      </c>
      <c r="K101" s="83">
        <f t="shared" si="10"/>
        <v>12</v>
      </c>
      <c r="L101" s="34" t="s">
        <v>47</v>
      </c>
      <c r="M101" s="34" t="s">
        <v>51</v>
      </c>
      <c r="N101" s="34" t="s">
        <v>349</v>
      </c>
      <c r="O101" s="34" t="s">
        <v>105</v>
      </c>
    </row>
    <row r="102" spans="1:16" ht="15.75" hidden="1" customHeight="1" outlineLevel="2" x14ac:dyDescent="0.25">
      <c r="B102" s="33" t="str">
        <f t="shared" si="7"/>
        <v>CT Size - Circuit 4</v>
      </c>
      <c r="C102" s="34">
        <f t="shared" si="8"/>
        <v>4</v>
      </c>
      <c r="D102" s="21">
        <f t="shared" si="9"/>
        <v>203</v>
      </c>
      <c r="G102" s="23" t="s">
        <v>144</v>
      </c>
      <c r="J102" s="71" t="s">
        <v>419</v>
      </c>
      <c r="K102" s="83">
        <f t="shared" si="10"/>
        <v>13</v>
      </c>
      <c r="L102" s="34" t="s">
        <v>47</v>
      </c>
      <c r="M102" s="34" t="s">
        <v>51</v>
      </c>
      <c r="N102" s="34" t="s">
        <v>349</v>
      </c>
      <c r="O102" s="34" t="s">
        <v>105</v>
      </c>
    </row>
    <row r="103" spans="1:16" ht="15.75" hidden="1" customHeight="1" outlineLevel="2" x14ac:dyDescent="0.25">
      <c r="B103" s="33" t="str">
        <f t="shared" si="7"/>
        <v>CT Size - Circuit 5</v>
      </c>
      <c r="C103" s="34">
        <f t="shared" si="8"/>
        <v>5</v>
      </c>
      <c r="D103" s="21">
        <f t="shared" si="9"/>
        <v>204</v>
      </c>
      <c r="G103" s="23" t="s">
        <v>144</v>
      </c>
      <c r="J103" s="71" t="s">
        <v>419</v>
      </c>
      <c r="K103" s="83">
        <f t="shared" si="10"/>
        <v>14</v>
      </c>
      <c r="L103" s="34" t="s">
        <v>47</v>
      </c>
      <c r="M103" s="34" t="s">
        <v>51</v>
      </c>
      <c r="N103" s="34" t="s">
        <v>349</v>
      </c>
      <c r="O103" s="34" t="s">
        <v>105</v>
      </c>
    </row>
    <row r="104" spans="1:16" ht="15.75" hidden="1" customHeight="1" outlineLevel="2" x14ac:dyDescent="0.25">
      <c r="B104" s="33" t="str">
        <f t="shared" si="7"/>
        <v>CT Size - Circuit 6</v>
      </c>
      <c r="C104" s="34">
        <f t="shared" si="8"/>
        <v>6</v>
      </c>
      <c r="D104" s="21">
        <f t="shared" si="9"/>
        <v>205</v>
      </c>
      <c r="G104" s="23" t="s">
        <v>144</v>
      </c>
      <c r="J104" s="71" t="s">
        <v>419</v>
      </c>
      <c r="K104" s="83">
        <f t="shared" si="10"/>
        <v>15</v>
      </c>
      <c r="L104" s="34" t="s">
        <v>47</v>
      </c>
      <c r="M104" s="34" t="s">
        <v>51</v>
      </c>
      <c r="N104" s="34" t="s">
        <v>349</v>
      </c>
      <c r="O104" s="34" t="s">
        <v>105</v>
      </c>
    </row>
    <row r="105" spans="1:16" ht="15.75" hidden="1" customHeight="1" outlineLevel="2" x14ac:dyDescent="0.25">
      <c r="B105" s="33" t="str">
        <f t="shared" si="7"/>
        <v>CT Size - Circuit 7</v>
      </c>
      <c r="C105" s="34">
        <f t="shared" si="8"/>
        <v>7</v>
      </c>
      <c r="D105" s="21">
        <f t="shared" si="9"/>
        <v>206</v>
      </c>
      <c r="G105" s="23" t="s">
        <v>144</v>
      </c>
      <c r="J105" s="71" t="s">
        <v>419</v>
      </c>
      <c r="K105" s="83">
        <f t="shared" si="10"/>
        <v>16</v>
      </c>
      <c r="L105" s="34" t="s">
        <v>47</v>
      </c>
      <c r="M105" s="34" t="s">
        <v>51</v>
      </c>
      <c r="N105" s="34" t="s">
        <v>349</v>
      </c>
      <c r="O105" s="34" t="s">
        <v>105</v>
      </c>
    </row>
    <row r="106" spans="1:16" ht="15" hidden="1" customHeight="1" outlineLevel="2" x14ac:dyDescent="0.25">
      <c r="A106" s="34"/>
      <c r="B106" s="33" t="str">
        <f t="shared" si="7"/>
        <v>CT Size - Circuit 8</v>
      </c>
      <c r="C106" s="34">
        <f t="shared" si="8"/>
        <v>8</v>
      </c>
      <c r="D106" s="21">
        <f t="shared" si="9"/>
        <v>207</v>
      </c>
      <c r="G106" s="23" t="s">
        <v>144</v>
      </c>
      <c r="J106" s="71" t="s">
        <v>419</v>
      </c>
      <c r="K106" s="83">
        <f t="shared" si="10"/>
        <v>17</v>
      </c>
      <c r="L106" s="34" t="s">
        <v>47</v>
      </c>
      <c r="M106" s="34" t="s">
        <v>51</v>
      </c>
      <c r="N106" s="34" t="s">
        <v>349</v>
      </c>
      <c r="O106" s="34" t="s">
        <v>105</v>
      </c>
    </row>
    <row r="107" spans="1:16" ht="15" hidden="1" customHeight="1" outlineLevel="2" x14ac:dyDescent="0.25">
      <c r="A107" s="34"/>
      <c r="B107" s="33" t="str">
        <f t="shared" si="7"/>
        <v>CT Size - Circuit 9</v>
      </c>
      <c r="C107" s="34">
        <f t="shared" si="8"/>
        <v>9</v>
      </c>
      <c r="D107" s="21">
        <f t="shared" si="9"/>
        <v>208</v>
      </c>
      <c r="G107" s="23" t="s">
        <v>144</v>
      </c>
      <c r="J107" s="71" t="s">
        <v>419</v>
      </c>
      <c r="K107" s="83">
        <f t="shared" si="10"/>
        <v>18</v>
      </c>
      <c r="L107" s="34" t="s">
        <v>47</v>
      </c>
      <c r="M107" s="34" t="s">
        <v>51</v>
      </c>
      <c r="N107" s="34" t="s">
        <v>349</v>
      </c>
      <c r="O107" s="34" t="s">
        <v>105</v>
      </c>
    </row>
    <row r="108" spans="1:16" ht="15" hidden="1" customHeight="1" outlineLevel="2" x14ac:dyDescent="0.25">
      <c r="A108" s="34"/>
      <c r="B108" s="33" t="str">
        <f t="shared" si="7"/>
        <v>CT Size - Circuit 10</v>
      </c>
      <c r="C108" s="34">
        <f t="shared" si="8"/>
        <v>10</v>
      </c>
      <c r="D108" s="21">
        <f t="shared" si="9"/>
        <v>209</v>
      </c>
      <c r="G108" s="23" t="s">
        <v>144</v>
      </c>
      <c r="J108" s="71" t="s">
        <v>419</v>
      </c>
      <c r="K108" s="83">
        <f t="shared" si="10"/>
        <v>19</v>
      </c>
      <c r="L108" s="34" t="s">
        <v>47</v>
      </c>
      <c r="M108" s="34" t="s">
        <v>51</v>
      </c>
      <c r="N108" s="34" t="s">
        <v>349</v>
      </c>
      <c r="O108" s="34" t="s">
        <v>105</v>
      </c>
    </row>
    <row r="109" spans="1:16" ht="15" hidden="1" customHeight="1" outlineLevel="2" x14ac:dyDescent="0.25">
      <c r="A109" s="34"/>
      <c r="B109" s="33" t="str">
        <f t="shared" si="7"/>
        <v>CT Size - Circuit 11</v>
      </c>
      <c r="C109" s="34">
        <f t="shared" si="8"/>
        <v>11</v>
      </c>
      <c r="D109" s="21">
        <f t="shared" si="9"/>
        <v>210</v>
      </c>
      <c r="G109" s="23" t="s">
        <v>144</v>
      </c>
      <c r="J109" s="71" t="s">
        <v>419</v>
      </c>
      <c r="K109" s="83">
        <f t="shared" si="10"/>
        <v>20</v>
      </c>
      <c r="L109" s="34" t="s">
        <v>47</v>
      </c>
      <c r="M109" s="34" t="s">
        <v>51</v>
      </c>
      <c r="N109" s="34" t="s">
        <v>349</v>
      </c>
      <c r="O109" s="34" t="s">
        <v>105</v>
      </c>
    </row>
    <row r="110" spans="1:16" ht="15" hidden="1" customHeight="1" outlineLevel="2" x14ac:dyDescent="0.25">
      <c r="A110" s="34"/>
      <c r="B110" s="33" t="str">
        <f t="shared" si="7"/>
        <v>CT Size - Circuit 12</v>
      </c>
      <c r="C110" s="34">
        <f t="shared" si="8"/>
        <v>12</v>
      </c>
      <c r="D110" s="21">
        <f t="shared" si="9"/>
        <v>211</v>
      </c>
      <c r="G110" s="23" t="s">
        <v>144</v>
      </c>
      <c r="J110" s="71" t="s">
        <v>419</v>
      </c>
      <c r="K110" s="83">
        <f t="shared" si="10"/>
        <v>21</v>
      </c>
      <c r="L110" s="34" t="s">
        <v>47</v>
      </c>
      <c r="M110" s="34" t="s">
        <v>51</v>
      </c>
      <c r="N110" s="34" t="s">
        <v>349</v>
      </c>
      <c r="O110" s="34" t="s">
        <v>105</v>
      </c>
    </row>
    <row r="111" spans="1:16" ht="15" hidden="1" customHeight="1" outlineLevel="2" x14ac:dyDescent="0.25">
      <c r="A111" s="34"/>
      <c r="B111" s="33" t="str">
        <f t="shared" si="7"/>
        <v>CT Size - Circuit 13</v>
      </c>
      <c r="C111" s="34">
        <f t="shared" si="8"/>
        <v>13</v>
      </c>
      <c r="D111" s="21">
        <f t="shared" si="9"/>
        <v>212</v>
      </c>
      <c r="G111" s="23" t="s">
        <v>144</v>
      </c>
      <c r="J111" s="71" t="s">
        <v>419</v>
      </c>
      <c r="K111" s="83">
        <f t="shared" si="10"/>
        <v>22</v>
      </c>
      <c r="L111" s="34" t="s">
        <v>47</v>
      </c>
      <c r="M111" s="34" t="s">
        <v>51</v>
      </c>
      <c r="N111" s="34" t="s">
        <v>349</v>
      </c>
      <c r="O111" s="34" t="s">
        <v>105</v>
      </c>
    </row>
    <row r="112" spans="1:16" ht="15" hidden="1" customHeight="1" outlineLevel="2" x14ac:dyDescent="0.25">
      <c r="A112" s="34"/>
      <c r="B112" s="33" t="str">
        <f t="shared" si="7"/>
        <v>CT Size - Circuit 14</v>
      </c>
      <c r="C112" s="34">
        <f t="shared" si="8"/>
        <v>14</v>
      </c>
      <c r="D112" s="21">
        <f t="shared" si="9"/>
        <v>213</v>
      </c>
      <c r="G112" s="23" t="s">
        <v>144</v>
      </c>
      <c r="J112" s="71" t="s">
        <v>419</v>
      </c>
      <c r="K112" s="83">
        <f t="shared" si="10"/>
        <v>23</v>
      </c>
      <c r="L112" s="34" t="s">
        <v>47</v>
      </c>
      <c r="M112" s="34" t="s">
        <v>51</v>
      </c>
      <c r="N112" s="34" t="s">
        <v>349</v>
      </c>
      <c r="O112" s="34" t="s">
        <v>105</v>
      </c>
    </row>
    <row r="113" spans="1:15" ht="15" hidden="1" customHeight="1" outlineLevel="2" x14ac:dyDescent="0.25">
      <c r="A113" s="34"/>
      <c r="B113" s="33" t="str">
        <f t="shared" si="7"/>
        <v>CT Size - Circuit 15</v>
      </c>
      <c r="C113" s="34">
        <f t="shared" si="8"/>
        <v>15</v>
      </c>
      <c r="D113" s="21">
        <f t="shared" si="9"/>
        <v>214</v>
      </c>
      <c r="G113" s="23" t="s">
        <v>144</v>
      </c>
      <c r="J113" s="71" t="s">
        <v>419</v>
      </c>
      <c r="K113" s="83">
        <f t="shared" si="10"/>
        <v>24</v>
      </c>
      <c r="L113" s="34" t="s">
        <v>47</v>
      </c>
      <c r="M113" s="34" t="s">
        <v>51</v>
      </c>
      <c r="N113" s="34" t="s">
        <v>349</v>
      </c>
      <c r="O113" s="34" t="s">
        <v>105</v>
      </c>
    </row>
    <row r="114" spans="1:15" ht="15" hidden="1" customHeight="1" outlineLevel="2" x14ac:dyDescent="0.25">
      <c r="A114" s="34"/>
      <c r="B114" s="33" t="str">
        <f t="shared" si="7"/>
        <v>CT Size - Circuit 16</v>
      </c>
      <c r="C114" s="34">
        <f t="shared" si="8"/>
        <v>16</v>
      </c>
      <c r="D114" s="21">
        <f t="shared" si="9"/>
        <v>215</v>
      </c>
      <c r="G114" s="23" t="s">
        <v>144</v>
      </c>
      <c r="J114" s="71" t="s">
        <v>419</v>
      </c>
      <c r="K114" s="83">
        <f t="shared" si="10"/>
        <v>25</v>
      </c>
      <c r="L114" s="34" t="s">
        <v>47</v>
      </c>
      <c r="M114" s="34" t="s">
        <v>51</v>
      </c>
      <c r="N114" s="34" t="s">
        <v>349</v>
      </c>
      <c r="O114" s="34" t="s">
        <v>105</v>
      </c>
    </row>
    <row r="115" spans="1:15" ht="15" hidden="1" customHeight="1" outlineLevel="2" x14ac:dyDescent="0.25">
      <c r="A115" s="34"/>
      <c r="B115" s="33" t="str">
        <f t="shared" si="7"/>
        <v>CT Size - Circuit 17</v>
      </c>
      <c r="C115" s="34">
        <f t="shared" si="8"/>
        <v>17</v>
      </c>
      <c r="D115" s="21">
        <f t="shared" si="9"/>
        <v>216</v>
      </c>
      <c r="G115" s="23" t="s">
        <v>144</v>
      </c>
      <c r="J115" s="71" t="s">
        <v>419</v>
      </c>
      <c r="K115" s="83">
        <f t="shared" si="10"/>
        <v>26</v>
      </c>
      <c r="L115" s="34" t="s">
        <v>47</v>
      </c>
      <c r="M115" s="34" t="s">
        <v>51</v>
      </c>
      <c r="N115" s="34" t="s">
        <v>349</v>
      </c>
      <c r="O115" s="34" t="s">
        <v>105</v>
      </c>
    </row>
    <row r="116" spans="1:15" ht="15" hidden="1" customHeight="1" outlineLevel="2" x14ac:dyDescent="0.25">
      <c r="A116" s="34"/>
      <c r="B116" s="33" t="str">
        <f t="shared" si="7"/>
        <v>CT Size - Circuit 18</v>
      </c>
      <c r="C116" s="34">
        <f t="shared" si="8"/>
        <v>18</v>
      </c>
      <c r="D116" s="21">
        <f t="shared" si="9"/>
        <v>217</v>
      </c>
      <c r="G116" s="23" t="s">
        <v>144</v>
      </c>
      <c r="J116" s="71" t="s">
        <v>419</v>
      </c>
      <c r="K116" s="83">
        <f t="shared" si="10"/>
        <v>27</v>
      </c>
      <c r="L116" s="34" t="s">
        <v>47</v>
      </c>
      <c r="M116" s="34" t="s">
        <v>51</v>
      </c>
      <c r="N116" s="34" t="s">
        <v>349</v>
      </c>
      <c r="O116" s="34" t="s">
        <v>105</v>
      </c>
    </row>
    <row r="117" spans="1:15" ht="15" hidden="1" customHeight="1" outlineLevel="2" x14ac:dyDescent="0.25">
      <c r="A117" s="34"/>
      <c r="B117" s="33" t="str">
        <f t="shared" si="7"/>
        <v>CT Size - Circuit 19</v>
      </c>
      <c r="C117" s="34">
        <f t="shared" si="8"/>
        <v>19</v>
      </c>
      <c r="D117" s="21">
        <f t="shared" si="9"/>
        <v>218</v>
      </c>
      <c r="G117" s="23" t="s">
        <v>144</v>
      </c>
      <c r="J117" s="71" t="s">
        <v>419</v>
      </c>
      <c r="K117" s="83">
        <f t="shared" si="10"/>
        <v>28</v>
      </c>
      <c r="L117" s="34" t="s">
        <v>47</v>
      </c>
      <c r="M117" s="34" t="s">
        <v>51</v>
      </c>
      <c r="N117" s="34" t="s">
        <v>349</v>
      </c>
      <c r="O117" s="34" t="s">
        <v>105</v>
      </c>
    </row>
    <row r="118" spans="1:15" ht="15" hidden="1" customHeight="1" outlineLevel="2" x14ac:dyDescent="0.25">
      <c r="A118" s="34"/>
      <c r="B118" s="33" t="str">
        <f t="shared" si="7"/>
        <v>CT Size - Circuit 20</v>
      </c>
      <c r="C118" s="34">
        <f t="shared" si="8"/>
        <v>20</v>
      </c>
      <c r="D118" s="21">
        <f t="shared" si="9"/>
        <v>219</v>
      </c>
      <c r="G118" s="23" t="s">
        <v>144</v>
      </c>
      <c r="J118" s="71" t="s">
        <v>419</v>
      </c>
      <c r="K118" s="83">
        <f t="shared" si="10"/>
        <v>29</v>
      </c>
      <c r="L118" s="34" t="s">
        <v>47</v>
      </c>
      <c r="M118" s="34" t="s">
        <v>51</v>
      </c>
      <c r="N118" s="34" t="s">
        <v>349</v>
      </c>
      <c r="O118" s="34" t="s">
        <v>105</v>
      </c>
    </row>
    <row r="119" spans="1:15" ht="15" hidden="1" customHeight="1" outlineLevel="2" x14ac:dyDescent="0.25">
      <c r="A119" s="34"/>
      <c r="B119" s="33" t="str">
        <f t="shared" si="7"/>
        <v>CT Size - Circuit 21</v>
      </c>
      <c r="C119" s="34">
        <f t="shared" si="8"/>
        <v>21</v>
      </c>
      <c r="D119" s="21">
        <f t="shared" si="9"/>
        <v>220</v>
      </c>
      <c r="G119" s="23" t="s">
        <v>144</v>
      </c>
      <c r="J119" s="71" t="s">
        <v>419</v>
      </c>
      <c r="K119" s="83">
        <f t="shared" si="10"/>
        <v>30</v>
      </c>
      <c r="L119" s="34" t="s">
        <v>47</v>
      </c>
      <c r="M119" s="34" t="s">
        <v>51</v>
      </c>
      <c r="N119" s="34" t="s">
        <v>349</v>
      </c>
      <c r="O119" s="34" t="s">
        <v>105</v>
      </c>
    </row>
    <row r="120" spans="1:15" ht="15" hidden="1" customHeight="1" outlineLevel="2" x14ac:dyDescent="0.25">
      <c r="A120" s="34"/>
      <c r="B120" s="33" t="str">
        <f t="shared" si="7"/>
        <v>CT Size - Circuit 22</v>
      </c>
      <c r="C120" s="34">
        <f t="shared" si="8"/>
        <v>22</v>
      </c>
      <c r="D120" s="21">
        <f t="shared" si="9"/>
        <v>221</v>
      </c>
      <c r="G120" s="23" t="s">
        <v>144</v>
      </c>
      <c r="J120" s="71" t="s">
        <v>419</v>
      </c>
      <c r="K120" s="83">
        <f t="shared" si="10"/>
        <v>31</v>
      </c>
      <c r="L120" s="34" t="s">
        <v>47</v>
      </c>
      <c r="M120" s="34" t="s">
        <v>51</v>
      </c>
      <c r="N120" s="34" t="s">
        <v>349</v>
      </c>
      <c r="O120" s="34" t="s">
        <v>105</v>
      </c>
    </row>
    <row r="121" spans="1:15" ht="15" hidden="1" customHeight="1" outlineLevel="2" x14ac:dyDescent="0.25">
      <c r="A121" s="34"/>
      <c r="B121" s="33" t="str">
        <f t="shared" si="7"/>
        <v>CT Size - Circuit 23</v>
      </c>
      <c r="C121" s="34">
        <f t="shared" si="8"/>
        <v>23</v>
      </c>
      <c r="D121" s="21">
        <f t="shared" si="9"/>
        <v>222</v>
      </c>
      <c r="G121" s="23" t="s">
        <v>144</v>
      </c>
      <c r="J121" s="71" t="s">
        <v>419</v>
      </c>
      <c r="K121" s="83">
        <f t="shared" si="10"/>
        <v>32</v>
      </c>
      <c r="L121" s="34" t="s">
        <v>47</v>
      </c>
      <c r="M121" s="34" t="s">
        <v>51</v>
      </c>
      <c r="N121" s="34" t="s">
        <v>349</v>
      </c>
      <c r="O121" s="34" t="s">
        <v>105</v>
      </c>
    </row>
    <row r="122" spans="1:15" ht="15" hidden="1" customHeight="1" outlineLevel="2" x14ac:dyDescent="0.25">
      <c r="A122" s="34"/>
      <c r="B122" s="33" t="str">
        <f t="shared" si="7"/>
        <v>CT Size - Circuit 24</v>
      </c>
      <c r="C122" s="34">
        <f t="shared" si="8"/>
        <v>24</v>
      </c>
      <c r="D122" s="21">
        <f t="shared" si="9"/>
        <v>223</v>
      </c>
      <c r="G122" s="23" t="s">
        <v>144</v>
      </c>
      <c r="J122" s="71" t="s">
        <v>419</v>
      </c>
      <c r="K122" s="83">
        <f t="shared" si="10"/>
        <v>33</v>
      </c>
      <c r="L122" s="34" t="s">
        <v>47</v>
      </c>
      <c r="M122" s="34" t="s">
        <v>51</v>
      </c>
      <c r="N122" s="34" t="s">
        <v>349</v>
      </c>
      <c r="O122" s="34" t="s">
        <v>105</v>
      </c>
    </row>
    <row r="123" spans="1:15" ht="15" hidden="1" customHeight="1" outlineLevel="2" x14ac:dyDescent="0.25">
      <c r="A123" s="34"/>
      <c r="B123" s="33" t="str">
        <f t="shared" si="7"/>
        <v>CT Size - Circuit 25</v>
      </c>
      <c r="C123" s="34">
        <f t="shared" si="8"/>
        <v>25</v>
      </c>
      <c r="D123" s="21">
        <f t="shared" si="9"/>
        <v>224</v>
      </c>
      <c r="G123" s="23" t="s">
        <v>144</v>
      </c>
      <c r="J123" s="71" t="s">
        <v>419</v>
      </c>
      <c r="K123" s="83">
        <f t="shared" si="10"/>
        <v>34</v>
      </c>
      <c r="L123" s="34" t="s">
        <v>47</v>
      </c>
      <c r="M123" s="34" t="s">
        <v>51</v>
      </c>
      <c r="N123" s="34" t="s">
        <v>349</v>
      </c>
      <c r="O123" s="34" t="s">
        <v>105</v>
      </c>
    </row>
    <row r="124" spans="1:15" ht="15" hidden="1" customHeight="1" outlineLevel="2" x14ac:dyDescent="0.25">
      <c r="A124" s="34"/>
      <c r="B124" s="33" t="str">
        <f t="shared" si="7"/>
        <v>CT Size - Circuit 26</v>
      </c>
      <c r="C124" s="34">
        <f t="shared" si="8"/>
        <v>26</v>
      </c>
      <c r="D124" s="21">
        <f t="shared" si="9"/>
        <v>225</v>
      </c>
      <c r="G124" s="23" t="s">
        <v>144</v>
      </c>
      <c r="J124" s="71" t="s">
        <v>419</v>
      </c>
      <c r="K124" s="83">
        <f t="shared" si="10"/>
        <v>35</v>
      </c>
      <c r="L124" s="34" t="s">
        <v>47</v>
      </c>
      <c r="M124" s="34" t="s">
        <v>51</v>
      </c>
      <c r="N124" s="34" t="s">
        <v>349</v>
      </c>
      <c r="O124" s="34" t="s">
        <v>105</v>
      </c>
    </row>
    <row r="125" spans="1:15" ht="15" hidden="1" customHeight="1" outlineLevel="2" x14ac:dyDescent="0.25">
      <c r="A125" s="34"/>
      <c r="B125" s="33" t="str">
        <f t="shared" si="7"/>
        <v>CT Size - Circuit 27</v>
      </c>
      <c r="C125" s="34">
        <f t="shared" si="8"/>
        <v>27</v>
      </c>
      <c r="D125" s="21">
        <f t="shared" si="9"/>
        <v>226</v>
      </c>
      <c r="G125" s="23" t="s">
        <v>144</v>
      </c>
      <c r="J125" s="71" t="s">
        <v>419</v>
      </c>
      <c r="K125" s="83">
        <f t="shared" si="10"/>
        <v>36</v>
      </c>
      <c r="L125" s="34" t="s">
        <v>47</v>
      </c>
      <c r="M125" s="34" t="s">
        <v>51</v>
      </c>
      <c r="N125" s="34" t="s">
        <v>349</v>
      </c>
      <c r="O125" s="34" t="s">
        <v>105</v>
      </c>
    </row>
    <row r="126" spans="1:15" ht="15" hidden="1" customHeight="1" outlineLevel="2" x14ac:dyDescent="0.25">
      <c r="A126" s="34"/>
      <c r="B126" s="33" t="str">
        <f t="shared" si="7"/>
        <v>CT Size - Circuit 28</v>
      </c>
      <c r="C126" s="34">
        <f t="shared" si="8"/>
        <v>28</v>
      </c>
      <c r="D126" s="21">
        <f t="shared" si="9"/>
        <v>227</v>
      </c>
      <c r="G126" s="23" t="s">
        <v>144</v>
      </c>
      <c r="J126" s="71" t="s">
        <v>419</v>
      </c>
      <c r="K126" s="83">
        <f t="shared" si="10"/>
        <v>37</v>
      </c>
      <c r="L126" s="34" t="s">
        <v>47</v>
      </c>
      <c r="M126" s="34" t="s">
        <v>51</v>
      </c>
      <c r="N126" s="34" t="s">
        <v>349</v>
      </c>
      <c r="O126" s="34" t="s">
        <v>105</v>
      </c>
    </row>
    <row r="127" spans="1:15" ht="15" hidden="1" customHeight="1" outlineLevel="2" x14ac:dyDescent="0.25">
      <c r="A127" s="34"/>
      <c r="B127" s="33" t="str">
        <f t="shared" si="7"/>
        <v>CT Size - Circuit 29</v>
      </c>
      <c r="C127" s="34">
        <f t="shared" si="8"/>
        <v>29</v>
      </c>
      <c r="D127" s="21">
        <f t="shared" si="9"/>
        <v>228</v>
      </c>
      <c r="G127" s="23" t="s">
        <v>144</v>
      </c>
      <c r="J127" s="71" t="s">
        <v>419</v>
      </c>
      <c r="K127" s="83">
        <f t="shared" si="10"/>
        <v>38</v>
      </c>
      <c r="L127" s="34" t="s">
        <v>47</v>
      </c>
      <c r="M127" s="34" t="s">
        <v>51</v>
      </c>
      <c r="N127" s="34" t="s">
        <v>349</v>
      </c>
      <c r="O127" s="34" t="s">
        <v>105</v>
      </c>
    </row>
    <row r="128" spans="1:15" ht="15" hidden="1" customHeight="1" outlineLevel="2" x14ac:dyDescent="0.25">
      <c r="A128" s="34"/>
      <c r="B128" s="33" t="str">
        <f t="shared" si="7"/>
        <v>CT Size - Circuit 30</v>
      </c>
      <c r="C128" s="34">
        <f t="shared" si="8"/>
        <v>30</v>
      </c>
      <c r="D128" s="21">
        <f t="shared" si="9"/>
        <v>229</v>
      </c>
      <c r="G128" s="23" t="s">
        <v>144</v>
      </c>
      <c r="J128" s="71" t="s">
        <v>419</v>
      </c>
      <c r="K128" s="83">
        <f t="shared" si="10"/>
        <v>39</v>
      </c>
      <c r="L128" s="34" t="s">
        <v>47</v>
      </c>
      <c r="M128" s="34" t="s">
        <v>51</v>
      </c>
      <c r="N128" s="34" t="s">
        <v>349</v>
      </c>
      <c r="O128" s="34" t="s">
        <v>105</v>
      </c>
    </row>
    <row r="129" spans="1:15" ht="15" hidden="1" customHeight="1" outlineLevel="2" x14ac:dyDescent="0.25">
      <c r="A129" s="34"/>
      <c r="B129" s="33" t="str">
        <f t="shared" si="7"/>
        <v>CT Size - Circuit 31</v>
      </c>
      <c r="C129" s="34">
        <f t="shared" si="8"/>
        <v>31</v>
      </c>
      <c r="D129" s="21">
        <f t="shared" si="9"/>
        <v>230</v>
      </c>
      <c r="G129" s="23" t="s">
        <v>144</v>
      </c>
      <c r="J129" s="71" t="s">
        <v>419</v>
      </c>
      <c r="K129" s="83">
        <f t="shared" si="10"/>
        <v>40</v>
      </c>
      <c r="L129" s="34" t="s">
        <v>47</v>
      </c>
      <c r="M129" s="34" t="s">
        <v>51</v>
      </c>
      <c r="N129" s="34" t="s">
        <v>349</v>
      </c>
      <c r="O129" s="34" t="s">
        <v>105</v>
      </c>
    </row>
    <row r="130" spans="1:15" ht="15" hidden="1" customHeight="1" outlineLevel="2" x14ac:dyDescent="0.25">
      <c r="A130" s="34"/>
      <c r="B130" s="33" t="str">
        <f t="shared" si="7"/>
        <v>CT Size - Circuit 32</v>
      </c>
      <c r="C130" s="34">
        <f t="shared" si="8"/>
        <v>32</v>
      </c>
      <c r="D130" s="21">
        <f t="shared" si="9"/>
        <v>231</v>
      </c>
      <c r="G130" s="23" t="s">
        <v>144</v>
      </c>
      <c r="J130" s="71" t="s">
        <v>419</v>
      </c>
      <c r="K130" s="83">
        <f t="shared" si="10"/>
        <v>41</v>
      </c>
      <c r="L130" s="34" t="s">
        <v>47</v>
      </c>
      <c r="M130" s="34" t="s">
        <v>51</v>
      </c>
      <c r="N130" s="34" t="s">
        <v>349</v>
      </c>
      <c r="O130" s="34" t="s">
        <v>105</v>
      </c>
    </row>
    <row r="131" spans="1:15" ht="15" hidden="1" customHeight="1" outlineLevel="2" x14ac:dyDescent="0.25">
      <c r="A131" s="34"/>
      <c r="B131" s="33" t="str">
        <f t="shared" si="7"/>
        <v>CT Size - Circuit 33</v>
      </c>
      <c r="C131" s="34">
        <f t="shared" si="8"/>
        <v>33</v>
      </c>
      <c r="D131" s="21">
        <f t="shared" si="9"/>
        <v>232</v>
      </c>
      <c r="G131" s="23" t="s">
        <v>144</v>
      </c>
      <c r="J131" s="71" t="s">
        <v>419</v>
      </c>
      <c r="K131" s="83">
        <f t="shared" si="10"/>
        <v>42</v>
      </c>
      <c r="L131" s="34" t="s">
        <v>47</v>
      </c>
      <c r="M131" s="34" t="s">
        <v>51</v>
      </c>
      <c r="N131" s="34" t="s">
        <v>349</v>
      </c>
      <c r="O131" s="34" t="s">
        <v>105</v>
      </c>
    </row>
    <row r="132" spans="1:15" ht="15" hidden="1" customHeight="1" outlineLevel="2" x14ac:dyDescent="0.25">
      <c r="A132" s="34"/>
      <c r="B132" s="33" t="str">
        <f t="shared" si="7"/>
        <v>CT Size - Circuit 34</v>
      </c>
      <c r="C132" s="34">
        <f t="shared" ref="C132:C163" si="11">C131+1</f>
        <v>34</v>
      </c>
      <c r="D132" s="21">
        <f t="shared" ref="D132:D163" si="12">D131+1</f>
        <v>233</v>
      </c>
      <c r="G132" s="23" t="s">
        <v>144</v>
      </c>
      <c r="J132" s="71" t="s">
        <v>419</v>
      </c>
      <c r="K132" s="83">
        <f t="shared" si="10"/>
        <v>43</v>
      </c>
      <c r="L132" s="34" t="s">
        <v>47</v>
      </c>
      <c r="M132" s="34" t="s">
        <v>51</v>
      </c>
      <c r="N132" s="34" t="s">
        <v>349</v>
      </c>
      <c r="O132" s="34" t="s">
        <v>105</v>
      </c>
    </row>
    <row r="133" spans="1:15" ht="15" hidden="1" customHeight="1" outlineLevel="2" x14ac:dyDescent="0.25">
      <c r="A133" s="34"/>
      <c r="B133" s="33" t="str">
        <f t="shared" si="7"/>
        <v>CT Size - Circuit 35</v>
      </c>
      <c r="C133" s="34">
        <f t="shared" si="11"/>
        <v>35</v>
      </c>
      <c r="D133" s="21">
        <f t="shared" si="12"/>
        <v>234</v>
      </c>
      <c r="G133" s="23" t="s">
        <v>144</v>
      </c>
      <c r="J133" s="71" t="s">
        <v>419</v>
      </c>
      <c r="K133" s="83">
        <f t="shared" si="10"/>
        <v>44</v>
      </c>
      <c r="L133" s="34" t="s">
        <v>47</v>
      </c>
      <c r="M133" s="34" t="s">
        <v>51</v>
      </c>
      <c r="N133" s="34" t="s">
        <v>349</v>
      </c>
      <c r="O133" s="34" t="s">
        <v>105</v>
      </c>
    </row>
    <row r="134" spans="1:15" ht="15" hidden="1" customHeight="1" outlineLevel="2" x14ac:dyDescent="0.25">
      <c r="A134" s="34"/>
      <c r="B134" s="33" t="str">
        <f t="shared" si="7"/>
        <v>CT Size - Circuit 36</v>
      </c>
      <c r="C134" s="34">
        <f t="shared" si="11"/>
        <v>36</v>
      </c>
      <c r="D134" s="21">
        <f t="shared" si="12"/>
        <v>235</v>
      </c>
      <c r="G134" s="23" t="s">
        <v>144</v>
      </c>
      <c r="J134" s="71" t="s">
        <v>419</v>
      </c>
      <c r="K134" s="83">
        <f t="shared" si="10"/>
        <v>45</v>
      </c>
      <c r="L134" s="34" t="s">
        <v>47</v>
      </c>
      <c r="M134" s="34" t="s">
        <v>51</v>
      </c>
      <c r="N134" s="34" t="s">
        <v>349</v>
      </c>
      <c r="O134" s="34" t="s">
        <v>105</v>
      </c>
    </row>
    <row r="135" spans="1:15" ht="15" hidden="1" customHeight="1" outlineLevel="2" x14ac:dyDescent="0.25">
      <c r="A135" s="34"/>
      <c r="B135" s="33" t="str">
        <f t="shared" si="7"/>
        <v>CT Size - Circuit 37</v>
      </c>
      <c r="C135" s="34">
        <f t="shared" si="11"/>
        <v>37</v>
      </c>
      <c r="D135" s="21">
        <f t="shared" si="12"/>
        <v>236</v>
      </c>
      <c r="G135" s="23" t="s">
        <v>144</v>
      </c>
      <c r="J135" s="71" t="s">
        <v>419</v>
      </c>
      <c r="K135" s="83">
        <f t="shared" si="10"/>
        <v>46</v>
      </c>
      <c r="L135" s="34" t="s">
        <v>47</v>
      </c>
      <c r="M135" s="34" t="s">
        <v>51</v>
      </c>
      <c r="N135" s="34" t="s">
        <v>349</v>
      </c>
      <c r="O135" s="34" t="s">
        <v>105</v>
      </c>
    </row>
    <row r="136" spans="1:15" ht="15" hidden="1" customHeight="1" outlineLevel="2" x14ac:dyDescent="0.25">
      <c r="A136" s="34"/>
      <c r="B136" s="33" t="str">
        <f t="shared" si="7"/>
        <v>CT Size - Circuit 38</v>
      </c>
      <c r="C136" s="34">
        <f t="shared" si="11"/>
        <v>38</v>
      </c>
      <c r="D136" s="21">
        <f t="shared" si="12"/>
        <v>237</v>
      </c>
      <c r="G136" s="23" t="s">
        <v>144</v>
      </c>
      <c r="J136" s="71" t="s">
        <v>419</v>
      </c>
      <c r="K136" s="83">
        <f t="shared" si="10"/>
        <v>47</v>
      </c>
      <c r="L136" s="34" t="s">
        <v>47</v>
      </c>
      <c r="M136" s="34" t="s">
        <v>51</v>
      </c>
      <c r="N136" s="34" t="s">
        <v>349</v>
      </c>
      <c r="O136" s="34" t="s">
        <v>105</v>
      </c>
    </row>
    <row r="137" spans="1:15" ht="15" hidden="1" customHeight="1" outlineLevel="2" x14ac:dyDescent="0.25">
      <c r="A137" s="34"/>
      <c r="B137" s="33" t="str">
        <f t="shared" si="7"/>
        <v>CT Size - Circuit 39</v>
      </c>
      <c r="C137" s="34">
        <f t="shared" si="11"/>
        <v>39</v>
      </c>
      <c r="D137" s="21">
        <f t="shared" si="12"/>
        <v>238</v>
      </c>
      <c r="G137" s="23" t="s">
        <v>144</v>
      </c>
      <c r="J137" s="71" t="s">
        <v>419</v>
      </c>
      <c r="K137" s="83">
        <f t="shared" si="10"/>
        <v>48</v>
      </c>
      <c r="L137" s="34" t="s">
        <v>47</v>
      </c>
      <c r="M137" s="34" t="s">
        <v>51</v>
      </c>
      <c r="N137" s="34" t="s">
        <v>349</v>
      </c>
      <c r="O137" s="34" t="s">
        <v>105</v>
      </c>
    </row>
    <row r="138" spans="1:15" ht="15" hidden="1" customHeight="1" outlineLevel="2" x14ac:dyDescent="0.25">
      <c r="A138" s="34"/>
      <c r="B138" s="33" t="str">
        <f t="shared" si="7"/>
        <v>CT Size - Circuit 40</v>
      </c>
      <c r="C138" s="34">
        <f t="shared" si="11"/>
        <v>40</v>
      </c>
      <c r="D138" s="21">
        <f t="shared" si="12"/>
        <v>239</v>
      </c>
      <c r="G138" s="23" t="s">
        <v>144</v>
      </c>
      <c r="J138" s="71" t="s">
        <v>419</v>
      </c>
      <c r="K138" s="83">
        <f t="shared" si="10"/>
        <v>49</v>
      </c>
      <c r="L138" s="34" t="s">
        <v>47</v>
      </c>
      <c r="M138" s="34" t="s">
        <v>51</v>
      </c>
      <c r="N138" s="34" t="s">
        <v>349</v>
      </c>
      <c r="O138" s="34" t="s">
        <v>105</v>
      </c>
    </row>
    <row r="139" spans="1:15" ht="15" hidden="1" customHeight="1" outlineLevel="2" x14ac:dyDescent="0.25">
      <c r="A139" s="34"/>
      <c r="B139" s="33" t="str">
        <f t="shared" si="7"/>
        <v>CT Size - Circuit 41</v>
      </c>
      <c r="C139" s="34">
        <f t="shared" si="11"/>
        <v>41</v>
      </c>
      <c r="D139" s="21">
        <f t="shared" si="12"/>
        <v>240</v>
      </c>
      <c r="G139" s="23" t="s">
        <v>144</v>
      </c>
      <c r="J139" s="71" t="s">
        <v>419</v>
      </c>
      <c r="K139" s="83">
        <f t="shared" si="10"/>
        <v>50</v>
      </c>
      <c r="L139" s="34" t="s">
        <v>47</v>
      </c>
      <c r="M139" s="34" t="s">
        <v>51</v>
      </c>
      <c r="N139" s="34" t="s">
        <v>349</v>
      </c>
      <c r="O139" s="34" t="s">
        <v>105</v>
      </c>
    </row>
    <row r="140" spans="1:15" ht="15" hidden="1" customHeight="1" outlineLevel="2" x14ac:dyDescent="0.25">
      <c r="A140" s="34"/>
      <c r="B140" s="33" t="str">
        <f t="shared" si="7"/>
        <v>CT Size - Circuit 42</v>
      </c>
      <c r="C140" s="34">
        <f t="shared" si="11"/>
        <v>42</v>
      </c>
      <c r="D140" s="21">
        <f t="shared" si="12"/>
        <v>241</v>
      </c>
      <c r="G140" s="23" t="s">
        <v>144</v>
      </c>
      <c r="J140" s="71" t="s">
        <v>419</v>
      </c>
      <c r="K140" s="83">
        <f t="shared" si="10"/>
        <v>51</v>
      </c>
      <c r="L140" s="34" t="s">
        <v>47</v>
      </c>
      <c r="M140" s="34" t="s">
        <v>51</v>
      </c>
      <c r="N140" s="34" t="s">
        <v>349</v>
      </c>
      <c r="O140" s="34" t="s">
        <v>105</v>
      </c>
    </row>
    <row r="141" spans="1:15" ht="15" hidden="1" customHeight="1" outlineLevel="2" x14ac:dyDescent="0.25">
      <c r="A141" s="34"/>
      <c r="B141" s="33" t="str">
        <f t="shared" si="7"/>
        <v>CT Size - Circuit 43</v>
      </c>
      <c r="C141" s="34">
        <f t="shared" si="11"/>
        <v>43</v>
      </c>
      <c r="D141" s="21">
        <f t="shared" si="12"/>
        <v>242</v>
      </c>
      <c r="G141" s="23" t="s">
        <v>144</v>
      </c>
      <c r="J141" s="71" t="s">
        <v>419</v>
      </c>
      <c r="K141" s="83">
        <f t="shared" si="10"/>
        <v>52</v>
      </c>
      <c r="L141" s="34" t="s">
        <v>47</v>
      </c>
      <c r="M141" s="34" t="s">
        <v>51</v>
      </c>
      <c r="N141" s="34" t="s">
        <v>349</v>
      </c>
      <c r="O141" s="34" t="s">
        <v>105</v>
      </c>
    </row>
    <row r="142" spans="1:15" ht="15" hidden="1" customHeight="1" outlineLevel="2" x14ac:dyDescent="0.25">
      <c r="A142" s="34"/>
      <c r="B142" s="33" t="str">
        <f t="shared" si="7"/>
        <v>CT Size - Circuit 44</v>
      </c>
      <c r="C142" s="34">
        <f t="shared" si="11"/>
        <v>44</v>
      </c>
      <c r="D142" s="21">
        <f t="shared" si="12"/>
        <v>243</v>
      </c>
      <c r="G142" s="23" t="s">
        <v>144</v>
      </c>
      <c r="J142" s="71" t="s">
        <v>419</v>
      </c>
      <c r="K142" s="83">
        <f t="shared" si="10"/>
        <v>53</v>
      </c>
      <c r="L142" s="34" t="s">
        <v>47</v>
      </c>
      <c r="M142" s="34" t="s">
        <v>51</v>
      </c>
      <c r="N142" s="34" t="s">
        <v>349</v>
      </c>
      <c r="O142" s="34" t="s">
        <v>105</v>
      </c>
    </row>
    <row r="143" spans="1:15" ht="15" hidden="1" customHeight="1" outlineLevel="2" x14ac:dyDescent="0.25">
      <c r="A143" s="34"/>
      <c r="B143" s="33" t="str">
        <f t="shared" si="7"/>
        <v>CT Size - Circuit 45</v>
      </c>
      <c r="C143" s="34">
        <f t="shared" si="11"/>
        <v>45</v>
      </c>
      <c r="D143" s="21">
        <f t="shared" si="12"/>
        <v>244</v>
      </c>
      <c r="G143" s="23" t="s">
        <v>144</v>
      </c>
      <c r="J143" s="71" t="s">
        <v>419</v>
      </c>
      <c r="K143" s="83">
        <f t="shared" si="10"/>
        <v>54</v>
      </c>
      <c r="L143" s="34" t="s">
        <v>47</v>
      </c>
      <c r="M143" s="34" t="s">
        <v>51</v>
      </c>
      <c r="N143" s="34" t="s">
        <v>349</v>
      </c>
      <c r="O143" s="34" t="s">
        <v>105</v>
      </c>
    </row>
    <row r="144" spans="1:15" ht="15" hidden="1" customHeight="1" outlineLevel="2" x14ac:dyDescent="0.25">
      <c r="A144" s="34"/>
      <c r="B144" s="33" t="str">
        <f t="shared" si="7"/>
        <v>CT Size - Circuit 46</v>
      </c>
      <c r="C144" s="34">
        <f t="shared" si="11"/>
        <v>46</v>
      </c>
      <c r="D144" s="21">
        <f t="shared" si="12"/>
        <v>245</v>
      </c>
      <c r="G144" s="23" t="s">
        <v>144</v>
      </c>
      <c r="J144" s="71" t="s">
        <v>419</v>
      </c>
      <c r="K144" s="83">
        <f t="shared" si="10"/>
        <v>55</v>
      </c>
      <c r="L144" s="34" t="s">
        <v>47</v>
      </c>
      <c r="M144" s="34" t="s">
        <v>51</v>
      </c>
      <c r="N144" s="34" t="s">
        <v>349</v>
      </c>
      <c r="O144" s="34" t="s">
        <v>105</v>
      </c>
    </row>
    <row r="145" spans="1:15" ht="15" hidden="1" customHeight="1" outlineLevel="2" x14ac:dyDescent="0.25">
      <c r="A145" s="34"/>
      <c r="B145" s="33" t="str">
        <f t="shared" si="7"/>
        <v>CT Size - Circuit 47</v>
      </c>
      <c r="C145" s="34">
        <f t="shared" si="11"/>
        <v>47</v>
      </c>
      <c r="D145" s="21">
        <f t="shared" si="12"/>
        <v>246</v>
      </c>
      <c r="G145" s="23" t="s">
        <v>144</v>
      </c>
      <c r="J145" s="71" t="s">
        <v>419</v>
      </c>
      <c r="K145" s="83">
        <f t="shared" si="10"/>
        <v>56</v>
      </c>
      <c r="L145" s="34" t="s">
        <v>47</v>
      </c>
      <c r="M145" s="34" t="s">
        <v>51</v>
      </c>
      <c r="N145" s="34" t="s">
        <v>349</v>
      </c>
      <c r="O145" s="34" t="s">
        <v>105</v>
      </c>
    </row>
    <row r="146" spans="1:15" ht="15" hidden="1" customHeight="1" outlineLevel="2" x14ac:dyDescent="0.25">
      <c r="A146" s="34"/>
      <c r="B146" s="33" t="str">
        <f t="shared" si="7"/>
        <v>CT Size - Circuit 48</v>
      </c>
      <c r="C146" s="34">
        <f t="shared" si="11"/>
        <v>48</v>
      </c>
      <c r="D146" s="21">
        <f t="shared" si="12"/>
        <v>247</v>
      </c>
      <c r="G146" s="23" t="s">
        <v>144</v>
      </c>
      <c r="J146" s="71" t="s">
        <v>419</v>
      </c>
      <c r="K146" s="83">
        <f t="shared" si="10"/>
        <v>57</v>
      </c>
      <c r="L146" s="34" t="s">
        <v>47</v>
      </c>
      <c r="M146" s="34" t="s">
        <v>51</v>
      </c>
      <c r="N146" s="34" t="s">
        <v>349</v>
      </c>
      <c r="O146" s="34" t="s">
        <v>105</v>
      </c>
    </row>
    <row r="147" spans="1:15" ht="15" hidden="1" customHeight="1" outlineLevel="2" x14ac:dyDescent="0.25">
      <c r="A147" s="34"/>
      <c r="B147" s="33" t="str">
        <f t="shared" si="7"/>
        <v>CT Size - Circuit 49</v>
      </c>
      <c r="C147" s="34">
        <f t="shared" si="11"/>
        <v>49</v>
      </c>
      <c r="D147" s="21">
        <f t="shared" si="12"/>
        <v>248</v>
      </c>
      <c r="G147" s="23" t="s">
        <v>144</v>
      </c>
      <c r="J147" s="71" t="s">
        <v>419</v>
      </c>
      <c r="K147" s="83">
        <f t="shared" si="10"/>
        <v>58</v>
      </c>
      <c r="L147" s="34" t="s">
        <v>47</v>
      </c>
      <c r="M147" s="34" t="s">
        <v>51</v>
      </c>
      <c r="N147" s="34" t="s">
        <v>349</v>
      </c>
      <c r="O147" s="34" t="s">
        <v>105</v>
      </c>
    </row>
    <row r="148" spans="1:15" ht="15" hidden="1" customHeight="1" outlineLevel="2" x14ac:dyDescent="0.25">
      <c r="A148" s="34"/>
      <c r="B148" s="33" t="str">
        <f t="shared" si="7"/>
        <v>CT Size - Circuit 50</v>
      </c>
      <c r="C148" s="34">
        <f t="shared" si="11"/>
        <v>50</v>
      </c>
      <c r="D148" s="21">
        <f t="shared" si="12"/>
        <v>249</v>
      </c>
      <c r="G148" s="23" t="s">
        <v>144</v>
      </c>
      <c r="J148" s="71" t="s">
        <v>419</v>
      </c>
      <c r="K148" s="83">
        <f t="shared" si="10"/>
        <v>59</v>
      </c>
      <c r="L148" s="34" t="s">
        <v>47</v>
      </c>
      <c r="M148" s="34" t="s">
        <v>51</v>
      </c>
      <c r="N148" s="34" t="s">
        <v>349</v>
      </c>
      <c r="O148" s="34" t="s">
        <v>105</v>
      </c>
    </row>
    <row r="149" spans="1:15" ht="15" hidden="1" customHeight="1" outlineLevel="2" x14ac:dyDescent="0.25">
      <c r="A149" s="34"/>
      <c r="B149" s="33" t="str">
        <f t="shared" si="7"/>
        <v>CT Size - Circuit 51</v>
      </c>
      <c r="C149" s="34">
        <f t="shared" si="11"/>
        <v>51</v>
      </c>
      <c r="D149" s="21">
        <f t="shared" si="12"/>
        <v>250</v>
      </c>
      <c r="G149" s="23" t="s">
        <v>144</v>
      </c>
      <c r="J149" s="71" t="s">
        <v>419</v>
      </c>
      <c r="K149" s="83">
        <f t="shared" si="10"/>
        <v>60</v>
      </c>
      <c r="L149" s="34" t="s">
        <v>47</v>
      </c>
      <c r="M149" s="34" t="s">
        <v>51</v>
      </c>
      <c r="N149" s="34" t="s">
        <v>349</v>
      </c>
      <c r="O149" s="34" t="s">
        <v>105</v>
      </c>
    </row>
    <row r="150" spans="1:15" ht="15" hidden="1" customHeight="1" outlineLevel="2" x14ac:dyDescent="0.25">
      <c r="A150" s="34"/>
      <c r="B150" s="33" t="str">
        <f t="shared" si="7"/>
        <v>CT Size - Circuit 52</v>
      </c>
      <c r="C150" s="34">
        <f t="shared" si="11"/>
        <v>52</v>
      </c>
      <c r="D150" s="21">
        <f t="shared" si="12"/>
        <v>251</v>
      </c>
      <c r="G150" s="23" t="s">
        <v>144</v>
      </c>
      <c r="J150" s="71" t="s">
        <v>419</v>
      </c>
      <c r="K150" s="83">
        <f t="shared" si="10"/>
        <v>61</v>
      </c>
      <c r="L150" s="34" t="s">
        <v>47</v>
      </c>
      <c r="M150" s="34" t="s">
        <v>51</v>
      </c>
      <c r="N150" s="34" t="s">
        <v>349</v>
      </c>
      <c r="O150" s="34" t="s">
        <v>105</v>
      </c>
    </row>
    <row r="151" spans="1:15" ht="15" hidden="1" customHeight="1" outlineLevel="2" x14ac:dyDescent="0.25">
      <c r="A151" s="34"/>
      <c r="B151" s="33" t="str">
        <f t="shared" si="7"/>
        <v>CT Size - Circuit 53</v>
      </c>
      <c r="C151" s="34">
        <f t="shared" si="11"/>
        <v>53</v>
      </c>
      <c r="D151" s="21">
        <f t="shared" si="12"/>
        <v>252</v>
      </c>
      <c r="G151" s="23" t="s">
        <v>144</v>
      </c>
      <c r="J151" s="71" t="s">
        <v>419</v>
      </c>
      <c r="K151" s="83">
        <f t="shared" si="10"/>
        <v>62</v>
      </c>
      <c r="L151" s="34" t="s">
        <v>47</v>
      </c>
      <c r="M151" s="34" t="s">
        <v>51</v>
      </c>
      <c r="N151" s="34" t="s">
        <v>349</v>
      </c>
      <c r="O151" s="34" t="s">
        <v>105</v>
      </c>
    </row>
    <row r="152" spans="1:15" ht="15" hidden="1" customHeight="1" outlineLevel="2" x14ac:dyDescent="0.25">
      <c r="A152" s="34"/>
      <c r="B152" s="33" t="str">
        <f t="shared" si="7"/>
        <v>CT Size - Circuit 54</v>
      </c>
      <c r="C152" s="34">
        <f t="shared" si="11"/>
        <v>54</v>
      </c>
      <c r="D152" s="21">
        <f t="shared" si="12"/>
        <v>253</v>
      </c>
      <c r="G152" s="23" t="s">
        <v>144</v>
      </c>
      <c r="J152" s="71" t="s">
        <v>419</v>
      </c>
      <c r="K152" s="83">
        <f t="shared" si="10"/>
        <v>63</v>
      </c>
      <c r="L152" s="34" t="s">
        <v>47</v>
      </c>
      <c r="M152" s="34" t="s">
        <v>51</v>
      </c>
      <c r="N152" s="34" t="s">
        <v>349</v>
      </c>
      <c r="O152" s="34" t="s">
        <v>105</v>
      </c>
    </row>
    <row r="153" spans="1:15" ht="15" hidden="1" customHeight="1" outlineLevel="2" x14ac:dyDescent="0.25">
      <c r="A153" s="34"/>
      <c r="B153" s="33" t="str">
        <f t="shared" si="7"/>
        <v>CT Size - Circuit 55</v>
      </c>
      <c r="C153" s="34">
        <f t="shared" si="11"/>
        <v>55</v>
      </c>
      <c r="D153" s="21">
        <f t="shared" si="12"/>
        <v>254</v>
      </c>
      <c r="G153" s="23" t="s">
        <v>144</v>
      </c>
      <c r="J153" s="71" t="s">
        <v>419</v>
      </c>
      <c r="K153" s="83">
        <f t="shared" si="10"/>
        <v>64</v>
      </c>
      <c r="L153" s="34" t="s">
        <v>47</v>
      </c>
      <c r="M153" s="34" t="s">
        <v>51</v>
      </c>
      <c r="N153" s="34" t="s">
        <v>349</v>
      </c>
      <c r="O153" s="34" t="s">
        <v>105</v>
      </c>
    </row>
    <row r="154" spans="1:15" ht="15" hidden="1" customHeight="1" outlineLevel="2" x14ac:dyDescent="0.25">
      <c r="A154" s="34"/>
      <c r="B154" s="33" t="str">
        <f t="shared" si="7"/>
        <v>CT Size - Circuit 56</v>
      </c>
      <c r="C154" s="34">
        <f t="shared" si="11"/>
        <v>56</v>
      </c>
      <c r="D154" s="21">
        <f t="shared" si="12"/>
        <v>255</v>
      </c>
      <c r="G154" s="23" t="s">
        <v>144</v>
      </c>
      <c r="J154" s="71" t="s">
        <v>419</v>
      </c>
      <c r="K154" s="83">
        <f t="shared" si="10"/>
        <v>65</v>
      </c>
      <c r="L154" s="34" t="s">
        <v>47</v>
      </c>
      <c r="M154" s="34" t="s">
        <v>51</v>
      </c>
      <c r="N154" s="34" t="s">
        <v>349</v>
      </c>
      <c r="O154" s="34" t="s">
        <v>105</v>
      </c>
    </row>
    <row r="155" spans="1:15" ht="15" hidden="1" customHeight="1" outlineLevel="2" x14ac:dyDescent="0.25">
      <c r="A155" s="34"/>
      <c r="B155" s="33" t="str">
        <f t="shared" si="7"/>
        <v>CT Size - Circuit 57</v>
      </c>
      <c r="C155" s="34">
        <f t="shared" si="11"/>
        <v>57</v>
      </c>
      <c r="D155" s="21">
        <f t="shared" si="12"/>
        <v>256</v>
      </c>
      <c r="G155" s="23" t="s">
        <v>144</v>
      </c>
      <c r="J155" s="71" t="s">
        <v>419</v>
      </c>
      <c r="K155" s="83">
        <f t="shared" si="10"/>
        <v>66</v>
      </c>
      <c r="L155" s="34" t="s">
        <v>47</v>
      </c>
      <c r="M155" s="34" t="s">
        <v>51</v>
      </c>
      <c r="N155" s="34" t="s">
        <v>349</v>
      </c>
      <c r="O155" s="34" t="s">
        <v>105</v>
      </c>
    </row>
    <row r="156" spans="1:15" ht="15" hidden="1" customHeight="1" outlineLevel="2" x14ac:dyDescent="0.25">
      <c r="A156" s="34"/>
      <c r="B156" s="33" t="str">
        <f t="shared" si="7"/>
        <v>CT Size - Circuit 58</v>
      </c>
      <c r="C156" s="34">
        <f t="shared" si="11"/>
        <v>58</v>
      </c>
      <c r="D156" s="21">
        <f t="shared" si="12"/>
        <v>257</v>
      </c>
      <c r="G156" s="23" t="s">
        <v>144</v>
      </c>
      <c r="J156" s="71" t="s">
        <v>419</v>
      </c>
      <c r="K156" s="83">
        <f t="shared" si="10"/>
        <v>67</v>
      </c>
      <c r="L156" s="34" t="s">
        <v>47</v>
      </c>
      <c r="M156" s="34" t="s">
        <v>51</v>
      </c>
      <c r="N156" s="34" t="s">
        <v>349</v>
      </c>
      <c r="O156" s="34" t="s">
        <v>105</v>
      </c>
    </row>
    <row r="157" spans="1:15" ht="15" hidden="1" customHeight="1" outlineLevel="2" x14ac:dyDescent="0.25">
      <c r="A157" s="34"/>
      <c r="B157" s="33" t="str">
        <f t="shared" si="7"/>
        <v>CT Size - Circuit 59</v>
      </c>
      <c r="C157" s="34">
        <f t="shared" si="11"/>
        <v>59</v>
      </c>
      <c r="D157" s="21">
        <f t="shared" si="12"/>
        <v>258</v>
      </c>
      <c r="G157" s="23" t="s">
        <v>144</v>
      </c>
      <c r="J157" s="71" t="s">
        <v>419</v>
      </c>
      <c r="K157" s="83">
        <f t="shared" si="10"/>
        <v>68</v>
      </c>
      <c r="L157" s="34" t="s">
        <v>47</v>
      </c>
      <c r="M157" s="34" t="s">
        <v>51</v>
      </c>
      <c r="N157" s="34" t="s">
        <v>349</v>
      </c>
      <c r="O157" s="34" t="s">
        <v>105</v>
      </c>
    </row>
    <row r="158" spans="1:15" ht="15" hidden="1" customHeight="1" outlineLevel="2" x14ac:dyDescent="0.25">
      <c r="A158" s="34"/>
      <c r="B158" s="33" t="str">
        <f t="shared" si="7"/>
        <v>CT Size - Circuit 60</v>
      </c>
      <c r="C158" s="34">
        <f t="shared" si="11"/>
        <v>60</v>
      </c>
      <c r="D158" s="21">
        <f t="shared" si="12"/>
        <v>259</v>
      </c>
      <c r="G158" s="23" t="s">
        <v>144</v>
      </c>
      <c r="J158" s="71" t="s">
        <v>419</v>
      </c>
      <c r="K158" s="83">
        <f t="shared" si="10"/>
        <v>69</v>
      </c>
      <c r="L158" s="34" t="s">
        <v>47</v>
      </c>
      <c r="M158" s="34" t="s">
        <v>51</v>
      </c>
      <c r="N158" s="34" t="s">
        <v>349</v>
      </c>
      <c r="O158" s="34" t="s">
        <v>105</v>
      </c>
    </row>
    <row r="159" spans="1:15" ht="15" hidden="1" customHeight="1" outlineLevel="2" x14ac:dyDescent="0.25">
      <c r="A159" s="34"/>
      <c r="B159" s="33" t="str">
        <f t="shared" si="7"/>
        <v>CT Size - Circuit 61</v>
      </c>
      <c r="C159" s="34">
        <f t="shared" si="11"/>
        <v>61</v>
      </c>
      <c r="D159" s="21">
        <f t="shared" si="12"/>
        <v>260</v>
      </c>
      <c r="G159" s="23" t="s">
        <v>144</v>
      </c>
      <c r="J159" s="71" t="s">
        <v>419</v>
      </c>
      <c r="K159" s="83">
        <f t="shared" si="10"/>
        <v>70</v>
      </c>
      <c r="L159" s="34" t="s">
        <v>47</v>
      </c>
      <c r="M159" s="34" t="s">
        <v>51</v>
      </c>
      <c r="N159" s="34" t="s">
        <v>349</v>
      </c>
      <c r="O159" s="34" t="s">
        <v>105</v>
      </c>
    </row>
    <row r="160" spans="1:15" ht="15" hidden="1" customHeight="1" outlineLevel="2" x14ac:dyDescent="0.25">
      <c r="A160" s="34"/>
      <c r="B160" s="33" t="str">
        <f t="shared" si="7"/>
        <v>CT Size - Circuit 62</v>
      </c>
      <c r="C160" s="34">
        <f t="shared" si="11"/>
        <v>62</v>
      </c>
      <c r="D160" s="21">
        <f t="shared" si="12"/>
        <v>261</v>
      </c>
      <c r="G160" s="23" t="s">
        <v>144</v>
      </c>
      <c r="J160" s="71" t="s">
        <v>419</v>
      </c>
      <c r="K160" s="83">
        <f t="shared" si="10"/>
        <v>71</v>
      </c>
      <c r="L160" s="34" t="s">
        <v>47</v>
      </c>
      <c r="M160" s="34" t="s">
        <v>51</v>
      </c>
      <c r="N160" s="34" t="s">
        <v>349</v>
      </c>
      <c r="O160" s="34" t="s">
        <v>105</v>
      </c>
    </row>
    <row r="161" spans="1:15" ht="15" hidden="1" customHeight="1" outlineLevel="2" x14ac:dyDescent="0.25">
      <c r="A161" s="34"/>
      <c r="B161" s="33" t="str">
        <f t="shared" si="7"/>
        <v>CT Size - Circuit 63</v>
      </c>
      <c r="C161" s="34">
        <f t="shared" si="11"/>
        <v>63</v>
      </c>
      <c r="D161" s="21">
        <f t="shared" si="12"/>
        <v>262</v>
      </c>
      <c r="G161" s="23" t="s">
        <v>144</v>
      </c>
      <c r="J161" s="71" t="s">
        <v>419</v>
      </c>
      <c r="K161" s="83">
        <f t="shared" si="10"/>
        <v>72</v>
      </c>
      <c r="L161" s="34" t="s">
        <v>47</v>
      </c>
      <c r="M161" s="34" t="s">
        <v>51</v>
      </c>
      <c r="N161" s="34" t="s">
        <v>349</v>
      </c>
      <c r="O161" s="34" t="s">
        <v>105</v>
      </c>
    </row>
    <row r="162" spans="1:15" ht="15" hidden="1" customHeight="1" outlineLevel="2" x14ac:dyDescent="0.25">
      <c r="A162" s="34"/>
      <c r="B162" s="33" t="str">
        <f t="shared" si="7"/>
        <v>CT Size - Circuit 64</v>
      </c>
      <c r="C162" s="34">
        <f t="shared" si="11"/>
        <v>64</v>
      </c>
      <c r="D162" s="21">
        <f t="shared" si="12"/>
        <v>263</v>
      </c>
      <c r="G162" s="23" t="s">
        <v>144</v>
      </c>
      <c r="J162" s="71" t="s">
        <v>419</v>
      </c>
      <c r="K162" s="83">
        <f t="shared" si="10"/>
        <v>73</v>
      </c>
      <c r="L162" s="34" t="s">
        <v>47</v>
      </c>
      <c r="M162" s="34" t="s">
        <v>51</v>
      </c>
      <c r="N162" s="34" t="s">
        <v>349</v>
      </c>
      <c r="O162" s="34" t="s">
        <v>105</v>
      </c>
    </row>
    <row r="163" spans="1:15" ht="15" hidden="1" customHeight="1" outlineLevel="2" x14ac:dyDescent="0.25">
      <c r="A163" s="34"/>
      <c r="B163" s="33" t="str">
        <f t="shared" si="7"/>
        <v>CT Size - Circuit 65</v>
      </c>
      <c r="C163" s="34">
        <f t="shared" si="11"/>
        <v>65</v>
      </c>
      <c r="D163" s="21">
        <f t="shared" si="12"/>
        <v>264</v>
      </c>
      <c r="G163" s="23" t="s">
        <v>144</v>
      </c>
      <c r="J163" s="71" t="s">
        <v>419</v>
      </c>
      <c r="K163" s="83">
        <f t="shared" si="10"/>
        <v>74</v>
      </c>
      <c r="L163" s="34" t="s">
        <v>47</v>
      </c>
      <c r="M163" s="34" t="s">
        <v>51</v>
      </c>
      <c r="N163" s="34" t="s">
        <v>349</v>
      </c>
      <c r="O163" s="34" t="s">
        <v>105</v>
      </c>
    </row>
    <row r="164" spans="1:15" ht="15" hidden="1" customHeight="1" outlineLevel="2" x14ac:dyDescent="0.25">
      <c r="A164" s="34"/>
      <c r="B164" s="33" t="str">
        <f t="shared" ref="B164:B194" si="13">CONCATENATE("CT Size - Circuit ",C164)</f>
        <v>CT Size - Circuit 66</v>
      </c>
      <c r="C164" s="34">
        <f t="shared" ref="C164:C194" si="14">C163+1</f>
        <v>66</v>
      </c>
      <c r="D164" s="21">
        <f t="shared" ref="D164:D194" si="15">D163+1</f>
        <v>265</v>
      </c>
      <c r="G164" s="23" t="s">
        <v>144</v>
      </c>
      <c r="J164" s="71" t="s">
        <v>419</v>
      </c>
      <c r="K164" s="83">
        <f t="shared" ref="K164:K194" si="16">K163+1</f>
        <v>75</v>
      </c>
      <c r="L164" s="34" t="s">
        <v>47</v>
      </c>
      <c r="M164" s="34" t="s">
        <v>51</v>
      </c>
      <c r="N164" s="34" t="s">
        <v>349</v>
      </c>
      <c r="O164" s="34" t="s">
        <v>105</v>
      </c>
    </row>
    <row r="165" spans="1:15" ht="15" hidden="1" customHeight="1" outlineLevel="2" x14ac:dyDescent="0.25">
      <c r="A165" s="34"/>
      <c r="B165" s="33" t="str">
        <f t="shared" si="13"/>
        <v>CT Size - Circuit 67</v>
      </c>
      <c r="C165" s="34">
        <f t="shared" si="14"/>
        <v>67</v>
      </c>
      <c r="D165" s="21">
        <f t="shared" si="15"/>
        <v>266</v>
      </c>
      <c r="G165" s="23" t="s">
        <v>144</v>
      </c>
      <c r="J165" s="71" t="s">
        <v>419</v>
      </c>
      <c r="K165" s="83">
        <f t="shared" si="16"/>
        <v>76</v>
      </c>
      <c r="L165" s="34" t="s">
        <v>47</v>
      </c>
      <c r="M165" s="34" t="s">
        <v>51</v>
      </c>
      <c r="N165" s="34" t="s">
        <v>349</v>
      </c>
      <c r="O165" s="34" t="s">
        <v>105</v>
      </c>
    </row>
    <row r="166" spans="1:15" ht="15" hidden="1" customHeight="1" outlineLevel="2" x14ac:dyDescent="0.25">
      <c r="A166" s="34"/>
      <c r="B166" s="33" t="str">
        <f t="shared" si="13"/>
        <v>CT Size - Circuit 68</v>
      </c>
      <c r="C166" s="34">
        <f t="shared" si="14"/>
        <v>68</v>
      </c>
      <c r="D166" s="21">
        <f t="shared" si="15"/>
        <v>267</v>
      </c>
      <c r="G166" s="23" t="s">
        <v>144</v>
      </c>
      <c r="J166" s="71" t="s">
        <v>419</v>
      </c>
      <c r="K166" s="83">
        <f t="shared" si="16"/>
        <v>77</v>
      </c>
      <c r="L166" s="34" t="s">
        <v>47</v>
      </c>
      <c r="M166" s="34" t="s">
        <v>51</v>
      </c>
      <c r="N166" s="34" t="s">
        <v>349</v>
      </c>
      <c r="O166" s="34" t="s">
        <v>105</v>
      </c>
    </row>
    <row r="167" spans="1:15" ht="15" hidden="1" customHeight="1" outlineLevel="2" x14ac:dyDescent="0.25">
      <c r="A167" s="34"/>
      <c r="B167" s="33" t="str">
        <f t="shared" si="13"/>
        <v>CT Size - Circuit 69</v>
      </c>
      <c r="C167" s="34">
        <f t="shared" si="14"/>
        <v>69</v>
      </c>
      <c r="D167" s="21">
        <f t="shared" si="15"/>
        <v>268</v>
      </c>
      <c r="G167" s="23" t="s">
        <v>144</v>
      </c>
      <c r="J167" s="71" t="s">
        <v>419</v>
      </c>
      <c r="K167" s="83">
        <f t="shared" si="16"/>
        <v>78</v>
      </c>
      <c r="L167" s="34" t="s">
        <v>47</v>
      </c>
      <c r="M167" s="34" t="s">
        <v>51</v>
      </c>
      <c r="N167" s="34" t="s">
        <v>349</v>
      </c>
      <c r="O167" s="34" t="s">
        <v>105</v>
      </c>
    </row>
    <row r="168" spans="1:15" ht="15" hidden="1" customHeight="1" outlineLevel="2" x14ac:dyDescent="0.25">
      <c r="A168" s="34"/>
      <c r="B168" s="33" t="str">
        <f t="shared" si="13"/>
        <v>CT Size - Circuit 70</v>
      </c>
      <c r="C168" s="34">
        <f t="shared" si="14"/>
        <v>70</v>
      </c>
      <c r="D168" s="21">
        <f t="shared" si="15"/>
        <v>269</v>
      </c>
      <c r="G168" s="23" t="s">
        <v>144</v>
      </c>
      <c r="J168" s="71" t="s">
        <v>419</v>
      </c>
      <c r="K168" s="83">
        <f t="shared" si="16"/>
        <v>79</v>
      </c>
      <c r="L168" s="34" t="s">
        <v>47</v>
      </c>
      <c r="M168" s="34" t="s">
        <v>51</v>
      </c>
      <c r="N168" s="34" t="s">
        <v>349</v>
      </c>
      <c r="O168" s="34" t="s">
        <v>105</v>
      </c>
    </row>
    <row r="169" spans="1:15" ht="15" hidden="1" customHeight="1" outlineLevel="2" x14ac:dyDescent="0.25">
      <c r="A169" s="34"/>
      <c r="B169" s="33" t="str">
        <f t="shared" si="13"/>
        <v>CT Size - Circuit 71</v>
      </c>
      <c r="C169" s="34">
        <f t="shared" si="14"/>
        <v>71</v>
      </c>
      <c r="D169" s="21">
        <f t="shared" si="15"/>
        <v>270</v>
      </c>
      <c r="G169" s="23" t="s">
        <v>144</v>
      </c>
      <c r="J169" s="71" t="s">
        <v>419</v>
      </c>
      <c r="K169" s="83">
        <f t="shared" si="16"/>
        <v>80</v>
      </c>
      <c r="L169" s="34" t="s">
        <v>47</v>
      </c>
      <c r="M169" s="34" t="s">
        <v>51</v>
      </c>
      <c r="N169" s="34" t="s">
        <v>349</v>
      </c>
      <c r="O169" s="34" t="s">
        <v>105</v>
      </c>
    </row>
    <row r="170" spans="1:15" ht="15" hidden="1" customHeight="1" outlineLevel="2" x14ac:dyDescent="0.25">
      <c r="A170" s="34"/>
      <c r="B170" s="33" t="str">
        <f t="shared" si="13"/>
        <v>CT Size - Circuit 72</v>
      </c>
      <c r="C170" s="34">
        <f t="shared" si="14"/>
        <v>72</v>
      </c>
      <c r="D170" s="21">
        <f t="shared" si="15"/>
        <v>271</v>
      </c>
      <c r="G170" s="23" t="s">
        <v>144</v>
      </c>
      <c r="J170" s="71" t="s">
        <v>419</v>
      </c>
      <c r="K170" s="83">
        <f t="shared" si="16"/>
        <v>81</v>
      </c>
      <c r="L170" s="34" t="s">
        <v>47</v>
      </c>
      <c r="M170" s="34" t="s">
        <v>51</v>
      </c>
      <c r="N170" s="34" t="s">
        <v>349</v>
      </c>
      <c r="O170" s="34" t="s">
        <v>105</v>
      </c>
    </row>
    <row r="171" spans="1:15" ht="15" hidden="1" customHeight="1" outlineLevel="2" x14ac:dyDescent="0.25">
      <c r="A171" s="34"/>
      <c r="B171" s="33" t="str">
        <f t="shared" si="13"/>
        <v>CT Size - Circuit 73</v>
      </c>
      <c r="C171" s="34">
        <f t="shared" si="14"/>
        <v>73</v>
      </c>
      <c r="D171" s="21">
        <f t="shared" si="15"/>
        <v>272</v>
      </c>
      <c r="G171" s="23" t="s">
        <v>144</v>
      </c>
      <c r="J171" s="71" t="s">
        <v>419</v>
      </c>
      <c r="K171" s="83">
        <f t="shared" si="16"/>
        <v>82</v>
      </c>
      <c r="L171" s="34" t="s">
        <v>47</v>
      </c>
      <c r="M171" s="34" t="s">
        <v>51</v>
      </c>
      <c r="N171" s="34" t="s">
        <v>349</v>
      </c>
      <c r="O171" s="34" t="s">
        <v>105</v>
      </c>
    </row>
    <row r="172" spans="1:15" ht="15" hidden="1" customHeight="1" outlineLevel="2" x14ac:dyDescent="0.25">
      <c r="A172" s="34"/>
      <c r="B172" s="33" t="str">
        <f t="shared" si="13"/>
        <v>CT Size - Circuit 74</v>
      </c>
      <c r="C172" s="34">
        <f t="shared" si="14"/>
        <v>74</v>
      </c>
      <c r="D172" s="21">
        <f t="shared" si="15"/>
        <v>273</v>
      </c>
      <c r="G172" s="23" t="s">
        <v>144</v>
      </c>
      <c r="J172" s="71" t="s">
        <v>419</v>
      </c>
      <c r="K172" s="83">
        <f t="shared" si="16"/>
        <v>83</v>
      </c>
      <c r="L172" s="34" t="s">
        <v>47</v>
      </c>
      <c r="M172" s="34" t="s">
        <v>51</v>
      </c>
      <c r="N172" s="34" t="s">
        <v>349</v>
      </c>
      <c r="O172" s="34" t="s">
        <v>105</v>
      </c>
    </row>
    <row r="173" spans="1:15" ht="15" hidden="1" customHeight="1" outlineLevel="2" x14ac:dyDescent="0.25">
      <c r="A173" s="34"/>
      <c r="B173" s="33" t="str">
        <f t="shared" si="13"/>
        <v>CT Size - Circuit 75</v>
      </c>
      <c r="C173" s="34">
        <f t="shared" si="14"/>
        <v>75</v>
      </c>
      <c r="D173" s="21">
        <f t="shared" si="15"/>
        <v>274</v>
      </c>
      <c r="G173" s="23" t="s">
        <v>144</v>
      </c>
      <c r="J173" s="71" t="s">
        <v>419</v>
      </c>
      <c r="K173" s="83">
        <f t="shared" si="16"/>
        <v>84</v>
      </c>
      <c r="L173" s="34" t="s">
        <v>47</v>
      </c>
      <c r="M173" s="34" t="s">
        <v>51</v>
      </c>
      <c r="N173" s="34" t="s">
        <v>349</v>
      </c>
      <c r="O173" s="34" t="s">
        <v>105</v>
      </c>
    </row>
    <row r="174" spans="1:15" ht="15" hidden="1" customHeight="1" outlineLevel="2" x14ac:dyDescent="0.25">
      <c r="A174" s="34"/>
      <c r="B174" s="33" t="str">
        <f t="shared" si="13"/>
        <v>CT Size - Circuit 76</v>
      </c>
      <c r="C174" s="34">
        <f t="shared" si="14"/>
        <v>76</v>
      </c>
      <c r="D174" s="21">
        <f t="shared" si="15"/>
        <v>275</v>
      </c>
      <c r="G174" s="23" t="s">
        <v>144</v>
      </c>
      <c r="J174" s="71" t="s">
        <v>419</v>
      </c>
      <c r="K174" s="83">
        <f t="shared" si="16"/>
        <v>85</v>
      </c>
      <c r="L174" s="34" t="s">
        <v>47</v>
      </c>
      <c r="M174" s="34" t="s">
        <v>51</v>
      </c>
      <c r="N174" s="34" t="s">
        <v>349</v>
      </c>
      <c r="O174" s="34" t="s">
        <v>105</v>
      </c>
    </row>
    <row r="175" spans="1:15" ht="15" hidden="1" customHeight="1" outlineLevel="2" x14ac:dyDescent="0.25">
      <c r="A175" s="34"/>
      <c r="B175" s="33" t="str">
        <f t="shared" si="13"/>
        <v>CT Size - Circuit 77</v>
      </c>
      <c r="C175" s="34">
        <f t="shared" si="14"/>
        <v>77</v>
      </c>
      <c r="D175" s="21">
        <f t="shared" si="15"/>
        <v>276</v>
      </c>
      <c r="G175" s="23" t="s">
        <v>144</v>
      </c>
      <c r="J175" s="71" t="s">
        <v>419</v>
      </c>
      <c r="K175" s="83">
        <f t="shared" si="16"/>
        <v>86</v>
      </c>
      <c r="L175" s="34" t="s">
        <v>47</v>
      </c>
      <c r="M175" s="34" t="s">
        <v>51</v>
      </c>
      <c r="N175" s="34" t="s">
        <v>349</v>
      </c>
      <c r="O175" s="34" t="s">
        <v>105</v>
      </c>
    </row>
    <row r="176" spans="1:15" ht="15" hidden="1" customHeight="1" outlineLevel="2" x14ac:dyDescent="0.25">
      <c r="A176" s="34"/>
      <c r="B176" s="33" t="str">
        <f t="shared" si="13"/>
        <v>CT Size - Circuit 78</v>
      </c>
      <c r="C176" s="34">
        <f t="shared" si="14"/>
        <v>78</v>
      </c>
      <c r="D176" s="21">
        <f t="shared" si="15"/>
        <v>277</v>
      </c>
      <c r="G176" s="23" t="s">
        <v>144</v>
      </c>
      <c r="J176" s="71" t="s">
        <v>419</v>
      </c>
      <c r="K176" s="83">
        <f t="shared" si="16"/>
        <v>87</v>
      </c>
      <c r="L176" s="34" t="s">
        <v>47</v>
      </c>
      <c r="M176" s="34" t="s">
        <v>51</v>
      </c>
      <c r="N176" s="34" t="s">
        <v>349</v>
      </c>
      <c r="O176" s="34" t="s">
        <v>105</v>
      </c>
    </row>
    <row r="177" spans="1:15" ht="15" hidden="1" customHeight="1" outlineLevel="2" x14ac:dyDescent="0.25">
      <c r="A177" s="34"/>
      <c r="B177" s="33" t="str">
        <f t="shared" si="13"/>
        <v>CT Size - Circuit 79</v>
      </c>
      <c r="C177" s="34">
        <f t="shared" si="14"/>
        <v>79</v>
      </c>
      <c r="D177" s="21">
        <f t="shared" si="15"/>
        <v>278</v>
      </c>
      <c r="G177" s="23" t="s">
        <v>144</v>
      </c>
      <c r="J177" s="71" t="s">
        <v>419</v>
      </c>
      <c r="K177" s="83">
        <f t="shared" si="16"/>
        <v>88</v>
      </c>
      <c r="L177" s="34" t="s">
        <v>47</v>
      </c>
      <c r="M177" s="34" t="s">
        <v>51</v>
      </c>
      <c r="N177" s="34" t="s">
        <v>349</v>
      </c>
      <c r="O177" s="34" t="s">
        <v>105</v>
      </c>
    </row>
    <row r="178" spans="1:15" ht="15" hidden="1" customHeight="1" outlineLevel="2" x14ac:dyDescent="0.25">
      <c r="A178" s="34"/>
      <c r="B178" s="33" t="str">
        <f t="shared" si="13"/>
        <v>CT Size - Circuit 80</v>
      </c>
      <c r="C178" s="34">
        <f t="shared" si="14"/>
        <v>80</v>
      </c>
      <c r="D178" s="21">
        <f t="shared" si="15"/>
        <v>279</v>
      </c>
      <c r="G178" s="23" t="s">
        <v>144</v>
      </c>
      <c r="J178" s="71" t="s">
        <v>419</v>
      </c>
      <c r="K178" s="83">
        <f t="shared" si="16"/>
        <v>89</v>
      </c>
      <c r="L178" s="34" t="s">
        <v>47</v>
      </c>
      <c r="M178" s="34" t="s">
        <v>51</v>
      </c>
      <c r="N178" s="34" t="s">
        <v>349</v>
      </c>
      <c r="O178" s="34" t="s">
        <v>105</v>
      </c>
    </row>
    <row r="179" spans="1:15" ht="15" hidden="1" customHeight="1" outlineLevel="2" x14ac:dyDescent="0.25">
      <c r="A179" s="34"/>
      <c r="B179" s="33" t="str">
        <f t="shared" si="13"/>
        <v>CT Size - Circuit 81</v>
      </c>
      <c r="C179" s="34">
        <f t="shared" si="14"/>
        <v>81</v>
      </c>
      <c r="D179" s="21">
        <f t="shared" si="15"/>
        <v>280</v>
      </c>
      <c r="G179" s="23" t="s">
        <v>144</v>
      </c>
      <c r="J179" s="71" t="s">
        <v>419</v>
      </c>
      <c r="K179" s="83">
        <f t="shared" si="16"/>
        <v>90</v>
      </c>
      <c r="L179" s="34" t="s">
        <v>47</v>
      </c>
      <c r="M179" s="34" t="s">
        <v>51</v>
      </c>
      <c r="N179" s="34" t="s">
        <v>349</v>
      </c>
      <c r="O179" s="34" t="s">
        <v>105</v>
      </c>
    </row>
    <row r="180" spans="1:15" ht="15" hidden="1" customHeight="1" outlineLevel="2" x14ac:dyDescent="0.25">
      <c r="A180" s="34"/>
      <c r="B180" s="33" t="str">
        <f t="shared" si="13"/>
        <v>CT Size - Circuit 82</v>
      </c>
      <c r="C180" s="34">
        <f t="shared" si="14"/>
        <v>82</v>
      </c>
      <c r="D180" s="21">
        <f t="shared" si="15"/>
        <v>281</v>
      </c>
      <c r="G180" s="23" t="s">
        <v>144</v>
      </c>
      <c r="J180" s="71" t="s">
        <v>419</v>
      </c>
      <c r="K180" s="83">
        <f t="shared" si="16"/>
        <v>91</v>
      </c>
      <c r="L180" s="34" t="s">
        <v>47</v>
      </c>
      <c r="M180" s="34" t="s">
        <v>51</v>
      </c>
      <c r="N180" s="34" t="s">
        <v>349</v>
      </c>
      <c r="O180" s="34" t="s">
        <v>105</v>
      </c>
    </row>
    <row r="181" spans="1:15" ht="15" hidden="1" customHeight="1" outlineLevel="2" x14ac:dyDescent="0.25">
      <c r="A181" s="34"/>
      <c r="B181" s="33" t="str">
        <f t="shared" si="13"/>
        <v>CT Size - Circuit 83</v>
      </c>
      <c r="C181" s="34">
        <f t="shared" si="14"/>
        <v>83</v>
      </c>
      <c r="D181" s="21">
        <f t="shared" si="15"/>
        <v>282</v>
      </c>
      <c r="G181" s="23" t="s">
        <v>144</v>
      </c>
      <c r="J181" s="71" t="s">
        <v>419</v>
      </c>
      <c r="K181" s="83">
        <f t="shared" si="16"/>
        <v>92</v>
      </c>
      <c r="L181" s="34" t="s">
        <v>47</v>
      </c>
      <c r="M181" s="34" t="s">
        <v>51</v>
      </c>
      <c r="N181" s="34" t="s">
        <v>349</v>
      </c>
      <c r="O181" s="34" t="s">
        <v>105</v>
      </c>
    </row>
    <row r="182" spans="1:15" ht="15" hidden="1" customHeight="1" outlineLevel="2" x14ac:dyDescent="0.25">
      <c r="A182" s="34"/>
      <c r="B182" s="33" t="str">
        <f t="shared" si="13"/>
        <v>CT Size - Circuit 84</v>
      </c>
      <c r="C182" s="34">
        <f t="shared" si="14"/>
        <v>84</v>
      </c>
      <c r="D182" s="21">
        <f t="shared" si="15"/>
        <v>283</v>
      </c>
      <c r="G182" s="23" t="s">
        <v>144</v>
      </c>
      <c r="J182" s="71" t="s">
        <v>419</v>
      </c>
      <c r="K182" s="83">
        <f t="shared" si="16"/>
        <v>93</v>
      </c>
      <c r="L182" s="34" t="s">
        <v>47</v>
      </c>
      <c r="M182" s="34" t="s">
        <v>51</v>
      </c>
      <c r="N182" s="34" t="s">
        <v>349</v>
      </c>
      <c r="O182" s="34" t="s">
        <v>105</v>
      </c>
    </row>
    <row r="183" spans="1:15" ht="15" hidden="1" customHeight="1" outlineLevel="2" x14ac:dyDescent="0.25">
      <c r="A183" s="34"/>
      <c r="B183" s="33" t="str">
        <f t="shared" si="13"/>
        <v>CT Size - Circuit 85</v>
      </c>
      <c r="C183" s="34">
        <f t="shared" si="14"/>
        <v>85</v>
      </c>
      <c r="D183" s="21">
        <f t="shared" si="15"/>
        <v>284</v>
      </c>
      <c r="G183" s="23" t="s">
        <v>144</v>
      </c>
      <c r="J183" s="71" t="s">
        <v>419</v>
      </c>
      <c r="K183" s="83">
        <f t="shared" si="16"/>
        <v>94</v>
      </c>
      <c r="L183" s="34" t="s">
        <v>47</v>
      </c>
      <c r="M183" s="34" t="s">
        <v>51</v>
      </c>
      <c r="N183" s="34" t="s">
        <v>349</v>
      </c>
      <c r="O183" s="34" t="s">
        <v>105</v>
      </c>
    </row>
    <row r="184" spans="1:15" ht="15" hidden="1" customHeight="1" outlineLevel="2" x14ac:dyDescent="0.25">
      <c r="A184" s="34"/>
      <c r="B184" s="33" t="str">
        <f t="shared" si="13"/>
        <v>CT Size - Circuit 86</v>
      </c>
      <c r="C184" s="34">
        <f t="shared" si="14"/>
        <v>86</v>
      </c>
      <c r="D184" s="21">
        <f t="shared" si="15"/>
        <v>285</v>
      </c>
      <c r="G184" s="23" t="s">
        <v>144</v>
      </c>
      <c r="J184" s="71" t="s">
        <v>419</v>
      </c>
      <c r="K184" s="83">
        <f t="shared" si="16"/>
        <v>95</v>
      </c>
      <c r="L184" s="34" t="s">
        <v>47</v>
      </c>
      <c r="M184" s="34" t="s">
        <v>51</v>
      </c>
      <c r="N184" s="34" t="s">
        <v>349</v>
      </c>
      <c r="O184" s="34" t="s">
        <v>105</v>
      </c>
    </row>
    <row r="185" spans="1:15" ht="15" hidden="1" customHeight="1" outlineLevel="2" x14ac:dyDescent="0.25">
      <c r="A185" s="34"/>
      <c r="B185" s="33" t="str">
        <f t="shared" si="13"/>
        <v>CT Size - Circuit 87</v>
      </c>
      <c r="C185" s="34">
        <f t="shared" si="14"/>
        <v>87</v>
      </c>
      <c r="D185" s="21">
        <f t="shared" si="15"/>
        <v>286</v>
      </c>
      <c r="G185" s="23" t="s">
        <v>144</v>
      </c>
      <c r="J185" s="71" t="s">
        <v>419</v>
      </c>
      <c r="K185" s="83">
        <f t="shared" si="16"/>
        <v>96</v>
      </c>
      <c r="L185" s="34" t="s">
        <v>47</v>
      </c>
      <c r="M185" s="34" t="s">
        <v>51</v>
      </c>
      <c r="N185" s="34" t="s">
        <v>349</v>
      </c>
      <c r="O185" s="34" t="s">
        <v>105</v>
      </c>
    </row>
    <row r="186" spans="1:15" ht="15.75" hidden="1" customHeight="1" outlineLevel="2" x14ac:dyDescent="0.25">
      <c r="B186" s="33" t="str">
        <f t="shared" si="13"/>
        <v>CT Size - Circuit 88</v>
      </c>
      <c r="C186" s="34">
        <f t="shared" si="14"/>
        <v>88</v>
      </c>
      <c r="D186" s="21">
        <f t="shared" si="15"/>
        <v>287</v>
      </c>
      <c r="G186" s="23" t="s">
        <v>144</v>
      </c>
      <c r="J186" s="71" t="s">
        <v>419</v>
      </c>
      <c r="K186" s="83">
        <f t="shared" si="16"/>
        <v>97</v>
      </c>
      <c r="L186" s="34" t="s">
        <v>47</v>
      </c>
      <c r="M186" s="34" t="s">
        <v>51</v>
      </c>
      <c r="N186" s="34" t="s">
        <v>349</v>
      </c>
      <c r="O186" s="34" t="s">
        <v>105</v>
      </c>
    </row>
    <row r="187" spans="1:15" ht="15.75" hidden="1" customHeight="1" outlineLevel="2" x14ac:dyDescent="0.25">
      <c r="B187" s="33" t="str">
        <f t="shared" si="13"/>
        <v>CT Size - Circuit 89</v>
      </c>
      <c r="C187" s="34">
        <f t="shared" si="14"/>
        <v>89</v>
      </c>
      <c r="D187" s="21">
        <f t="shared" si="15"/>
        <v>288</v>
      </c>
      <c r="G187" s="23" t="s">
        <v>144</v>
      </c>
      <c r="J187" s="71" t="s">
        <v>419</v>
      </c>
      <c r="K187" s="83">
        <f t="shared" si="16"/>
        <v>98</v>
      </c>
      <c r="L187" s="34" t="s">
        <v>47</v>
      </c>
      <c r="M187" s="34" t="s">
        <v>51</v>
      </c>
      <c r="N187" s="34" t="s">
        <v>349</v>
      </c>
      <c r="O187" s="34" t="s">
        <v>105</v>
      </c>
    </row>
    <row r="188" spans="1:15" ht="15.75" hidden="1" customHeight="1" outlineLevel="2" x14ac:dyDescent="0.25">
      <c r="B188" s="33" t="str">
        <f t="shared" si="13"/>
        <v>CT Size - Circuit 90</v>
      </c>
      <c r="C188" s="34">
        <f t="shared" si="14"/>
        <v>90</v>
      </c>
      <c r="D188" s="21">
        <f t="shared" si="15"/>
        <v>289</v>
      </c>
      <c r="G188" s="23" t="s">
        <v>144</v>
      </c>
      <c r="J188" s="71" t="s">
        <v>419</v>
      </c>
      <c r="K188" s="83">
        <f t="shared" si="16"/>
        <v>99</v>
      </c>
      <c r="L188" s="34" t="s">
        <v>47</v>
      </c>
      <c r="M188" s="34" t="s">
        <v>51</v>
      </c>
      <c r="N188" s="34" t="s">
        <v>349</v>
      </c>
      <c r="O188" s="34" t="s">
        <v>105</v>
      </c>
    </row>
    <row r="189" spans="1:15" ht="15.75" hidden="1" customHeight="1" outlineLevel="2" x14ac:dyDescent="0.25">
      <c r="B189" s="33" t="str">
        <f t="shared" si="13"/>
        <v>CT Size - Circuit 91</v>
      </c>
      <c r="C189" s="34">
        <f t="shared" si="14"/>
        <v>91</v>
      </c>
      <c r="D189" s="21">
        <f t="shared" si="15"/>
        <v>290</v>
      </c>
      <c r="G189" s="23" t="s">
        <v>144</v>
      </c>
      <c r="J189" s="71" t="s">
        <v>419</v>
      </c>
      <c r="K189" s="83">
        <f t="shared" si="16"/>
        <v>100</v>
      </c>
      <c r="L189" s="34" t="s">
        <v>47</v>
      </c>
      <c r="M189" s="34" t="s">
        <v>51</v>
      </c>
      <c r="N189" s="34" t="s">
        <v>349</v>
      </c>
      <c r="O189" s="34" t="s">
        <v>105</v>
      </c>
    </row>
    <row r="190" spans="1:15" ht="15.75" hidden="1" customHeight="1" outlineLevel="2" x14ac:dyDescent="0.25">
      <c r="B190" s="33" t="str">
        <f t="shared" si="13"/>
        <v>CT Size - Circuit 92</v>
      </c>
      <c r="C190" s="34">
        <f t="shared" si="14"/>
        <v>92</v>
      </c>
      <c r="D190" s="21">
        <f t="shared" si="15"/>
        <v>291</v>
      </c>
      <c r="G190" s="23" t="s">
        <v>144</v>
      </c>
      <c r="J190" s="71" t="s">
        <v>419</v>
      </c>
      <c r="K190" s="83">
        <f t="shared" si="16"/>
        <v>101</v>
      </c>
      <c r="L190" s="34" t="s">
        <v>47</v>
      </c>
      <c r="M190" s="34" t="s">
        <v>51</v>
      </c>
      <c r="N190" s="34" t="s">
        <v>349</v>
      </c>
      <c r="O190" s="34" t="s">
        <v>105</v>
      </c>
    </row>
    <row r="191" spans="1:15" ht="15.75" hidden="1" customHeight="1" outlineLevel="2" x14ac:dyDescent="0.25">
      <c r="B191" s="33" t="str">
        <f t="shared" si="13"/>
        <v>CT Size - Circuit 93</v>
      </c>
      <c r="C191" s="34">
        <f t="shared" si="14"/>
        <v>93</v>
      </c>
      <c r="D191" s="21">
        <f t="shared" si="15"/>
        <v>292</v>
      </c>
      <c r="G191" s="23" t="s">
        <v>144</v>
      </c>
      <c r="J191" s="71" t="s">
        <v>419</v>
      </c>
      <c r="K191" s="83">
        <f t="shared" si="16"/>
        <v>102</v>
      </c>
      <c r="L191" s="34" t="s">
        <v>47</v>
      </c>
      <c r="M191" s="34" t="s">
        <v>51</v>
      </c>
      <c r="N191" s="34" t="s">
        <v>349</v>
      </c>
      <c r="O191" s="34" t="s">
        <v>105</v>
      </c>
    </row>
    <row r="192" spans="1:15" ht="15.75" hidden="1" customHeight="1" outlineLevel="2" x14ac:dyDescent="0.25">
      <c r="B192" s="33" t="str">
        <f t="shared" si="13"/>
        <v>CT Size - Circuit 94</v>
      </c>
      <c r="C192" s="34">
        <f t="shared" si="14"/>
        <v>94</v>
      </c>
      <c r="D192" s="21">
        <f t="shared" si="15"/>
        <v>293</v>
      </c>
      <c r="G192" s="23" t="s">
        <v>144</v>
      </c>
      <c r="J192" s="71" t="s">
        <v>419</v>
      </c>
      <c r="K192" s="83">
        <f t="shared" si="16"/>
        <v>103</v>
      </c>
      <c r="L192" s="34" t="s">
        <v>47</v>
      </c>
      <c r="M192" s="34" t="s">
        <v>51</v>
      </c>
      <c r="N192" s="34" t="s">
        <v>349</v>
      </c>
      <c r="O192" s="34" t="s">
        <v>105</v>
      </c>
    </row>
    <row r="193" spans="1:15" ht="15.75" hidden="1" customHeight="1" outlineLevel="2" x14ac:dyDescent="0.25">
      <c r="B193" s="33" t="str">
        <f t="shared" si="13"/>
        <v>CT Size - Circuit 95</v>
      </c>
      <c r="C193" s="34">
        <f t="shared" si="14"/>
        <v>95</v>
      </c>
      <c r="D193" s="21">
        <f t="shared" si="15"/>
        <v>294</v>
      </c>
      <c r="G193" s="23" t="s">
        <v>144</v>
      </c>
      <c r="J193" s="71" t="s">
        <v>419</v>
      </c>
      <c r="K193" s="83">
        <f t="shared" si="16"/>
        <v>104</v>
      </c>
      <c r="L193" s="34" t="s">
        <v>47</v>
      </c>
      <c r="M193" s="34" t="s">
        <v>51</v>
      </c>
      <c r="N193" s="34" t="s">
        <v>349</v>
      </c>
      <c r="O193" s="34" t="s">
        <v>105</v>
      </c>
    </row>
    <row r="194" spans="1:15" ht="15.75" hidden="1" customHeight="1" outlineLevel="2" x14ac:dyDescent="0.25">
      <c r="B194" s="33" t="str">
        <f t="shared" si="13"/>
        <v>CT Size - Circuit 96</v>
      </c>
      <c r="C194" s="34">
        <f t="shared" si="14"/>
        <v>96</v>
      </c>
      <c r="D194" s="21">
        <f t="shared" si="15"/>
        <v>295</v>
      </c>
      <c r="G194" s="23" t="s">
        <v>144</v>
      </c>
      <c r="J194" s="71" t="s">
        <v>419</v>
      </c>
      <c r="K194" s="83">
        <f t="shared" si="16"/>
        <v>105</v>
      </c>
      <c r="L194" s="34" t="s">
        <v>47</v>
      </c>
      <c r="M194" s="34" t="s">
        <v>51</v>
      </c>
      <c r="N194" s="34" t="s">
        <v>349</v>
      </c>
      <c r="O194" s="34" t="s">
        <v>105</v>
      </c>
    </row>
    <row r="195" spans="1:15" outlineLevel="1" collapsed="1" x14ac:dyDescent="0.25"/>
    <row r="196" spans="1:15" outlineLevel="1" x14ac:dyDescent="0.25">
      <c r="B196" s="33" t="s">
        <v>3</v>
      </c>
      <c r="D196" s="21">
        <f>E98+1</f>
        <v>296</v>
      </c>
      <c r="E196" s="34">
        <f>D292</f>
        <v>391</v>
      </c>
      <c r="G196" s="23" t="s">
        <v>144</v>
      </c>
      <c r="J196" s="71" t="s">
        <v>419</v>
      </c>
      <c r="K196" s="83" t="s">
        <v>448</v>
      </c>
      <c r="L196" s="34" t="s">
        <v>47</v>
      </c>
      <c r="M196" s="34" t="s">
        <v>51</v>
      </c>
      <c r="N196" s="34" t="s">
        <v>349</v>
      </c>
      <c r="O196" s="34" t="s">
        <v>105</v>
      </c>
    </row>
    <row r="197" spans="1:15" ht="15.75" hidden="1" customHeight="1" outlineLevel="2" x14ac:dyDescent="0.25">
      <c r="B197" s="33" t="str">
        <f>CONCATENATE("Breaker Size - Circuit ",C197)</f>
        <v>Breaker Size - Circuit 1</v>
      </c>
      <c r="C197" s="34">
        <v>1</v>
      </c>
      <c r="D197" s="21">
        <f>D196</f>
        <v>296</v>
      </c>
      <c r="G197" s="23" t="s">
        <v>144</v>
      </c>
      <c r="J197" s="71" t="s">
        <v>419</v>
      </c>
      <c r="K197" s="83">
        <f>K194+1</f>
        <v>106</v>
      </c>
      <c r="L197" s="34" t="s">
        <v>47</v>
      </c>
      <c r="M197" s="34" t="s">
        <v>51</v>
      </c>
      <c r="N197" s="34" t="s">
        <v>349</v>
      </c>
      <c r="O197" s="34" t="s">
        <v>105</v>
      </c>
    </row>
    <row r="198" spans="1:15" ht="15.75" hidden="1" customHeight="1" outlineLevel="2" x14ac:dyDescent="0.25">
      <c r="B198" s="33" t="str">
        <f t="shared" ref="B198:B261" si="17">CONCATENATE("Breaker Size - Circuit ",C198)</f>
        <v>Breaker Size - Circuit 2</v>
      </c>
      <c r="C198" s="34">
        <f t="shared" ref="C198:C229" si="18">C197+1</f>
        <v>2</v>
      </c>
      <c r="D198" s="21">
        <f t="shared" ref="D198:D229" si="19">D197+1</f>
        <v>297</v>
      </c>
      <c r="G198" s="23" t="s">
        <v>144</v>
      </c>
      <c r="J198" s="71" t="s">
        <v>419</v>
      </c>
      <c r="K198" s="83">
        <f t="shared" ref="K198:K261" si="20">K197+1</f>
        <v>107</v>
      </c>
      <c r="L198" s="34" t="s">
        <v>47</v>
      </c>
      <c r="M198" s="34" t="s">
        <v>51</v>
      </c>
      <c r="N198" s="34" t="s">
        <v>349</v>
      </c>
      <c r="O198" s="34" t="s">
        <v>105</v>
      </c>
    </row>
    <row r="199" spans="1:15" ht="15.75" hidden="1" customHeight="1" outlineLevel="2" x14ac:dyDescent="0.25">
      <c r="B199" s="33" t="str">
        <f t="shared" si="17"/>
        <v>Breaker Size - Circuit 3</v>
      </c>
      <c r="C199" s="34">
        <f t="shared" si="18"/>
        <v>3</v>
      </c>
      <c r="D199" s="21">
        <f t="shared" si="19"/>
        <v>298</v>
      </c>
      <c r="G199" s="23" t="s">
        <v>144</v>
      </c>
      <c r="J199" s="71" t="s">
        <v>419</v>
      </c>
      <c r="K199" s="83">
        <f t="shared" si="20"/>
        <v>108</v>
      </c>
      <c r="L199" s="34" t="s">
        <v>47</v>
      </c>
      <c r="M199" s="34" t="s">
        <v>51</v>
      </c>
      <c r="N199" s="34" t="s">
        <v>349</v>
      </c>
      <c r="O199" s="34" t="s">
        <v>105</v>
      </c>
    </row>
    <row r="200" spans="1:15" ht="15.75" hidden="1" customHeight="1" outlineLevel="2" x14ac:dyDescent="0.25">
      <c r="B200" s="33" t="str">
        <f t="shared" si="17"/>
        <v>Breaker Size - Circuit 4</v>
      </c>
      <c r="C200" s="34">
        <f t="shared" si="18"/>
        <v>4</v>
      </c>
      <c r="D200" s="21">
        <f t="shared" si="19"/>
        <v>299</v>
      </c>
      <c r="G200" s="23" t="s">
        <v>144</v>
      </c>
      <c r="J200" s="71" t="s">
        <v>419</v>
      </c>
      <c r="K200" s="83">
        <f t="shared" si="20"/>
        <v>109</v>
      </c>
      <c r="L200" s="34" t="s">
        <v>47</v>
      </c>
      <c r="M200" s="34" t="s">
        <v>51</v>
      </c>
      <c r="N200" s="34" t="s">
        <v>349</v>
      </c>
      <c r="O200" s="34" t="s">
        <v>105</v>
      </c>
    </row>
    <row r="201" spans="1:15" ht="15.75" hidden="1" customHeight="1" outlineLevel="2" x14ac:dyDescent="0.25">
      <c r="B201" s="33" t="str">
        <f t="shared" si="17"/>
        <v>Breaker Size - Circuit 5</v>
      </c>
      <c r="C201" s="34">
        <f t="shared" si="18"/>
        <v>5</v>
      </c>
      <c r="D201" s="21">
        <f t="shared" si="19"/>
        <v>300</v>
      </c>
      <c r="G201" s="23" t="s">
        <v>144</v>
      </c>
      <c r="J201" s="71" t="s">
        <v>419</v>
      </c>
      <c r="K201" s="83">
        <f t="shared" si="20"/>
        <v>110</v>
      </c>
      <c r="L201" s="34" t="s">
        <v>47</v>
      </c>
      <c r="M201" s="34" t="s">
        <v>51</v>
      </c>
      <c r="N201" s="34" t="s">
        <v>349</v>
      </c>
      <c r="O201" s="34" t="s">
        <v>105</v>
      </c>
    </row>
    <row r="202" spans="1:15" ht="15.75" hidden="1" customHeight="1" outlineLevel="2" x14ac:dyDescent="0.25">
      <c r="B202" s="33" t="str">
        <f t="shared" si="17"/>
        <v>Breaker Size - Circuit 6</v>
      </c>
      <c r="C202" s="34">
        <f t="shared" si="18"/>
        <v>6</v>
      </c>
      <c r="D202" s="21">
        <f t="shared" si="19"/>
        <v>301</v>
      </c>
      <c r="G202" s="23" t="s">
        <v>144</v>
      </c>
      <c r="J202" s="71" t="s">
        <v>419</v>
      </c>
      <c r="K202" s="83">
        <f t="shared" si="20"/>
        <v>111</v>
      </c>
      <c r="L202" s="34" t="s">
        <v>47</v>
      </c>
      <c r="M202" s="34" t="s">
        <v>51</v>
      </c>
      <c r="N202" s="34" t="s">
        <v>349</v>
      </c>
      <c r="O202" s="34" t="s">
        <v>105</v>
      </c>
    </row>
    <row r="203" spans="1:15" ht="15.75" hidden="1" customHeight="1" outlineLevel="2" x14ac:dyDescent="0.25">
      <c r="B203" s="33" t="str">
        <f t="shared" si="17"/>
        <v>Breaker Size - Circuit 7</v>
      </c>
      <c r="C203" s="34">
        <f t="shared" si="18"/>
        <v>7</v>
      </c>
      <c r="D203" s="21">
        <f t="shared" si="19"/>
        <v>302</v>
      </c>
      <c r="G203" s="23" t="s">
        <v>144</v>
      </c>
      <c r="J203" s="71" t="s">
        <v>419</v>
      </c>
      <c r="K203" s="83">
        <f t="shared" si="20"/>
        <v>112</v>
      </c>
      <c r="L203" s="34" t="s">
        <v>47</v>
      </c>
      <c r="M203" s="34" t="s">
        <v>51</v>
      </c>
      <c r="N203" s="34" t="s">
        <v>349</v>
      </c>
      <c r="O203" s="34" t="s">
        <v>105</v>
      </c>
    </row>
    <row r="204" spans="1:15" ht="15" hidden="1" customHeight="1" outlineLevel="2" x14ac:dyDescent="0.25">
      <c r="A204" s="34"/>
      <c r="B204" s="33" t="str">
        <f t="shared" si="17"/>
        <v>Breaker Size - Circuit 8</v>
      </c>
      <c r="C204" s="34">
        <f t="shared" si="18"/>
        <v>8</v>
      </c>
      <c r="D204" s="21">
        <f t="shared" si="19"/>
        <v>303</v>
      </c>
      <c r="G204" s="23" t="s">
        <v>144</v>
      </c>
      <c r="J204" s="71" t="s">
        <v>419</v>
      </c>
      <c r="K204" s="83">
        <f t="shared" si="20"/>
        <v>113</v>
      </c>
      <c r="L204" s="34" t="s">
        <v>47</v>
      </c>
      <c r="M204" s="34" t="s">
        <v>51</v>
      </c>
      <c r="N204" s="34" t="s">
        <v>349</v>
      </c>
      <c r="O204" s="34" t="s">
        <v>105</v>
      </c>
    </row>
    <row r="205" spans="1:15" ht="15" hidden="1" customHeight="1" outlineLevel="2" x14ac:dyDescent="0.25">
      <c r="A205" s="34"/>
      <c r="B205" s="33" t="str">
        <f t="shared" si="17"/>
        <v>Breaker Size - Circuit 9</v>
      </c>
      <c r="C205" s="34">
        <f t="shared" si="18"/>
        <v>9</v>
      </c>
      <c r="D205" s="21">
        <f t="shared" si="19"/>
        <v>304</v>
      </c>
      <c r="G205" s="23" t="s">
        <v>144</v>
      </c>
      <c r="J205" s="71" t="s">
        <v>419</v>
      </c>
      <c r="K205" s="83">
        <f t="shared" si="20"/>
        <v>114</v>
      </c>
      <c r="L205" s="34" t="s">
        <v>47</v>
      </c>
      <c r="M205" s="34" t="s">
        <v>51</v>
      </c>
      <c r="N205" s="34" t="s">
        <v>349</v>
      </c>
      <c r="O205" s="34" t="s">
        <v>105</v>
      </c>
    </row>
    <row r="206" spans="1:15" ht="15" hidden="1" customHeight="1" outlineLevel="2" x14ac:dyDescent="0.25">
      <c r="A206" s="34"/>
      <c r="B206" s="33" t="str">
        <f t="shared" si="17"/>
        <v>Breaker Size - Circuit 10</v>
      </c>
      <c r="C206" s="34">
        <f t="shared" si="18"/>
        <v>10</v>
      </c>
      <c r="D206" s="21">
        <f t="shared" si="19"/>
        <v>305</v>
      </c>
      <c r="G206" s="23" t="s">
        <v>144</v>
      </c>
      <c r="J206" s="71" t="s">
        <v>419</v>
      </c>
      <c r="K206" s="83">
        <f t="shared" si="20"/>
        <v>115</v>
      </c>
      <c r="L206" s="34" t="s">
        <v>47</v>
      </c>
      <c r="M206" s="34" t="s">
        <v>51</v>
      </c>
      <c r="N206" s="34" t="s">
        <v>349</v>
      </c>
      <c r="O206" s="34" t="s">
        <v>105</v>
      </c>
    </row>
    <row r="207" spans="1:15" ht="15" hidden="1" customHeight="1" outlineLevel="2" x14ac:dyDescent="0.25">
      <c r="A207" s="34"/>
      <c r="B207" s="33" t="str">
        <f t="shared" si="17"/>
        <v>Breaker Size - Circuit 11</v>
      </c>
      <c r="C207" s="34">
        <f t="shared" si="18"/>
        <v>11</v>
      </c>
      <c r="D207" s="21">
        <f t="shared" si="19"/>
        <v>306</v>
      </c>
      <c r="G207" s="23" t="s">
        <v>144</v>
      </c>
      <c r="J207" s="71" t="s">
        <v>419</v>
      </c>
      <c r="K207" s="83">
        <f t="shared" si="20"/>
        <v>116</v>
      </c>
      <c r="L207" s="34" t="s">
        <v>47</v>
      </c>
      <c r="M207" s="34" t="s">
        <v>51</v>
      </c>
      <c r="N207" s="34" t="s">
        <v>349</v>
      </c>
      <c r="O207" s="34" t="s">
        <v>105</v>
      </c>
    </row>
    <row r="208" spans="1:15" ht="15" hidden="1" customHeight="1" outlineLevel="2" x14ac:dyDescent="0.25">
      <c r="A208" s="34"/>
      <c r="B208" s="33" t="str">
        <f t="shared" si="17"/>
        <v>Breaker Size - Circuit 12</v>
      </c>
      <c r="C208" s="34">
        <f t="shared" si="18"/>
        <v>12</v>
      </c>
      <c r="D208" s="21">
        <f t="shared" si="19"/>
        <v>307</v>
      </c>
      <c r="G208" s="23" t="s">
        <v>144</v>
      </c>
      <c r="J208" s="71" t="s">
        <v>419</v>
      </c>
      <c r="K208" s="83">
        <f t="shared" si="20"/>
        <v>117</v>
      </c>
      <c r="L208" s="34" t="s">
        <v>47</v>
      </c>
      <c r="M208" s="34" t="s">
        <v>51</v>
      </c>
      <c r="N208" s="34" t="s">
        <v>349</v>
      </c>
      <c r="O208" s="34" t="s">
        <v>105</v>
      </c>
    </row>
    <row r="209" spans="1:15" ht="15" hidden="1" customHeight="1" outlineLevel="2" x14ac:dyDescent="0.25">
      <c r="A209" s="34"/>
      <c r="B209" s="33" t="str">
        <f t="shared" si="17"/>
        <v>Breaker Size - Circuit 13</v>
      </c>
      <c r="C209" s="34">
        <f t="shared" si="18"/>
        <v>13</v>
      </c>
      <c r="D209" s="21">
        <f t="shared" si="19"/>
        <v>308</v>
      </c>
      <c r="G209" s="23" t="s">
        <v>144</v>
      </c>
      <c r="J209" s="71" t="s">
        <v>419</v>
      </c>
      <c r="K209" s="83">
        <f t="shared" si="20"/>
        <v>118</v>
      </c>
      <c r="L209" s="34" t="s">
        <v>47</v>
      </c>
      <c r="M209" s="34" t="s">
        <v>51</v>
      </c>
      <c r="N209" s="34" t="s">
        <v>349</v>
      </c>
      <c r="O209" s="34" t="s">
        <v>105</v>
      </c>
    </row>
    <row r="210" spans="1:15" ht="15" hidden="1" customHeight="1" outlineLevel="2" x14ac:dyDescent="0.25">
      <c r="A210" s="34"/>
      <c r="B210" s="33" t="str">
        <f t="shared" si="17"/>
        <v>Breaker Size - Circuit 14</v>
      </c>
      <c r="C210" s="34">
        <f t="shared" si="18"/>
        <v>14</v>
      </c>
      <c r="D210" s="21">
        <f t="shared" si="19"/>
        <v>309</v>
      </c>
      <c r="G210" s="23" t="s">
        <v>144</v>
      </c>
      <c r="J210" s="71" t="s">
        <v>419</v>
      </c>
      <c r="K210" s="83">
        <f t="shared" si="20"/>
        <v>119</v>
      </c>
      <c r="L210" s="34" t="s">
        <v>47</v>
      </c>
      <c r="M210" s="34" t="s">
        <v>51</v>
      </c>
      <c r="N210" s="34" t="s">
        <v>349</v>
      </c>
      <c r="O210" s="34" t="s">
        <v>105</v>
      </c>
    </row>
    <row r="211" spans="1:15" ht="15" hidden="1" customHeight="1" outlineLevel="2" x14ac:dyDescent="0.25">
      <c r="A211" s="34"/>
      <c r="B211" s="33" t="str">
        <f t="shared" si="17"/>
        <v>Breaker Size - Circuit 15</v>
      </c>
      <c r="C211" s="34">
        <f t="shared" si="18"/>
        <v>15</v>
      </c>
      <c r="D211" s="21">
        <f t="shared" si="19"/>
        <v>310</v>
      </c>
      <c r="G211" s="23" t="s">
        <v>144</v>
      </c>
      <c r="J211" s="71" t="s">
        <v>419</v>
      </c>
      <c r="K211" s="83">
        <f t="shared" si="20"/>
        <v>120</v>
      </c>
      <c r="L211" s="34" t="s">
        <v>47</v>
      </c>
      <c r="M211" s="34" t="s">
        <v>51</v>
      </c>
      <c r="N211" s="34" t="s">
        <v>349</v>
      </c>
      <c r="O211" s="34" t="s">
        <v>105</v>
      </c>
    </row>
    <row r="212" spans="1:15" ht="15" hidden="1" customHeight="1" outlineLevel="2" x14ac:dyDescent="0.25">
      <c r="A212" s="34"/>
      <c r="B212" s="33" t="str">
        <f t="shared" si="17"/>
        <v>Breaker Size - Circuit 16</v>
      </c>
      <c r="C212" s="34">
        <f t="shared" si="18"/>
        <v>16</v>
      </c>
      <c r="D212" s="21">
        <f t="shared" si="19"/>
        <v>311</v>
      </c>
      <c r="G212" s="23" t="s">
        <v>144</v>
      </c>
      <c r="J212" s="71" t="s">
        <v>419</v>
      </c>
      <c r="K212" s="83">
        <f t="shared" si="20"/>
        <v>121</v>
      </c>
      <c r="L212" s="34" t="s">
        <v>47</v>
      </c>
      <c r="M212" s="34" t="s">
        <v>51</v>
      </c>
      <c r="N212" s="34" t="s">
        <v>349</v>
      </c>
      <c r="O212" s="34" t="s">
        <v>105</v>
      </c>
    </row>
    <row r="213" spans="1:15" ht="15" hidden="1" customHeight="1" outlineLevel="2" x14ac:dyDescent="0.25">
      <c r="A213" s="34"/>
      <c r="B213" s="33" t="str">
        <f t="shared" si="17"/>
        <v>Breaker Size - Circuit 17</v>
      </c>
      <c r="C213" s="34">
        <f t="shared" si="18"/>
        <v>17</v>
      </c>
      <c r="D213" s="21">
        <f t="shared" si="19"/>
        <v>312</v>
      </c>
      <c r="G213" s="23" t="s">
        <v>144</v>
      </c>
      <c r="J213" s="71" t="s">
        <v>419</v>
      </c>
      <c r="K213" s="83">
        <f t="shared" si="20"/>
        <v>122</v>
      </c>
      <c r="L213" s="34" t="s">
        <v>47</v>
      </c>
      <c r="M213" s="34" t="s">
        <v>51</v>
      </c>
      <c r="N213" s="34" t="s">
        <v>349</v>
      </c>
      <c r="O213" s="34" t="s">
        <v>105</v>
      </c>
    </row>
    <row r="214" spans="1:15" ht="15" hidden="1" customHeight="1" outlineLevel="2" x14ac:dyDescent="0.25">
      <c r="A214" s="34"/>
      <c r="B214" s="33" t="str">
        <f t="shared" si="17"/>
        <v>Breaker Size - Circuit 18</v>
      </c>
      <c r="C214" s="34">
        <f t="shared" si="18"/>
        <v>18</v>
      </c>
      <c r="D214" s="21">
        <f t="shared" si="19"/>
        <v>313</v>
      </c>
      <c r="G214" s="23" t="s">
        <v>144</v>
      </c>
      <c r="J214" s="71" t="s">
        <v>419</v>
      </c>
      <c r="K214" s="83">
        <f t="shared" si="20"/>
        <v>123</v>
      </c>
      <c r="L214" s="34" t="s">
        <v>47</v>
      </c>
      <c r="M214" s="34" t="s">
        <v>51</v>
      </c>
      <c r="N214" s="34" t="s">
        <v>349</v>
      </c>
      <c r="O214" s="34" t="s">
        <v>105</v>
      </c>
    </row>
    <row r="215" spans="1:15" ht="15" hidden="1" customHeight="1" outlineLevel="2" x14ac:dyDescent="0.25">
      <c r="A215" s="34"/>
      <c r="B215" s="33" t="str">
        <f t="shared" si="17"/>
        <v>Breaker Size - Circuit 19</v>
      </c>
      <c r="C215" s="34">
        <f t="shared" si="18"/>
        <v>19</v>
      </c>
      <c r="D215" s="21">
        <f t="shared" si="19"/>
        <v>314</v>
      </c>
      <c r="G215" s="23" t="s">
        <v>144</v>
      </c>
      <c r="J215" s="71" t="s">
        <v>419</v>
      </c>
      <c r="K215" s="83">
        <f t="shared" si="20"/>
        <v>124</v>
      </c>
      <c r="L215" s="34" t="s">
        <v>47</v>
      </c>
      <c r="M215" s="34" t="s">
        <v>51</v>
      </c>
      <c r="N215" s="34" t="s">
        <v>349</v>
      </c>
      <c r="O215" s="34" t="s">
        <v>105</v>
      </c>
    </row>
    <row r="216" spans="1:15" ht="15" hidden="1" customHeight="1" outlineLevel="2" x14ac:dyDescent="0.25">
      <c r="A216" s="34"/>
      <c r="B216" s="33" t="str">
        <f t="shared" si="17"/>
        <v>Breaker Size - Circuit 20</v>
      </c>
      <c r="C216" s="34">
        <f t="shared" si="18"/>
        <v>20</v>
      </c>
      <c r="D216" s="21">
        <f t="shared" si="19"/>
        <v>315</v>
      </c>
      <c r="G216" s="23" t="s">
        <v>144</v>
      </c>
      <c r="J216" s="71" t="s">
        <v>419</v>
      </c>
      <c r="K216" s="83">
        <f t="shared" si="20"/>
        <v>125</v>
      </c>
      <c r="L216" s="34" t="s">
        <v>47</v>
      </c>
      <c r="M216" s="34" t="s">
        <v>51</v>
      </c>
      <c r="N216" s="34" t="s">
        <v>349</v>
      </c>
      <c r="O216" s="34" t="s">
        <v>105</v>
      </c>
    </row>
    <row r="217" spans="1:15" ht="15" hidden="1" customHeight="1" outlineLevel="2" x14ac:dyDescent="0.25">
      <c r="A217" s="34"/>
      <c r="B217" s="33" t="str">
        <f t="shared" si="17"/>
        <v>Breaker Size - Circuit 21</v>
      </c>
      <c r="C217" s="34">
        <f t="shared" si="18"/>
        <v>21</v>
      </c>
      <c r="D217" s="21">
        <f t="shared" si="19"/>
        <v>316</v>
      </c>
      <c r="G217" s="23" t="s">
        <v>144</v>
      </c>
      <c r="J217" s="71" t="s">
        <v>419</v>
      </c>
      <c r="K217" s="83">
        <f t="shared" si="20"/>
        <v>126</v>
      </c>
      <c r="L217" s="34" t="s">
        <v>47</v>
      </c>
      <c r="M217" s="34" t="s">
        <v>51</v>
      </c>
      <c r="N217" s="34" t="s">
        <v>349</v>
      </c>
      <c r="O217" s="34" t="s">
        <v>105</v>
      </c>
    </row>
    <row r="218" spans="1:15" ht="15" hidden="1" customHeight="1" outlineLevel="2" x14ac:dyDescent="0.25">
      <c r="A218" s="34"/>
      <c r="B218" s="33" t="str">
        <f t="shared" si="17"/>
        <v>Breaker Size - Circuit 22</v>
      </c>
      <c r="C218" s="34">
        <f t="shared" si="18"/>
        <v>22</v>
      </c>
      <c r="D218" s="21">
        <f t="shared" si="19"/>
        <v>317</v>
      </c>
      <c r="G218" s="23" t="s">
        <v>144</v>
      </c>
      <c r="J218" s="71" t="s">
        <v>419</v>
      </c>
      <c r="K218" s="83">
        <f t="shared" si="20"/>
        <v>127</v>
      </c>
      <c r="L218" s="34" t="s">
        <v>47</v>
      </c>
      <c r="M218" s="34" t="s">
        <v>51</v>
      </c>
      <c r="N218" s="34" t="s">
        <v>349</v>
      </c>
      <c r="O218" s="34" t="s">
        <v>105</v>
      </c>
    </row>
    <row r="219" spans="1:15" ht="15" hidden="1" customHeight="1" outlineLevel="2" x14ac:dyDescent="0.25">
      <c r="A219" s="34"/>
      <c r="B219" s="33" t="str">
        <f t="shared" si="17"/>
        <v>Breaker Size - Circuit 23</v>
      </c>
      <c r="C219" s="34">
        <f t="shared" si="18"/>
        <v>23</v>
      </c>
      <c r="D219" s="21">
        <f t="shared" si="19"/>
        <v>318</v>
      </c>
      <c r="G219" s="23" t="s">
        <v>144</v>
      </c>
      <c r="J219" s="71" t="s">
        <v>419</v>
      </c>
      <c r="K219" s="83">
        <f t="shared" si="20"/>
        <v>128</v>
      </c>
      <c r="L219" s="34" t="s">
        <v>47</v>
      </c>
      <c r="M219" s="34" t="s">
        <v>51</v>
      </c>
      <c r="N219" s="34" t="s">
        <v>349</v>
      </c>
      <c r="O219" s="34" t="s">
        <v>105</v>
      </c>
    </row>
    <row r="220" spans="1:15" ht="15" hidden="1" customHeight="1" outlineLevel="2" x14ac:dyDescent="0.25">
      <c r="A220" s="34"/>
      <c r="B220" s="33" t="str">
        <f t="shared" si="17"/>
        <v>Breaker Size - Circuit 24</v>
      </c>
      <c r="C220" s="34">
        <f t="shared" si="18"/>
        <v>24</v>
      </c>
      <c r="D220" s="21">
        <f t="shared" si="19"/>
        <v>319</v>
      </c>
      <c r="G220" s="23" t="s">
        <v>144</v>
      </c>
      <c r="J220" s="71" t="s">
        <v>419</v>
      </c>
      <c r="K220" s="83">
        <f t="shared" si="20"/>
        <v>129</v>
      </c>
      <c r="L220" s="34" t="s">
        <v>47</v>
      </c>
      <c r="M220" s="34" t="s">
        <v>51</v>
      </c>
      <c r="N220" s="34" t="s">
        <v>349</v>
      </c>
      <c r="O220" s="34" t="s">
        <v>105</v>
      </c>
    </row>
    <row r="221" spans="1:15" ht="15" hidden="1" customHeight="1" outlineLevel="2" x14ac:dyDescent="0.25">
      <c r="A221" s="34"/>
      <c r="B221" s="33" t="str">
        <f t="shared" si="17"/>
        <v>Breaker Size - Circuit 25</v>
      </c>
      <c r="C221" s="34">
        <f t="shared" si="18"/>
        <v>25</v>
      </c>
      <c r="D221" s="21">
        <f t="shared" si="19"/>
        <v>320</v>
      </c>
      <c r="G221" s="23" t="s">
        <v>144</v>
      </c>
      <c r="J221" s="71" t="s">
        <v>419</v>
      </c>
      <c r="K221" s="83">
        <f t="shared" si="20"/>
        <v>130</v>
      </c>
      <c r="L221" s="34" t="s">
        <v>47</v>
      </c>
      <c r="M221" s="34" t="s">
        <v>51</v>
      </c>
      <c r="N221" s="34" t="s">
        <v>349</v>
      </c>
      <c r="O221" s="34" t="s">
        <v>105</v>
      </c>
    </row>
    <row r="222" spans="1:15" ht="15" hidden="1" customHeight="1" outlineLevel="2" x14ac:dyDescent="0.25">
      <c r="A222" s="34"/>
      <c r="B222" s="33" t="str">
        <f t="shared" si="17"/>
        <v>Breaker Size - Circuit 26</v>
      </c>
      <c r="C222" s="34">
        <f t="shared" si="18"/>
        <v>26</v>
      </c>
      <c r="D222" s="21">
        <f t="shared" si="19"/>
        <v>321</v>
      </c>
      <c r="G222" s="23" t="s">
        <v>144</v>
      </c>
      <c r="J222" s="71" t="s">
        <v>419</v>
      </c>
      <c r="K222" s="83">
        <f t="shared" si="20"/>
        <v>131</v>
      </c>
      <c r="L222" s="34" t="s">
        <v>47</v>
      </c>
      <c r="M222" s="34" t="s">
        <v>51</v>
      </c>
      <c r="N222" s="34" t="s">
        <v>349</v>
      </c>
      <c r="O222" s="34" t="s">
        <v>105</v>
      </c>
    </row>
    <row r="223" spans="1:15" ht="15" hidden="1" customHeight="1" outlineLevel="2" x14ac:dyDescent="0.25">
      <c r="A223" s="34"/>
      <c r="B223" s="33" t="str">
        <f t="shared" si="17"/>
        <v>Breaker Size - Circuit 27</v>
      </c>
      <c r="C223" s="34">
        <f t="shared" si="18"/>
        <v>27</v>
      </c>
      <c r="D223" s="21">
        <f t="shared" si="19"/>
        <v>322</v>
      </c>
      <c r="G223" s="23" t="s">
        <v>144</v>
      </c>
      <c r="J223" s="71" t="s">
        <v>419</v>
      </c>
      <c r="K223" s="83">
        <f t="shared" si="20"/>
        <v>132</v>
      </c>
      <c r="L223" s="34" t="s">
        <v>47</v>
      </c>
      <c r="M223" s="34" t="s">
        <v>51</v>
      </c>
      <c r="N223" s="34" t="s">
        <v>349</v>
      </c>
      <c r="O223" s="34" t="s">
        <v>105</v>
      </c>
    </row>
    <row r="224" spans="1:15" ht="15" hidden="1" customHeight="1" outlineLevel="2" x14ac:dyDescent="0.25">
      <c r="A224" s="34"/>
      <c r="B224" s="33" t="str">
        <f t="shared" si="17"/>
        <v>Breaker Size - Circuit 28</v>
      </c>
      <c r="C224" s="34">
        <f t="shared" si="18"/>
        <v>28</v>
      </c>
      <c r="D224" s="21">
        <f t="shared" si="19"/>
        <v>323</v>
      </c>
      <c r="G224" s="23" t="s">
        <v>144</v>
      </c>
      <c r="J224" s="71" t="s">
        <v>419</v>
      </c>
      <c r="K224" s="83">
        <f t="shared" si="20"/>
        <v>133</v>
      </c>
      <c r="L224" s="34" t="s">
        <v>47</v>
      </c>
      <c r="M224" s="34" t="s">
        <v>51</v>
      </c>
      <c r="N224" s="34" t="s">
        <v>349</v>
      </c>
      <c r="O224" s="34" t="s">
        <v>105</v>
      </c>
    </row>
    <row r="225" spans="1:15" ht="15" hidden="1" customHeight="1" outlineLevel="2" x14ac:dyDescent="0.25">
      <c r="A225" s="34"/>
      <c r="B225" s="33" t="str">
        <f t="shared" si="17"/>
        <v>Breaker Size - Circuit 29</v>
      </c>
      <c r="C225" s="34">
        <f t="shared" si="18"/>
        <v>29</v>
      </c>
      <c r="D225" s="21">
        <f t="shared" si="19"/>
        <v>324</v>
      </c>
      <c r="G225" s="23" t="s">
        <v>144</v>
      </c>
      <c r="J225" s="71" t="s">
        <v>419</v>
      </c>
      <c r="K225" s="83">
        <f t="shared" si="20"/>
        <v>134</v>
      </c>
      <c r="L225" s="34" t="s">
        <v>47</v>
      </c>
      <c r="M225" s="34" t="s">
        <v>51</v>
      </c>
      <c r="N225" s="34" t="s">
        <v>349</v>
      </c>
      <c r="O225" s="34" t="s">
        <v>105</v>
      </c>
    </row>
    <row r="226" spans="1:15" ht="15" hidden="1" customHeight="1" outlineLevel="2" x14ac:dyDescent="0.25">
      <c r="A226" s="34"/>
      <c r="B226" s="33" t="str">
        <f t="shared" si="17"/>
        <v>Breaker Size - Circuit 30</v>
      </c>
      <c r="C226" s="34">
        <f t="shared" si="18"/>
        <v>30</v>
      </c>
      <c r="D226" s="21">
        <f t="shared" si="19"/>
        <v>325</v>
      </c>
      <c r="G226" s="23" t="s">
        <v>144</v>
      </c>
      <c r="J226" s="71" t="s">
        <v>419</v>
      </c>
      <c r="K226" s="83">
        <f t="shared" si="20"/>
        <v>135</v>
      </c>
      <c r="L226" s="34" t="s">
        <v>47</v>
      </c>
      <c r="M226" s="34" t="s">
        <v>51</v>
      </c>
      <c r="N226" s="34" t="s">
        <v>349</v>
      </c>
      <c r="O226" s="34" t="s">
        <v>105</v>
      </c>
    </row>
    <row r="227" spans="1:15" ht="15" hidden="1" customHeight="1" outlineLevel="2" x14ac:dyDescent="0.25">
      <c r="A227" s="34"/>
      <c r="B227" s="33" t="str">
        <f t="shared" si="17"/>
        <v>Breaker Size - Circuit 31</v>
      </c>
      <c r="C227" s="34">
        <f t="shared" si="18"/>
        <v>31</v>
      </c>
      <c r="D227" s="21">
        <f t="shared" si="19"/>
        <v>326</v>
      </c>
      <c r="G227" s="23" t="s">
        <v>144</v>
      </c>
      <c r="J227" s="71" t="s">
        <v>419</v>
      </c>
      <c r="K227" s="83">
        <f t="shared" si="20"/>
        <v>136</v>
      </c>
      <c r="L227" s="34" t="s">
        <v>47</v>
      </c>
      <c r="M227" s="34" t="s">
        <v>51</v>
      </c>
      <c r="N227" s="34" t="s">
        <v>349</v>
      </c>
      <c r="O227" s="34" t="s">
        <v>105</v>
      </c>
    </row>
    <row r="228" spans="1:15" ht="15" hidden="1" customHeight="1" outlineLevel="2" x14ac:dyDescent="0.25">
      <c r="A228" s="34"/>
      <c r="B228" s="33" t="str">
        <f t="shared" si="17"/>
        <v>Breaker Size - Circuit 32</v>
      </c>
      <c r="C228" s="34">
        <f t="shared" si="18"/>
        <v>32</v>
      </c>
      <c r="D228" s="21">
        <f t="shared" si="19"/>
        <v>327</v>
      </c>
      <c r="G228" s="23" t="s">
        <v>144</v>
      </c>
      <c r="J228" s="71" t="s">
        <v>419</v>
      </c>
      <c r="K228" s="83">
        <f t="shared" si="20"/>
        <v>137</v>
      </c>
      <c r="L228" s="34" t="s">
        <v>47</v>
      </c>
      <c r="M228" s="34" t="s">
        <v>51</v>
      </c>
      <c r="N228" s="34" t="s">
        <v>349</v>
      </c>
      <c r="O228" s="34" t="s">
        <v>105</v>
      </c>
    </row>
    <row r="229" spans="1:15" ht="15" hidden="1" customHeight="1" outlineLevel="2" x14ac:dyDescent="0.25">
      <c r="A229" s="34"/>
      <c r="B229" s="33" t="str">
        <f t="shared" si="17"/>
        <v>Breaker Size - Circuit 33</v>
      </c>
      <c r="C229" s="34">
        <f t="shared" si="18"/>
        <v>33</v>
      </c>
      <c r="D229" s="21">
        <f t="shared" si="19"/>
        <v>328</v>
      </c>
      <c r="G229" s="23" t="s">
        <v>144</v>
      </c>
      <c r="J229" s="71" t="s">
        <v>419</v>
      </c>
      <c r="K229" s="83">
        <f t="shared" si="20"/>
        <v>138</v>
      </c>
      <c r="L229" s="34" t="s">
        <v>47</v>
      </c>
      <c r="M229" s="34" t="s">
        <v>51</v>
      </c>
      <c r="N229" s="34" t="s">
        <v>349</v>
      </c>
      <c r="O229" s="34" t="s">
        <v>105</v>
      </c>
    </row>
    <row r="230" spans="1:15" ht="15" hidden="1" customHeight="1" outlineLevel="2" x14ac:dyDescent="0.25">
      <c r="A230" s="34"/>
      <c r="B230" s="33" t="str">
        <f t="shared" si="17"/>
        <v>Breaker Size - Circuit 34</v>
      </c>
      <c r="C230" s="34">
        <f t="shared" ref="C230:C261" si="21">C229+1</f>
        <v>34</v>
      </c>
      <c r="D230" s="21">
        <f t="shared" ref="D230:D261" si="22">D229+1</f>
        <v>329</v>
      </c>
      <c r="G230" s="23" t="s">
        <v>144</v>
      </c>
      <c r="J230" s="71" t="s">
        <v>419</v>
      </c>
      <c r="K230" s="83">
        <f t="shared" si="20"/>
        <v>139</v>
      </c>
      <c r="L230" s="34" t="s">
        <v>47</v>
      </c>
      <c r="M230" s="34" t="s">
        <v>51</v>
      </c>
      <c r="N230" s="34" t="s">
        <v>349</v>
      </c>
      <c r="O230" s="34" t="s">
        <v>105</v>
      </c>
    </row>
    <row r="231" spans="1:15" ht="15" hidden="1" customHeight="1" outlineLevel="2" x14ac:dyDescent="0.25">
      <c r="A231" s="34"/>
      <c r="B231" s="33" t="str">
        <f t="shared" si="17"/>
        <v>Breaker Size - Circuit 35</v>
      </c>
      <c r="C231" s="34">
        <f t="shared" si="21"/>
        <v>35</v>
      </c>
      <c r="D231" s="21">
        <f t="shared" si="22"/>
        <v>330</v>
      </c>
      <c r="G231" s="23" t="s">
        <v>144</v>
      </c>
      <c r="J231" s="71" t="s">
        <v>419</v>
      </c>
      <c r="K231" s="83">
        <f t="shared" si="20"/>
        <v>140</v>
      </c>
      <c r="L231" s="34" t="s">
        <v>47</v>
      </c>
      <c r="M231" s="34" t="s">
        <v>51</v>
      </c>
      <c r="N231" s="34" t="s">
        <v>349</v>
      </c>
      <c r="O231" s="34" t="s">
        <v>105</v>
      </c>
    </row>
    <row r="232" spans="1:15" ht="15" hidden="1" customHeight="1" outlineLevel="2" x14ac:dyDescent="0.25">
      <c r="A232" s="34"/>
      <c r="B232" s="33" t="str">
        <f t="shared" si="17"/>
        <v>Breaker Size - Circuit 36</v>
      </c>
      <c r="C232" s="34">
        <f t="shared" si="21"/>
        <v>36</v>
      </c>
      <c r="D232" s="21">
        <f t="shared" si="22"/>
        <v>331</v>
      </c>
      <c r="G232" s="23" t="s">
        <v>144</v>
      </c>
      <c r="J232" s="71" t="s">
        <v>419</v>
      </c>
      <c r="K232" s="83">
        <f t="shared" si="20"/>
        <v>141</v>
      </c>
      <c r="L232" s="34" t="s">
        <v>47</v>
      </c>
      <c r="M232" s="34" t="s">
        <v>51</v>
      </c>
      <c r="N232" s="34" t="s">
        <v>349</v>
      </c>
      <c r="O232" s="34" t="s">
        <v>105</v>
      </c>
    </row>
    <row r="233" spans="1:15" ht="15" hidden="1" customHeight="1" outlineLevel="2" x14ac:dyDescent="0.25">
      <c r="A233" s="34"/>
      <c r="B233" s="33" t="str">
        <f t="shared" si="17"/>
        <v>Breaker Size - Circuit 37</v>
      </c>
      <c r="C233" s="34">
        <f t="shared" si="21"/>
        <v>37</v>
      </c>
      <c r="D233" s="21">
        <f t="shared" si="22"/>
        <v>332</v>
      </c>
      <c r="G233" s="23" t="s">
        <v>144</v>
      </c>
      <c r="J233" s="71" t="s">
        <v>419</v>
      </c>
      <c r="K233" s="83">
        <f t="shared" si="20"/>
        <v>142</v>
      </c>
      <c r="L233" s="34" t="s">
        <v>47</v>
      </c>
      <c r="M233" s="34" t="s">
        <v>51</v>
      </c>
      <c r="N233" s="34" t="s">
        <v>349</v>
      </c>
      <c r="O233" s="34" t="s">
        <v>105</v>
      </c>
    </row>
    <row r="234" spans="1:15" ht="15" hidden="1" customHeight="1" outlineLevel="2" x14ac:dyDescent="0.25">
      <c r="A234" s="34"/>
      <c r="B234" s="33" t="str">
        <f t="shared" si="17"/>
        <v>Breaker Size - Circuit 38</v>
      </c>
      <c r="C234" s="34">
        <f t="shared" si="21"/>
        <v>38</v>
      </c>
      <c r="D234" s="21">
        <f t="shared" si="22"/>
        <v>333</v>
      </c>
      <c r="G234" s="23" t="s">
        <v>144</v>
      </c>
      <c r="J234" s="71" t="s">
        <v>419</v>
      </c>
      <c r="K234" s="83">
        <f t="shared" si="20"/>
        <v>143</v>
      </c>
      <c r="L234" s="34" t="s">
        <v>47</v>
      </c>
      <c r="M234" s="34" t="s">
        <v>51</v>
      </c>
      <c r="N234" s="34" t="s">
        <v>349</v>
      </c>
      <c r="O234" s="34" t="s">
        <v>105</v>
      </c>
    </row>
    <row r="235" spans="1:15" ht="15" hidden="1" customHeight="1" outlineLevel="2" x14ac:dyDescent="0.25">
      <c r="A235" s="34"/>
      <c r="B235" s="33" t="str">
        <f t="shared" si="17"/>
        <v>Breaker Size - Circuit 39</v>
      </c>
      <c r="C235" s="34">
        <f t="shared" si="21"/>
        <v>39</v>
      </c>
      <c r="D235" s="21">
        <f t="shared" si="22"/>
        <v>334</v>
      </c>
      <c r="G235" s="23" t="s">
        <v>144</v>
      </c>
      <c r="J235" s="71" t="s">
        <v>419</v>
      </c>
      <c r="K235" s="83">
        <f t="shared" si="20"/>
        <v>144</v>
      </c>
      <c r="L235" s="34" t="s">
        <v>47</v>
      </c>
      <c r="M235" s="34" t="s">
        <v>51</v>
      </c>
      <c r="N235" s="34" t="s">
        <v>349</v>
      </c>
      <c r="O235" s="34" t="s">
        <v>105</v>
      </c>
    </row>
    <row r="236" spans="1:15" ht="15" hidden="1" customHeight="1" outlineLevel="2" x14ac:dyDescent="0.25">
      <c r="A236" s="34"/>
      <c r="B236" s="33" t="str">
        <f t="shared" si="17"/>
        <v>Breaker Size - Circuit 40</v>
      </c>
      <c r="C236" s="34">
        <f t="shared" si="21"/>
        <v>40</v>
      </c>
      <c r="D236" s="21">
        <f t="shared" si="22"/>
        <v>335</v>
      </c>
      <c r="G236" s="23" t="s">
        <v>144</v>
      </c>
      <c r="J236" s="71" t="s">
        <v>419</v>
      </c>
      <c r="K236" s="83">
        <f t="shared" si="20"/>
        <v>145</v>
      </c>
      <c r="L236" s="34" t="s">
        <v>47</v>
      </c>
      <c r="M236" s="34" t="s">
        <v>51</v>
      </c>
      <c r="N236" s="34" t="s">
        <v>349</v>
      </c>
      <c r="O236" s="34" t="s">
        <v>105</v>
      </c>
    </row>
    <row r="237" spans="1:15" ht="15" hidden="1" customHeight="1" outlineLevel="2" x14ac:dyDescent="0.25">
      <c r="A237" s="34"/>
      <c r="B237" s="33" t="str">
        <f t="shared" si="17"/>
        <v>Breaker Size - Circuit 41</v>
      </c>
      <c r="C237" s="34">
        <f t="shared" si="21"/>
        <v>41</v>
      </c>
      <c r="D237" s="21">
        <f t="shared" si="22"/>
        <v>336</v>
      </c>
      <c r="G237" s="23" t="s">
        <v>144</v>
      </c>
      <c r="J237" s="71" t="s">
        <v>419</v>
      </c>
      <c r="K237" s="83">
        <f t="shared" si="20"/>
        <v>146</v>
      </c>
      <c r="L237" s="34" t="s">
        <v>47</v>
      </c>
      <c r="M237" s="34" t="s">
        <v>51</v>
      </c>
      <c r="N237" s="34" t="s">
        <v>349</v>
      </c>
      <c r="O237" s="34" t="s">
        <v>105</v>
      </c>
    </row>
    <row r="238" spans="1:15" ht="15" hidden="1" customHeight="1" outlineLevel="2" x14ac:dyDescent="0.25">
      <c r="A238" s="34"/>
      <c r="B238" s="33" t="str">
        <f t="shared" si="17"/>
        <v>Breaker Size - Circuit 42</v>
      </c>
      <c r="C238" s="34">
        <f t="shared" si="21"/>
        <v>42</v>
      </c>
      <c r="D238" s="21">
        <f t="shared" si="22"/>
        <v>337</v>
      </c>
      <c r="G238" s="23" t="s">
        <v>144</v>
      </c>
      <c r="J238" s="71" t="s">
        <v>419</v>
      </c>
      <c r="K238" s="83">
        <f t="shared" si="20"/>
        <v>147</v>
      </c>
      <c r="L238" s="34" t="s">
        <v>47</v>
      </c>
      <c r="M238" s="34" t="s">
        <v>51</v>
      </c>
      <c r="N238" s="34" t="s">
        <v>349</v>
      </c>
      <c r="O238" s="34" t="s">
        <v>105</v>
      </c>
    </row>
    <row r="239" spans="1:15" ht="15" hidden="1" customHeight="1" outlineLevel="2" x14ac:dyDescent="0.25">
      <c r="A239" s="34"/>
      <c r="B239" s="33" t="str">
        <f t="shared" si="17"/>
        <v>Breaker Size - Circuit 43</v>
      </c>
      <c r="C239" s="34">
        <f t="shared" si="21"/>
        <v>43</v>
      </c>
      <c r="D239" s="21">
        <f t="shared" si="22"/>
        <v>338</v>
      </c>
      <c r="G239" s="23" t="s">
        <v>144</v>
      </c>
      <c r="J239" s="71" t="s">
        <v>419</v>
      </c>
      <c r="K239" s="83">
        <f t="shared" si="20"/>
        <v>148</v>
      </c>
      <c r="L239" s="34" t="s">
        <v>47</v>
      </c>
      <c r="M239" s="34" t="s">
        <v>51</v>
      </c>
      <c r="N239" s="34" t="s">
        <v>349</v>
      </c>
      <c r="O239" s="34" t="s">
        <v>105</v>
      </c>
    </row>
    <row r="240" spans="1:15" ht="15" hidden="1" customHeight="1" outlineLevel="2" x14ac:dyDescent="0.25">
      <c r="A240" s="34"/>
      <c r="B240" s="33" t="str">
        <f t="shared" si="17"/>
        <v>Breaker Size - Circuit 44</v>
      </c>
      <c r="C240" s="34">
        <f t="shared" si="21"/>
        <v>44</v>
      </c>
      <c r="D240" s="21">
        <f t="shared" si="22"/>
        <v>339</v>
      </c>
      <c r="G240" s="23" t="s">
        <v>144</v>
      </c>
      <c r="J240" s="71" t="s">
        <v>419</v>
      </c>
      <c r="K240" s="83">
        <f t="shared" si="20"/>
        <v>149</v>
      </c>
      <c r="L240" s="34" t="s">
        <v>47</v>
      </c>
      <c r="M240" s="34" t="s">
        <v>51</v>
      </c>
      <c r="N240" s="34" t="s">
        <v>349</v>
      </c>
      <c r="O240" s="34" t="s">
        <v>105</v>
      </c>
    </row>
    <row r="241" spans="1:15" ht="15" hidden="1" customHeight="1" outlineLevel="2" x14ac:dyDescent="0.25">
      <c r="A241" s="34"/>
      <c r="B241" s="33" t="str">
        <f t="shared" si="17"/>
        <v>Breaker Size - Circuit 45</v>
      </c>
      <c r="C241" s="34">
        <f t="shared" si="21"/>
        <v>45</v>
      </c>
      <c r="D241" s="21">
        <f t="shared" si="22"/>
        <v>340</v>
      </c>
      <c r="G241" s="23" t="s">
        <v>144</v>
      </c>
      <c r="J241" s="71" t="s">
        <v>419</v>
      </c>
      <c r="K241" s="83">
        <f t="shared" si="20"/>
        <v>150</v>
      </c>
      <c r="L241" s="34" t="s">
        <v>47</v>
      </c>
      <c r="M241" s="34" t="s">
        <v>51</v>
      </c>
      <c r="N241" s="34" t="s">
        <v>349</v>
      </c>
      <c r="O241" s="34" t="s">
        <v>105</v>
      </c>
    </row>
    <row r="242" spans="1:15" ht="15" hidden="1" customHeight="1" outlineLevel="2" x14ac:dyDescent="0.25">
      <c r="A242" s="34"/>
      <c r="B242" s="33" t="str">
        <f t="shared" si="17"/>
        <v>Breaker Size - Circuit 46</v>
      </c>
      <c r="C242" s="34">
        <f t="shared" si="21"/>
        <v>46</v>
      </c>
      <c r="D242" s="21">
        <f t="shared" si="22"/>
        <v>341</v>
      </c>
      <c r="G242" s="23" t="s">
        <v>144</v>
      </c>
      <c r="J242" s="71" t="s">
        <v>419</v>
      </c>
      <c r="K242" s="83">
        <f t="shared" si="20"/>
        <v>151</v>
      </c>
      <c r="L242" s="34" t="s">
        <v>47</v>
      </c>
      <c r="M242" s="34" t="s">
        <v>51</v>
      </c>
      <c r="N242" s="34" t="s">
        <v>349</v>
      </c>
      <c r="O242" s="34" t="s">
        <v>105</v>
      </c>
    </row>
    <row r="243" spans="1:15" ht="15" hidden="1" customHeight="1" outlineLevel="2" x14ac:dyDescent="0.25">
      <c r="A243" s="34"/>
      <c r="B243" s="33" t="str">
        <f t="shared" si="17"/>
        <v>Breaker Size - Circuit 47</v>
      </c>
      <c r="C243" s="34">
        <f t="shared" si="21"/>
        <v>47</v>
      </c>
      <c r="D243" s="21">
        <f t="shared" si="22"/>
        <v>342</v>
      </c>
      <c r="G243" s="23" t="s">
        <v>144</v>
      </c>
      <c r="J243" s="71" t="s">
        <v>419</v>
      </c>
      <c r="K243" s="83">
        <f t="shared" si="20"/>
        <v>152</v>
      </c>
      <c r="L243" s="34" t="s">
        <v>47</v>
      </c>
      <c r="M243" s="34" t="s">
        <v>51</v>
      </c>
      <c r="N243" s="34" t="s">
        <v>349</v>
      </c>
      <c r="O243" s="34" t="s">
        <v>105</v>
      </c>
    </row>
    <row r="244" spans="1:15" ht="15" hidden="1" customHeight="1" outlineLevel="2" x14ac:dyDescent="0.25">
      <c r="A244" s="34"/>
      <c r="B244" s="33" t="str">
        <f t="shared" si="17"/>
        <v>Breaker Size - Circuit 48</v>
      </c>
      <c r="C244" s="34">
        <f t="shared" si="21"/>
        <v>48</v>
      </c>
      <c r="D244" s="21">
        <f t="shared" si="22"/>
        <v>343</v>
      </c>
      <c r="G244" s="23" t="s">
        <v>144</v>
      </c>
      <c r="J244" s="71" t="s">
        <v>419</v>
      </c>
      <c r="K244" s="83">
        <f t="shared" si="20"/>
        <v>153</v>
      </c>
      <c r="L244" s="34" t="s">
        <v>47</v>
      </c>
      <c r="M244" s="34" t="s">
        <v>51</v>
      </c>
      <c r="N244" s="34" t="s">
        <v>349</v>
      </c>
      <c r="O244" s="34" t="s">
        <v>105</v>
      </c>
    </row>
    <row r="245" spans="1:15" ht="15" hidden="1" customHeight="1" outlineLevel="2" x14ac:dyDescent="0.25">
      <c r="A245" s="34"/>
      <c r="B245" s="33" t="str">
        <f t="shared" si="17"/>
        <v>Breaker Size - Circuit 49</v>
      </c>
      <c r="C245" s="34">
        <f t="shared" si="21"/>
        <v>49</v>
      </c>
      <c r="D245" s="21">
        <f t="shared" si="22"/>
        <v>344</v>
      </c>
      <c r="G245" s="23" t="s">
        <v>144</v>
      </c>
      <c r="J245" s="71" t="s">
        <v>419</v>
      </c>
      <c r="K245" s="83">
        <f t="shared" si="20"/>
        <v>154</v>
      </c>
      <c r="L245" s="34" t="s">
        <v>47</v>
      </c>
      <c r="M245" s="34" t="s">
        <v>51</v>
      </c>
      <c r="N245" s="34" t="s">
        <v>349</v>
      </c>
      <c r="O245" s="34" t="s">
        <v>105</v>
      </c>
    </row>
    <row r="246" spans="1:15" ht="15" hidden="1" customHeight="1" outlineLevel="2" x14ac:dyDescent="0.25">
      <c r="A246" s="34"/>
      <c r="B246" s="33" t="str">
        <f t="shared" si="17"/>
        <v>Breaker Size - Circuit 50</v>
      </c>
      <c r="C246" s="34">
        <f t="shared" si="21"/>
        <v>50</v>
      </c>
      <c r="D246" s="21">
        <f t="shared" si="22"/>
        <v>345</v>
      </c>
      <c r="G246" s="23" t="s">
        <v>144</v>
      </c>
      <c r="J246" s="71" t="s">
        <v>419</v>
      </c>
      <c r="K246" s="83">
        <f t="shared" si="20"/>
        <v>155</v>
      </c>
      <c r="L246" s="34" t="s">
        <v>47</v>
      </c>
      <c r="M246" s="34" t="s">
        <v>51</v>
      </c>
      <c r="N246" s="34" t="s">
        <v>349</v>
      </c>
      <c r="O246" s="34" t="s">
        <v>105</v>
      </c>
    </row>
    <row r="247" spans="1:15" ht="15" hidden="1" customHeight="1" outlineLevel="2" x14ac:dyDescent="0.25">
      <c r="A247" s="34"/>
      <c r="B247" s="33" t="str">
        <f t="shared" si="17"/>
        <v>Breaker Size - Circuit 51</v>
      </c>
      <c r="C247" s="34">
        <f t="shared" si="21"/>
        <v>51</v>
      </c>
      <c r="D247" s="21">
        <f t="shared" si="22"/>
        <v>346</v>
      </c>
      <c r="G247" s="23" t="s">
        <v>144</v>
      </c>
      <c r="J247" s="71" t="s">
        <v>419</v>
      </c>
      <c r="K247" s="83">
        <f t="shared" si="20"/>
        <v>156</v>
      </c>
      <c r="L247" s="34" t="s">
        <v>47</v>
      </c>
      <c r="M247" s="34" t="s">
        <v>51</v>
      </c>
      <c r="N247" s="34" t="s">
        <v>349</v>
      </c>
      <c r="O247" s="34" t="s">
        <v>105</v>
      </c>
    </row>
    <row r="248" spans="1:15" ht="15" hidden="1" customHeight="1" outlineLevel="2" x14ac:dyDescent="0.25">
      <c r="A248" s="34"/>
      <c r="B248" s="33" t="str">
        <f t="shared" si="17"/>
        <v>Breaker Size - Circuit 52</v>
      </c>
      <c r="C248" s="34">
        <f t="shared" si="21"/>
        <v>52</v>
      </c>
      <c r="D248" s="21">
        <f t="shared" si="22"/>
        <v>347</v>
      </c>
      <c r="G248" s="23" t="s">
        <v>144</v>
      </c>
      <c r="J248" s="71" t="s">
        <v>419</v>
      </c>
      <c r="K248" s="83">
        <f t="shared" si="20"/>
        <v>157</v>
      </c>
      <c r="L248" s="34" t="s">
        <v>47</v>
      </c>
      <c r="M248" s="34" t="s">
        <v>51</v>
      </c>
      <c r="N248" s="34" t="s">
        <v>349</v>
      </c>
      <c r="O248" s="34" t="s">
        <v>105</v>
      </c>
    </row>
    <row r="249" spans="1:15" ht="15" hidden="1" customHeight="1" outlineLevel="2" x14ac:dyDescent="0.25">
      <c r="A249" s="34"/>
      <c r="B249" s="33" t="str">
        <f t="shared" si="17"/>
        <v>Breaker Size - Circuit 53</v>
      </c>
      <c r="C249" s="34">
        <f t="shared" si="21"/>
        <v>53</v>
      </c>
      <c r="D249" s="21">
        <f t="shared" si="22"/>
        <v>348</v>
      </c>
      <c r="G249" s="23" t="s">
        <v>144</v>
      </c>
      <c r="J249" s="71" t="s">
        <v>419</v>
      </c>
      <c r="K249" s="83">
        <f t="shared" si="20"/>
        <v>158</v>
      </c>
      <c r="L249" s="34" t="s">
        <v>47</v>
      </c>
      <c r="M249" s="34" t="s">
        <v>51</v>
      </c>
      <c r="N249" s="34" t="s">
        <v>349</v>
      </c>
      <c r="O249" s="34" t="s">
        <v>105</v>
      </c>
    </row>
    <row r="250" spans="1:15" ht="15" hidden="1" customHeight="1" outlineLevel="2" x14ac:dyDescent="0.25">
      <c r="A250" s="34"/>
      <c r="B250" s="33" t="str">
        <f t="shared" si="17"/>
        <v>Breaker Size - Circuit 54</v>
      </c>
      <c r="C250" s="34">
        <f t="shared" si="21"/>
        <v>54</v>
      </c>
      <c r="D250" s="21">
        <f t="shared" si="22"/>
        <v>349</v>
      </c>
      <c r="G250" s="23" t="s">
        <v>144</v>
      </c>
      <c r="J250" s="71" t="s">
        <v>419</v>
      </c>
      <c r="K250" s="83">
        <f t="shared" si="20"/>
        <v>159</v>
      </c>
      <c r="L250" s="34" t="s">
        <v>47</v>
      </c>
      <c r="M250" s="34" t="s">
        <v>51</v>
      </c>
      <c r="N250" s="34" t="s">
        <v>349</v>
      </c>
      <c r="O250" s="34" t="s">
        <v>105</v>
      </c>
    </row>
    <row r="251" spans="1:15" ht="15" hidden="1" customHeight="1" outlineLevel="2" x14ac:dyDescent="0.25">
      <c r="A251" s="34"/>
      <c r="B251" s="33" t="str">
        <f t="shared" si="17"/>
        <v>Breaker Size - Circuit 55</v>
      </c>
      <c r="C251" s="34">
        <f t="shared" si="21"/>
        <v>55</v>
      </c>
      <c r="D251" s="21">
        <f t="shared" si="22"/>
        <v>350</v>
      </c>
      <c r="G251" s="23" t="s">
        <v>144</v>
      </c>
      <c r="J251" s="71" t="s">
        <v>419</v>
      </c>
      <c r="K251" s="83">
        <f t="shared" si="20"/>
        <v>160</v>
      </c>
      <c r="L251" s="34" t="s">
        <v>47</v>
      </c>
      <c r="M251" s="34" t="s">
        <v>51</v>
      </c>
      <c r="N251" s="34" t="s">
        <v>349</v>
      </c>
      <c r="O251" s="34" t="s">
        <v>105</v>
      </c>
    </row>
    <row r="252" spans="1:15" ht="15" hidden="1" customHeight="1" outlineLevel="2" x14ac:dyDescent="0.25">
      <c r="A252" s="34"/>
      <c r="B252" s="33" t="str">
        <f t="shared" si="17"/>
        <v>Breaker Size - Circuit 56</v>
      </c>
      <c r="C252" s="34">
        <f t="shared" si="21"/>
        <v>56</v>
      </c>
      <c r="D252" s="21">
        <f t="shared" si="22"/>
        <v>351</v>
      </c>
      <c r="G252" s="23" t="s">
        <v>144</v>
      </c>
      <c r="J252" s="71" t="s">
        <v>419</v>
      </c>
      <c r="K252" s="83">
        <f t="shared" si="20"/>
        <v>161</v>
      </c>
      <c r="L252" s="34" t="s">
        <v>47</v>
      </c>
      <c r="M252" s="34" t="s">
        <v>51</v>
      </c>
      <c r="N252" s="34" t="s">
        <v>349</v>
      </c>
      <c r="O252" s="34" t="s">
        <v>105</v>
      </c>
    </row>
    <row r="253" spans="1:15" ht="15" hidden="1" customHeight="1" outlineLevel="2" x14ac:dyDescent="0.25">
      <c r="A253" s="34"/>
      <c r="B253" s="33" t="str">
        <f t="shared" si="17"/>
        <v>Breaker Size - Circuit 57</v>
      </c>
      <c r="C253" s="34">
        <f t="shared" si="21"/>
        <v>57</v>
      </c>
      <c r="D253" s="21">
        <f t="shared" si="22"/>
        <v>352</v>
      </c>
      <c r="G253" s="23" t="s">
        <v>144</v>
      </c>
      <c r="J253" s="71" t="s">
        <v>419</v>
      </c>
      <c r="K253" s="83">
        <f t="shared" si="20"/>
        <v>162</v>
      </c>
      <c r="L253" s="34" t="s">
        <v>47</v>
      </c>
      <c r="M253" s="34" t="s">
        <v>51</v>
      </c>
      <c r="N253" s="34" t="s">
        <v>349</v>
      </c>
      <c r="O253" s="34" t="s">
        <v>105</v>
      </c>
    </row>
    <row r="254" spans="1:15" ht="15" hidden="1" customHeight="1" outlineLevel="2" x14ac:dyDescent="0.25">
      <c r="A254" s="34"/>
      <c r="B254" s="33" t="str">
        <f t="shared" si="17"/>
        <v>Breaker Size - Circuit 58</v>
      </c>
      <c r="C254" s="34">
        <f t="shared" si="21"/>
        <v>58</v>
      </c>
      <c r="D254" s="21">
        <f t="shared" si="22"/>
        <v>353</v>
      </c>
      <c r="G254" s="23" t="s">
        <v>144</v>
      </c>
      <c r="J254" s="71" t="s">
        <v>419</v>
      </c>
      <c r="K254" s="83">
        <f t="shared" si="20"/>
        <v>163</v>
      </c>
      <c r="L254" s="34" t="s">
        <v>47</v>
      </c>
      <c r="M254" s="34" t="s">
        <v>51</v>
      </c>
      <c r="N254" s="34" t="s">
        <v>349</v>
      </c>
      <c r="O254" s="34" t="s">
        <v>105</v>
      </c>
    </row>
    <row r="255" spans="1:15" ht="15" hidden="1" customHeight="1" outlineLevel="2" x14ac:dyDescent="0.25">
      <c r="A255" s="34"/>
      <c r="B255" s="33" t="str">
        <f t="shared" si="17"/>
        <v>Breaker Size - Circuit 59</v>
      </c>
      <c r="C255" s="34">
        <f t="shared" si="21"/>
        <v>59</v>
      </c>
      <c r="D255" s="21">
        <f t="shared" si="22"/>
        <v>354</v>
      </c>
      <c r="G255" s="23" t="s">
        <v>144</v>
      </c>
      <c r="J255" s="71" t="s">
        <v>419</v>
      </c>
      <c r="K255" s="83">
        <f t="shared" si="20"/>
        <v>164</v>
      </c>
      <c r="L255" s="34" t="s">
        <v>47</v>
      </c>
      <c r="M255" s="34" t="s">
        <v>51</v>
      </c>
      <c r="N255" s="34" t="s">
        <v>349</v>
      </c>
      <c r="O255" s="34" t="s">
        <v>105</v>
      </c>
    </row>
    <row r="256" spans="1:15" ht="15" hidden="1" customHeight="1" outlineLevel="2" x14ac:dyDescent="0.25">
      <c r="A256" s="34"/>
      <c r="B256" s="33" t="str">
        <f t="shared" si="17"/>
        <v>Breaker Size - Circuit 60</v>
      </c>
      <c r="C256" s="34">
        <f t="shared" si="21"/>
        <v>60</v>
      </c>
      <c r="D256" s="21">
        <f t="shared" si="22"/>
        <v>355</v>
      </c>
      <c r="G256" s="23" t="s">
        <v>144</v>
      </c>
      <c r="J256" s="71" t="s">
        <v>419</v>
      </c>
      <c r="K256" s="83">
        <f t="shared" si="20"/>
        <v>165</v>
      </c>
      <c r="L256" s="34" t="s">
        <v>47</v>
      </c>
      <c r="M256" s="34" t="s">
        <v>51</v>
      </c>
      <c r="N256" s="34" t="s">
        <v>349</v>
      </c>
      <c r="O256" s="34" t="s">
        <v>105</v>
      </c>
    </row>
    <row r="257" spans="1:15" ht="15" hidden="1" customHeight="1" outlineLevel="2" x14ac:dyDescent="0.25">
      <c r="A257" s="34"/>
      <c r="B257" s="33" t="str">
        <f t="shared" si="17"/>
        <v>Breaker Size - Circuit 61</v>
      </c>
      <c r="C257" s="34">
        <f t="shared" si="21"/>
        <v>61</v>
      </c>
      <c r="D257" s="21">
        <f t="shared" si="22"/>
        <v>356</v>
      </c>
      <c r="G257" s="23" t="s">
        <v>144</v>
      </c>
      <c r="J257" s="71" t="s">
        <v>419</v>
      </c>
      <c r="K257" s="83">
        <f t="shared" si="20"/>
        <v>166</v>
      </c>
      <c r="L257" s="34" t="s">
        <v>47</v>
      </c>
      <c r="M257" s="34" t="s">
        <v>51</v>
      </c>
      <c r="N257" s="34" t="s">
        <v>349</v>
      </c>
      <c r="O257" s="34" t="s">
        <v>105</v>
      </c>
    </row>
    <row r="258" spans="1:15" ht="15" hidden="1" customHeight="1" outlineLevel="2" x14ac:dyDescent="0.25">
      <c r="A258" s="34"/>
      <c r="B258" s="33" t="str">
        <f t="shared" si="17"/>
        <v>Breaker Size - Circuit 62</v>
      </c>
      <c r="C258" s="34">
        <f t="shared" si="21"/>
        <v>62</v>
      </c>
      <c r="D258" s="21">
        <f t="shared" si="22"/>
        <v>357</v>
      </c>
      <c r="G258" s="23" t="s">
        <v>144</v>
      </c>
      <c r="J258" s="71" t="s">
        <v>419</v>
      </c>
      <c r="K258" s="83">
        <f t="shared" si="20"/>
        <v>167</v>
      </c>
      <c r="L258" s="34" t="s">
        <v>47</v>
      </c>
      <c r="M258" s="34" t="s">
        <v>51</v>
      </c>
      <c r="N258" s="34" t="s">
        <v>349</v>
      </c>
      <c r="O258" s="34" t="s">
        <v>105</v>
      </c>
    </row>
    <row r="259" spans="1:15" ht="15" hidden="1" customHeight="1" outlineLevel="2" x14ac:dyDescent="0.25">
      <c r="A259" s="34"/>
      <c r="B259" s="33" t="str">
        <f t="shared" si="17"/>
        <v>Breaker Size - Circuit 63</v>
      </c>
      <c r="C259" s="34">
        <f t="shared" si="21"/>
        <v>63</v>
      </c>
      <c r="D259" s="21">
        <f t="shared" si="22"/>
        <v>358</v>
      </c>
      <c r="G259" s="23" t="s">
        <v>144</v>
      </c>
      <c r="J259" s="71" t="s">
        <v>419</v>
      </c>
      <c r="K259" s="83">
        <f t="shared" si="20"/>
        <v>168</v>
      </c>
      <c r="L259" s="34" t="s">
        <v>47</v>
      </c>
      <c r="M259" s="34" t="s">
        <v>51</v>
      </c>
      <c r="N259" s="34" t="s">
        <v>349</v>
      </c>
      <c r="O259" s="34" t="s">
        <v>105</v>
      </c>
    </row>
    <row r="260" spans="1:15" ht="15" hidden="1" customHeight="1" outlineLevel="2" x14ac:dyDescent="0.25">
      <c r="A260" s="34"/>
      <c r="B260" s="33" t="str">
        <f t="shared" si="17"/>
        <v>Breaker Size - Circuit 64</v>
      </c>
      <c r="C260" s="34">
        <f t="shared" si="21"/>
        <v>64</v>
      </c>
      <c r="D260" s="21">
        <f t="shared" si="22"/>
        <v>359</v>
      </c>
      <c r="G260" s="23" t="s">
        <v>144</v>
      </c>
      <c r="J260" s="71" t="s">
        <v>419</v>
      </c>
      <c r="K260" s="83">
        <f t="shared" si="20"/>
        <v>169</v>
      </c>
      <c r="L260" s="34" t="s">
        <v>47</v>
      </c>
      <c r="M260" s="34" t="s">
        <v>51</v>
      </c>
      <c r="N260" s="34" t="s">
        <v>349</v>
      </c>
      <c r="O260" s="34" t="s">
        <v>105</v>
      </c>
    </row>
    <row r="261" spans="1:15" ht="15" hidden="1" customHeight="1" outlineLevel="2" x14ac:dyDescent="0.25">
      <c r="A261" s="34"/>
      <c r="B261" s="33" t="str">
        <f t="shared" si="17"/>
        <v>Breaker Size - Circuit 65</v>
      </c>
      <c r="C261" s="34">
        <f t="shared" si="21"/>
        <v>65</v>
      </c>
      <c r="D261" s="21">
        <f t="shared" si="22"/>
        <v>360</v>
      </c>
      <c r="G261" s="23" t="s">
        <v>144</v>
      </c>
      <c r="J261" s="71" t="s">
        <v>419</v>
      </c>
      <c r="K261" s="83">
        <f t="shared" si="20"/>
        <v>170</v>
      </c>
      <c r="L261" s="34" t="s">
        <v>47</v>
      </c>
      <c r="M261" s="34" t="s">
        <v>51</v>
      </c>
      <c r="N261" s="34" t="s">
        <v>349</v>
      </c>
      <c r="O261" s="34" t="s">
        <v>105</v>
      </c>
    </row>
    <row r="262" spans="1:15" ht="15" hidden="1" customHeight="1" outlineLevel="2" x14ac:dyDescent="0.25">
      <c r="A262" s="34"/>
      <c r="B262" s="33" t="str">
        <f t="shared" ref="B262:B292" si="23">CONCATENATE("Breaker Size - Circuit ",C262)</f>
        <v>Breaker Size - Circuit 66</v>
      </c>
      <c r="C262" s="34">
        <f t="shared" ref="C262:C292" si="24">C261+1</f>
        <v>66</v>
      </c>
      <c r="D262" s="21">
        <f t="shared" ref="D262:D292" si="25">D261+1</f>
        <v>361</v>
      </c>
      <c r="G262" s="23" t="s">
        <v>144</v>
      </c>
      <c r="J262" s="71" t="s">
        <v>419</v>
      </c>
      <c r="K262" s="83">
        <f t="shared" ref="K262:K292" si="26">K261+1</f>
        <v>171</v>
      </c>
      <c r="L262" s="34" t="s">
        <v>47</v>
      </c>
      <c r="M262" s="34" t="s">
        <v>51</v>
      </c>
      <c r="N262" s="34" t="s">
        <v>349</v>
      </c>
      <c r="O262" s="34" t="s">
        <v>105</v>
      </c>
    </row>
    <row r="263" spans="1:15" ht="15" hidden="1" customHeight="1" outlineLevel="2" x14ac:dyDescent="0.25">
      <c r="A263" s="34"/>
      <c r="B263" s="33" t="str">
        <f t="shared" si="23"/>
        <v>Breaker Size - Circuit 67</v>
      </c>
      <c r="C263" s="34">
        <f t="shared" si="24"/>
        <v>67</v>
      </c>
      <c r="D263" s="21">
        <f t="shared" si="25"/>
        <v>362</v>
      </c>
      <c r="G263" s="23" t="s">
        <v>144</v>
      </c>
      <c r="J263" s="71" t="s">
        <v>419</v>
      </c>
      <c r="K263" s="83">
        <f t="shared" si="26"/>
        <v>172</v>
      </c>
      <c r="L263" s="34" t="s">
        <v>47</v>
      </c>
      <c r="M263" s="34" t="s">
        <v>51</v>
      </c>
      <c r="N263" s="34" t="s">
        <v>349</v>
      </c>
      <c r="O263" s="34" t="s">
        <v>105</v>
      </c>
    </row>
    <row r="264" spans="1:15" ht="15" hidden="1" customHeight="1" outlineLevel="2" x14ac:dyDescent="0.25">
      <c r="A264" s="34"/>
      <c r="B264" s="33" t="str">
        <f t="shared" si="23"/>
        <v>Breaker Size - Circuit 68</v>
      </c>
      <c r="C264" s="34">
        <f t="shared" si="24"/>
        <v>68</v>
      </c>
      <c r="D264" s="21">
        <f t="shared" si="25"/>
        <v>363</v>
      </c>
      <c r="G264" s="23" t="s">
        <v>144</v>
      </c>
      <c r="J264" s="71" t="s">
        <v>419</v>
      </c>
      <c r="K264" s="83">
        <f t="shared" si="26"/>
        <v>173</v>
      </c>
      <c r="L264" s="34" t="s">
        <v>47</v>
      </c>
      <c r="M264" s="34" t="s">
        <v>51</v>
      </c>
      <c r="N264" s="34" t="s">
        <v>349</v>
      </c>
      <c r="O264" s="34" t="s">
        <v>105</v>
      </c>
    </row>
    <row r="265" spans="1:15" ht="15" hidden="1" customHeight="1" outlineLevel="2" x14ac:dyDescent="0.25">
      <c r="A265" s="34"/>
      <c r="B265" s="33" t="str">
        <f t="shared" si="23"/>
        <v>Breaker Size - Circuit 69</v>
      </c>
      <c r="C265" s="34">
        <f t="shared" si="24"/>
        <v>69</v>
      </c>
      <c r="D265" s="21">
        <f t="shared" si="25"/>
        <v>364</v>
      </c>
      <c r="G265" s="23" t="s">
        <v>144</v>
      </c>
      <c r="J265" s="71" t="s">
        <v>419</v>
      </c>
      <c r="K265" s="83">
        <f t="shared" si="26"/>
        <v>174</v>
      </c>
      <c r="L265" s="34" t="s">
        <v>47</v>
      </c>
      <c r="M265" s="34" t="s">
        <v>51</v>
      </c>
      <c r="N265" s="34" t="s">
        <v>349</v>
      </c>
      <c r="O265" s="34" t="s">
        <v>105</v>
      </c>
    </row>
    <row r="266" spans="1:15" ht="15" hidden="1" customHeight="1" outlineLevel="2" x14ac:dyDescent="0.25">
      <c r="A266" s="34"/>
      <c r="B266" s="33" t="str">
        <f t="shared" si="23"/>
        <v>Breaker Size - Circuit 70</v>
      </c>
      <c r="C266" s="34">
        <f t="shared" si="24"/>
        <v>70</v>
      </c>
      <c r="D266" s="21">
        <f t="shared" si="25"/>
        <v>365</v>
      </c>
      <c r="G266" s="23" t="s">
        <v>144</v>
      </c>
      <c r="J266" s="71" t="s">
        <v>419</v>
      </c>
      <c r="K266" s="83">
        <f t="shared" si="26"/>
        <v>175</v>
      </c>
      <c r="L266" s="34" t="s">
        <v>47</v>
      </c>
      <c r="M266" s="34" t="s">
        <v>51</v>
      </c>
      <c r="N266" s="34" t="s">
        <v>349</v>
      </c>
      <c r="O266" s="34" t="s">
        <v>105</v>
      </c>
    </row>
    <row r="267" spans="1:15" ht="15" hidden="1" customHeight="1" outlineLevel="2" x14ac:dyDescent="0.25">
      <c r="A267" s="34"/>
      <c r="B267" s="33" t="str">
        <f t="shared" si="23"/>
        <v>Breaker Size - Circuit 71</v>
      </c>
      <c r="C267" s="34">
        <f t="shared" si="24"/>
        <v>71</v>
      </c>
      <c r="D267" s="21">
        <f t="shared" si="25"/>
        <v>366</v>
      </c>
      <c r="G267" s="23" t="s">
        <v>144</v>
      </c>
      <c r="J267" s="71" t="s">
        <v>419</v>
      </c>
      <c r="K267" s="83">
        <f t="shared" si="26"/>
        <v>176</v>
      </c>
      <c r="L267" s="34" t="s">
        <v>47</v>
      </c>
      <c r="M267" s="34" t="s">
        <v>51</v>
      </c>
      <c r="N267" s="34" t="s">
        <v>349</v>
      </c>
      <c r="O267" s="34" t="s">
        <v>105</v>
      </c>
    </row>
    <row r="268" spans="1:15" ht="15" hidden="1" customHeight="1" outlineLevel="2" x14ac:dyDescent="0.25">
      <c r="A268" s="34"/>
      <c r="B268" s="33" t="str">
        <f t="shared" si="23"/>
        <v>Breaker Size - Circuit 72</v>
      </c>
      <c r="C268" s="34">
        <f t="shared" si="24"/>
        <v>72</v>
      </c>
      <c r="D268" s="21">
        <f t="shared" si="25"/>
        <v>367</v>
      </c>
      <c r="G268" s="23" t="s">
        <v>144</v>
      </c>
      <c r="J268" s="71" t="s">
        <v>419</v>
      </c>
      <c r="K268" s="83">
        <f t="shared" si="26"/>
        <v>177</v>
      </c>
      <c r="L268" s="34" t="s">
        <v>47</v>
      </c>
      <c r="M268" s="34" t="s">
        <v>51</v>
      </c>
      <c r="N268" s="34" t="s">
        <v>349</v>
      </c>
      <c r="O268" s="34" t="s">
        <v>105</v>
      </c>
    </row>
    <row r="269" spans="1:15" ht="15" hidden="1" customHeight="1" outlineLevel="2" x14ac:dyDescent="0.25">
      <c r="A269" s="34"/>
      <c r="B269" s="33" t="str">
        <f t="shared" si="23"/>
        <v>Breaker Size - Circuit 73</v>
      </c>
      <c r="C269" s="34">
        <f t="shared" si="24"/>
        <v>73</v>
      </c>
      <c r="D269" s="21">
        <f t="shared" si="25"/>
        <v>368</v>
      </c>
      <c r="G269" s="23" t="s">
        <v>144</v>
      </c>
      <c r="J269" s="71" t="s">
        <v>419</v>
      </c>
      <c r="K269" s="83">
        <f t="shared" si="26"/>
        <v>178</v>
      </c>
      <c r="L269" s="34" t="s">
        <v>47</v>
      </c>
      <c r="M269" s="34" t="s">
        <v>51</v>
      </c>
      <c r="N269" s="34" t="s">
        <v>349</v>
      </c>
      <c r="O269" s="34" t="s">
        <v>105</v>
      </c>
    </row>
    <row r="270" spans="1:15" ht="15" hidden="1" customHeight="1" outlineLevel="2" x14ac:dyDescent="0.25">
      <c r="A270" s="34"/>
      <c r="B270" s="33" t="str">
        <f t="shared" si="23"/>
        <v>Breaker Size - Circuit 74</v>
      </c>
      <c r="C270" s="34">
        <f t="shared" si="24"/>
        <v>74</v>
      </c>
      <c r="D270" s="21">
        <f t="shared" si="25"/>
        <v>369</v>
      </c>
      <c r="G270" s="23" t="s">
        <v>144</v>
      </c>
      <c r="J270" s="71" t="s">
        <v>419</v>
      </c>
      <c r="K270" s="83">
        <f t="shared" si="26"/>
        <v>179</v>
      </c>
      <c r="L270" s="34" t="s">
        <v>47</v>
      </c>
      <c r="M270" s="34" t="s">
        <v>51</v>
      </c>
      <c r="N270" s="34" t="s">
        <v>349</v>
      </c>
      <c r="O270" s="34" t="s">
        <v>105</v>
      </c>
    </row>
    <row r="271" spans="1:15" ht="15" hidden="1" customHeight="1" outlineLevel="2" x14ac:dyDescent="0.25">
      <c r="A271" s="34"/>
      <c r="B271" s="33" t="str">
        <f t="shared" si="23"/>
        <v>Breaker Size - Circuit 75</v>
      </c>
      <c r="C271" s="34">
        <f t="shared" si="24"/>
        <v>75</v>
      </c>
      <c r="D271" s="21">
        <f t="shared" si="25"/>
        <v>370</v>
      </c>
      <c r="G271" s="23" t="s">
        <v>144</v>
      </c>
      <c r="J271" s="71" t="s">
        <v>419</v>
      </c>
      <c r="K271" s="83">
        <f t="shared" si="26"/>
        <v>180</v>
      </c>
      <c r="L271" s="34" t="s">
        <v>47</v>
      </c>
      <c r="M271" s="34" t="s">
        <v>51</v>
      </c>
      <c r="N271" s="34" t="s">
        <v>349</v>
      </c>
      <c r="O271" s="34" t="s">
        <v>105</v>
      </c>
    </row>
    <row r="272" spans="1:15" ht="15" hidden="1" customHeight="1" outlineLevel="2" x14ac:dyDescent="0.25">
      <c r="A272" s="34"/>
      <c r="B272" s="33" t="str">
        <f t="shared" si="23"/>
        <v>Breaker Size - Circuit 76</v>
      </c>
      <c r="C272" s="34">
        <f t="shared" si="24"/>
        <v>76</v>
      </c>
      <c r="D272" s="21">
        <f t="shared" si="25"/>
        <v>371</v>
      </c>
      <c r="G272" s="23" t="s">
        <v>144</v>
      </c>
      <c r="J272" s="71" t="s">
        <v>419</v>
      </c>
      <c r="K272" s="83">
        <f t="shared" si="26"/>
        <v>181</v>
      </c>
      <c r="L272" s="34" t="s">
        <v>47</v>
      </c>
      <c r="M272" s="34" t="s">
        <v>51</v>
      </c>
      <c r="N272" s="34" t="s">
        <v>349</v>
      </c>
      <c r="O272" s="34" t="s">
        <v>105</v>
      </c>
    </row>
    <row r="273" spans="1:15" ht="15" hidden="1" customHeight="1" outlineLevel="2" x14ac:dyDescent="0.25">
      <c r="A273" s="34"/>
      <c r="B273" s="33" t="str">
        <f t="shared" si="23"/>
        <v>Breaker Size - Circuit 77</v>
      </c>
      <c r="C273" s="34">
        <f t="shared" si="24"/>
        <v>77</v>
      </c>
      <c r="D273" s="21">
        <f t="shared" si="25"/>
        <v>372</v>
      </c>
      <c r="G273" s="23" t="s">
        <v>144</v>
      </c>
      <c r="J273" s="71" t="s">
        <v>419</v>
      </c>
      <c r="K273" s="83">
        <f t="shared" si="26"/>
        <v>182</v>
      </c>
      <c r="L273" s="34" t="s">
        <v>47</v>
      </c>
      <c r="M273" s="34" t="s">
        <v>51</v>
      </c>
      <c r="N273" s="34" t="s">
        <v>349</v>
      </c>
      <c r="O273" s="34" t="s">
        <v>105</v>
      </c>
    </row>
    <row r="274" spans="1:15" ht="15" hidden="1" customHeight="1" outlineLevel="2" x14ac:dyDescent="0.25">
      <c r="A274" s="34"/>
      <c r="B274" s="33" t="str">
        <f t="shared" si="23"/>
        <v>Breaker Size - Circuit 78</v>
      </c>
      <c r="C274" s="34">
        <f t="shared" si="24"/>
        <v>78</v>
      </c>
      <c r="D274" s="21">
        <f t="shared" si="25"/>
        <v>373</v>
      </c>
      <c r="G274" s="23" t="s">
        <v>144</v>
      </c>
      <c r="J274" s="71" t="s">
        <v>419</v>
      </c>
      <c r="K274" s="83">
        <f t="shared" si="26"/>
        <v>183</v>
      </c>
      <c r="L274" s="34" t="s">
        <v>47</v>
      </c>
      <c r="M274" s="34" t="s">
        <v>51</v>
      </c>
      <c r="N274" s="34" t="s">
        <v>349</v>
      </c>
      <c r="O274" s="34" t="s">
        <v>105</v>
      </c>
    </row>
    <row r="275" spans="1:15" ht="15" hidden="1" customHeight="1" outlineLevel="2" x14ac:dyDescent="0.25">
      <c r="A275" s="34"/>
      <c r="B275" s="33" t="str">
        <f t="shared" si="23"/>
        <v>Breaker Size - Circuit 79</v>
      </c>
      <c r="C275" s="34">
        <f t="shared" si="24"/>
        <v>79</v>
      </c>
      <c r="D275" s="21">
        <f t="shared" si="25"/>
        <v>374</v>
      </c>
      <c r="G275" s="23" t="s">
        <v>144</v>
      </c>
      <c r="J275" s="71" t="s">
        <v>419</v>
      </c>
      <c r="K275" s="83">
        <f t="shared" si="26"/>
        <v>184</v>
      </c>
      <c r="L275" s="34" t="s">
        <v>47</v>
      </c>
      <c r="M275" s="34" t="s">
        <v>51</v>
      </c>
      <c r="N275" s="34" t="s">
        <v>349</v>
      </c>
      <c r="O275" s="34" t="s">
        <v>105</v>
      </c>
    </row>
    <row r="276" spans="1:15" ht="15" hidden="1" customHeight="1" outlineLevel="2" x14ac:dyDescent="0.25">
      <c r="A276" s="34"/>
      <c r="B276" s="33" t="str">
        <f t="shared" si="23"/>
        <v>Breaker Size - Circuit 80</v>
      </c>
      <c r="C276" s="34">
        <f t="shared" si="24"/>
        <v>80</v>
      </c>
      <c r="D276" s="21">
        <f t="shared" si="25"/>
        <v>375</v>
      </c>
      <c r="G276" s="23" t="s">
        <v>144</v>
      </c>
      <c r="J276" s="71" t="s">
        <v>419</v>
      </c>
      <c r="K276" s="83">
        <f t="shared" si="26"/>
        <v>185</v>
      </c>
      <c r="L276" s="34" t="s">
        <v>47</v>
      </c>
      <c r="M276" s="34" t="s">
        <v>51</v>
      </c>
      <c r="N276" s="34" t="s">
        <v>349</v>
      </c>
      <c r="O276" s="34" t="s">
        <v>105</v>
      </c>
    </row>
    <row r="277" spans="1:15" ht="15" hidden="1" customHeight="1" outlineLevel="2" x14ac:dyDescent="0.25">
      <c r="A277" s="34"/>
      <c r="B277" s="33" t="str">
        <f t="shared" si="23"/>
        <v>Breaker Size - Circuit 81</v>
      </c>
      <c r="C277" s="34">
        <f t="shared" si="24"/>
        <v>81</v>
      </c>
      <c r="D277" s="21">
        <f t="shared" si="25"/>
        <v>376</v>
      </c>
      <c r="G277" s="23" t="s">
        <v>144</v>
      </c>
      <c r="J277" s="71" t="s">
        <v>419</v>
      </c>
      <c r="K277" s="83">
        <f t="shared" si="26"/>
        <v>186</v>
      </c>
      <c r="L277" s="34" t="s">
        <v>47</v>
      </c>
      <c r="M277" s="34" t="s">
        <v>51</v>
      </c>
      <c r="N277" s="34" t="s">
        <v>349</v>
      </c>
      <c r="O277" s="34" t="s">
        <v>105</v>
      </c>
    </row>
    <row r="278" spans="1:15" ht="15" hidden="1" customHeight="1" outlineLevel="2" x14ac:dyDescent="0.25">
      <c r="A278" s="34"/>
      <c r="B278" s="33" t="str">
        <f t="shared" si="23"/>
        <v>Breaker Size - Circuit 82</v>
      </c>
      <c r="C278" s="34">
        <f t="shared" si="24"/>
        <v>82</v>
      </c>
      <c r="D278" s="21">
        <f t="shared" si="25"/>
        <v>377</v>
      </c>
      <c r="G278" s="23" t="s">
        <v>144</v>
      </c>
      <c r="J278" s="71" t="s">
        <v>419</v>
      </c>
      <c r="K278" s="83">
        <f t="shared" si="26"/>
        <v>187</v>
      </c>
      <c r="L278" s="34" t="s">
        <v>47</v>
      </c>
      <c r="M278" s="34" t="s">
        <v>51</v>
      </c>
      <c r="N278" s="34" t="s">
        <v>349</v>
      </c>
      <c r="O278" s="34" t="s">
        <v>105</v>
      </c>
    </row>
    <row r="279" spans="1:15" ht="15" hidden="1" customHeight="1" outlineLevel="2" x14ac:dyDescent="0.25">
      <c r="A279" s="34"/>
      <c r="B279" s="33" t="str">
        <f t="shared" si="23"/>
        <v>Breaker Size - Circuit 83</v>
      </c>
      <c r="C279" s="34">
        <f t="shared" si="24"/>
        <v>83</v>
      </c>
      <c r="D279" s="21">
        <f t="shared" si="25"/>
        <v>378</v>
      </c>
      <c r="G279" s="23" t="s">
        <v>144</v>
      </c>
      <c r="J279" s="71" t="s">
        <v>419</v>
      </c>
      <c r="K279" s="83">
        <f t="shared" si="26"/>
        <v>188</v>
      </c>
      <c r="L279" s="34" t="s">
        <v>47</v>
      </c>
      <c r="M279" s="34" t="s">
        <v>51</v>
      </c>
      <c r="N279" s="34" t="s">
        <v>349</v>
      </c>
      <c r="O279" s="34" t="s">
        <v>105</v>
      </c>
    </row>
    <row r="280" spans="1:15" ht="15" hidden="1" customHeight="1" outlineLevel="2" x14ac:dyDescent="0.25">
      <c r="A280" s="34"/>
      <c r="B280" s="33" t="str">
        <f t="shared" si="23"/>
        <v>Breaker Size - Circuit 84</v>
      </c>
      <c r="C280" s="34">
        <f t="shared" si="24"/>
        <v>84</v>
      </c>
      <c r="D280" s="21">
        <f t="shared" si="25"/>
        <v>379</v>
      </c>
      <c r="G280" s="23" t="s">
        <v>144</v>
      </c>
      <c r="J280" s="71" t="s">
        <v>419</v>
      </c>
      <c r="K280" s="83">
        <f t="shared" si="26"/>
        <v>189</v>
      </c>
      <c r="L280" s="34" t="s">
        <v>47</v>
      </c>
      <c r="M280" s="34" t="s">
        <v>51</v>
      </c>
      <c r="N280" s="34" t="s">
        <v>349</v>
      </c>
      <c r="O280" s="34" t="s">
        <v>105</v>
      </c>
    </row>
    <row r="281" spans="1:15" ht="15" hidden="1" customHeight="1" outlineLevel="2" x14ac:dyDescent="0.25">
      <c r="A281" s="34"/>
      <c r="B281" s="33" t="str">
        <f t="shared" si="23"/>
        <v>Breaker Size - Circuit 85</v>
      </c>
      <c r="C281" s="34">
        <f t="shared" si="24"/>
        <v>85</v>
      </c>
      <c r="D281" s="21">
        <f t="shared" si="25"/>
        <v>380</v>
      </c>
      <c r="G281" s="23" t="s">
        <v>144</v>
      </c>
      <c r="J281" s="71" t="s">
        <v>419</v>
      </c>
      <c r="K281" s="83">
        <f t="shared" si="26"/>
        <v>190</v>
      </c>
      <c r="L281" s="34" t="s">
        <v>47</v>
      </c>
      <c r="M281" s="34" t="s">
        <v>51</v>
      </c>
      <c r="N281" s="34" t="s">
        <v>349</v>
      </c>
      <c r="O281" s="34" t="s">
        <v>105</v>
      </c>
    </row>
    <row r="282" spans="1:15" ht="15" hidden="1" customHeight="1" outlineLevel="2" x14ac:dyDescent="0.25">
      <c r="A282" s="34"/>
      <c r="B282" s="33" t="str">
        <f t="shared" si="23"/>
        <v>Breaker Size - Circuit 86</v>
      </c>
      <c r="C282" s="34">
        <f t="shared" si="24"/>
        <v>86</v>
      </c>
      <c r="D282" s="21">
        <f t="shared" si="25"/>
        <v>381</v>
      </c>
      <c r="G282" s="23" t="s">
        <v>144</v>
      </c>
      <c r="J282" s="71" t="s">
        <v>419</v>
      </c>
      <c r="K282" s="83">
        <f t="shared" si="26"/>
        <v>191</v>
      </c>
      <c r="L282" s="34" t="s">
        <v>47</v>
      </c>
      <c r="M282" s="34" t="s">
        <v>51</v>
      </c>
      <c r="N282" s="34" t="s">
        <v>349</v>
      </c>
      <c r="O282" s="34" t="s">
        <v>105</v>
      </c>
    </row>
    <row r="283" spans="1:15" ht="15" hidden="1" customHeight="1" outlineLevel="2" x14ac:dyDescent="0.25">
      <c r="A283" s="34"/>
      <c r="B283" s="33" t="str">
        <f t="shared" si="23"/>
        <v>Breaker Size - Circuit 87</v>
      </c>
      <c r="C283" s="34">
        <f t="shared" si="24"/>
        <v>87</v>
      </c>
      <c r="D283" s="21">
        <f t="shared" si="25"/>
        <v>382</v>
      </c>
      <c r="G283" s="23" t="s">
        <v>144</v>
      </c>
      <c r="J283" s="71" t="s">
        <v>419</v>
      </c>
      <c r="K283" s="83">
        <f t="shared" si="26"/>
        <v>192</v>
      </c>
      <c r="L283" s="34" t="s">
        <v>47</v>
      </c>
      <c r="M283" s="34" t="s">
        <v>51</v>
      </c>
      <c r="N283" s="34" t="s">
        <v>349</v>
      </c>
      <c r="O283" s="34" t="s">
        <v>105</v>
      </c>
    </row>
    <row r="284" spans="1:15" ht="15.75" hidden="1" customHeight="1" outlineLevel="2" x14ac:dyDescent="0.25">
      <c r="B284" s="33" t="str">
        <f t="shared" si="23"/>
        <v>Breaker Size - Circuit 88</v>
      </c>
      <c r="C284" s="34">
        <f t="shared" si="24"/>
        <v>88</v>
      </c>
      <c r="D284" s="21">
        <f t="shared" si="25"/>
        <v>383</v>
      </c>
      <c r="G284" s="23" t="s">
        <v>144</v>
      </c>
      <c r="J284" s="71" t="s">
        <v>419</v>
      </c>
      <c r="K284" s="83">
        <f t="shared" si="26"/>
        <v>193</v>
      </c>
      <c r="L284" s="34" t="s">
        <v>47</v>
      </c>
      <c r="M284" s="34" t="s">
        <v>51</v>
      </c>
      <c r="N284" s="34" t="s">
        <v>349</v>
      </c>
      <c r="O284" s="34" t="s">
        <v>105</v>
      </c>
    </row>
    <row r="285" spans="1:15" ht="15.75" hidden="1" customHeight="1" outlineLevel="2" x14ac:dyDescent="0.25">
      <c r="B285" s="33" t="str">
        <f t="shared" si="23"/>
        <v>Breaker Size - Circuit 89</v>
      </c>
      <c r="C285" s="34">
        <f t="shared" si="24"/>
        <v>89</v>
      </c>
      <c r="D285" s="21">
        <f t="shared" si="25"/>
        <v>384</v>
      </c>
      <c r="G285" s="23" t="s">
        <v>144</v>
      </c>
      <c r="J285" s="71" t="s">
        <v>419</v>
      </c>
      <c r="K285" s="83">
        <f t="shared" si="26"/>
        <v>194</v>
      </c>
      <c r="L285" s="34" t="s">
        <v>47</v>
      </c>
      <c r="M285" s="34" t="s">
        <v>51</v>
      </c>
      <c r="N285" s="34" t="s">
        <v>349</v>
      </c>
      <c r="O285" s="34" t="s">
        <v>105</v>
      </c>
    </row>
    <row r="286" spans="1:15" ht="15.75" hidden="1" customHeight="1" outlineLevel="2" x14ac:dyDescent="0.25">
      <c r="B286" s="33" t="str">
        <f t="shared" si="23"/>
        <v>Breaker Size - Circuit 90</v>
      </c>
      <c r="C286" s="34">
        <f t="shared" si="24"/>
        <v>90</v>
      </c>
      <c r="D286" s="21">
        <f t="shared" si="25"/>
        <v>385</v>
      </c>
      <c r="G286" s="23" t="s">
        <v>144</v>
      </c>
      <c r="J286" s="71" t="s">
        <v>419</v>
      </c>
      <c r="K286" s="83">
        <f t="shared" si="26"/>
        <v>195</v>
      </c>
      <c r="L286" s="34" t="s">
        <v>47</v>
      </c>
      <c r="M286" s="34" t="s">
        <v>51</v>
      </c>
      <c r="N286" s="34" t="s">
        <v>349</v>
      </c>
      <c r="O286" s="34" t="s">
        <v>105</v>
      </c>
    </row>
    <row r="287" spans="1:15" ht="15.75" hidden="1" customHeight="1" outlineLevel="2" x14ac:dyDescent="0.25">
      <c r="B287" s="33" t="str">
        <f t="shared" si="23"/>
        <v>Breaker Size - Circuit 91</v>
      </c>
      <c r="C287" s="34">
        <f t="shared" si="24"/>
        <v>91</v>
      </c>
      <c r="D287" s="21">
        <f t="shared" si="25"/>
        <v>386</v>
      </c>
      <c r="G287" s="23" t="s">
        <v>144</v>
      </c>
      <c r="J287" s="71" t="s">
        <v>419</v>
      </c>
      <c r="K287" s="83">
        <f t="shared" si="26"/>
        <v>196</v>
      </c>
      <c r="L287" s="34" t="s">
        <v>47</v>
      </c>
      <c r="M287" s="34" t="s">
        <v>51</v>
      </c>
      <c r="N287" s="34" t="s">
        <v>349</v>
      </c>
      <c r="O287" s="34" t="s">
        <v>105</v>
      </c>
    </row>
    <row r="288" spans="1:15" ht="15.75" hidden="1" customHeight="1" outlineLevel="2" x14ac:dyDescent="0.25">
      <c r="B288" s="33" t="str">
        <f t="shared" si="23"/>
        <v>Breaker Size - Circuit 92</v>
      </c>
      <c r="C288" s="34">
        <f t="shared" si="24"/>
        <v>92</v>
      </c>
      <c r="D288" s="21">
        <f t="shared" si="25"/>
        <v>387</v>
      </c>
      <c r="G288" s="23" t="s">
        <v>144</v>
      </c>
      <c r="J288" s="71" t="s">
        <v>419</v>
      </c>
      <c r="K288" s="83">
        <f t="shared" si="26"/>
        <v>197</v>
      </c>
      <c r="L288" s="34" t="s">
        <v>47</v>
      </c>
      <c r="M288" s="34" t="s">
        <v>51</v>
      </c>
      <c r="N288" s="34" t="s">
        <v>349</v>
      </c>
      <c r="O288" s="34" t="s">
        <v>105</v>
      </c>
    </row>
    <row r="289" spans="1:16" ht="15.75" hidden="1" customHeight="1" outlineLevel="2" x14ac:dyDescent="0.25">
      <c r="B289" s="33" t="str">
        <f t="shared" si="23"/>
        <v>Breaker Size - Circuit 93</v>
      </c>
      <c r="C289" s="34">
        <f t="shared" si="24"/>
        <v>93</v>
      </c>
      <c r="D289" s="21">
        <f t="shared" si="25"/>
        <v>388</v>
      </c>
      <c r="G289" s="23" t="s">
        <v>144</v>
      </c>
      <c r="J289" s="71" t="s">
        <v>419</v>
      </c>
      <c r="K289" s="83">
        <f t="shared" si="26"/>
        <v>198</v>
      </c>
      <c r="L289" s="34" t="s">
        <v>47</v>
      </c>
      <c r="M289" s="34" t="s">
        <v>51</v>
      </c>
      <c r="N289" s="34" t="s">
        <v>349</v>
      </c>
      <c r="O289" s="34" t="s">
        <v>105</v>
      </c>
    </row>
    <row r="290" spans="1:16" ht="15.75" hidden="1" customHeight="1" outlineLevel="2" x14ac:dyDescent="0.25">
      <c r="B290" s="33" t="str">
        <f t="shared" si="23"/>
        <v>Breaker Size - Circuit 94</v>
      </c>
      <c r="C290" s="34">
        <f t="shared" si="24"/>
        <v>94</v>
      </c>
      <c r="D290" s="21">
        <f t="shared" si="25"/>
        <v>389</v>
      </c>
      <c r="G290" s="23" t="s">
        <v>144</v>
      </c>
      <c r="J290" s="71" t="s">
        <v>419</v>
      </c>
      <c r="K290" s="83">
        <f t="shared" si="26"/>
        <v>199</v>
      </c>
      <c r="L290" s="34" t="s">
        <v>47</v>
      </c>
      <c r="M290" s="34" t="s">
        <v>51</v>
      </c>
      <c r="N290" s="34" t="s">
        <v>349</v>
      </c>
      <c r="O290" s="34" t="s">
        <v>105</v>
      </c>
    </row>
    <row r="291" spans="1:16" ht="15.75" hidden="1" customHeight="1" outlineLevel="2" x14ac:dyDescent="0.25">
      <c r="B291" s="33" t="str">
        <f t="shared" si="23"/>
        <v>Breaker Size - Circuit 95</v>
      </c>
      <c r="C291" s="34">
        <f t="shared" si="24"/>
        <v>95</v>
      </c>
      <c r="D291" s="21">
        <f t="shared" si="25"/>
        <v>390</v>
      </c>
      <c r="G291" s="23" t="s">
        <v>144</v>
      </c>
      <c r="J291" s="71" t="s">
        <v>419</v>
      </c>
      <c r="K291" s="83">
        <f t="shared" si="26"/>
        <v>200</v>
      </c>
      <c r="L291" s="34" t="s">
        <v>47</v>
      </c>
      <c r="M291" s="34" t="s">
        <v>51</v>
      </c>
      <c r="N291" s="34" t="s">
        <v>349</v>
      </c>
      <c r="O291" s="34" t="s">
        <v>105</v>
      </c>
    </row>
    <row r="292" spans="1:16" ht="15.75" hidden="1" customHeight="1" outlineLevel="2" x14ac:dyDescent="0.25">
      <c r="B292" s="33" t="str">
        <f t="shared" si="23"/>
        <v>Breaker Size - Circuit 96</v>
      </c>
      <c r="C292" s="34">
        <f t="shared" si="24"/>
        <v>96</v>
      </c>
      <c r="D292" s="21">
        <f t="shared" si="25"/>
        <v>391</v>
      </c>
      <c r="G292" s="23" t="s">
        <v>144</v>
      </c>
      <c r="J292" s="71" t="s">
        <v>419</v>
      </c>
      <c r="K292" s="83">
        <f t="shared" si="26"/>
        <v>201</v>
      </c>
      <c r="L292" s="34" t="s">
        <v>47</v>
      </c>
      <c r="M292" s="34" t="s">
        <v>51</v>
      </c>
      <c r="N292" s="34" t="s">
        <v>349</v>
      </c>
      <c r="O292" s="34" t="s">
        <v>105</v>
      </c>
    </row>
    <row r="293" spans="1:16" outlineLevel="1" collapsed="1" x14ac:dyDescent="0.25"/>
    <row r="294" spans="1:16" outlineLevel="1" x14ac:dyDescent="0.25">
      <c r="B294" s="33" t="s">
        <v>4</v>
      </c>
      <c r="D294" s="21">
        <f>E196+1</f>
        <v>392</v>
      </c>
      <c r="E294" s="34">
        <f>D390</f>
        <v>487</v>
      </c>
      <c r="G294" s="23" t="s">
        <v>144</v>
      </c>
      <c r="J294" s="71" t="s">
        <v>419</v>
      </c>
      <c r="K294" s="83" t="s">
        <v>449</v>
      </c>
      <c r="L294" s="34" t="s">
        <v>47</v>
      </c>
      <c r="M294" s="34" t="s">
        <v>51</v>
      </c>
      <c r="O294" s="34" t="s">
        <v>161</v>
      </c>
      <c r="P294" s="33" t="s">
        <v>162</v>
      </c>
    </row>
    <row r="295" spans="1:16" ht="15.75" hidden="1" customHeight="1" outlineLevel="2" x14ac:dyDescent="0.25">
      <c r="B295" s="33" t="str">
        <f>CONCATENATE("Voltage Phase - Circuit ",C295)</f>
        <v>Voltage Phase - Circuit 1</v>
      </c>
      <c r="C295" s="34">
        <v>1</v>
      </c>
      <c r="D295" s="21">
        <f>D294</f>
        <v>392</v>
      </c>
      <c r="G295" s="23" t="s">
        <v>144</v>
      </c>
      <c r="J295" s="71" t="s">
        <v>419</v>
      </c>
      <c r="K295" s="83">
        <f>K292+1</f>
        <v>202</v>
      </c>
      <c r="L295" s="34" t="s">
        <v>47</v>
      </c>
      <c r="M295" s="34" t="s">
        <v>51</v>
      </c>
      <c r="O295" s="34" t="s">
        <v>161</v>
      </c>
      <c r="P295" s="33" t="s">
        <v>162</v>
      </c>
    </row>
    <row r="296" spans="1:16" ht="15.75" hidden="1" customHeight="1" outlineLevel="2" x14ac:dyDescent="0.25">
      <c r="B296" s="33" t="str">
        <f t="shared" ref="B296:B359" si="27">CONCATENATE("Voltage Phase - Circuit ",C296)</f>
        <v>Voltage Phase - Circuit 2</v>
      </c>
      <c r="C296" s="34">
        <f t="shared" ref="C296:C327" si="28">C295+1</f>
        <v>2</v>
      </c>
      <c r="D296" s="21">
        <f t="shared" ref="D296:D327" si="29">D295+1</f>
        <v>393</v>
      </c>
      <c r="G296" s="23" t="s">
        <v>144</v>
      </c>
      <c r="J296" s="71" t="s">
        <v>419</v>
      </c>
      <c r="K296" s="83">
        <f t="shared" ref="K296:K359" si="30">K295+1</f>
        <v>203</v>
      </c>
      <c r="L296" s="34" t="s">
        <v>47</v>
      </c>
      <c r="M296" s="34" t="s">
        <v>51</v>
      </c>
      <c r="O296" s="34" t="s">
        <v>161</v>
      </c>
      <c r="P296" s="33" t="s">
        <v>162</v>
      </c>
    </row>
    <row r="297" spans="1:16" ht="15.75" hidden="1" customHeight="1" outlineLevel="2" x14ac:dyDescent="0.25">
      <c r="B297" s="33" t="str">
        <f t="shared" si="27"/>
        <v>Voltage Phase - Circuit 3</v>
      </c>
      <c r="C297" s="34">
        <f t="shared" si="28"/>
        <v>3</v>
      </c>
      <c r="D297" s="21">
        <f t="shared" si="29"/>
        <v>394</v>
      </c>
      <c r="G297" s="23" t="s">
        <v>144</v>
      </c>
      <c r="J297" s="71" t="s">
        <v>419</v>
      </c>
      <c r="K297" s="83">
        <f t="shared" si="30"/>
        <v>204</v>
      </c>
      <c r="L297" s="34" t="s">
        <v>47</v>
      </c>
      <c r="M297" s="34" t="s">
        <v>51</v>
      </c>
      <c r="O297" s="34" t="s">
        <v>161</v>
      </c>
      <c r="P297" s="33" t="s">
        <v>162</v>
      </c>
    </row>
    <row r="298" spans="1:16" ht="15.75" hidden="1" customHeight="1" outlineLevel="2" x14ac:dyDescent="0.25">
      <c r="B298" s="33" t="str">
        <f t="shared" si="27"/>
        <v>Voltage Phase - Circuit 4</v>
      </c>
      <c r="C298" s="34">
        <f t="shared" si="28"/>
        <v>4</v>
      </c>
      <c r="D298" s="21">
        <f t="shared" si="29"/>
        <v>395</v>
      </c>
      <c r="G298" s="23" t="s">
        <v>144</v>
      </c>
      <c r="J298" s="71" t="s">
        <v>419</v>
      </c>
      <c r="K298" s="83">
        <f t="shared" si="30"/>
        <v>205</v>
      </c>
      <c r="L298" s="34" t="s">
        <v>47</v>
      </c>
      <c r="M298" s="34" t="s">
        <v>51</v>
      </c>
      <c r="O298" s="34" t="s">
        <v>161</v>
      </c>
      <c r="P298" s="33" t="s">
        <v>162</v>
      </c>
    </row>
    <row r="299" spans="1:16" ht="15.75" hidden="1" customHeight="1" outlineLevel="2" x14ac:dyDescent="0.25">
      <c r="B299" s="33" t="str">
        <f t="shared" si="27"/>
        <v>Voltage Phase - Circuit 5</v>
      </c>
      <c r="C299" s="34">
        <f t="shared" si="28"/>
        <v>5</v>
      </c>
      <c r="D299" s="21">
        <f t="shared" si="29"/>
        <v>396</v>
      </c>
      <c r="G299" s="23" t="s">
        <v>144</v>
      </c>
      <c r="J299" s="71" t="s">
        <v>419</v>
      </c>
      <c r="K299" s="83">
        <f t="shared" si="30"/>
        <v>206</v>
      </c>
      <c r="L299" s="34" t="s">
        <v>47</v>
      </c>
      <c r="M299" s="34" t="s">
        <v>51</v>
      </c>
      <c r="O299" s="34" t="s">
        <v>161</v>
      </c>
      <c r="P299" s="33" t="s">
        <v>162</v>
      </c>
    </row>
    <row r="300" spans="1:16" ht="15.75" hidden="1" customHeight="1" outlineLevel="2" x14ac:dyDescent="0.25">
      <c r="B300" s="33" t="str">
        <f t="shared" si="27"/>
        <v>Voltage Phase - Circuit 6</v>
      </c>
      <c r="C300" s="34">
        <f t="shared" si="28"/>
        <v>6</v>
      </c>
      <c r="D300" s="21">
        <f t="shared" si="29"/>
        <v>397</v>
      </c>
      <c r="G300" s="23" t="s">
        <v>144</v>
      </c>
      <c r="J300" s="71" t="s">
        <v>419</v>
      </c>
      <c r="K300" s="83">
        <f t="shared" si="30"/>
        <v>207</v>
      </c>
      <c r="L300" s="34" t="s">
        <v>47</v>
      </c>
      <c r="M300" s="34" t="s">
        <v>51</v>
      </c>
      <c r="O300" s="34" t="s">
        <v>161</v>
      </c>
      <c r="P300" s="33" t="s">
        <v>162</v>
      </c>
    </row>
    <row r="301" spans="1:16" ht="15.75" hidden="1" customHeight="1" outlineLevel="2" x14ac:dyDescent="0.25">
      <c r="B301" s="33" t="str">
        <f t="shared" si="27"/>
        <v>Voltage Phase - Circuit 7</v>
      </c>
      <c r="C301" s="34">
        <f t="shared" si="28"/>
        <v>7</v>
      </c>
      <c r="D301" s="21">
        <f t="shared" si="29"/>
        <v>398</v>
      </c>
      <c r="G301" s="23" t="s">
        <v>144</v>
      </c>
      <c r="J301" s="71" t="s">
        <v>419</v>
      </c>
      <c r="K301" s="83">
        <f t="shared" si="30"/>
        <v>208</v>
      </c>
      <c r="L301" s="34" t="s">
        <v>47</v>
      </c>
      <c r="M301" s="34" t="s">
        <v>51</v>
      </c>
      <c r="O301" s="34" t="s">
        <v>161</v>
      </c>
      <c r="P301" s="33" t="s">
        <v>162</v>
      </c>
    </row>
    <row r="302" spans="1:16" ht="15" hidden="1" customHeight="1" outlineLevel="2" x14ac:dyDescent="0.25">
      <c r="A302" s="34"/>
      <c r="B302" s="33" t="str">
        <f t="shared" si="27"/>
        <v>Voltage Phase - Circuit 8</v>
      </c>
      <c r="C302" s="34">
        <f t="shared" si="28"/>
        <v>8</v>
      </c>
      <c r="D302" s="21">
        <f t="shared" si="29"/>
        <v>399</v>
      </c>
      <c r="G302" s="23" t="s">
        <v>144</v>
      </c>
      <c r="J302" s="71" t="s">
        <v>419</v>
      </c>
      <c r="K302" s="83">
        <f t="shared" si="30"/>
        <v>209</v>
      </c>
      <c r="L302" s="34" t="s">
        <v>47</v>
      </c>
      <c r="M302" s="34" t="s">
        <v>51</v>
      </c>
      <c r="O302" s="34" t="s">
        <v>161</v>
      </c>
      <c r="P302" s="33" t="s">
        <v>162</v>
      </c>
    </row>
    <row r="303" spans="1:16" ht="15" hidden="1" customHeight="1" outlineLevel="2" x14ac:dyDescent="0.25">
      <c r="A303" s="34"/>
      <c r="B303" s="33" t="str">
        <f t="shared" si="27"/>
        <v>Voltage Phase - Circuit 9</v>
      </c>
      <c r="C303" s="34">
        <f t="shared" si="28"/>
        <v>9</v>
      </c>
      <c r="D303" s="21">
        <f t="shared" si="29"/>
        <v>400</v>
      </c>
      <c r="G303" s="23" t="s">
        <v>144</v>
      </c>
      <c r="J303" s="71" t="s">
        <v>419</v>
      </c>
      <c r="K303" s="83">
        <f t="shared" si="30"/>
        <v>210</v>
      </c>
      <c r="L303" s="34" t="s">
        <v>47</v>
      </c>
      <c r="M303" s="34" t="s">
        <v>51</v>
      </c>
      <c r="O303" s="34" t="s">
        <v>161</v>
      </c>
      <c r="P303" s="33" t="s">
        <v>162</v>
      </c>
    </row>
    <row r="304" spans="1:16" ht="15" hidden="1" customHeight="1" outlineLevel="2" x14ac:dyDescent="0.25">
      <c r="A304" s="34"/>
      <c r="B304" s="33" t="str">
        <f t="shared" si="27"/>
        <v>Voltage Phase - Circuit 10</v>
      </c>
      <c r="C304" s="34">
        <f t="shared" si="28"/>
        <v>10</v>
      </c>
      <c r="D304" s="21">
        <f t="shared" si="29"/>
        <v>401</v>
      </c>
      <c r="G304" s="23" t="s">
        <v>144</v>
      </c>
      <c r="J304" s="71" t="s">
        <v>419</v>
      </c>
      <c r="K304" s="83">
        <f t="shared" si="30"/>
        <v>211</v>
      </c>
      <c r="L304" s="34" t="s">
        <v>47</v>
      </c>
      <c r="M304" s="34" t="s">
        <v>51</v>
      </c>
      <c r="O304" s="34" t="s">
        <v>161</v>
      </c>
      <c r="P304" s="33" t="s">
        <v>162</v>
      </c>
    </row>
    <row r="305" spans="1:16" ht="15" hidden="1" customHeight="1" outlineLevel="2" x14ac:dyDescent="0.25">
      <c r="A305" s="34"/>
      <c r="B305" s="33" t="str">
        <f t="shared" si="27"/>
        <v>Voltage Phase - Circuit 11</v>
      </c>
      <c r="C305" s="34">
        <f t="shared" si="28"/>
        <v>11</v>
      </c>
      <c r="D305" s="21">
        <f t="shared" si="29"/>
        <v>402</v>
      </c>
      <c r="G305" s="23" t="s">
        <v>144</v>
      </c>
      <c r="J305" s="71" t="s">
        <v>419</v>
      </c>
      <c r="K305" s="83">
        <f t="shared" si="30"/>
        <v>212</v>
      </c>
      <c r="L305" s="34" t="s">
        <v>47</v>
      </c>
      <c r="M305" s="34" t="s">
        <v>51</v>
      </c>
      <c r="O305" s="34" t="s">
        <v>161</v>
      </c>
      <c r="P305" s="33" t="s">
        <v>162</v>
      </c>
    </row>
    <row r="306" spans="1:16" ht="15" hidden="1" customHeight="1" outlineLevel="2" x14ac:dyDescent="0.25">
      <c r="A306" s="34"/>
      <c r="B306" s="33" t="str">
        <f t="shared" si="27"/>
        <v>Voltage Phase - Circuit 12</v>
      </c>
      <c r="C306" s="34">
        <f t="shared" si="28"/>
        <v>12</v>
      </c>
      <c r="D306" s="21">
        <f t="shared" si="29"/>
        <v>403</v>
      </c>
      <c r="G306" s="23" t="s">
        <v>144</v>
      </c>
      <c r="J306" s="71" t="s">
        <v>419</v>
      </c>
      <c r="K306" s="83">
        <f t="shared" si="30"/>
        <v>213</v>
      </c>
      <c r="L306" s="34" t="s">
        <v>47</v>
      </c>
      <c r="M306" s="34" t="s">
        <v>51</v>
      </c>
      <c r="O306" s="34" t="s">
        <v>161</v>
      </c>
      <c r="P306" s="33" t="s">
        <v>162</v>
      </c>
    </row>
    <row r="307" spans="1:16" ht="15" hidden="1" customHeight="1" outlineLevel="2" x14ac:dyDescent="0.25">
      <c r="A307" s="34"/>
      <c r="B307" s="33" t="str">
        <f t="shared" si="27"/>
        <v>Voltage Phase - Circuit 13</v>
      </c>
      <c r="C307" s="34">
        <f t="shared" si="28"/>
        <v>13</v>
      </c>
      <c r="D307" s="21">
        <f t="shared" si="29"/>
        <v>404</v>
      </c>
      <c r="G307" s="23" t="s">
        <v>144</v>
      </c>
      <c r="J307" s="71" t="s">
        <v>419</v>
      </c>
      <c r="K307" s="83">
        <f t="shared" si="30"/>
        <v>214</v>
      </c>
      <c r="L307" s="34" t="s">
        <v>47</v>
      </c>
      <c r="M307" s="34" t="s">
        <v>51</v>
      </c>
      <c r="O307" s="34" t="s">
        <v>161</v>
      </c>
      <c r="P307" s="33" t="s">
        <v>162</v>
      </c>
    </row>
    <row r="308" spans="1:16" ht="15" hidden="1" customHeight="1" outlineLevel="2" x14ac:dyDescent="0.25">
      <c r="A308" s="34"/>
      <c r="B308" s="33" t="str">
        <f t="shared" si="27"/>
        <v>Voltage Phase - Circuit 14</v>
      </c>
      <c r="C308" s="34">
        <f t="shared" si="28"/>
        <v>14</v>
      </c>
      <c r="D308" s="21">
        <f t="shared" si="29"/>
        <v>405</v>
      </c>
      <c r="G308" s="23" t="s">
        <v>144</v>
      </c>
      <c r="J308" s="71" t="s">
        <v>419</v>
      </c>
      <c r="K308" s="83">
        <f t="shared" si="30"/>
        <v>215</v>
      </c>
      <c r="L308" s="34" t="s">
        <v>47</v>
      </c>
      <c r="M308" s="34" t="s">
        <v>51</v>
      </c>
      <c r="O308" s="34" t="s">
        <v>161</v>
      </c>
      <c r="P308" s="33" t="s">
        <v>162</v>
      </c>
    </row>
    <row r="309" spans="1:16" ht="15" hidden="1" customHeight="1" outlineLevel="2" x14ac:dyDescent="0.25">
      <c r="A309" s="34"/>
      <c r="B309" s="33" t="str">
        <f t="shared" si="27"/>
        <v>Voltage Phase - Circuit 15</v>
      </c>
      <c r="C309" s="34">
        <f t="shared" si="28"/>
        <v>15</v>
      </c>
      <c r="D309" s="21">
        <f t="shared" si="29"/>
        <v>406</v>
      </c>
      <c r="G309" s="23" t="s">
        <v>144</v>
      </c>
      <c r="J309" s="71" t="s">
        <v>419</v>
      </c>
      <c r="K309" s="83">
        <f t="shared" si="30"/>
        <v>216</v>
      </c>
      <c r="L309" s="34" t="s">
        <v>47</v>
      </c>
      <c r="M309" s="34" t="s">
        <v>51</v>
      </c>
      <c r="O309" s="34" t="s">
        <v>161</v>
      </c>
      <c r="P309" s="33" t="s">
        <v>162</v>
      </c>
    </row>
    <row r="310" spans="1:16" ht="15" hidden="1" customHeight="1" outlineLevel="2" x14ac:dyDescent="0.25">
      <c r="A310" s="34"/>
      <c r="B310" s="33" t="str">
        <f t="shared" si="27"/>
        <v>Voltage Phase - Circuit 16</v>
      </c>
      <c r="C310" s="34">
        <f t="shared" si="28"/>
        <v>16</v>
      </c>
      <c r="D310" s="21">
        <f t="shared" si="29"/>
        <v>407</v>
      </c>
      <c r="G310" s="23" t="s">
        <v>144</v>
      </c>
      <c r="J310" s="71" t="s">
        <v>419</v>
      </c>
      <c r="K310" s="83">
        <f t="shared" si="30"/>
        <v>217</v>
      </c>
      <c r="L310" s="34" t="s">
        <v>47</v>
      </c>
      <c r="M310" s="34" t="s">
        <v>51</v>
      </c>
      <c r="O310" s="34" t="s">
        <v>161</v>
      </c>
      <c r="P310" s="33" t="s">
        <v>162</v>
      </c>
    </row>
    <row r="311" spans="1:16" ht="15" hidden="1" customHeight="1" outlineLevel="2" x14ac:dyDescent="0.25">
      <c r="A311" s="34"/>
      <c r="B311" s="33" t="str">
        <f t="shared" si="27"/>
        <v>Voltage Phase - Circuit 17</v>
      </c>
      <c r="C311" s="34">
        <f t="shared" si="28"/>
        <v>17</v>
      </c>
      <c r="D311" s="21">
        <f t="shared" si="29"/>
        <v>408</v>
      </c>
      <c r="G311" s="23" t="s">
        <v>144</v>
      </c>
      <c r="J311" s="71" t="s">
        <v>419</v>
      </c>
      <c r="K311" s="83">
        <f t="shared" si="30"/>
        <v>218</v>
      </c>
      <c r="L311" s="34" t="s">
        <v>47</v>
      </c>
      <c r="M311" s="34" t="s">
        <v>51</v>
      </c>
      <c r="O311" s="34" t="s">
        <v>161</v>
      </c>
      <c r="P311" s="33" t="s">
        <v>162</v>
      </c>
    </row>
    <row r="312" spans="1:16" ht="15" hidden="1" customHeight="1" outlineLevel="2" x14ac:dyDescent="0.25">
      <c r="A312" s="34"/>
      <c r="B312" s="33" t="str">
        <f t="shared" si="27"/>
        <v>Voltage Phase - Circuit 18</v>
      </c>
      <c r="C312" s="34">
        <f t="shared" si="28"/>
        <v>18</v>
      </c>
      <c r="D312" s="21">
        <f t="shared" si="29"/>
        <v>409</v>
      </c>
      <c r="G312" s="23" t="s">
        <v>144</v>
      </c>
      <c r="J312" s="71" t="s">
        <v>419</v>
      </c>
      <c r="K312" s="83">
        <f t="shared" si="30"/>
        <v>219</v>
      </c>
      <c r="L312" s="34" t="s">
        <v>47</v>
      </c>
      <c r="M312" s="34" t="s">
        <v>51</v>
      </c>
      <c r="O312" s="34" t="s">
        <v>161</v>
      </c>
      <c r="P312" s="33" t="s">
        <v>162</v>
      </c>
    </row>
    <row r="313" spans="1:16" ht="15" hidden="1" customHeight="1" outlineLevel="2" x14ac:dyDescent="0.25">
      <c r="A313" s="34"/>
      <c r="B313" s="33" t="str">
        <f t="shared" si="27"/>
        <v>Voltage Phase - Circuit 19</v>
      </c>
      <c r="C313" s="34">
        <f t="shared" si="28"/>
        <v>19</v>
      </c>
      <c r="D313" s="21">
        <f t="shared" si="29"/>
        <v>410</v>
      </c>
      <c r="G313" s="23" t="s">
        <v>144</v>
      </c>
      <c r="J313" s="71" t="s">
        <v>419</v>
      </c>
      <c r="K313" s="83">
        <f t="shared" si="30"/>
        <v>220</v>
      </c>
      <c r="L313" s="34" t="s">
        <v>47</v>
      </c>
      <c r="M313" s="34" t="s">
        <v>51</v>
      </c>
      <c r="O313" s="34" t="s">
        <v>161</v>
      </c>
      <c r="P313" s="33" t="s">
        <v>162</v>
      </c>
    </row>
    <row r="314" spans="1:16" ht="15" hidden="1" customHeight="1" outlineLevel="2" x14ac:dyDescent="0.25">
      <c r="A314" s="34"/>
      <c r="B314" s="33" t="str">
        <f t="shared" si="27"/>
        <v>Voltage Phase - Circuit 20</v>
      </c>
      <c r="C314" s="34">
        <f t="shared" si="28"/>
        <v>20</v>
      </c>
      <c r="D314" s="21">
        <f t="shared" si="29"/>
        <v>411</v>
      </c>
      <c r="G314" s="23" t="s">
        <v>144</v>
      </c>
      <c r="J314" s="71" t="s">
        <v>419</v>
      </c>
      <c r="K314" s="83">
        <f t="shared" si="30"/>
        <v>221</v>
      </c>
      <c r="L314" s="34" t="s">
        <v>47</v>
      </c>
      <c r="M314" s="34" t="s">
        <v>51</v>
      </c>
      <c r="O314" s="34" t="s">
        <v>161</v>
      </c>
      <c r="P314" s="33" t="s">
        <v>162</v>
      </c>
    </row>
    <row r="315" spans="1:16" ht="15" hidden="1" customHeight="1" outlineLevel="2" x14ac:dyDescent="0.25">
      <c r="A315" s="34"/>
      <c r="B315" s="33" t="str">
        <f t="shared" si="27"/>
        <v>Voltage Phase - Circuit 21</v>
      </c>
      <c r="C315" s="34">
        <f t="shared" si="28"/>
        <v>21</v>
      </c>
      <c r="D315" s="21">
        <f t="shared" si="29"/>
        <v>412</v>
      </c>
      <c r="G315" s="23" t="s">
        <v>144</v>
      </c>
      <c r="J315" s="71" t="s">
        <v>419</v>
      </c>
      <c r="K315" s="83">
        <f t="shared" si="30"/>
        <v>222</v>
      </c>
      <c r="L315" s="34" t="s">
        <v>47</v>
      </c>
      <c r="M315" s="34" t="s">
        <v>51</v>
      </c>
      <c r="O315" s="34" t="s">
        <v>161</v>
      </c>
      <c r="P315" s="33" t="s">
        <v>162</v>
      </c>
    </row>
    <row r="316" spans="1:16" ht="15" hidden="1" customHeight="1" outlineLevel="2" x14ac:dyDescent="0.25">
      <c r="A316" s="34"/>
      <c r="B316" s="33" t="str">
        <f t="shared" si="27"/>
        <v>Voltage Phase - Circuit 22</v>
      </c>
      <c r="C316" s="34">
        <f t="shared" si="28"/>
        <v>22</v>
      </c>
      <c r="D316" s="21">
        <f t="shared" si="29"/>
        <v>413</v>
      </c>
      <c r="G316" s="23" t="s">
        <v>144</v>
      </c>
      <c r="J316" s="71" t="s">
        <v>419</v>
      </c>
      <c r="K316" s="83">
        <f t="shared" si="30"/>
        <v>223</v>
      </c>
      <c r="L316" s="34" t="s">
        <v>47</v>
      </c>
      <c r="M316" s="34" t="s">
        <v>51</v>
      </c>
      <c r="O316" s="34" t="s">
        <v>161</v>
      </c>
      <c r="P316" s="33" t="s">
        <v>162</v>
      </c>
    </row>
    <row r="317" spans="1:16" ht="15" hidden="1" customHeight="1" outlineLevel="2" x14ac:dyDescent="0.25">
      <c r="A317" s="34"/>
      <c r="B317" s="33" t="str">
        <f t="shared" si="27"/>
        <v>Voltage Phase - Circuit 23</v>
      </c>
      <c r="C317" s="34">
        <f t="shared" si="28"/>
        <v>23</v>
      </c>
      <c r="D317" s="21">
        <f t="shared" si="29"/>
        <v>414</v>
      </c>
      <c r="G317" s="23" t="s">
        <v>144</v>
      </c>
      <c r="J317" s="71" t="s">
        <v>419</v>
      </c>
      <c r="K317" s="83">
        <f t="shared" si="30"/>
        <v>224</v>
      </c>
      <c r="L317" s="34" t="s">
        <v>47</v>
      </c>
      <c r="M317" s="34" t="s">
        <v>51</v>
      </c>
      <c r="O317" s="34" t="s">
        <v>161</v>
      </c>
      <c r="P317" s="33" t="s">
        <v>162</v>
      </c>
    </row>
    <row r="318" spans="1:16" ht="15" hidden="1" customHeight="1" outlineLevel="2" x14ac:dyDescent="0.25">
      <c r="A318" s="34"/>
      <c r="B318" s="33" t="str">
        <f t="shared" si="27"/>
        <v>Voltage Phase - Circuit 24</v>
      </c>
      <c r="C318" s="34">
        <f t="shared" si="28"/>
        <v>24</v>
      </c>
      <c r="D318" s="21">
        <f t="shared" si="29"/>
        <v>415</v>
      </c>
      <c r="G318" s="23" t="s">
        <v>144</v>
      </c>
      <c r="J318" s="71" t="s">
        <v>419</v>
      </c>
      <c r="K318" s="83">
        <f t="shared" si="30"/>
        <v>225</v>
      </c>
      <c r="L318" s="34" t="s">
        <v>47</v>
      </c>
      <c r="M318" s="34" t="s">
        <v>51</v>
      </c>
      <c r="O318" s="34" t="s">
        <v>161</v>
      </c>
      <c r="P318" s="33" t="s">
        <v>162</v>
      </c>
    </row>
    <row r="319" spans="1:16" ht="15" hidden="1" customHeight="1" outlineLevel="2" x14ac:dyDescent="0.25">
      <c r="A319" s="34"/>
      <c r="B319" s="33" t="str">
        <f t="shared" si="27"/>
        <v>Voltage Phase - Circuit 25</v>
      </c>
      <c r="C319" s="34">
        <f t="shared" si="28"/>
        <v>25</v>
      </c>
      <c r="D319" s="21">
        <f t="shared" si="29"/>
        <v>416</v>
      </c>
      <c r="G319" s="23" t="s">
        <v>144</v>
      </c>
      <c r="J319" s="71" t="s">
        <v>419</v>
      </c>
      <c r="K319" s="83">
        <f t="shared" si="30"/>
        <v>226</v>
      </c>
      <c r="L319" s="34" t="s">
        <v>47</v>
      </c>
      <c r="M319" s="34" t="s">
        <v>51</v>
      </c>
      <c r="O319" s="34" t="s">
        <v>161</v>
      </c>
      <c r="P319" s="33" t="s">
        <v>162</v>
      </c>
    </row>
    <row r="320" spans="1:16" ht="15" hidden="1" customHeight="1" outlineLevel="2" x14ac:dyDescent="0.25">
      <c r="A320" s="34"/>
      <c r="B320" s="33" t="str">
        <f t="shared" si="27"/>
        <v>Voltage Phase - Circuit 26</v>
      </c>
      <c r="C320" s="34">
        <f t="shared" si="28"/>
        <v>26</v>
      </c>
      <c r="D320" s="21">
        <f t="shared" si="29"/>
        <v>417</v>
      </c>
      <c r="G320" s="23" t="s">
        <v>144</v>
      </c>
      <c r="J320" s="71" t="s">
        <v>419</v>
      </c>
      <c r="K320" s="83">
        <f t="shared" si="30"/>
        <v>227</v>
      </c>
      <c r="L320" s="34" t="s">
        <v>47</v>
      </c>
      <c r="M320" s="34" t="s">
        <v>51</v>
      </c>
      <c r="O320" s="34" t="s">
        <v>161</v>
      </c>
      <c r="P320" s="33" t="s">
        <v>162</v>
      </c>
    </row>
    <row r="321" spans="1:16" ht="15" hidden="1" customHeight="1" outlineLevel="2" x14ac:dyDescent="0.25">
      <c r="A321" s="34"/>
      <c r="B321" s="33" t="str">
        <f t="shared" si="27"/>
        <v>Voltage Phase - Circuit 27</v>
      </c>
      <c r="C321" s="34">
        <f t="shared" si="28"/>
        <v>27</v>
      </c>
      <c r="D321" s="21">
        <f t="shared" si="29"/>
        <v>418</v>
      </c>
      <c r="G321" s="23" t="s">
        <v>144</v>
      </c>
      <c r="J321" s="71" t="s">
        <v>419</v>
      </c>
      <c r="K321" s="83">
        <f t="shared" si="30"/>
        <v>228</v>
      </c>
      <c r="L321" s="34" t="s">
        <v>47</v>
      </c>
      <c r="M321" s="34" t="s">
        <v>51</v>
      </c>
      <c r="O321" s="34" t="s">
        <v>161</v>
      </c>
      <c r="P321" s="33" t="s">
        <v>162</v>
      </c>
    </row>
    <row r="322" spans="1:16" ht="15" hidden="1" customHeight="1" outlineLevel="2" x14ac:dyDescent="0.25">
      <c r="A322" s="34"/>
      <c r="B322" s="33" t="str">
        <f t="shared" si="27"/>
        <v>Voltage Phase - Circuit 28</v>
      </c>
      <c r="C322" s="34">
        <f t="shared" si="28"/>
        <v>28</v>
      </c>
      <c r="D322" s="21">
        <f t="shared" si="29"/>
        <v>419</v>
      </c>
      <c r="G322" s="23" t="s">
        <v>144</v>
      </c>
      <c r="J322" s="71" t="s">
        <v>419</v>
      </c>
      <c r="K322" s="83">
        <f t="shared" si="30"/>
        <v>229</v>
      </c>
      <c r="L322" s="34" t="s">
        <v>47</v>
      </c>
      <c r="M322" s="34" t="s">
        <v>51</v>
      </c>
      <c r="O322" s="34" t="s">
        <v>161</v>
      </c>
      <c r="P322" s="33" t="s">
        <v>162</v>
      </c>
    </row>
    <row r="323" spans="1:16" ht="15" hidden="1" customHeight="1" outlineLevel="2" x14ac:dyDescent="0.25">
      <c r="A323" s="34"/>
      <c r="B323" s="33" t="str">
        <f t="shared" si="27"/>
        <v>Voltage Phase - Circuit 29</v>
      </c>
      <c r="C323" s="34">
        <f t="shared" si="28"/>
        <v>29</v>
      </c>
      <c r="D323" s="21">
        <f t="shared" si="29"/>
        <v>420</v>
      </c>
      <c r="G323" s="23" t="s">
        <v>144</v>
      </c>
      <c r="J323" s="71" t="s">
        <v>419</v>
      </c>
      <c r="K323" s="83">
        <f t="shared" si="30"/>
        <v>230</v>
      </c>
      <c r="L323" s="34" t="s">
        <v>47</v>
      </c>
      <c r="M323" s="34" t="s">
        <v>51</v>
      </c>
      <c r="O323" s="34" t="s">
        <v>161</v>
      </c>
      <c r="P323" s="33" t="s">
        <v>162</v>
      </c>
    </row>
    <row r="324" spans="1:16" ht="15" hidden="1" customHeight="1" outlineLevel="2" x14ac:dyDescent="0.25">
      <c r="A324" s="34"/>
      <c r="B324" s="33" t="str">
        <f t="shared" si="27"/>
        <v>Voltage Phase - Circuit 30</v>
      </c>
      <c r="C324" s="34">
        <f t="shared" si="28"/>
        <v>30</v>
      </c>
      <c r="D324" s="21">
        <f t="shared" si="29"/>
        <v>421</v>
      </c>
      <c r="G324" s="23" t="s">
        <v>144</v>
      </c>
      <c r="J324" s="71" t="s">
        <v>419</v>
      </c>
      <c r="K324" s="83">
        <f t="shared" si="30"/>
        <v>231</v>
      </c>
      <c r="L324" s="34" t="s">
        <v>47</v>
      </c>
      <c r="M324" s="34" t="s">
        <v>51</v>
      </c>
      <c r="O324" s="34" t="s">
        <v>161</v>
      </c>
      <c r="P324" s="33" t="s">
        <v>162</v>
      </c>
    </row>
    <row r="325" spans="1:16" ht="15" hidden="1" customHeight="1" outlineLevel="2" x14ac:dyDescent="0.25">
      <c r="A325" s="34"/>
      <c r="B325" s="33" t="str">
        <f t="shared" si="27"/>
        <v>Voltage Phase - Circuit 31</v>
      </c>
      <c r="C325" s="34">
        <f t="shared" si="28"/>
        <v>31</v>
      </c>
      <c r="D325" s="21">
        <f t="shared" si="29"/>
        <v>422</v>
      </c>
      <c r="G325" s="23" t="s">
        <v>144</v>
      </c>
      <c r="J325" s="71" t="s">
        <v>419</v>
      </c>
      <c r="K325" s="83">
        <f t="shared" si="30"/>
        <v>232</v>
      </c>
      <c r="L325" s="34" t="s">
        <v>47</v>
      </c>
      <c r="M325" s="34" t="s">
        <v>51</v>
      </c>
      <c r="O325" s="34" t="s">
        <v>161</v>
      </c>
      <c r="P325" s="33" t="s">
        <v>162</v>
      </c>
    </row>
    <row r="326" spans="1:16" ht="15" hidden="1" customHeight="1" outlineLevel="2" x14ac:dyDescent="0.25">
      <c r="A326" s="34"/>
      <c r="B326" s="33" t="str">
        <f t="shared" si="27"/>
        <v>Voltage Phase - Circuit 32</v>
      </c>
      <c r="C326" s="34">
        <f t="shared" si="28"/>
        <v>32</v>
      </c>
      <c r="D326" s="21">
        <f t="shared" si="29"/>
        <v>423</v>
      </c>
      <c r="G326" s="23" t="s">
        <v>144</v>
      </c>
      <c r="J326" s="71" t="s">
        <v>419</v>
      </c>
      <c r="K326" s="83">
        <f t="shared" si="30"/>
        <v>233</v>
      </c>
      <c r="L326" s="34" t="s">
        <v>47</v>
      </c>
      <c r="M326" s="34" t="s">
        <v>51</v>
      </c>
      <c r="O326" s="34" t="s">
        <v>161</v>
      </c>
      <c r="P326" s="33" t="s">
        <v>162</v>
      </c>
    </row>
    <row r="327" spans="1:16" ht="15" hidden="1" customHeight="1" outlineLevel="2" x14ac:dyDescent="0.25">
      <c r="A327" s="34"/>
      <c r="B327" s="33" t="str">
        <f t="shared" si="27"/>
        <v>Voltage Phase - Circuit 33</v>
      </c>
      <c r="C327" s="34">
        <f t="shared" si="28"/>
        <v>33</v>
      </c>
      <c r="D327" s="21">
        <f t="shared" si="29"/>
        <v>424</v>
      </c>
      <c r="G327" s="23" t="s">
        <v>144</v>
      </c>
      <c r="J327" s="71" t="s">
        <v>419</v>
      </c>
      <c r="K327" s="83">
        <f t="shared" si="30"/>
        <v>234</v>
      </c>
      <c r="L327" s="34" t="s">
        <v>47</v>
      </c>
      <c r="M327" s="34" t="s">
        <v>51</v>
      </c>
      <c r="O327" s="34" t="s">
        <v>161</v>
      </c>
      <c r="P327" s="33" t="s">
        <v>162</v>
      </c>
    </row>
    <row r="328" spans="1:16" ht="15" hidden="1" customHeight="1" outlineLevel="2" x14ac:dyDescent="0.25">
      <c r="A328" s="34"/>
      <c r="B328" s="33" t="str">
        <f t="shared" si="27"/>
        <v>Voltage Phase - Circuit 34</v>
      </c>
      <c r="C328" s="34">
        <f t="shared" ref="C328:C359" si="31">C327+1</f>
        <v>34</v>
      </c>
      <c r="D328" s="21">
        <f t="shared" ref="D328:D359" si="32">D327+1</f>
        <v>425</v>
      </c>
      <c r="G328" s="23" t="s">
        <v>144</v>
      </c>
      <c r="J328" s="71" t="s">
        <v>419</v>
      </c>
      <c r="K328" s="83">
        <f t="shared" si="30"/>
        <v>235</v>
      </c>
      <c r="L328" s="34" t="s">
        <v>47</v>
      </c>
      <c r="M328" s="34" t="s">
        <v>51</v>
      </c>
      <c r="O328" s="34" t="s">
        <v>161</v>
      </c>
      <c r="P328" s="33" t="s">
        <v>162</v>
      </c>
    </row>
    <row r="329" spans="1:16" ht="15" hidden="1" customHeight="1" outlineLevel="2" x14ac:dyDescent="0.25">
      <c r="A329" s="34"/>
      <c r="B329" s="33" t="str">
        <f t="shared" si="27"/>
        <v>Voltage Phase - Circuit 35</v>
      </c>
      <c r="C329" s="34">
        <f t="shared" si="31"/>
        <v>35</v>
      </c>
      <c r="D329" s="21">
        <f t="shared" si="32"/>
        <v>426</v>
      </c>
      <c r="G329" s="23" t="s">
        <v>144</v>
      </c>
      <c r="J329" s="71" t="s">
        <v>419</v>
      </c>
      <c r="K329" s="83">
        <f t="shared" si="30"/>
        <v>236</v>
      </c>
      <c r="L329" s="34" t="s">
        <v>47</v>
      </c>
      <c r="M329" s="34" t="s">
        <v>51</v>
      </c>
      <c r="O329" s="34" t="s">
        <v>161</v>
      </c>
      <c r="P329" s="33" t="s">
        <v>162</v>
      </c>
    </row>
    <row r="330" spans="1:16" ht="15" hidden="1" customHeight="1" outlineLevel="2" x14ac:dyDescent="0.25">
      <c r="A330" s="34"/>
      <c r="B330" s="33" t="str">
        <f t="shared" si="27"/>
        <v>Voltage Phase - Circuit 36</v>
      </c>
      <c r="C330" s="34">
        <f t="shared" si="31"/>
        <v>36</v>
      </c>
      <c r="D330" s="21">
        <f t="shared" si="32"/>
        <v>427</v>
      </c>
      <c r="G330" s="23" t="s">
        <v>144</v>
      </c>
      <c r="J330" s="71" t="s">
        <v>419</v>
      </c>
      <c r="K330" s="83">
        <f t="shared" si="30"/>
        <v>237</v>
      </c>
      <c r="L330" s="34" t="s">
        <v>47</v>
      </c>
      <c r="M330" s="34" t="s">
        <v>51</v>
      </c>
      <c r="O330" s="34" t="s">
        <v>161</v>
      </c>
      <c r="P330" s="33" t="s">
        <v>162</v>
      </c>
    </row>
    <row r="331" spans="1:16" ht="15" hidden="1" customHeight="1" outlineLevel="2" x14ac:dyDescent="0.25">
      <c r="A331" s="34"/>
      <c r="B331" s="33" t="str">
        <f t="shared" si="27"/>
        <v>Voltage Phase - Circuit 37</v>
      </c>
      <c r="C331" s="34">
        <f t="shared" si="31"/>
        <v>37</v>
      </c>
      <c r="D331" s="21">
        <f t="shared" si="32"/>
        <v>428</v>
      </c>
      <c r="G331" s="23" t="s">
        <v>144</v>
      </c>
      <c r="J331" s="71" t="s">
        <v>419</v>
      </c>
      <c r="K331" s="83">
        <f t="shared" si="30"/>
        <v>238</v>
      </c>
      <c r="L331" s="34" t="s">
        <v>47</v>
      </c>
      <c r="M331" s="34" t="s">
        <v>51</v>
      </c>
      <c r="O331" s="34" t="s">
        <v>161</v>
      </c>
      <c r="P331" s="33" t="s">
        <v>162</v>
      </c>
    </row>
    <row r="332" spans="1:16" ht="15" hidden="1" customHeight="1" outlineLevel="2" x14ac:dyDescent="0.25">
      <c r="A332" s="34"/>
      <c r="B332" s="33" t="str">
        <f t="shared" si="27"/>
        <v>Voltage Phase - Circuit 38</v>
      </c>
      <c r="C332" s="34">
        <f t="shared" si="31"/>
        <v>38</v>
      </c>
      <c r="D332" s="21">
        <f t="shared" si="32"/>
        <v>429</v>
      </c>
      <c r="G332" s="23" t="s">
        <v>144</v>
      </c>
      <c r="J332" s="71" t="s">
        <v>419</v>
      </c>
      <c r="K332" s="83">
        <f t="shared" si="30"/>
        <v>239</v>
      </c>
      <c r="L332" s="34" t="s">
        <v>47</v>
      </c>
      <c r="M332" s="34" t="s">
        <v>51</v>
      </c>
      <c r="O332" s="34" t="s">
        <v>161</v>
      </c>
      <c r="P332" s="33" t="s">
        <v>162</v>
      </c>
    </row>
    <row r="333" spans="1:16" ht="15" hidden="1" customHeight="1" outlineLevel="2" x14ac:dyDescent="0.25">
      <c r="A333" s="34"/>
      <c r="B333" s="33" t="str">
        <f t="shared" si="27"/>
        <v>Voltage Phase - Circuit 39</v>
      </c>
      <c r="C333" s="34">
        <f t="shared" si="31"/>
        <v>39</v>
      </c>
      <c r="D333" s="21">
        <f t="shared" si="32"/>
        <v>430</v>
      </c>
      <c r="G333" s="23" t="s">
        <v>144</v>
      </c>
      <c r="J333" s="71" t="s">
        <v>419</v>
      </c>
      <c r="K333" s="83">
        <f t="shared" si="30"/>
        <v>240</v>
      </c>
      <c r="L333" s="34" t="s">
        <v>47</v>
      </c>
      <c r="M333" s="34" t="s">
        <v>51</v>
      </c>
      <c r="O333" s="34" t="s">
        <v>161</v>
      </c>
      <c r="P333" s="33" t="s">
        <v>162</v>
      </c>
    </row>
    <row r="334" spans="1:16" ht="15" hidden="1" customHeight="1" outlineLevel="2" x14ac:dyDescent="0.25">
      <c r="A334" s="34"/>
      <c r="B334" s="33" t="str">
        <f t="shared" si="27"/>
        <v>Voltage Phase - Circuit 40</v>
      </c>
      <c r="C334" s="34">
        <f t="shared" si="31"/>
        <v>40</v>
      </c>
      <c r="D334" s="21">
        <f t="shared" si="32"/>
        <v>431</v>
      </c>
      <c r="G334" s="23" t="s">
        <v>144</v>
      </c>
      <c r="J334" s="71" t="s">
        <v>419</v>
      </c>
      <c r="K334" s="83">
        <f t="shared" si="30"/>
        <v>241</v>
      </c>
      <c r="L334" s="34" t="s">
        <v>47</v>
      </c>
      <c r="M334" s="34" t="s">
        <v>51</v>
      </c>
      <c r="O334" s="34" t="s">
        <v>161</v>
      </c>
      <c r="P334" s="33" t="s">
        <v>162</v>
      </c>
    </row>
    <row r="335" spans="1:16" ht="15" hidden="1" customHeight="1" outlineLevel="2" x14ac:dyDescent="0.25">
      <c r="A335" s="34"/>
      <c r="B335" s="33" t="str">
        <f t="shared" si="27"/>
        <v>Voltage Phase - Circuit 41</v>
      </c>
      <c r="C335" s="34">
        <f t="shared" si="31"/>
        <v>41</v>
      </c>
      <c r="D335" s="21">
        <f t="shared" si="32"/>
        <v>432</v>
      </c>
      <c r="G335" s="23" t="s">
        <v>144</v>
      </c>
      <c r="J335" s="71" t="s">
        <v>419</v>
      </c>
      <c r="K335" s="83">
        <f t="shared" si="30"/>
        <v>242</v>
      </c>
      <c r="L335" s="34" t="s">
        <v>47</v>
      </c>
      <c r="M335" s="34" t="s">
        <v>51</v>
      </c>
      <c r="O335" s="34" t="s">
        <v>161</v>
      </c>
      <c r="P335" s="33" t="s">
        <v>162</v>
      </c>
    </row>
    <row r="336" spans="1:16" ht="15" hidden="1" customHeight="1" outlineLevel="2" x14ac:dyDescent="0.25">
      <c r="A336" s="34"/>
      <c r="B336" s="33" t="str">
        <f t="shared" si="27"/>
        <v>Voltage Phase - Circuit 42</v>
      </c>
      <c r="C336" s="34">
        <f t="shared" si="31"/>
        <v>42</v>
      </c>
      <c r="D336" s="21">
        <f t="shared" si="32"/>
        <v>433</v>
      </c>
      <c r="G336" s="23" t="s">
        <v>144</v>
      </c>
      <c r="J336" s="71" t="s">
        <v>419</v>
      </c>
      <c r="K336" s="83">
        <f t="shared" si="30"/>
        <v>243</v>
      </c>
      <c r="L336" s="34" t="s">
        <v>47</v>
      </c>
      <c r="M336" s="34" t="s">
        <v>51</v>
      </c>
      <c r="O336" s="34" t="s">
        <v>161</v>
      </c>
      <c r="P336" s="33" t="s">
        <v>162</v>
      </c>
    </row>
    <row r="337" spans="1:16" ht="15" hidden="1" customHeight="1" outlineLevel="2" x14ac:dyDescent="0.25">
      <c r="A337" s="34"/>
      <c r="B337" s="33" t="str">
        <f t="shared" si="27"/>
        <v>Voltage Phase - Circuit 43</v>
      </c>
      <c r="C337" s="34">
        <f t="shared" si="31"/>
        <v>43</v>
      </c>
      <c r="D337" s="21">
        <f t="shared" si="32"/>
        <v>434</v>
      </c>
      <c r="G337" s="23" t="s">
        <v>144</v>
      </c>
      <c r="J337" s="71" t="s">
        <v>419</v>
      </c>
      <c r="K337" s="83">
        <f t="shared" si="30"/>
        <v>244</v>
      </c>
      <c r="L337" s="34" t="s">
        <v>47</v>
      </c>
      <c r="M337" s="34" t="s">
        <v>51</v>
      </c>
      <c r="O337" s="34" t="s">
        <v>161</v>
      </c>
      <c r="P337" s="33" t="s">
        <v>162</v>
      </c>
    </row>
    <row r="338" spans="1:16" ht="15" hidden="1" customHeight="1" outlineLevel="2" x14ac:dyDescent="0.25">
      <c r="A338" s="34"/>
      <c r="B338" s="33" t="str">
        <f t="shared" si="27"/>
        <v>Voltage Phase - Circuit 44</v>
      </c>
      <c r="C338" s="34">
        <f t="shared" si="31"/>
        <v>44</v>
      </c>
      <c r="D338" s="21">
        <f t="shared" si="32"/>
        <v>435</v>
      </c>
      <c r="G338" s="23" t="s">
        <v>144</v>
      </c>
      <c r="J338" s="71" t="s">
        <v>419</v>
      </c>
      <c r="K338" s="83">
        <f t="shared" si="30"/>
        <v>245</v>
      </c>
      <c r="L338" s="34" t="s">
        <v>47</v>
      </c>
      <c r="M338" s="34" t="s">
        <v>51</v>
      </c>
      <c r="O338" s="34" t="s">
        <v>161</v>
      </c>
      <c r="P338" s="33" t="s">
        <v>162</v>
      </c>
    </row>
    <row r="339" spans="1:16" ht="15" hidden="1" customHeight="1" outlineLevel="2" x14ac:dyDescent="0.25">
      <c r="A339" s="34"/>
      <c r="B339" s="33" t="str">
        <f t="shared" si="27"/>
        <v>Voltage Phase - Circuit 45</v>
      </c>
      <c r="C339" s="34">
        <f t="shared" si="31"/>
        <v>45</v>
      </c>
      <c r="D339" s="21">
        <f t="shared" si="32"/>
        <v>436</v>
      </c>
      <c r="G339" s="23" t="s">
        <v>144</v>
      </c>
      <c r="J339" s="71" t="s">
        <v>419</v>
      </c>
      <c r="K339" s="83">
        <f t="shared" si="30"/>
        <v>246</v>
      </c>
      <c r="L339" s="34" t="s">
        <v>47</v>
      </c>
      <c r="M339" s="34" t="s">
        <v>51</v>
      </c>
      <c r="O339" s="34" t="s">
        <v>161</v>
      </c>
      <c r="P339" s="33" t="s">
        <v>162</v>
      </c>
    </row>
    <row r="340" spans="1:16" ht="15" hidden="1" customHeight="1" outlineLevel="2" x14ac:dyDescent="0.25">
      <c r="A340" s="34"/>
      <c r="B340" s="33" t="str">
        <f t="shared" si="27"/>
        <v>Voltage Phase - Circuit 46</v>
      </c>
      <c r="C340" s="34">
        <f t="shared" si="31"/>
        <v>46</v>
      </c>
      <c r="D340" s="21">
        <f t="shared" si="32"/>
        <v>437</v>
      </c>
      <c r="G340" s="23" t="s">
        <v>144</v>
      </c>
      <c r="J340" s="71" t="s">
        <v>419</v>
      </c>
      <c r="K340" s="83">
        <f t="shared" si="30"/>
        <v>247</v>
      </c>
      <c r="L340" s="34" t="s">
        <v>47</v>
      </c>
      <c r="M340" s="34" t="s">
        <v>51</v>
      </c>
      <c r="O340" s="34" t="s">
        <v>161</v>
      </c>
      <c r="P340" s="33" t="s">
        <v>162</v>
      </c>
    </row>
    <row r="341" spans="1:16" ht="15" hidden="1" customHeight="1" outlineLevel="2" x14ac:dyDescent="0.25">
      <c r="A341" s="34"/>
      <c r="B341" s="33" t="str">
        <f t="shared" si="27"/>
        <v>Voltage Phase - Circuit 47</v>
      </c>
      <c r="C341" s="34">
        <f t="shared" si="31"/>
        <v>47</v>
      </c>
      <c r="D341" s="21">
        <f t="shared" si="32"/>
        <v>438</v>
      </c>
      <c r="G341" s="23" t="s">
        <v>144</v>
      </c>
      <c r="J341" s="71" t="s">
        <v>419</v>
      </c>
      <c r="K341" s="83">
        <f t="shared" si="30"/>
        <v>248</v>
      </c>
      <c r="L341" s="34" t="s">
        <v>47</v>
      </c>
      <c r="M341" s="34" t="s">
        <v>51</v>
      </c>
      <c r="O341" s="34" t="s">
        <v>161</v>
      </c>
      <c r="P341" s="33" t="s">
        <v>162</v>
      </c>
    </row>
    <row r="342" spans="1:16" ht="15" hidden="1" customHeight="1" outlineLevel="2" x14ac:dyDescent="0.25">
      <c r="A342" s="34"/>
      <c r="B342" s="33" t="str">
        <f t="shared" si="27"/>
        <v>Voltage Phase - Circuit 48</v>
      </c>
      <c r="C342" s="34">
        <f t="shared" si="31"/>
        <v>48</v>
      </c>
      <c r="D342" s="21">
        <f t="shared" si="32"/>
        <v>439</v>
      </c>
      <c r="G342" s="23" t="s">
        <v>144</v>
      </c>
      <c r="J342" s="71" t="s">
        <v>419</v>
      </c>
      <c r="K342" s="83">
        <f t="shared" si="30"/>
        <v>249</v>
      </c>
      <c r="L342" s="34" t="s">
        <v>47</v>
      </c>
      <c r="M342" s="34" t="s">
        <v>51</v>
      </c>
      <c r="O342" s="34" t="s">
        <v>161</v>
      </c>
      <c r="P342" s="33" t="s">
        <v>162</v>
      </c>
    </row>
    <row r="343" spans="1:16" ht="15" hidden="1" customHeight="1" outlineLevel="2" x14ac:dyDescent="0.25">
      <c r="A343" s="34"/>
      <c r="B343" s="33" t="str">
        <f t="shared" si="27"/>
        <v>Voltage Phase - Circuit 49</v>
      </c>
      <c r="C343" s="34">
        <f t="shared" si="31"/>
        <v>49</v>
      </c>
      <c r="D343" s="21">
        <f t="shared" si="32"/>
        <v>440</v>
      </c>
      <c r="G343" s="23" t="s">
        <v>144</v>
      </c>
      <c r="J343" s="71" t="s">
        <v>419</v>
      </c>
      <c r="K343" s="83">
        <f t="shared" si="30"/>
        <v>250</v>
      </c>
      <c r="L343" s="34" t="s">
        <v>47</v>
      </c>
      <c r="M343" s="34" t="s">
        <v>51</v>
      </c>
      <c r="O343" s="34" t="s">
        <v>161</v>
      </c>
      <c r="P343" s="33" t="s">
        <v>162</v>
      </c>
    </row>
    <row r="344" spans="1:16" ht="15" hidden="1" customHeight="1" outlineLevel="2" x14ac:dyDescent="0.25">
      <c r="A344" s="34"/>
      <c r="B344" s="33" t="str">
        <f t="shared" si="27"/>
        <v>Voltage Phase - Circuit 50</v>
      </c>
      <c r="C344" s="34">
        <f t="shared" si="31"/>
        <v>50</v>
      </c>
      <c r="D344" s="21">
        <f t="shared" si="32"/>
        <v>441</v>
      </c>
      <c r="G344" s="23" t="s">
        <v>144</v>
      </c>
      <c r="J344" s="71" t="s">
        <v>419</v>
      </c>
      <c r="K344" s="83">
        <f t="shared" si="30"/>
        <v>251</v>
      </c>
      <c r="L344" s="34" t="s">
        <v>47</v>
      </c>
      <c r="M344" s="34" t="s">
        <v>51</v>
      </c>
      <c r="O344" s="34" t="s">
        <v>161</v>
      </c>
      <c r="P344" s="33" t="s">
        <v>162</v>
      </c>
    </row>
    <row r="345" spans="1:16" ht="15" hidden="1" customHeight="1" outlineLevel="2" x14ac:dyDescent="0.25">
      <c r="A345" s="34"/>
      <c r="B345" s="33" t="str">
        <f t="shared" si="27"/>
        <v>Voltage Phase - Circuit 51</v>
      </c>
      <c r="C345" s="34">
        <f t="shared" si="31"/>
        <v>51</v>
      </c>
      <c r="D345" s="21">
        <f t="shared" si="32"/>
        <v>442</v>
      </c>
      <c r="G345" s="23" t="s">
        <v>144</v>
      </c>
      <c r="J345" s="71" t="s">
        <v>419</v>
      </c>
      <c r="K345" s="83">
        <f t="shared" si="30"/>
        <v>252</v>
      </c>
      <c r="L345" s="34" t="s">
        <v>47</v>
      </c>
      <c r="M345" s="34" t="s">
        <v>51</v>
      </c>
      <c r="O345" s="34" t="s">
        <v>161</v>
      </c>
      <c r="P345" s="33" t="s">
        <v>162</v>
      </c>
    </row>
    <row r="346" spans="1:16" ht="15" hidden="1" customHeight="1" outlineLevel="2" x14ac:dyDescent="0.25">
      <c r="A346" s="34"/>
      <c r="B346" s="33" t="str">
        <f t="shared" si="27"/>
        <v>Voltage Phase - Circuit 52</v>
      </c>
      <c r="C346" s="34">
        <f t="shared" si="31"/>
        <v>52</v>
      </c>
      <c r="D346" s="21">
        <f t="shared" si="32"/>
        <v>443</v>
      </c>
      <c r="G346" s="23" t="s">
        <v>144</v>
      </c>
      <c r="J346" s="71" t="s">
        <v>419</v>
      </c>
      <c r="K346" s="83">
        <f t="shared" si="30"/>
        <v>253</v>
      </c>
      <c r="L346" s="34" t="s">
        <v>47</v>
      </c>
      <c r="M346" s="34" t="s">
        <v>51</v>
      </c>
      <c r="O346" s="34" t="s">
        <v>161</v>
      </c>
      <c r="P346" s="33" t="s">
        <v>162</v>
      </c>
    </row>
    <row r="347" spans="1:16" ht="15" hidden="1" customHeight="1" outlineLevel="2" x14ac:dyDescent="0.25">
      <c r="A347" s="34"/>
      <c r="B347" s="33" t="str">
        <f t="shared" si="27"/>
        <v>Voltage Phase - Circuit 53</v>
      </c>
      <c r="C347" s="34">
        <f t="shared" si="31"/>
        <v>53</v>
      </c>
      <c r="D347" s="21">
        <f t="shared" si="32"/>
        <v>444</v>
      </c>
      <c r="G347" s="23" t="s">
        <v>144</v>
      </c>
      <c r="J347" s="71" t="s">
        <v>419</v>
      </c>
      <c r="K347" s="83">
        <f t="shared" si="30"/>
        <v>254</v>
      </c>
      <c r="L347" s="34" t="s">
        <v>47</v>
      </c>
      <c r="M347" s="34" t="s">
        <v>51</v>
      </c>
      <c r="O347" s="34" t="s">
        <v>161</v>
      </c>
      <c r="P347" s="33" t="s">
        <v>162</v>
      </c>
    </row>
    <row r="348" spans="1:16" ht="15" hidden="1" customHeight="1" outlineLevel="2" x14ac:dyDescent="0.25">
      <c r="A348" s="34"/>
      <c r="B348" s="33" t="str">
        <f t="shared" si="27"/>
        <v>Voltage Phase - Circuit 54</v>
      </c>
      <c r="C348" s="34">
        <f t="shared" si="31"/>
        <v>54</v>
      </c>
      <c r="D348" s="21">
        <f t="shared" si="32"/>
        <v>445</v>
      </c>
      <c r="G348" s="23" t="s">
        <v>144</v>
      </c>
      <c r="J348" s="71" t="s">
        <v>419</v>
      </c>
      <c r="K348" s="83">
        <f t="shared" si="30"/>
        <v>255</v>
      </c>
      <c r="L348" s="34" t="s">
        <v>47</v>
      </c>
      <c r="M348" s="34" t="s">
        <v>51</v>
      </c>
      <c r="O348" s="34" t="s">
        <v>161</v>
      </c>
      <c r="P348" s="33" t="s">
        <v>162</v>
      </c>
    </row>
    <row r="349" spans="1:16" ht="15" hidden="1" customHeight="1" outlineLevel="2" x14ac:dyDescent="0.25">
      <c r="A349" s="34"/>
      <c r="B349" s="33" t="str">
        <f t="shared" si="27"/>
        <v>Voltage Phase - Circuit 55</v>
      </c>
      <c r="C349" s="34">
        <f t="shared" si="31"/>
        <v>55</v>
      </c>
      <c r="D349" s="21">
        <f t="shared" si="32"/>
        <v>446</v>
      </c>
      <c r="G349" s="23" t="s">
        <v>144</v>
      </c>
      <c r="J349" s="71" t="s">
        <v>419</v>
      </c>
      <c r="K349" s="83">
        <f t="shared" si="30"/>
        <v>256</v>
      </c>
      <c r="L349" s="34" t="s">
        <v>47</v>
      </c>
      <c r="M349" s="34" t="s">
        <v>51</v>
      </c>
      <c r="O349" s="34" t="s">
        <v>161</v>
      </c>
      <c r="P349" s="33" t="s">
        <v>162</v>
      </c>
    </row>
    <row r="350" spans="1:16" ht="15" hidden="1" customHeight="1" outlineLevel="2" x14ac:dyDescent="0.25">
      <c r="A350" s="34"/>
      <c r="B350" s="33" t="str">
        <f t="shared" si="27"/>
        <v>Voltage Phase - Circuit 56</v>
      </c>
      <c r="C350" s="34">
        <f t="shared" si="31"/>
        <v>56</v>
      </c>
      <c r="D350" s="21">
        <f t="shared" si="32"/>
        <v>447</v>
      </c>
      <c r="G350" s="23" t="s">
        <v>144</v>
      </c>
      <c r="J350" s="71" t="s">
        <v>419</v>
      </c>
      <c r="K350" s="83">
        <f t="shared" si="30"/>
        <v>257</v>
      </c>
      <c r="L350" s="34" t="s">
        <v>47</v>
      </c>
      <c r="M350" s="34" t="s">
        <v>51</v>
      </c>
      <c r="O350" s="34" t="s">
        <v>161</v>
      </c>
      <c r="P350" s="33" t="s">
        <v>162</v>
      </c>
    </row>
    <row r="351" spans="1:16" ht="15" hidden="1" customHeight="1" outlineLevel="2" x14ac:dyDescent="0.25">
      <c r="A351" s="34"/>
      <c r="B351" s="33" t="str">
        <f t="shared" si="27"/>
        <v>Voltage Phase - Circuit 57</v>
      </c>
      <c r="C351" s="34">
        <f t="shared" si="31"/>
        <v>57</v>
      </c>
      <c r="D351" s="21">
        <f t="shared" si="32"/>
        <v>448</v>
      </c>
      <c r="G351" s="23" t="s">
        <v>144</v>
      </c>
      <c r="J351" s="71" t="s">
        <v>419</v>
      </c>
      <c r="K351" s="83">
        <f t="shared" si="30"/>
        <v>258</v>
      </c>
      <c r="L351" s="34" t="s">
        <v>47</v>
      </c>
      <c r="M351" s="34" t="s">
        <v>51</v>
      </c>
      <c r="O351" s="34" t="s">
        <v>161</v>
      </c>
      <c r="P351" s="33" t="s">
        <v>162</v>
      </c>
    </row>
    <row r="352" spans="1:16" ht="15" hidden="1" customHeight="1" outlineLevel="2" x14ac:dyDescent="0.25">
      <c r="A352" s="34"/>
      <c r="B352" s="33" t="str">
        <f t="shared" si="27"/>
        <v>Voltage Phase - Circuit 58</v>
      </c>
      <c r="C352" s="34">
        <f t="shared" si="31"/>
        <v>58</v>
      </c>
      <c r="D352" s="21">
        <f t="shared" si="32"/>
        <v>449</v>
      </c>
      <c r="G352" s="23" t="s">
        <v>144</v>
      </c>
      <c r="J352" s="71" t="s">
        <v>419</v>
      </c>
      <c r="K352" s="83">
        <f t="shared" si="30"/>
        <v>259</v>
      </c>
      <c r="L352" s="34" t="s">
        <v>47</v>
      </c>
      <c r="M352" s="34" t="s">
        <v>51</v>
      </c>
      <c r="O352" s="34" t="s">
        <v>161</v>
      </c>
      <c r="P352" s="33" t="s">
        <v>162</v>
      </c>
    </row>
    <row r="353" spans="1:16" ht="15" hidden="1" customHeight="1" outlineLevel="2" x14ac:dyDescent="0.25">
      <c r="A353" s="34"/>
      <c r="B353" s="33" t="str">
        <f t="shared" si="27"/>
        <v>Voltage Phase - Circuit 59</v>
      </c>
      <c r="C353" s="34">
        <f t="shared" si="31"/>
        <v>59</v>
      </c>
      <c r="D353" s="21">
        <f t="shared" si="32"/>
        <v>450</v>
      </c>
      <c r="G353" s="23" t="s">
        <v>144</v>
      </c>
      <c r="J353" s="71" t="s">
        <v>419</v>
      </c>
      <c r="K353" s="83">
        <f t="shared" si="30"/>
        <v>260</v>
      </c>
      <c r="L353" s="34" t="s">
        <v>47</v>
      </c>
      <c r="M353" s="34" t="s">
        <v>51</v>
      </c>
      <c r="O353" s="34" t="s">
        <v>161</v>
      </c>
      <c r="P353" s="33" t="s">
        <v>162</v>
      </c>
    </row>
    <row r="354" spans="1:16" ht="15" hidden="1" customHeight="1" outlineLevel="2" x14ac:dyDescent="0.25">
      <c r="A354" s="34"/>
      <c r="B354" s="33" t="str">
        <f t="shared" si="27"/>
        <v>Voltage Phase - Circuit 60</v>
      </c>
      <c r="C354" s="34">
        <f t="shared" si="31"/>
        <v>60</v>
      </c>
      <c r="D354" s="21">
        <f t="shared" si="32"/>
        <v>451</v>
      </c>
      <c r="G354" s="23" t="s">
        <v>144</v>
      </c>
      <c r="J354" s="71" t="s">
        <v>419</v>
      </c>
      <c r="K354" s="83">
        <f t="shared" si="30"/>
        <v>261</v>
      </c>
      <c r="L354" s="34" t="s">
        <v>47</v>
      </c>
      <c r="M354" s="34" t="s">
        <v>51</v>
      </c>
      <c r="O354" s="34" t="s">
        <v>161</v>
      </c>
      <c r="P354" s="33" t="s">
        <v>162</v>
      </c>
    </row>
    <row r="355" spans="1:16" ht="15" hidden="1" customHeight="1" outlineLevel="2" x14ac:dyDescent="0.25">
      <c r="A355" s="34"/>
      <c r="B355" s="33" t="str">
        <f t="shared" si="27"/>
        <v>Voltage Phase - Circuit 61</v>
      </c>
      <c r="C355" s="34">
        <f t="shared" si="31"/>
        <v>61</v>
      </c>
      <c r="D355" s="21">
        <f t="shared" si="32"/>
        <v>452</v>
      </c>
      <c r="G355" s="23" t="s">
        <v>144</v>
      </c>
      <c r="J355" s="71" t="s">
        <v>419</v>
      </c>
      <c r="K355" s="83">
        <f t="shared" si="30"/>
        <v>262</v>
      </c>
      <c r="L355" s="34" t="s">
        <v>47</v>
      </c>
      <c r="M355" s="34" t="s">
        <v>51</v>
      </c>
      <c r="O355" s="34" t="s">
        <v>161</v>
      </c>
      <c r="P355" s="33" t="s">
        <v>162</v>
      </c>
    </row>
    <row r="356" spans="1:16" ht="15" hidden="1" customHeight="1" outlineLevel="2" x14ac:dyDescent="0.25">
      <c r="A356" s="34"/>
      <c r="B356" s="33" t="str">
        <f t="shared" si="27"/>
        <v>Voltage Phase - Circuit 62</v>
      </c>
      <c r="C356" s="34">
        <f t="shared" si="31"/>
        <v>62</v>
      </c>
      <c r="D356" s="21">
        <f t="shared" si="32"/>
        <v>453</v>
      </c>
      <c r="G356" s="23" t="s">
        <v>144</v>
      </c>
      <c r="J356" s="71" t="s">
        <v>419</v>
      </c>
      <c r="K356" s="83">
        <f t="shared" si="30"/>
        <v>263</v>
      </c>
      <c r="L356" s="34" t="s">
        <v>47</v>
      </c>
      <c r="M356" s="34" t="s">
        <v>51</v>
      </c>
      <c r="O356" s="34" t="s">
        <v>161</v>
      </c>
      <c r="P356" s="33" t="s">
        <v>162</v>
      </c>
    </row>
    <row r="357" spans="1:16" ht="15" hidden="1" customHeight="1" outlineLevel="2" x14ac:dyDescent="0.25">
      <c r="A357" s="34"/>
      <c r="B357" s="33" t="str">
        <f t="shared" si="27"/>
        <v>Voltage Phase - Circuit 63</v>
      </c>
      <c r="C357" s="34">
        <f t="shared" si="31"/>
        <v>63</v>
      </c>
      <c r="D357" s="21">
        <f t="shared" si="32"/>
        <v>454</v>
      </c>
      <c r="G357" s="23" t="s">
        <v>144</v>
      </c>
      <c r="J357" s="71" t="s">
        <v>419</v>
      </c>
      <c r="K357" s="83">
        <f t="shared" si="30"/>
        <v>264</v>
      </c>
      <c r="L357" s="34" t="s">
        <v>47</v>
      </c>
      <c r="M357" s="34" t="s">
        <v>51</v>
      </c>
      <c r="O357" s="34" t="s">
        <v>161</v>
      </c>
      <c r="P357" s="33" t="s">
        <v>162</v>
      </c>
    </row>
    <row r="358" spans="1:16" ht="15" hidden="1" customHeight="1" outlineLevel="2" x14ac:dyDescent="0.25">
      <c r="A358" s="34"/>
      <c r="B358" s="33" t="str">
        <f t="shared" si="27"/>
        <v>Voltage Phase - Circuit 64</v>
      </c>
      <c r="C358" s="34">
        <f t="shared" si="31"/>
        <v>64</v>
      </c>
      <c r="D358" s="21">
        <f t="shared" si="32"/>
        <v>455</v>
      </c>
      <c r="G358" s="23" t="s">
        <v>144</v>
      </c>
      <c r="J358" s="71" t="s">
        <v>419</v>
      </c>
      <c r="K358" s="83">
        <f t="shared" si="30"/>
        <v>265</v>
      </c>
      <c r="L358" s="34" t="s">
        <v>47</v>
      </c>
      <c r="M358" s="34" t="s">
        <v>51</v>
      </c>
      <c r="O358" s="34" t="s">
        <v>161</v>
      </c>
      <c r="P358" s="33" t="s">
        <v>162</v>
      </c>
    </row>
    <row r="359" spans="1:16" ht="15" hidden="1" customHeight="1" outlineLevel="2" x14ac:dyDescent="0.25">
      <c r="A359" s="34"/>
      <c r="B359" s="33" t="str">
        <f t="shared" si="27"/>
        <v>Voltage Phase - Circuit 65</v>
      </c>
      <c r="C359" s="34">
        <f t="shared" si="31"/>
        <v>65</v>
      </c>
      <c r="D359" s="21">
        <f t="shared" si="32"/>
        <v>456</v>
      </c>
      <c r="G359" s="23" t="s">
        <v>144</v>
      </c>
      <c r="J359" s="71" t="s">
        <v>419</v>
      </c>
      <c r="K359" s="83">
        <f t="shared" si="30"/>
        <v>266</v>
      </c>
      <c r="L359" s="34" t="s">
        <v>47</v>
      </c>
      <c r="M359" s="34" t="s">
        <v>51</v>
      </c>
      <c r="O359" s="34" t="s">
        <v>161</v>
      </c>
      <c r="P359" s="33" t="s">
        <v>162</v>
      </c>
    </row>
    <row r="360" spans="1:16" ht="15" hidden="1" customHeight="1" outlineLevel="2" x14ac:dyDescent="0.25">
      <c r="A360" s="34"/>
      <c r="B360" s="33" t="str">
        <f t="shared" ref="B360:B390" si="33">CONCATENATE("Voltage Phase - Circuit ",C360)</f>
        <v>Voltage Phase - Circuit 66</v>
      </c>
      <c r="C360" s="34">
        <f t="shared" ref="C360:C390" si="34">C359+1</f>
        <v>66</v>
      </c>
      <c r="D360" s="21">
        <f t="shared" ref="D360:D390" si="35">D359+1</f>
        <v>457</v>
      </c>
      <c r="G360" s="23" t="s">
        <v>144</v>
      </c>
      <c r="J360" s="71" t="s">
        <v>419</v>
      </c>
      <c r="K360" s="83">
        <f t="shared" ref="K360:K390" si="36">K359+1</f>
        <v>267</v>
      </c>
      <c r="L360" s="34" t="s">
        <v>47</v>
      </c>
      <c r="M360" s="34" t="s">
        <v>51</v>
      </c>
      <c r="O360" s="34" t="s">
        <v>161</v>
      </c>
      <c r="P360" s="33" t="s">
        <v>162</v>
      </c>
    </row>
    <row r="361" spans="1:16" ht="15" hidden="1" customHeight="1" outlineLevel="2" x14ac:dyDescent="0.25">
      <c r="A361" s="34"/>
      <c r="B361" s="33" t="str">
        <f t="shared" si="33"/>
        <v>Voltage Phase - Circuit 67</v>
      </c>
      <c r="C361" s="34">
        <f t="shared" si="34"/>
        <v>67</v>
      </c>
      <c r="D361" s="21">
        <f t="shared" si="35"/>
        <v>458</v>
      </c>
      <c r="G361" s="23" t="s">
        <v>144</v>
      </c>
      <c r="J361" s="71" t="s">
        <v>419</v>
      </c>
      <c r="K361" s="83">
        <f t="shared" si="36"/>
        <v>268</v>
      </c>
      <c r="L361" s="34" t="s">
        <v>47</v>
      </c>
      <c r="M361" s="34" t="s">
        <v>51</v>
      </c>
      <c r="O361" s="34" t="s">
        <v>161</v>
      </c>
      <c r="P361" s="33" t="s">
        <v>162</v>
      </c>
    </row>
    <row r="362" spans="1:16" ht="15" hidden="1" customHeight="1" outlineLevel="2" x14ac:dyDescent="0.25">
      <c r="A362" s="34"/>
      <c r="B362" s="33" t="str">
        <f t="shared" si="33"/>
        <v>Voltage Phase - Circuit 68</v>
      </c>
      <c r="C362" s="34">
        <f t="shared" si="34"/>
        <v>68</v>
      </c>
      <c r="D362" s="21">
        <f t="shared" si="35"/>
        <v>459</v>
      </c>
      <c r="G362" s="23" t="s">
        <v>144</v>
      </c>
      <c r="J362" s="71" t="s">
        <v>419</v>
      </c>
      <c r="K362" s="83">
        <f t="shared" si="36"/>
        <v>269</v>
      </c>
      <c r="L362" s="34" t="s">
        <v>47</v>
      </c>
      <c r="M362" s="34" t="s">
        <v>51</v>
      </c>
      <c r="O362" s="34" t="s">
        <v>161</v>
      </c>
      <c r="P362" s="33" t="s">
        <v>162</v>
      </c>
    </row>
    <row r="363" spans="1:16" ht="15" hidden="1" customHeight="1" outlineLevel="2" x14ac:dyDescent="0.25">
      <c r="A363" s="34"/>
      <c r="B363" s="33" t="str">
        <f t="shared" si="33"/>
        <v>Voltage Phase - Circuit 69</v>
      </c>
      <c r="C363" s="34">
        <f t="shared" si="34"/>
        <v>69</v>
      </c>
      <c r="D363" s="21">
        <f t="shared" si="35"/>
        <v>460</v>
      </c>
      <c r="G363" s="23" t="s">
        <v>144</v>
      </c>
      <c r="J363" s="71" t="s">
        <v>419</v>
      </c>
      <c r="K363" s="83">
        <f t="shared" si="36"/>
        <v>270</v>
      </c>
      <c r="L363" s="34" t="s">
        <v>47</v>
      </c>
      <c r="M363" s="34" t="s">
        <v>51</v>
      </c>
      <c r="O363" s="34" t="s">
        <v>161</v>
      </c>
      <c r="P363" s="33" t="s">
        <v>162</v>
      </c>
    </row>
    <row r="364" spans="1:16" ht="15" hidden="1" customHeight="1" outlineLevel="2" x14ac:dyDescent="0.25">
      <c r="A364" s="34"/>
      <c r="B364" s="33" t="str">
        <f t="shared" si="33"/>
        <v>Voltage Phase - Circuit 70</v>
      </c>
      <c r="C364" s="34">
        <f t="shared" si="34"/>
        <v>70</v>
      </c>
      <c r="D364" s="21">
        <f t="shared" si="35"/>
        <v>461</v>
      </c>
      <c r="G364" s="23" t="s">
        <v>144</v>
      </c>
      <c r="J364" s="71" t="s">
        <v>419</v>
      </c>
      <c r="K364" s="83">
        <f t="shared" si="36"/>
        <v>271</v>
      </c>
      <c r="L364" s="34" t="s">
        <v>47</v>
      </c>
      <c r="M364" s="34" t="s">
        <v>51</v>
      </c>
      <c r="O364" s="34" t="s">
        <v>161</v>
      </c>
      <c r="P364" s="33" t="s">
        <v>162</v>
      </c>
    </row>
    <row r="365" spans="1:16" ht="15" hidden="1" customHeight="1" outlineLevel="2" x14ac:dyDescent="0.25">
      <c r="A365" s="34"/>
      <c r="B365" s="33" t="str">
        <f t="shared" si="33"/>
        <v>Voltage Phase - Circuit 71</v>
      </c>
      <c r="C365" s="34">
        <f t="shared" si="34"/>
        <v>71</v>
      </c>
      <c r="D365" s="21">
        <f t="shared" si="35"/>
        <v>462</v>
      </c>
      <c r="G365" s="23" t="s">
        <v>144</v>
      </c>
      <c r="J365" s="71" t="s">
        <v>419</v>
      </c>
      <c r="K365" s="83">
        <f t="shared" si="36"/>
        <v>272</v>
      </c>
      <c r="L365" s="34" t="s">
        <v>47</v>
      </c>
      <c r="M365" s="34" t="s">
        <v>51</v>
      </c>
      <c r="O365" s="34" t="s">
        <v>161</v>
      </c>
      <c r="P365" s="33" t="s">
        <v>162</v>
      </c>
    </row>
    <row r="366" spans="1:16" ht="15" hidden="1" customHeight="1" outlineLevel="2" x14ac:dyDescent="0.25">
      <c r="A366" s="34"/>
      <c r="B366" s="33" t="str">
        <f t="shared" si="33"/>
        <v>Voltage Phase - Circuit 72</v>
      </c>
      <c r="C366" s="34">
        <f t="shared" si="34"/>
        <v>72</v>
      </c>
      <c r="D366" s="21">
        <f t="shared" si="35"/>
        <v>463</v>
      </c>
      <c r="G366" s="23" t="s">
        <v>144</v>
      </c>
      <c r="J366" s="71" t="s">
        <v>419</v>
      </c>
      <c r="K366" s="83">
        <f t="shared" si="36"/>
        <v>273</v>
      </c>
      <c r="L366" s="34" t="s">
        <v>47</v>
      </c>
      <c r="M366" s="34" t="s">
        <v>51</v>
      </c>
      <c r="O366" s="34" t="s">
        <v>161</v>
      </c>
      <c r="P366" s="33" t="s">
        <v>162</v>
      </c>
    </row>
    <row r="367" spans="1:16" ht="15" hidden="1" customHeight="1" outlineLevel="2" x14ac:dyDescent="0.25">
      <c r="A367" s="34"/>
      <c r="B367" s="33" t="str">
        <f t="shared" si="33"/>
        <v>Voltage Phase - Circuit 73</v>
      </c>
      <c r="C367" s="34">
        <f t="shared" si="34"/>
        <v>73</v>
      </c>
      <c r="D367" s="21">
        <f t="shared" si="35"/>
        <v>464</v>
      </c>
      <c r="G367" s="23" t="s">
        <v>144</v>
      </c>
      <c r="J367" s="71" t="s">
        <v>419</v>
      </c>
      <c r="K367" s="83">
        <f t="shared" si="36"/>
        <v>274</v>
      </c>
      <c r="L367" s="34" t="s">
        <v>47</v>
      </c>
      <c r="M367" s="34" t="s">
        <v>51</v>
      </c>
      <c r="O367" s="34" t="s">
        <v>161</v>
      </c>
      <c r="P367" s="33" t="s">
        <v>162</v>
      </c>
    </row>
    <row r="368" spans="1:16" ht="15" hidden="1" customHeight="1" outlineLevel="2" x14ac:dyDescent="0.25">
      <c r="A368" s="34"/>
      <c r="B368" s="33" t="str">
        <f t="shared" si="33"/>
        <v>Voltage Phase - Circuit 74</v>
      </c>
      <c r="C368" s="34">
        <f t="shared" si="34"/>
        <v>74</v>
      </c>
      <c r="D368" s="21">
        <f t="shared" si="35"/>
        <v>465</v>
      </c>
      <c r="G368" s="23" t="s">
        <v>144</v>
      </c>
      <c r="J368" s="71" t="s">
        <v>419</v>
      </c>
      <c r="K368" s="83">
        <f t="shared" si="36"/>
        <v>275</v>
      </c>
      <c r="L368" s="34" t="s">
        <v>47</v>
      </c>
      <c r="M368" s="34" t="s">
        <v>51</v>
      </c>
      <c r="O368" s="34" t="s">
        <v>161</v>
      </c>
      <c r="P368" s="33" t="s">
        <v>162</v>
      </c>
    </row>
    <row r="369" spans="1:16" ht="15" hidden="1" customHeight="1" outlineLevel="2" x14ac:dyDescent="0.25">
      <c r="A369" s="34"/>
      <c r="B369" s="33" t="str">
        <f t="shared" si="33"/>
        <v>Voltage Phase - Circuit 75</v>
      </c>
      <c r="C369" s="34">
        <f t="shared" si="34"/>
        <v>75</v>
      </c>
      <c r="D369" s="21">
        <f t="shared" si="35"/>
        <v>466</v>
      </c>
      <c r="G369" s="23" t="s">
        <v>144</v>
      </c>
      <c r="J369" s="71" t="s">
        <v>419</v>
      </c>
      <c r="K369" s="83">
        <f t="shared" si="36"/>
        <v>276</v>
      </c>
      <c r="L369" s="34" t="s">
        <v>47</v>
      </c>
      <c r="M369" s="34" t="s">
        <v>51</v>
      </c>
      <c r="O369" s="34" t="s">
        <v>161</v>
      </c>
      <c r="P369" s="33" t="s">
        <v>162</v>
      </c>
    </row>
    <row r="370" spans="1:16" ht="15" hidden="1" customHeight="1" outlineLevel="2" x14ac:dyDescent="0.25">
      <c r="A370" s="34"/>
      <c r="B370" s="33" t="str">
        <f t="shared" si="33"/>
        <v>Voltage Phase - Circuit 76</v>
      </c>
      <c r="C370" s="34">
        <f t="shared" si="34"/>
        <v>76</v>
      </c>
      <c r="D370" s="21">
        <f t="shared" si="35"/>
        <v>467</v>
      </c>
      <c r="G370" s="23" t="s">
        <v>144</v>
      </c>
      <c r="J370" s="71" t="s">
        <v>419</v>
      </c>
      <c r="K370" s="83">
        <f t="shared" si="36"/>
        <v>277</v>
      </c>
      <c r="L370" s="34" t="s">
        <v>47</v>
      </c>
      <c r="M370" s="34" t="s">
        <v>51</v>
      </c>
      <c r="O370" s="34" t="s">
        <v>161</v>
      </c>
      <c r="P370" s="33" t="s">
        <v>162</v>
      </c>
    </row>
    <row r="371" spans="1:16" ht="15" hidden="1" customHeight="1" outlineLevel="2" x14ac:dyDescent="0.25">
      <c r="A371" s="34"/>
      <c r="B371" s="33" t="str">
        <f t="shared" si="33"/>
        <v>Voltage Phase - Circuit 77</v>
      </c>
      <c r="C371" s="34">
        <f t="shared" si="34"/>
        <v>77</v>
      </c>
      <c r="D371" s="21">
        <f t="shared" si="35"/>
        <v>468</v>
      </c>
      <c r="G371" s="23" t="s">
        <v>144</v>
      </c>
      <c r="J371" s="71" t="s">
        <v>419</v>
      </c>
      <c r="K371" s="83">
        <f t="shared" si="36"/>
        <v>278</v>
      </c>
      <c r="L371" s="34" t="s">
        <v>47</v>
      </c>
      <c r="M371" s="34" t="s">
        <v>51</v>
      </c>
      <c r="O371" s="34" t="s">
        <v>161</v>
      </c>
      <c r="P371" s="33" t="s">
        <v>162</v>
      </c>
    </row>
    <row r="372" spans="1:16" ht="15" hidden="1" customHeight="1" outlineLevel="2" x14ac:dyDescent="0.25">
      <c r="A372" s="34"/>
      <c r="B372" s="33" t="str">
        <f t="shared" si="33"/>
        <v>Voltage Phase - Circuit 78</v>
      </c>
      <c r="C372" s="34">
        <f t="shared" si="34"/>
        <v>78</v>
      </c>
      <c r="D372" s="21">
        <f t="shared" si="35"/>
        <v>469</v>
      </c>
      <c r="G372" s="23" t="s">
        <v>144</v>
      </c>
      <c r="J372" s="71" t="s">
        <v>419</v>
      </c>
      <c r="K372" s="83">
        <f t="shared" si="36"/>
        <v>279</v>
      </c>
      <c r="L372" s="34" t="s">
        <v>47</v>
      </c>
      <c r="M372" s="34" t="s">
        <v>51</v>
      </c>
      <c r="O372" s="34" t="s">
        <v>161</v>
      </c>
      <c r="P372" s="33" t="s">
        <v>162</v>
      </c>
    </row>
    <row r="373" spans="1:16" ht="15" hidden="1" customHeight="1" outlineLevel="2" x14ac:dyDescent="0.25">
      <c r="A373" s="34"/>
      <c r="B373" s="33" t="str">
        <f t="shared" si="33"/>
        <v>Voltage Phase - Circuit 79</v>
      </c>
      <c r="C373" s="34">
        <f t="shared" si="34"/>
        <v>79</v>
      </c>
      <c r="D373" s="21">
        <f t="shared" si="35"/>
        <v>470</v>
      </c>
      <c r="G373" s="23" t="s">
        <v>144</v>
      </c>
      <c r="J373" s="71" t="s">
        <v>419</v>
      </c>
      <c r="K373" s="83">
        <f t="shared" si="36"/>
        <v>280</v>
      </c>
      <c r="L373" s="34" t="s">
        <v>47</v>
      </c>
      <c r="M373" s="34" t="s">
        <v>51</v>
      </c>
      <c r="O373" s="34" t="s">
        <v>161</v>
      </c>
      <c r="P373" s="33" t="s">
        <v>162</v>
      </c>
    </row>
    <row r="374" spans="1:16" ht="15" hidden="1" customHeight="1" outlineLevel="2" x14ac:dyDescent="0.25">
      <c r="A374" s="34"/>
      <c r="B374" s="33" t="str">
        <f t="shared" si="33"/>
        <v>Voltage Phase - Circuit 80</v>
      </c>
      <c r="C374" s="34">
        <f t="shared" si="34"/>
        <v>80</v>
      </c>
      <c r="D374" s="21">
        <f t="shared" si="35"/>
        <v>471</v>
      </c>
      <c r="G374" s="23" t="s">
        <v>144</v>
      </c>
      <c r="J374" s="71" t="s">
        <v>419</v>
      </c>
      <c r="K374" s="83">
        <f t="shared" si="36"/>
        <v>281</v>
      </c>
      <c r="L374" s="34" t="s">
        <v>47</v>
      </c>
      <c r="M374" s="34" t="s">
        <v>51</v>
      </c>
      <c r="O374" s="34" t="s">
        <v>161</v>
      </c>
      <c r="P374" s="33" t="s">
        <v>162</v>
      </c>
    </row>
    <row r="375" spans="1:16" ht="15" hidden="1" customHeight="1" outlineLevel="2" x14ac:dyDescent="0.25">
      <c r="A375" s="34"/>
      <c r="B375" s="33" t="str">
        <f t="shared" si="33"/>
        <v>Voltage Phase - Circuit 81</v>
      </c>
      <c r="C375" s="34">
        <f t="shared" si="34"/>
        <v>81</v>
      </c>
      <c r="D375" s="21">
        <f t="shared" si="35"/>
        <v>472</v>
      </c>
      <c r="G375" s="23" t="s">
        <v>144</v>
      </c>
      <c r="J375" s="71" t="s">
        <v>419</v>
      </c>
      <c r="K375" s="83">
        <f t="shared" si="36"/>
        <v>282</v>
      </c>
      <c r="L375" s="34" t="s">
        <v>47</v>
      </c>
      <c r="M375" s="34" t="s">
        <v>51</v>
      </c>
      <c r="O375" s="34" t="s">
        <v>161</v>
      </c>
      <c r="P375" s="33" t="s">
        <v>162</v>
      </c>
    </row>
    <row r="376" spans="1:16" ht="15" hidden="1" customHeight="1" outlineLevel="2" x14ac:dyDescent="0.25">
      <c r="A376" s="34"/>
      <c r="B376" s="33" t="str">
        <f t="shared" si="33"/>
        <v>Voltage Phase - Circuit 82</v>
      </c>
      <c r="C376" s="34">
        <f t="shared" si="34"/>
        <v>82</v>
      </c>
      <c r="D376" s="21">
        <f t="shared" si="35"/>
        <v>473</v>
      </c>
      <c r="G376" s="23" t="s">
        <v>144</v>
      </c>
      <c r="J376" s="71" t="s">
        <v>419</v>
      </c>
      <c r="K376" s="83">
        <f t="shared" si="36"/>
        <v>283</v>
      </c>
      <c r="L376" s="34" t="s">
        <v>47</v>
      </c>
      <c r="M376" s="34" t="s">
        <v>51</v>
      </c>
      <c r="O376" s="34" t="s">
        <v>161</v>
      </c>
      <c r="P376" s="33" t="s">
        <v>162</v>
      </c>
    </row>
    <row r="377" spans="1:16" ht="15" hidden="1" customHeight="1" outlineLevel="2" x14ac:dyDescent="0.25">
      <c r="A377" s="34"/>
      <c r="B377" s="33" t="str">
        <f t="shared" si="33"/>
        <v>Voltage Phase - Circuit 83</v>
      </c>
      <c r="C377" s="34">
        <f t="shared" si="34"/>
        <v>83</v>
      </c>
      <c r="D377" s="21">
        <f t="shared" si="35"/>
        <v>474</v>
      </c>
      <c r="G377" s="23" t="s">
        <v>144</v>
      </c>
      <c r="J377" s="71" t="s">
        <v>419</v>
      </c>
      <c r="K377" s="83">
        <f t="shared" si="36"/>
        <v>284</v>
      </c>
      <c r="L377" s="34" t="s">
        <v>47</v>
      </c>
      <c r="M377" s="34" t="s">
        <v>51</v>
      </c>
      <c r="O377" s="34" t="s">
        <v>161</v>
      </c>
      <c r="P377" s="33" t="s">
        <v>162</v>
      </c>
    </row>
    <row r="378" spans="1:16" ht="15" hidden="1" customHeight="1" outlineLevel="2" x14ac:dyDescent="0.25">
      <c r="A378" s="34"/>
      <c r="B378" s="33" t="str">
        <f t="shared" si="33"/>
        <v>Voltage Phase - Circuit 84</v>
      </c>
      <c r="C378" s="34">
        <f t="shared" si="34"/>
        <v>84</v>
      </c>
      <c r="D378" s="21">
        <f t="shared" si="35"/>
        <v>475</v>
      </c>
      <c r="G378" s="23" t="s">
        <v>144</v>
      </c>
      <c r="J378" s="71" t="s">
        <v>419</v>
      </c>
      <c r="K378" s="83">
        <f t="shared" si="36"/>
        <v>285</v>
      </c>
      <c r="L378" s="34" t="s">
        <v>47</v>
      </c>
      <c r="M378" s="34" t="s">
        <v>51</v>
      </c>
      <c r="O378" s="34" t="s">
        <v>161</v>
      </c>
      <c r="P378" s="33" t="s">
        <v>162</v>
      </c>
    </row>
    <row r="379" spans="1:16" ht="15" hidden="1" customHeight="1" outlineLevel="2" x14ac:dyDescent="0.25">
      <c r="A379" s="34"/>
      <c r="B379" s="33" t="str">
        <f t="shared" si="33"/>
        <v>Voltage Phase - Circuit 85</v>
      </c>
      <c r="C379" s="34">
        <f t="shared" si="34"/>
        <v>85</v>
      </c>
      <c r="D379" s="21">
        <f t="shared" si="35"/>
        <v>476</v>
      </c>
      <c r="G379" s="23" t="s">
        <v>144</v>
      </c>
      <c r="J379" s="71" t="s">
        <v>419</v>
      </c>
      <c r="K379" s="83">
        <f t="shared" si="36"/>
        <v>286</v>
      </c>
      <c r="L379" s="34" t="s">
        <v>47</v>
      </c>
      <c r="M379" s="34" t="s">
        <v>51</v>
      </c>
      <c r="O379" s="34" t="s">
        <v>161</v>
      </c>
      <c r="P379" s="33" t="s">
        <v>162</v>
      </c>
    </row>
    <row r="380" spans="1:16" ht="15" hidden="1" customHeight="1" outlineLevel="2" x14ac:dyDescent="0.25">
      <c r="A380" s="34"/>
      <c r="B380" s="33" t="str">
        <f t="shared" si="33"/>
        <v>Voltage Phase - Circuit 86</v>
      </c>
      <c r="C380" s="34">
        <f t="shared" si="34"/>
        <v>86</v>
      </c>
      <c r="D380" s="21">
        <f t="shared" si="35"/>
        <v>477</v>
      </c>
      <c r="G380" s="23" t="s">
        <v>144</v>
      </c>
      <c r="J380" s="71" t="s">
        <v>419</v>
      </c>
      <c r="K380" s="83">
        <f t="shared" si="36"/>
        <v>287</v>
      </c>
      <c r="L380" s="34" t="s">
        <v>47</v>
      </c>
      <c r="M380" s="34" t="s">
        <v>51</v>
      </c>
      <c r="O380" s="34" t="s">
        <v>161</v>
      </c>
      <c r="P380" s="33" t="s">
        <v>162</v>
      </c>
    </row>
    <row r="381" spans="1:16" ht="15" hidden="1" customHeight="1" outlineLevel="2" x14ac:dyDescent="0.25">
      <c r="A381" s="34"/>
      <c r="B381" s="33" t="str">
        <f t="shared" si="33"/>
        <v>Voltage Phase - Circuit 87</v>
      </c>
      <c r="C381" s="34">
        <f t="shared" si="34"/>
        <v>87</v>
      </c>
      <c r="D381" s="21">
        <f t="shared" si="35"/>
        <v>478</v>
      </c>
      <c r="G381" s="23" t="s">
        <v>144</v>
      </c>
      <c r="J381" s="71" t="s">
        <v>419</v>
      </c>
      <c r="K381" s="83">
        <f t="shared" si="36"/>
        <v>288</v>
      </c>
      <c r="L381" s="34" t="s">
        <v>47</v>
      </c>
      <c r="M381" s="34" t="s">
        <v>51</v>
      </c>
      <c r="O381" s="34" t="s">
        <v>161</v>
      </c>
      <c r="P381" s="33" t="s">
        <v>162</v>
      </c>
    </row>
    <row r="382" spans="1:16" ht="15.75" hidden="1" customHeight="1" outlineLevel="2" x14ac:dyDescent="0.25">
      <c r="B382" s="33" t="str">
        <f t="shared" si="33"/>
        <v>Voltage Phase - Circuit 88</v>
      </c>
      <c r="C382" s="34">
        <f t="shared" si="34"/>
        <v>88</v>
      </c>
      <c r="D382" s="21">
        <f t="shared" si="35"/>
        <v>479</v>
      </c>
      <c r="G382" s="23" t="s">
        <v>144</v>
      </c>
      <c r="J382" s="71" t="s">
        <v>419</v>
      </c>
      <c r="K382" s="83">
        <f t="shared" si="36"/>
        <v>289</v>
      </c>
      <c r="L382" s="34" t="s">
        <v>47</v>
      </c>
      <c r="M382" s="34" t="s">
        <v>51</v>
      </c>
      <c r="O382" s="34" t="s">
        <v>161</v>
      </c>
      <c r="P382" s="33" t="s">
        <v>162</v>
      </c>
    </row>
    <row r="383" spans="1:16" ht="15.75" hidden="1" customHeight="1" outlineLevel="2" x14ac:dyDescent="0.25">
      <c r="B383" s="33" t="str">
        <f t="shared" si="33"/>
        <v>Voltage Phase - Circuit 89</v>
      </c>
      <c r="C383" s="34">
        <f t="shared" si="34"/>
        <v>89</v>
      </c>
      <c r="D383" s="21">
        <f t="shared" si="35"/>
        <v>480</v>
      </c>
      <c r="G383" s="23" t="s">
        <v>144</v>
      </c>
      <c r="J383" s="71" t="s">
        <v>419</v>
      </c>
      <c r="K383" s="83">
        <f t="shared" si="36"/>
        <v>290</v>
      </c>
      <c r="L383" s="34" t="s">
        <v>47</v>
      </c>
      <c r="M383" s="34" t="s">
        <v>51</v>
      </c>
      <c r="O383" s="34" t="s">
        <v>161</v>
      </c>
      <c r="P383" s="33" t="s">
        <v>162</v>
      </c>
    </row>
    <row r="384" spans="1:16" ht="15.75" hidden="1" customHeight="1" outlineLevel="2" x14ac:dyDescent="0.25">
      <c r="B384" s="33" t="str">
        <f t="shared" si="33"/>
        <v>Voltage Phase - Circuit 90</v>
      </c>
      <c r="C384" s="34">
        <f t="shared" si="34"/>
        <v>90</v>
      </c>
      <c r="D384" s="21">
        <f t="shared" si="35"/>
        <v>481</v>
      </c>
      <c r="G384" s="23" t="s">
        <v>144</v>
      </c>
      <c r="J384" s="71" t="s">
        <v>419</v>
      </c>
      <c r="K384" s="83">
        <f t="shared" si="36"/>
        <v>291</v>
      </c>
      <c r="L384" s="34" t="s">
        <v>47</v>
      </c>
      <c r="M384" s="34" t="s">
        <v>51</v>
      </c>
      <c r="O384" s="34" t="s">
        <v>161</v>
      </c>
      <c r="P384" s="33" t="s">
        <v>162</v>
      </c>
    </row>
    <row r="385" spans="2:16" ht="15.75" hidden="1" customHeight="1" outlineLevel="2" x14ac:dyDescent="0.25">
      <c r="B385" s="33" t="str">
        <f t="shared" si="33"/>
        <v>Voltage Phase - Circuit 91</v>
      </c>
      <c r="C385" s="34">
        <f t="shared" si="34"/>
        <v>91</v>
      </c>
      <c r="D385" s="21">
        <f t="shared" si="35"/>
        <v>482</v>
      </c>
      <c r="G385" s="23" t="s">
        <v>144</v>
      </c>
      <c r="J385" s="71" t="s">
        <v>419</v>
      </c>
      <c r="K385" s="83">
        <f t="shared" si="36"/>
        <v>292</v>
      </c>
      <c r="L385" s="34" t="s">
        <v>47</v>
      </c>
      <c r="M385" s="34" t="s">
        <v>51</v>
      </c>
      <c r="O385" s="34" t="s">
        <v>161</v>
      </c>
      <c r="P385" s="33" t="s">
        <v>162</v>
      </c>
    </row>
    <row r="386" spans="2:16" ht="15.75" hidden="1" customHeight="1" outlineLevel="2" x14ac:dyDescent="0.25">
      <c r="B386" s="33" t="str">
        <f t="shared" si="33"/>
        <v>Voltage Phase - Circuit 92</v>
      </c>
      <c r="C386" s="34">
        <f t="shared" si="34"/>
        <v>92</v>
      </c>
      <c r="D386" s="21">
        <f t="shared" si="35"/>
        <v>483</v>
      </c>
      <c r="G386" s="23" t="s">
        <v>144</v>
      </c>
      <c r="J386" s="71" t="s">
        <v>419</v>
      </c>
      <c r="K386" s="83">
        <f t="shared" si="36"/>
        <v>293</v>
      </c>
      <c r="L386" s="34" t="s">
        <v>47</v>
      </c>
      <c r="M386" s="34" t="s">
        <v>51</v>
      </c>
      <c r="O386" s="34" t="s">
        <v>161</v>
      </c>
      <c r="P386" s="33" t="s">
        <v>162</v>
      </c>
    </row>
    <row r="387" spans="2:16" ht="15.75" hidden="1" customHeight="1" outlineLevel="2" x14ac:dyDescent="0.25">
      <c r="B387" s="33" t="str">
        <f t="shared" si="33"/>
        <v>Voltage Phase - Circuit 93</v>
      </c>
      <c r="C387" s="34">
        <f t="shared" si="34"/>
        <v>93</v>
      </c>
      <c r="D387" s="21">
        <f t="shared" si="35"/>
        <v>484</v>
      </c>
      <c r="G387" s="23" t="s">
        <v>144</v>
      </c>
      <c r="J387" s="71" t="s">
        <v>419</v>
      </c>
      <c r="K387" s="83">
        <f t="shared" si="36"/>
        <v>294</v>
      </c>
      <c r="L387" s="34" t="s">
        <v>47</v>
      </c>
      <c r="M387" s="34" t="s">
        <v>51</v>
      </c>
      <c r="O387" s="34" t="s">
        <v>161</v>
      </c>
      <c r="P387" s="33" t="s">
        <v>162</v>
      </c>
    </row>
    <row r="388" spans="2:16" ht="15.75" hidden="1" customHeight="1" outlineLevel="2" x14ac:dyDescent="0.25">
      <c r="B388" s="33" t="str">
        <f t="shared" si="33"/>
        <v>Voltage Phase - Circuit 94</v>
      </c>
      <c r="C388" s="34">
        <f t="shared" si="34"/>
        <v>94</v>
      </c>
      <c r="D388" s="21">
        <f t="shared" si="35"/>
        <v>485</v>
      </c>
      <c r="G388" s="23" t="s">
        <v>144</v>
      </c>
      <c r="J388" s="71" t="s">
        <v>419</v>
      </c>
      <c r="K388" s="83">
        <f t="shared" si="36"/>
        <v>295</v>
      </c>
      <c r="L388" s="34" t="s">
        <v>47</v>
      </c>
      <c r="M388" s="34" t="s">
        <v>51</v>
      </c>
      <c r="O388" s="34" t="s">
        <v>161</v>
      </c>
      <c r="P388" s="33" t="s">
        <v>162</v>
      </c>
    </row>
    <row r="389" spans="2:16" ht="15.75" hidden="1" customHeight="1" outlineLevel="2" x14ac:dyDescent="0.25">
      <c r="B389" s="33" t="str">
        <f t="shared" si="33"/>
        <v>Voltage Phase - Circuit 95</v>
      </c>
      <c r="C389" s="34">
        <f t="shared" si="34"/>
        <v>95</v>
      </c>
      <c r="D389" s="21">
        <f t="shared" si="35"/>
        <v>486</v>
      </c>
      <c r="G389" s="23" t="s">
        <v>144</v>
      </c>
      <c r="J389" s="71" t="s">
        <v>419</v>
      </c>
      <c r="K389" s="83">
        <f t="shared" si="36"/>
        <v>296</v>
      </c>
      <c r="L389" s="34" t="s">
        <v>47</v>
      </c>
      <c r="M389" s="34" t="s">
        <v>51</v>
      </c>
      <c r="O389" s="34" t="s">
        <v>161</v>
      </c>
      <c r="P389" s="33" t="s">
        <v>162</v>
      </c>
    </row>
    <row r="390" spans="2:16" ht="15.75" hidden="1" customHeight="1" outlineLevel="2" x14ac:dyDescent="0.25">
      <c r="B390" s="33" t="str">
        <f t="shared" si="33"/>
        <v>Voltage Phase - Circuit 96</v>
      </c>
      <c r="C390" s="34">
        <f t="shared" si="34"/>
        <v>96</v>
      </c>
      <c r="D390" s="21">
        <f t="shared" si="35"/>
        <v>487</v>
      </c>
      <c r="G390" s="23" t="s">
        <v>144</v>
      </c>
      <c r="J390" s="71" t="s">
        <v>419</v>
      </c>
      <c r="K390" s="83">
        <f t="shared" si="36"/>
        <v>297</v>
      </c>
      <c r="L390" s="34" t="s">
        <v>47</v>
      </c>
      <c r="M390" s="34" t="s">
        <v>51</v>
      </c>
      <c r="O390" s="34" t="s">
        <v>161</v>
      </c>
      <c r="P390" s="33" t="s">
        <v>162</v>
      </c>
    </row>
    <row r="391" spans="2:16" outlineLevel="1" collapsed="1" x14ac:dyDescent="0.25"/>
    <row r="392" spans="2:16" outlineLevel="1" x14ac:dyDescent="0.25">
      <c r="B392" s="18" t="s">
        <v>452</v>
      </c>
      <c r="C392" s="8"/>
      <c r="D392" s="9">
        <f>E294+1</f>
        <v>488</v>
      </c>
      <c r="E392" s="8">
        <f>D490</f>
        <v>583</v>
      </c>
      <c r="F392" s="10"/>
      <c r="G392" s="11" t="s">
        <v>144</v>
      </c>
      <c r="H392" s="9"/>
      <c r="I392" s="11"/>
      <c r="J392" s="81" t="s">
        <v>419</v>
      </c>
      <c r="K392" s="182" t="s">
        <v>450</v>
      </c>
      <c r="L392" s="184" t="s">
        <v>47</v>
      </c>
      <c r="M392" s="175" t="s">
        <v>51</v>
      </c>
      <c r="N392" s="175"/>
      <c r="O392" s="175" t="s">
        <v>163</v>
      </c>
      <c r="P392" s="276" t="s">
        <v>893</v>
      </c>
    </row>
    <row r="393" spans="2:16" outlineLevel="1" x14ac:dyDescent="0.25">
      <c r="B393" s="19"/>
      <c r="C393" s="20"/>
      <c r="E393" s="20"/>
      <c r="J393" s="82"/>
      <c r="K393" s="180"/>
      <c r="L393" s="185"/>
      <c r="M393" s="176"/>
      <c r="N393" s="176"/>
      <c r="O393" s="176"/>
      <c r="P393" s="294"/>
    </row>
    <row r="394" spans="2:16" outlineLevel="1" x14ac:dyDescent="0.25">
      <c r="B394" s="24"/>
      <c r="C394" s="14"/>
      <c r="D394" s="15"/>
      <c r="E394" s="14"/>
      <c r="F394" s="16"/>
      <c r="G394" s="17"/>
      <c r="H394" s="15"/>
      <c r="I394" s="17"/>
      <c r="J394" s="74"/>
      <c r="K394" s="181"/>
      <c r="L394" s="186"/>
      <c r="M394" s="177"/>
      <c r="N394" s="177"/>
      <c r="O394" s="177"/>
      <c r="P394" s="277"/>
    </row>
    <row r="395" spans="2:16" ht="15.75" hidden="1" customHeight="1" outlineLevel="2" x14ac:dyDescent="0.25">
      <c r="B395" s="33" t="str">
        <f>CONCATENATE("True Meter Assingment - Circuit ",C395)</f>
        <v>True Meter Assingment - Circuit 1</v>
      </c>
      <c r="C395" s="34">
        <v>1</v>
      </c>
      <c r="D395" s="21">
        <f>D392</f>
        <v>488</v>
      </c>
      <c r="G395" s="23" t="s">
        <v>144</v>
      </c>
      <c r="J395" s="71" t="s">
        <v>419</v>
      </c>
      <c r="K395" s="83">
        <f>K390+1</f>
        <v>298</v>
      </c>
      <c r="L395" s="34" t="s">
        <v>47</v>
      </c>
      <c r="M395" s="34" t="s">
        <v>51</v>
      </c>
      <c r="O395" s="34" t="s">
        <v>163</v>
      </c>
    </row>
    <row r="396" spans="2:16" ht="15.75" hidden="1" customHeight="1" outlineLevel="2" x14ac:dyDescent="0.25">
      <c r="B396" s="33" t="str">
        <f t="shared" ref="B396:B459" si="37">CONCATENATE("True Meter Assingment - Circuit ",C396)</f>
        <v>True Meter Assingment - Circuit 2</v>
      </c>
      <c r="C396" s="34">
        <f t="shared" ref="C396:C427" si="38">C395+1</f>
        <v>2</v>
      </c>
      <c r="D396" s="21">
        <f t="shared" ref="D396:D427" si="39">D395+1</f>
        <v>489</v>
      </c>
      <c r="G396" s="23" t="s">
        <v>144</v>
      </c>
      <c r="J396" s="71" t="s">
        <v>419</v>
      </c>
      <c r="K396" s="83">
        <f t="shared" ref="K396:K459" si="40">K395+1</f>
        <v>299</v>
      </c>
      <c r="L396" s="34" t="s">
        <v>47</v>
      </c>
      <c r="M396" s="34" t="s">
        <v>51</v>
      </c>
      <c r="O396" s="34" t="s">
        <v>163</v>
      </c>
    </row>
    <row r="397" spans="2:16" ht="15.75" hidden="1" customHeight="1" outlineLevel="2" x14ac:dyDescent="0.25">
      <c r="B397" s="33" t="str">
        <f t="shared" si="37"/>
        <v>True Meter Assingment - Circuit 3</v>
      </c>
      <c r="C397" s="34">
        <f t="shared" si="38"/>
        <v>3</v>
      </c>
      <c r="D397" s="21">
        <f t="shared" si="39"/>
        <v>490</v>
      </c>
      <c r="G397" s="23" t="s">
        <v>144</v>
      </c>
      <c r="J397" s="71" t="s">
        <v>419</v>
      </c>
      <c r="K397" s="83">
        <f t="shared" si="40"/>
        <v>300</v>
      </c>
      <c r="L397" s="34" t="s">
        <v>47</v>
      </c>
      <c r="M397" s="34" t="s">
        <v>51</v>
      </c>
      <c r="O397" s="34" t="s">
        <v>163</v>
      </c>
    </row>
    <row r="398" spans="2:16" ht="15.75" hidden="1" customHeight="1" outlineLevel="2" x14ac:dyDescent="0.25">
      <c r="B398" s="33" t="str">
        <f t="shared" si="37"/>
        <v>True Meter Assingment - Circuit 4</v>
      </c>
      <c r="C398" s="34">
        <f t="shared" si="38"/>
        <v>4</v>
      </c>
      <c r="D398" s="21">
        <f t="shared" si="39"/>
        <v>491</v>
      </c>
      <c r="G398" s="23" t="s">
        <v>144</v>
      </c>
      <c r="J398" s="71" t="s">
        <v>419</v>
      </c>
      <c r="K398" s="83">
        <f t="shared" si="40"/>
        <v>301</v>
      </c>
      <c r="L398" s="34" t="s">
        <v>47</v>
      </c>
      <c r="M398" s="34" t="s">
        <v>51</v>
      </c>
      <c r="O398" s="34" t="s">
        <v>163</v>
      </c>
    </row>
    <row r="399" spans="2:16" ht="15.75" hidden="1" customHeight="1" outlineLevel="2" x14ac:dyDescent="0.25">
      <c r="B399" s="33" t="str">
        <f t="shared" si="37"/>
        <v>True Meter Assingment - Circuit 5</v>
      </c>
      <c r="C399" s="34">
        <f t="shared" si="38"/>
        <v>5</v>
      </c>
      <c r="D399" s="21">
        <f t="shared" si="39"/>
        <v>492</v>
      </c>
      <c r="G399" s="23" t="s">
        <v>144</v>
      </c>
      <c r="J399" s="71" t="s">
        <v>419</v>
      </c>
      <c r="K399" s="83">
        <f t="shared" si="40"/>
        <v>302</v>
      </c>
      <c r="L399" s="34" t="s">
        <v>47</v>
      </c>
      <c r="M399" s="34" t="s">
        <v>51</v>
      </c>
      <c r="O399" s="34" t="s">
        <v>163</v>
      </c>
    </row>
    <row r="400" spans="2:16" ht="15.75" hidden="1" customHeight="1" outlineLevel="2" x14ac:dyDescent="0.25">
      <c r="B400" s="33" t="str">
        <f t="shared" si="37"/>
        <v>True Meter Assingment - Circuit 6</v>
      </c>
      <c r="C400" s="34">
        <f t="shared" si="38"/>
        <v>6</v>
      </c>
      <c r="D400" s="21">
        <f t="shared" si="39"/>
        <v>493</v>
      </c>
      <c r="G400" s="23" t="s">
        <v>144</v>
      </c>
      <c r="J400" s="71" t="s">
        <v>419</v>
      </c>
      <c r="K400" s="83">
        <f t="shared" si="40"/>
        <v>303</v>
      </c>
      <c r="L400" s="34" t="s">
        <v>47</v>
      </c>
      <c r="M400" s="34" t="s">
        <v>51</v>
      </c>
      <c r="O400" s="34" t="s">
        <v>163</v>
      </c>
    </row>
    <row r="401" spans="1:15" ht="15.75" hidden="1" customHeight="1" outlineLevel="2" x14ac:dyDescent="0.25">
      <c r="B401" s="33" t="str">
        <f t="shared" si="37"/>
        <v>True Meter Assingment - Circuit 7</v>
      </c>
      <c r="C401" s="34">
        <f t="shared" si="38"/>
        <v>7</v>
      </c>
      <c r="D401" s="21">
        <f t="shared" si="39"/>
        <v>494</v>
      </c>
      <c r="G401" s="23" t="s">
        <v>144</v>
      </c>
      <c r="J401" s="71" t="s">
        <v>419</v>
      </c>
      <c r="K401" s="83">
        <f t="shared" si="40"/>
        <v>304</v>
      </c>
      <c r="L401" s="34" t="s">
        <v>47</v>
      </c>
      <c r="M401" s="34" t="s">
        <v>51</v>
      </c>
      <c r="O401" s="34" t="s">
        <v>163</v>
      </c>
    </row>
    <row r="402" spans="1:15" ht="15" hidden="1" customHeight="1" outlineLevel="2" x14ac:dyDescent="0.25">
      <c r="A402" s="34"/>
      <c r="B402" s="33" t="str">
        <f t="shared" si="37"/>
        <v>True Meter Assingment - Circuit 8</v>
      </c>
      <c r="C402" s="34">
        <f t="shared" si="38"/>
        <v>8</v>
      </c>
      <c r="D402" s="21">
        <f t="shared" si="39"/>
        <v>495</v>
      </c>
      <c r="G402" s="23" t="s">
        <v>144</v>
      </c>
      <c r="J402" s="71" t="s">
        <v>419</v>
      </c>
      <c r="K402" s="83">
        <f t="shared" si="40"/>
        <v>305</v>
      </c>
      <c r="L402" s="34" t="s">
        <v>47</v>
      </c>
      <c r="M402" s="34" t="s">
        <v>51</v>
      </c>
      <c r="O402" s="34" t="s">
        <v>163</v>
      </c>
    </row>
    <row r="403" spans="1:15" ht="15" hidden="1" customHeight="1" outlineLevel="2" x14ac:dyDescent="0.25">
      <c r="A403" s="34"/>
      <c r="B403" s="33" t="str">
        <f t="shared" si="37"/>
        <v>True Meter Assingment - Circuit 9</v>
      </c>
      <c r="C403" s="34">
        <f t="shared" si="38"/>
        <v>9</v>
      </c>
      <c r="D403" s="21">
        <f t="shared" si="39"/>
        <v>496</v>
      </c>
      <c r="G403" s="23" t="s">
        <v>144</v>
      </c>
      <c r="J403" s="71" t="s">
        <v>419</v>
      </c>
      <c r="K403" s="83">
        <f t="shared" si="40"/>
        <v>306</v>
      </c>
      <c r="L403" s="34" t="s">
        <v>47</v>
      </c>
      <c r="M403" s="34" t="s">
        <v>51</v>
      </c>
      <c r="O403" s="34" t="s">
        <v>163</v>
      </c>
    </row>
    <row r="404" spans="1:15" ht="15" hidden="1" customHeight="1" outlineLevel="2" x14ac:dyDescent="0.25">
      <c r="A404" s="34"/>
      <c r="B404" s="33" t="str">
        <f t="shared" si="37"/>
        <v>True Meter Assingment - Circuit 10</v>
      </c>
      <c r="C404" s="34">
        <f t="shared" si="38"/>
        <v>10</v>
      </c>
      <c r="D404" s="21">
        <f t="shared" si="39"/>
        <v>497</v>
      </c>
      <c r="G404" s="23" t="s">
        <v>144</v>
      </c>
      <c r="J404" s="71" t="s">
        <v>419</v>
      </c>
      <c r="K404" s="83">
        <f t="shared" si="40"/>
        <v>307</v>
      </c>
      <c r="L404" s="34" t="s">
        <v>47</v>
      </c>
      <c r="M404" s="34" t="s">
        <v>51</v>
      </c>
      <c r="O404" s="34" t="s">
        <v>163</v>
      </c>
    </row>
    <row r="405" spans="1:15" ht="15" hidden="1" customHeight="1" outlineLevel="2" x14ac:dyDescent="0.25">
      <c r="A405" s="34"/>
      <c r="B405" s="33" t="str">
        <f t="shared" si="37"/>
        <v>True Meter Assingment - Circuit 11</v>
      </c>
      <c r="C405" s="34">
        <f t="shared" si="38"/>
        <v>11</v>
      </c>
      <c r="D405" s="21">
        <f t="shared" si="39"/>
        <v>498</v>
      </c>
      <c r="G405" s="23" t="s">
        <v>144</v>
      </c>
      <c r="J405" s="71" t="s">
        <v>419</v>
      </c>
      <c r="K405" s="83">
        <f t="shared" si="40"/>
        <v>308</v>
      </c>
      <c r="L405" s="34" t="s">
        <v>47</v>
      </c>
      <c r="M405" s="34" t="s">
        <v>51</v>
      </c>
      <c r="O405" s="34" t="s">
        <v>163</v>
      </c>
    </row>
    <row r="406" spans="1:15" ht="15" hidden="1" customHeight="1" outlineLevel="2" x14ac:dyDescent="0.25">
      <c r="A406" s="34"/>
      <c r="B406" s="33" t="str">
        <f t="shared" si="37"/>
        <v>True Meter Assingment - Circuit 12</v>
      </c>
      <c r="C406" s="34">
        <f t="shared" si="38"/>
        <v>12</v>
      </c>
      <c r="D406" s="21">
        <f t="shared" si="39"/>
        <v>499</v>
      </c>
      <c r="G406" s="23" t="s">
        <v>144</v>
      </c>
      <c r="J406" s="71" t="s">
        <v>419</v>
      </c>
      <c r="K406" s="83">
        <f t="shared" si="40"/>
        <v>309</v>
      </c>
      <c r="L406" s="34" t="s">
        <v>47</v>
      </c>
      <c r="M406" s="34" t="s">
        <v>51</v>
      </c>
      <c r="O406" s="34" t="s">
        <v>163</v>
      </c>
    </row>
    <row r="407" spans="1:15" ht="15" hidden="1" customHeight="1" outlineLevel="2" x14ac:dyDescent="0.25">
      <c r="A407" s="34"/>
      <c r="B407" s="33" t="str">
        <f t="shared" si="37"/>
        <v>True Meter Assingment - Circuit 13</v>
      </c>
      <c r="C407" s="34">
        <f t="shared" si="38"/>
        <v>13</v>
      </c>
      <c r="D407" s="21">
        <f t="shared" si="39"/>
        <v>500</v>
      </c>
      <c r="G407" s="23" t="s">
        <v>144</v>
      </c>
      <c r="J407" s="71" t="s">
        <v>419</v>
      </c>
      <c r="K407" s="83">
        <f t="shared" si="40"/>
        <v>310</v>
      </c>
      <c r="L407" s="34" t="s">
        <v>47</v>
      </c>
      <c r="M407" s="34" t="s">
        <v>51</v>
      </c>
      <c r="O407" s="34" t="s">
        <v>163</v>
      </c>
    </row>
    <row r="408" spans="1:15" ht="15" hidden="1" customHeight="1" outlineLevel="2" x14ac:dyDescent="0.25">
      <c r="A408" s="34"/>
      <c r="B408" s="33" t="str">
        <f t="shared" si="37"/>
        <v>True Meter Assingment - Circuit 14</v>
      </c>
      <c r="C408" s="34">
        <f t="shared" si="38"/>
        <v>14</v>
      </c>
      <c r="D408" s="21">
        <f t="shared" si="39"/>
        <v>501</v>
      </c>
      <c r="G408" s="23" t="s">
        <v>144</v>
      </c>
      <c r="J408" s="71" t="s">
        <v>419</v>
      </c>
      <c r="K408" s="83">
        <f t="shared" si="40"/>
        <v>311</v>
      </c>
      <c r="L408" s="34" t="s">
        <v>47</v>
      </c>
      <c r="M408" s="34" t="s">
        <v>51</v>
      </c>
      <c r="O408" s="34" t="s">
        <v>163</v>
      </c>
    </row>
    <row r="409" spans="1:15" ht="15" hidden="1" customHeight="1" outlineLevel="2" x14ac:dyDescent="0.25">
      <c r="A409" s="34"/>
      <c r="B409" s="33" t="str">
        <f t="shared" si="37"/>
        <v>True Meter Assingment - Circuit 15</v>
      </c>
      <c r="C409" s="34">
        <f t="shared" si="38"/>
        <v>15</v>
      </c>
      <c r="D409" s="21">
        <f t="shared" si="39"/>
        <v>502</v>
      </c>
      <c r="G409" s="23" t="s">
        <v>144</v>
      </c>
      <c r="J409" s="71" t="s">
        <v>419</v>
      </c>
      <c r="K409" s="83">
        <f t="shared" si="40"/>
        <v>312</v>
      </c>
      <c r="L409" s="34" t="s">
        <v>47</v>
      </c>
      <c r="M409" s="34" t="s">
        <v>51</v>
      </c>
      <c r="O409" s="34" t="s">
        <v>163</v>
      </c>
    </row>
    <row r="410" spans="1:15" ht="15" hidden="1" customHeight="1" outlineLevel="2" x14ac:dyDescent="0.25">
      <c r="A410" s="34"/>
      <c r="B410" s="33" t="str">
        <f t="shared" si="37"/>
        <v>True Meter Assingment - Circuit 16</v>
      </c>
      <c r="C410" s="34">
        <f t="shared" si="38"/>
        <v>16</v>
      </c>
      <c r="D410" s="21">
        <f t="shared" si="39"/>
        <v>503</v>
      </c>
      <c r="G410" s="23" t="s">
        <v>144</v>
      </c>
      <c r="J410" s="71" t="s">
        <v>419</v>
      </c>
      <c r="K410" s="83">
        <f t="shared" si="40"/>
        <v>313</v>
      </c>
      <c r="L410" s="34" t="s">
        <v>47</v>
      </c>
      <c r="M410" s="34" t="s">
        <v>51</v>
      </c>
      <c r="O410" s="34" t="s">
        <v>163</v>
      </c>
    </row>
    <row r="411" spans="1:15" ht="15" hidden="1" customHeight="1" outlineLevel="2" x14ac:dyDescent="0.25">
      <c r="A411" s="34"/>
      <c r="B411" s="33" t="str">
        <f t="shared" si="37"/>
        <v>True Meter Assingment - Circuit 17</v>
      </c>
      <c r="C411" s="34">
        <f t="shared" si="38"/>
        <v>17</v>
      </c>
      <c r="D411" s="21">
        <f t="shared" si="39"/>
        <v>504</v>
      </c>
      <c r="G411" s="23" t="s">
        <v>144</v>
      </c>
      <c r="J411" s="71" t="s">
        <v>419</v>
      </c>
      <c r="K411" s="83">
        <f t="shared" si="40"/>
        <v>314</v>
      </c>
      <c r="L411" s="34" t="s">
        <v>47</v>
      </c>
      <c r="M411" s="34" t="s">
        <v>51</v>
      </c>
      <c r="O411" s="34" t="s">
        <v>163</v>
      </c>
    </row>
    <row r="412" spans="1:15" ht="15" hidden="1" customHeight="1" outlineLevel="2" x14ac:dyDescent="0.25">
      <c r="A412" s="34"/>
      <c r="B412" s="33" t="str">
        <f t="shared" si="37"/>
        <v>True Meter Assingment - Circuit 18</v>
      </c>
      <c r="C412" s="34">
        <f t="shared" si="38"/>
        <v>18</v>
      </c>
      <c r="D412" s="21">
        <f t="shared" si="39"/>
        <v>505</v>
      </c>
      <c r="G412" s="23" t="s">
        <v>144</v>
      </c>
      <c r="J412" s="71" t="s">
        <v>419</v>
      </c>
      <c r="K412" s="83">
        <f t="shared" si="40"/>
        <v>315</v>
      </c>
      <c r="L412" s="34" t="s">
        <v>47</v>
      </c>
      <c r="M412" s="34" t="s">
        <v>51</v>
      </c>
      <c r="O412" s="34" t="s">
        <v>163</v>
      </c>
    </row>
    <row r="413" spans="1:15" ht="15" hidden="1" customHeight="1" outlineLevel="2" x14ac:dyDescent="0.25">
      <c r="A413" s="34"/>
      <c r="B413" s="33" t="str">
        <f t="shared" si="37"/>
        <v>True Meter Assingment - Circuit 19</v>
      </c>
      <c r="C413" s="34">
        <f t="shared" si="38"/>
        <v>19</v>
      </c>
      <c r="D413" s="21">
        <f t="shared" si="39"/>
        <v>506</v>
      </c>
      <c r="G413" s="23" t="s">
        <v>144</v>
      </c>
      <c r="J413" s="71" t="s">
        <v>419</v>
      </c>
      <c r="K413" s="83">
        <f t="shared" si="40"/>
        <v>316</v>
      </c>
      <c r="L413" s="34" t="s">
        <v>47</v>
      </c>
      <c r="M413" s="34" t="s">
        <v>51</v>
      </c>
      <c r="O413" s="34" t="s">
        <v>163</v>
      </c>
    </row>
    <row r="414" spans="1:15" ht="15" hidden="1" customHeight="1" outlineLevel="2" x14ac:dyDescent="0.25">
      <c r="A414" s="34"/>
      <c r="B414" s="33" t="str">
        <f t="shared" si="37"/>
        <v>True Meter Assingment - Circuit 20</v>
      </c>
      <c r="C414" s="34">
        <f t="shared" si="38"/>
        <v>20</v>
      </c>
      <c r="D414" s="21">
        <f t="shared" si="39"/>
        <v>507</v>
      </c>
      <c r="G414" s="23" t="s">
        <v>144</v>
      </c>
      <c r="J414" s="71" t="s">
        <v>419</v>
      </c>
      <c r="K414" s="83">
        <f t="shared" si="40"/>
        <v>317</v>
      </c>
      <c r="L414" s="34" t="s">
        <v>47</v>
      </c>
      <c r="M414" s="34" t="s">
        <v>51</v>
      </c>
      <c r="O414" s="34" t="s">
        <v>163</v>
      </c>
    </row>
    <row r="415" spans="1:15" ht="15" hidden="1" customHeight="1" outlineLevel="2" x14ac:dyDescent="0.25">
      <c r="A415" s="34"/>
      <c r="B415" s="33" t="str">
        <f t="shared" si="37"/>
        <v>True Meter Assingment - Circuit 21</v>
      </c>
      <c r="C415" s="34">
        <f t="shared" si="38"/>
        <v>21</v>
      </c>
      <c r="D415" s="21">
        <f t="shared" si="39"/>
        <v>508</v>
      </c>
      <c r="G415" s="23" t="s">
        <v>144</v>
      </c>
      <c r="J415" s="71" t="s">
        <v>419</v>
      </c>
      <c r="K415" s="83">
        <f t="shared" si="40"/>
        <v>318</v>
      </c>
      <c r="L415" s="34" t="s">
        <v>47</v>
      </c>
      <c r="M415" s="34" t="s">
        <v>51</v>
      </c>
      <c r="O415" s="34" t="s">
        <v>163</v>
      </c>
    </row>
    <row r="416" spans="1:15" ht="15" hidden="1" customHeight="1" outlineLevel="2" x14ac:dyDescent="0.25">
      <c r="A416" s="34"/>
      <c r="B416" s="33" t="str">
        <f t="shared" si="37"/>
        <v>True Meter Assingment - Circuit 22</v>
      </c>
      <c r="C416" s="34">
        <f t="shared" si="38"/>
        <v>22</v>
      </c>
      <c r="D416" s="21">
        <f t="shared" si="39"/>
        <v>509</v>
      </c>
      <c r="G416" s="23" t="s">
        <v>144</v>
      </c>
      <c r="J416" s="71" t="s">
        <v>419</v>
      </c>
      <c r="K416" s="83">
        <f t="shared" si="40"/>
        <v>319</v>
      </c>
      <c r="L416" s="34" t="s">
        <v>47</v>
      </c>
      <c r="M416" s="34" t="s">
        <v>51</v>
      </c>
      <c r="O416" s="34" t="s">
        <v>163</v>
      </c>
    </row>
    <row r="417" spans="1:15" ht="15" hidden="1" customHeight="1" outlineLevel="2" x14ac:dyDescent="0.25">
      <c r="A417" s="34"/>
      <c r="B417" s="33" t="str">
        <f t="shared" si="37"/>
        <v>True Meter Assingment - Circuit 23</v>
      </c>
      <c r="C417" s="34">
        <f t="shared" si="38"/>
        <v>23</v>
      </c>
      <c r="D417" s="21">
        <f t="shared" si="39"/>
        <v>510</v>
      </c>
      <c r="G417" s="23" t="s">
        <v>144</v>
      </c>
      <c r="J417" s="71" t="s">
        <v>419</v>
      </c>
      <c r="K417" s="83">
        <f t="shared" si="40"/>
        <v>320</v>
      </c>
      <c r="L417" s="34" t="s">
        <v>47</v>
      </c>
      <c r="M417" s="34" t="s">
        <v>51</v>
      </c>
      <c r="O417" s="34" t="s">
        <v>163</v>
      </c>
    </row>
    <row r="418" spans="1:15" ht="15" hidden="1" customHeight="1" outlineLevel="2" x14ac:dyDescent="0.25">
      <c r="A418" s="34"/>
      <c r="B418" s="33" t="str">
        <f t="shared" si="37"/>
        <v>True Meter Assingment - Circuit 24</v>
      </c>
      <c r="C418" s="34">
        <f t="shared" si="38"/>
        <v>24</v>
      </c>
      <c r="D418" s="21">
        <f t="shared" si="39"/>
        <v>511</v>
      </c>
      <c r="G418" s="23" t="s">
        <v>144</v>
      </c>
      <c r="J418" s="71" t="s">
        <v>419</v>
      </c>
      <c r="K418" s="83">
        <f t="shared" si="40"/>
        <v>321</v>
      </c>
      <c r="L418" s="34" t="s">
        <v>47</v>
      </c>
      <c r="M418" s="34" t="s">
        <v>51</v>
      </c>
      <c r="O418" s="34" t="s">
        <v>163</v>
      </c>
    </row>
    <row r="419" spans="1:15" ht="15" hidden="1" customHeight="1" outlineLevel="2" x14ac:dyDescent="0.25">
      <c r="A419" s="34"/>
      <c r="B419" s="33" t="str">
        <f t="shared" si="37"/>
        <v>True Meter Assingment - Circuit 25</v>
      </c>
      <c r="C419" s="34">
        <f t="shared" si="38"/>
        <v>25</v>
      </c>
      <c r="D419" s="21">
        <f t="shared" si="39"/>
        <v>512</v>
      </c>
      <c r="G419" s="23" t="s">
        <v>144</v>
      </c>
      <c r="J419" s="71" t="s">
        <v>419</v>
      </c>
      <c r="K419" s="83">
        <f t="shared" si="40"/>
        <v>322</v>
      </c>
      <c r="L419" s="34" t="s">
        <v>47</v>
      </c>
      <c r="M419" s="34" t="s">
        <v>51</v>
      </c>
      <c r="O419" s="34" t="s">
        <v>163</v>
      </c>
    </row>
    <row r="420" spans="1:15" ht="15" hidden="1" customHeight="1" outlineLevel="2" x14ac:dyDescent="0.25">
      <c r="A420" s="34"/>
      <c r="B420" s="33" t="str">
        <f t="shared" si="37"/>
        <v>True Meter Assingment - Circuit 26</v>
      </c>
      <c r="C420" s="34">
        <f t="shared" si="38"/>
        <v>26</v>
      </c>
      <c r="D420" s="21">
        <f t="shared" si="39"/>
        <v>513</v>
      </c>
      <c r="G420" s="23" t="s">
        <v>144</v>
      </c>
      <c r="J420" s="71" t="s">
        <v>419</v>
      </c>
      <c r="K420" s="83">
        <f t="shared" si="40"/>
        <v>323</v>
      </c>
      <c r="L420" s="34" t="s">
        <v>47</v>
      </c>
      <c r="M420" s="34" t="s">
        <v>51</v>
      </c>
      <c r="O420" s="34" t="s">
        <v>163</v>
      </c>
    </row>
    <row r="421" spans="1:15" ht="15" hidden="1" customHeight="1" outlineLevel="2" x14ac:dyDescent="0.25">
      <c r="A421" s="34"/>
      <c r="B421" s="33" t="str">
        <f t="shared" si="37"/>
        <v>True Meter Assingment - Circuit 27</v>
      </c>
      <c r="C421" s="34">
        <f t="shared" si="38"/>
        <v>27</v>
      </c>
      <c r="D421" s="21">
        <f t="shared" si="39"/>
        <v>514</v>
      </c>
      <c r="G421" s="23" t="s">
        <v>144</v>
      </c>
      <c r="J421" s="71" t="s">
        <v>419</v>
      </c>
      <c r="K421" s="83">
        <f t="shared" si="40"/>
        <v>324</v>
      </c>
      <c r="L421" s="34" t="s">
        <v>47</v>
      </c>
      <c r="M421" s="34" t="s">
        <v>51</v>
      </c>
      <c r="O421" s="34" t="s">
        <v>163</v>
      </c>
    </row>
    <row r="422" spans="1:15" ht="15" hidden="1" customHeight="1" outlineLevel="2" x14ac:dyDescent="0.25">
      <c r="A422" s="34"/>
      <c r="B422" s="33" t="str">
        <f t="shared" si="37"/>
        <v>True Meter Assingment - Circuit 28</v>
      </c>
      <c r="C422" s="34">
        <f t="shared" si="38"/>
        <v>28</v>
      </c>
      <c r="D422" s="21">
        <f t="shared" si="39"/>
        <v>515</v>
      </c>
      <c r="G422" s="23" t="s">
        <v>144</v>
      </c>
      <c r="J422" s="71" t="s">
        <v>419</v>
      </c>
      <c r="K422" s="83">
        <f t="shared" si="40"/>
        <v>325</v>
      </c>
      <c r="L422" s="34" t="s">
        <v>47</v>
      </c>
      <c r="M422" s="34" t="s">
        <v>51</v>
      </c>
      <c r="O422" s="34" t="s">
        <v>163</v>
      </c>
    </row>
    <row r="423" spans="1:15" ht="15" hidden="1" customHeight="1" outlineLevel="2" x14ac:dyDescent="0.25">
      <c r="A423" s="34"/>
      <c r="B423" s="33" t="str">
        <f t="shared" si="37"/>
        <v>True Meter Assingment - Circuit 29</v>
      </c>
      <c r="C423" s="34">
        <f t="shared" si="38"/>
        <v>29</v>
      </c>
      <c r="D423" s="21">
        <f t="shared" si="39"/>
        <v>516</v>
      </c>
      <c r="G423" s="23" t="s">
        <v>144</v>
      </c>
      <c r="J423" s="71" t="s">
        <v>419</v>
      </c>
      <c r="K423" s="83">
        <f t="shared" si="40"/>
        <v>326</v>
      </c>
      <c r="L423" s="34" t="s">
        <v>47</v>
      </c>
      <c r="M423" s="34" t="s">
        <v>51</v>
      </c>
      <c r="O423" s="34" t="s">
        <v>163</v>
      </c>
    </row>
    <row r="424" spans="1:15" ht="15" hidden="1" customHeight="1" outlineLevel="2" x14ac:dyDescent="0.25">
      <c r="A424" s="34"/>
      <c r="B424" s="33" t="str">
        <f t="shared" si="37"/>
        <v>True Meter Assingment - Circuit 30</v>
      </c>
      <c r="C424" s="34">
        <f t="shared" si="38"/>
        <v>30</v>
      </c>
      <c r="D424" s="21">
        <f t="shared" si="39"/>
        <v>517</v>
      </c>
      <c r="G424" s="23" t="s">
        <v>144</v>
      </c>
      <c r="J424" s="71" t="s">
        <v>419</v>
      </c>
      <c r="K424" s="83">
        <f t="shared" si="40"/>
        <v>327</v>
      </c>
      <c r="L424" s="34" t="s">
        <v>47</v>
      </c>
      <c r="M424" s="34" t="s">
        <v>51</v>
      </c>
      <c r="O424" s="34" t="s">
        <v>163</v>
      </c>
    </row>
    <row r="425" spans="1:15" ht="15" hidden="1" customHeight="1" outlineLevel="2" x14ac:dyDescent="0.25">
      <c r="A425" s="34"/>
      <c r="B425" s="33" t="str">
        <f t="shared" si="37"/>
        <v>True Meter Assingment - Circuit 31</v>
      </c>
      <c r="C425" s="34">
        <f t="shared" si="38"/>
        <v>31</v>
      </c>
      <c r="D425" s="21">
        <f t="shared" si="39"/>
        <v>518</v>
      </c>
      <c r="G425" s="23" t="s">
        <v>144</v>
      </c>
      <c r="J425" s="71" t="s">
        <v>419</v>
      </c>
      <c r="K425" s="83">
        <f t="shared" si="40"/>
        <v>328</v>
      </c>
      <c r="L425" s="34" t="s">
        <v>47</v>
      </c>
      <c r="M425" s="34" t="s">
        <v>51</v>
      </c>
      <c r="O425" s="34" t="s">
        <v>163</v>
      </c>
    </row>
    <row r="426" spans="1:15" ht="15" hidden="1" customHeight="1" outlineLevel="2" x14ac:dyDescent="0.25">
      <c r="A426" s="34"/>
      <c r="B426" s="33" t="str">
        <f t="shared" si="37"/>
        <v>True Meter Assingment - Circuit 32</v>
      </c>
      <c r="C426" s="34">
        <f t="shared" si="38"/>
        <v>32</v>
      </c>
      <c r="D426" s="21">
        <f t="shared" si="39"/>
        <v>519</v>
      </c>
      <c r="G426" s="23" t="s">
        <v>144</v>
      </c>
      <c r="J426" s="71" t="s">
        <v>419</v>
      </c>
      <c r="K426" s="83">
        <f t="shared" si="40"/>
        <v>329</v>
      </c>
      <c r="L426" s="34" t="s">
        <v>47</v>
      </c>
      <c r="M426" s="34" t="s">
        <v>51</v>
      </c>
      <c r="O426" s="34" t="s">
        <v>163</v>
      </c>
    </row>
    <row r="427" spans="1:15" ht="15" hidden="1" customHeight="1" outlineLevel="2" x14ac:dyDescent="0.25">
      <c r="A427" s="34"/>
      <c r="B427" s="33" t="str">
        <f t="shared" si="37"/>
        <v>True Meter Assingment - Circuit 33</v>
      </c>
      <c r="C427" s="34">
        <f t="shared" si="38"/>
        <v>33</v>
      </c>
      <c r="D427" s="21">
        <f t="shared" si="39"/>
        <v>520</v>
      </c>
      <c r="G427" s="23" t="s">
        <v>144</v>
      </c>
      <c r="J427" s="71" t="s">
        <v>419</v>
      </c>
      <c r="K427" s="83">
        <f t="shared" si="40"/>
        <v>330</v>
      </c>
      <c r="L427" s="34" t="s">
        <v>47</v>
      </c>
      <c r="M427" s="34" t="s">
        <v>51</v>
      </c>
      <c r="O427" s="34" t="s">
        <v>163</v>
      </c>
    </row>
    <row r="428" spans="1:15" ht="15" hidden="1" customHeight="1" outlineLevel="2" x14ac:dyDescent="0.25">
      <c r="A428" s="34"/>
      <c r="B428" s="33" t="str">
        <f t="shared" si="37"/>
        <v>True Meter Assingment - Circuit 34</v>
      </c>
      <c r="C428" s="34">
        <f t="shared" ref="C428:C459" si="41">C427+1</f>
        <v>34</v>
      </c>
      <c r="D428" s="21">
        <f t="shared" ref="D428:D459" si="42">D427+1</f>
        <v>521</v>
      </c>
      <c r="G428" s="23" t="s">
        <v>144</v>
      </c>
      <c r="J428" s="71" t="s">
        <v>419</v>
      </c>
      <c r="K428" s="83">
        <f t="shared" si="40"/>
        <v>331</v>
      </c>
      <c r="L428" s="34" t="s">
        <v>47</v>
      </c>
      <c r="M428" s="34" t="s">
        <v>51</v>
      </c>
      <c r="O428" s="34" t="s">
        <v>163</v>
      </c>
    </row>
    <row r="429" spans="1:15" ht="15" hidden="1" customHeight="1" outlineLevel="2" x14ac:dyDescent="0.25">
      <c r="A429" s="34"/>
      <c r="B429" s="33" t="str">
        <f t="shared" si="37"/>
        <v>True Meter Assingment - Circuit 35</v>
      </c>
      <c r="C429" s="34">
        <f t="shared" si="41"/>
        <v>35</v>
      </c>
      <c r="D429" s="21">
        <f t="shared" si="42"/>
        <v>522</v>
      </c>
      <c r="G429" s="23" t="s">
        <v>144</v>
      </c>
      <c r="J429" s="71" t="s">
        <v>419</v>
      </c>
      <c r="K429" s="83">
        <f t="shared" si="40"/>
        <v>332</v>
      </c>
      <c r="L429" s="34" t="s">
        <v>47</v>
      </c>
      <c r="M429" s="34" t="s">
        <v>51</v>
      </c>
      <c r="O429" s="34" t="s">
        <v>163</v>
      </c>
    </row>
    <row r="430" spans="1:15" ht="15" hidden="1" customHeight="1" outlineLevel="2" x14ac:dyDescent="0.25">
      <c r="A430" s="34"/>
      <c r="B430" s="33" t="str">
        <f t="shared" si="37"/>
        <v>True Meter Assingment - Circuit 36</v>
      </c>
      <c r="C430" s="34">
        <f t="shared" si="41"/>
        <v>36</v>
      </c>
      <c r="D430" s="21">
        <f t="shared" si="42"/>
        <v>523</v>
      </c>
      <c r="G430" s="23" t="s">
        <v>144</v>
      </c>
      <c r="J430" s="71" t="s">
        <v>419</v>
      </c>
      <c r="K430" s="83">
        <f t="shared" si="40"/>
        <v>333</v>
      </c>
      <c r="L430" s="34" t="s">
        <v>47</v>
      </c>
      <c r="M430" s="34" t="s">
        <v>51</v>
      </c>
      <c r="O430" s="34" t="s">
        <v>163</v>
      </c>
    </row>
    <row r="431" spans="1:15" ht="15" hidden="1" customHeight="1" outlineLevel="2" x14ac:dyDescent="0.25">
      <c r="A431" s="34"/>
      <c r="B431" s="33" t="str">
        <f t="shared" si="37"/>
        <v>True Meter Assingment - Circuit 37</v>
      </c>
      <c r="C431" s="34">
        <f t="shared" si="41"/>
        <v>37</v>
      </c>
      <c r="D431" s="21">
        <f t="shared" si="42"/>
        <v>524</v>
      </c>
      <c r="G431" s="23" t="s">
        <v>144</v>
      </c>
      <c r="J431" s="71" t="s">
        <v>419</v>
      </c>
      <c r="K431" s="83">
        <f t="shared" si="40"/>
        <v>334</v>
      </c>
      <c r="L431" s="34" t="s">
        <v>47</v>
      </c>
      <c r="M431" s="34" t="s">
        <v>51</v>
      </c>
      <c r="O431" s="34" t="s">
        <v>163</v>
      </c>
    </row>
    <row r="432" spans="1:15" ht="15" hidden="1" customHeight="1" outlineLevel="2" x14ac:dyDescent="0.25">
      <c r="A432" s="34"/>
      <c r="B432" s="33" t="str">
        <f t="shared" si="37"/>
        <v>True Meter Assingment - Circuit 38</v>
      </c>
      <c r="C432" s="34">
        <f t="shared" si="41"/>
        <v>38</v>
      </c>
      <c r="D432" s="21">
        <f t="shared" si="42"/>
        <v>525</v>
      </c>
      <c r="G432" s="23" t="s">
        <v>144</v>
      </c>
      <c r="J432" s="71" t="s">
        <v>419</v>
      </c>
      <c r="K432" s="83">
        <f t="shared" si="40"/>
        <v>335</v>
      </c>
      <c r="L432" s="34" t="s">
        <v>47</v>
      </c>
      <c r="M432" s="34" t="s">
        <v>51</v>
      </c>
      <c r="O432" s="34" t="s">
        <v>163</v>
      </c>
    </row>
    <row r="433" spans="1:15" ht="15" hidden="1" customHeight="1" outlineLevel="2" x14ac:dyDescent="0.25">
      <c r="A433" s="34"/>
      <c r="B433" s="33" t="str">
        <f t="shared" si="37"/>
        <v>True Meter Assingment - Circuit 39</v>
      </c>
      <c r="C433" s="34">
        <f t="shared" si="41"/>
        <v>39</v>
      </c>
      <c r="D433" s="21">
        <f t="shared" si="42"/>
        <v>526</v>
      </c>
      <c r="G433" s="23" t="s">
        <v>144</v>
      </c>
      <c r="J433" s="71" t="s">
        <v>419</v>
      </c>
      <c r="K433" s="83">
        <f t="shared" si="40"/>
        <v>336</v>
      </c>
      <c r="L433" s="34" t="s">
        <v>47</v>
      </c>
      <c r="M433" s="34" t="s">
        <v>51</v>
      </c>
      <c r="O433" s="34" t="s">
        <v>163</v>
      </c>
    </row>
    <row r="434" spans="1:15" ht="15" hidden="1" customHeight="1" outlineLevel="2" x14ac:dyDescent="0.25">
      <c r="A434" s="34"/>
      <c r="B434" s="33" t="str">
        <f t="shared" si="37"/>
        <v>True Meter Assingment - Circuit 40</v>
      </c>
      <c r="C434" s="34">
        <f t="shared" si="41"/>
        <v>40</v>
      </c>
      <c r="D434" s="21">
        <f t="shared" si="42"/>
        <v>527</v>
      </c>
      <c r="G434" s="23" t="s">
        <v>144</v>
      </c>
      <c r="J434" s="71" t="s">
        <v>419</v>
      </c>
      <c r="K434" s="83">
        <f t="shared" si="40"/>
        <v>337</v>
      </c>
      <c r="L434" s="34" t="s">
        <v>47</v>
      </c>
      <c r="M434" s="34" t="s">
        <v>51</v>
      </c>
      <c r="O434" s="34" t="s">
        <v>163</v>
      </c>
    </row>
    <row r="435" spans="1:15" ht="15" hidden="1" customHeight="1" outlineLevel="2" x14ac:dyDescent="0.25">
      <c r="A435" s="34"/>
      <c r="B435" s="33" t="str">
        <f t="shared" si="37"/>
        <v>True Meter Assingment - Circuit 41</v>
      </c>
      <c r="C435" s="34">
        <f t="shared" si="41"/>
        <v>41</v>
      </c>
      <c r="D435" s="21">
        <f t="shared" si="42"/>
        <v>528</v>
      </c>
      <c r="G435" s="23" t="s">
        <v>144</v>
      </c>
      <c r="J435" s="71" t="s">
        <v>419</v>
      </c>
      <c r="K435" s="83">
        <f t="shared" si="40"/>
        <v>338</v>
      </c>
      <c r="L435" s="34" t="s">
        <v>47</v>
      </c>
      <c r="M435" s="34" t="s">
        <v>51</v>
      </c>
      <c r="O435" s="34" t="s">
        <v>163</v>
      </c>
    </row>
    <row r="436" spans="1:15" ht="15" hidden="1" customHeight="1" outlineLevel="2" x14ac:dyDescent="0.25">
      <c r="A436" s="34"/>
      <c r="B436" s="33" t="str">
        <f t="shared" si="37"/>
        <v>True Meter Assingment - Circuit 42</v>
      </c>
      <c r="C436" s="34">
        <f t="shared" si="41"/>
        <v>42</v>
      </c>
      <c r="D436" s="21">
        <f t="shared" si="42"/>
        <v>529</v>
      </c>
      <c r="G436" s="23" t="s">
        <v>144</v>
      </c>
      <c r="J436" s="71" t="s">
        <v>419</v>
      </c>
      <c r="K436" s="83">
        <f t="shared" si="40"/>
        <v>339</v>
      </c>
      <c r="L436" s="34" t="s">
        <v>47</v>
      </c>
      <c r="M436" s="34" t="s">
        <v>51</v>
      </c>
      <c r="O436" s="34" t="s">
        <v>163</v>
      </c>
    </row>
    <row r="437" spans="1:15" ht="15" hidden="1" customHeight="1" outlineLevel="2" x14ac:dyDescent="0.25">
      <c r="A437" s="34"/>
      <c r="B437" s="33" t="str">
        <f t="shared" si="37"/>
        <v>True Meter Assingment - Circuit 43</v>
      </c>
      <c r="C437" s="34">
        <f t="shared" si="41"/>
        <v>43</v>
      </c>
      <c r="D437" s="21">
        <f t="shared" si="42"/>
        <v>530</v>
      </c>
      <c r="G437" s="23" t="s">
        <v>144</v>
      </c>
      <c r="J437" s="71" t="s">
        <v>419</v>
      </c>
      <c r="K437" s="83">
        <f t="shared" si="40"/>
        <v>340</v>
      </c>
      <c r="L437" s="34" t="s">
        <v>47</v>
      </c>
      <c r="M437" s="34" t="s">
        <v>51</v>
      </c>
      <c r="O437" s="34" t="s">
        <v>163</v>
      </c>
    </row>
    <row r="438" spans="1:15" ht="15" hidden="1" customHeight="1" outlineLevel="2" x14ac:dyDescent="0.25">
      <c r="A438" s="34"/>
      <c r="B438" s="33" t="str">
        <f t="shared" si="37"/>
        <v>True Meter Assingment - Circuit 44</v>
      </c>
      <c r="C438" s="34">
        <f t="shared" si="41"/>
        <v>44</v>
      </c>
      <c r="D438" s="21">
        <f t="shared" si="42"/>
        <v>531</v>
      </c>
      <c r="G438" s="23" t="s">
        <v>144</v>
      </c>
      <c r="J438" s="71" t="s">
        <v>419</v>
      </c>
      <c r="K438" s="83">
        <f t="shared" si="40"/>
        <v>341</v>
      </c>
      <c r="L438" s="34" t="s">
        <v>47</v>
      </c>
      <c r="M438" s="34" t="s">
        <v>51</v>
      </c>
      <c r="O438" s="34" t="s">
        <v>163</v>
      </c>
    </row>
    <row r="439" spans="1:15" ht="15" hidden="1" customHeight="1" outlineLevel="2" x14ac:dyDescent="0.25">
      <c r="A439" s="34"/>
      <c r="B439" s="33" t="str">
        <f t="shared" si="37"/>
        <v>True Meter Assingment - Circuit 45</v>
      </c>
      <c r="C439" s="34">
        <f t="shared" si="41"/>
        <v>45</v>
      </c>
      <c r="D439" s="21">
        <f t="shared" si="42"/>
        <v>532</v>
      </c>
      <c r="G439" s="23" t="s">
        <v>144</v>
      </c>
      <c r="J439" s="71" t="s">
        <v>419</v>
      </c>
      <c r="K439" s="83">
        <f t="shared" si="40"/>
        <v>342</v>
      </c>
      <c r="L439" s="34" t="s">
        <v>47</v>
      </c>
      <c r="M439" s="34" t="s">
        <v>51</v>
      </c>
      <c r="O439" s="34" t="s">
        <v>163</v>
      </c>
    </row>
    <row r="440" spans="1:15" ht="15" hidden="1" customHeight="1" outlineLevel="2" x14ac:dyDescent="0.25">
      <c r="A440" s="34"/>
      <c r="B440" s="33" t="str">
        <f t="shared" si="37"/>
        <v>True Meter Assingment - Circuit 46</v>
      </c>
      <c r="C440" s="34">
        <f t="shared" si="41"/>
        <v>46</v>
      </c>
      <c r="D440" s="21">
        <f t="shared" si="42"/>
        <v>533</v>
      </c>
      <c r="G440" s="23" t="s">
        <v>144</v>
      </c>
      <c r="J440" s="71" t="s">
        <v>419</v>
      </c>
      <c r="K440" s="83">
        <f t="shared" si="40"/>
        <v>343</v>
      </c>
      <c r="L440" s="34" t="s">
        <v>47</v>
      </c>
      <c r="M440" s="34" t="s">
        <v>51</v>
      </c>
      <c r="O440" s="34" t="s">
        <v>163</v>
      </c>
    </row>
    <row r="441" spans="1:15" ht="15" hidden="1" customHeight="1" outlineLevel="2" x14ac:dyDescent="0.25">
      <c r="A441" s="34"/>
      <c r="B441" s="33" t="str">
        <f t="shared" si="37"/>
        <v>True Meter Assingment - Circuit 47</v>
      </c>
      <c r="C441" s="34">
        <f t="shared" si="41"/>
        <v>47</v>
      </c>
      <c r="D441" s="21">
        <f t="shared" si="42"/>
        <v>534</v>
      </c>
      <c r="G441" s="23" t="s">
        <v>144</v>
      </c>
      <c r="J441" s="71" t="s">
        <v>419</v>
      </c>
      <c r="K441" s="83">
        <f t="shared" si="40"/>
        <v>344</v>
      </c>
      <c r="L441" s="34" t="s">
        <v>47</v>
      </c>
      <c r="M441" s="34" t="s">
        <v>51</v>
      </c>
      <c r="O441" s="34" t="s">
        <v>163</v>
      </c>
    </row>
    <row r="442" spans="1:15" ht="15" hidden="1" customHeight="1" outlineLevel="2" x14ac:dyDescent="0.25">
      <c r="A442" s="34"/>
      <c r="B442" s="33" t="str">
        <f t="shared" si="37"/>
        <v>True Meter Assingment - Circuit 48</v>
      </c>
      <c r="C442" s="34">
        <f t="shared" si="41"/>
        <v>48</v>
      </c>
      <c r="D442" s="21">
        <f t="shared" si="42"/>
        <v>535</v>
      </c>
      <c r="G442" s="23" t="s">
        <v>144</v>
      </c>
      <c r="J442" s="71" t="s">
        <v>419</v>
      </c>
      <c r="K442" s="83">
        <f t="shared" si="40"/>
        <v>345</v>
      </c>
      <c r="L442" s="34" t="s">
        <v>47</v>
      </c>
      <c r="M442" s="34" t="s">
        <v>51</v>
      </c>
      <c r="O442" s="34" t="s">
        <v>163</v>
      </c>
    </row>
    <row r="443" spans="1:15" ht="15" hidden="1" customHeight="1" outlineLevel="2" x14ac:dyDescent="0.25">
      <c r="A443" s="34"/>
      <c r="B443" s="33" t="str">
        <f t="shared" si="37"/>
        <v>True Meter Assingment - Circuit 49</v>
      </c>
      <c r="C443" s="34">
        <f t="shared" si="41"/>
        <v>49</v>
      </c>
      <c r="D443" s="21">
        <f t="shared" si="42"/>
        <v>536</v>
      </c>
      <c r="G443" s="23" t="s">
        <v>144</v>
      </c>
      <c r="J443" s="71" t="s">
        <v>419</v>
      </c>
      <c r="K443" s="83">
        <f t="shared" si="40"/>
        <v>346</v>
      </c>
      <c r="L443" s="34" t="s">
        <v>47</v>
      </c>
      <c r="M443" s="34" t="s">
        <v>51</v>
      </c>
      <c r="O443" s="34" t="s">
        <v>163</v>
      </c>
    </row>
    <row r="444" spans="1:15" ht="15" hidden="1" customHeight="1" outlineLevel="2" x14ac:dyDescent="0.25">
      <c r="A444" s="34"/>
      <c r="B444" s="33" t="str">
        <f t="shared" si="37"/>
        <v>True Meter Assingment - Circuit 50</v>
      </c>
      <c r="C444" s="34">
        <f t="shared" si="41"/>
        <v>50</v>
      </c>
      <c r="D444" s="21">
        <f t="shared" si="42"/>
        <v>537</v>
      </c>
      <c r="G444" s="23" t="s">
        <v>144</v>
      </c>
      <c r="J444" s="71" t="s">
        <v>419</v>
      </c>
      <c r="K444" s="83">
        <f t="shared" si="40"/>
        <v>347</v>
      </c>
      <c r="L444" s="34" t="s">
        <v>47</v>
      </c>
      <c r="M444" s="34" t="s">
        <v>51</v>
      </c>
      <c r="O444" s="34" t="s">
        <v>163</v>
      </c>
    </row>
    <row r="445" spans="1:15" ht="15" hidden="1" customHeight="1" outlineLevel="2" x14ac:dyDescent="0.25">
      <c r="A445" s="34"/>
      <c r="B445" s="33" t="str">
        <f t="shared" si="37"/>
        <v>True Meter Assingment - Circuit 51</v>
      </c>
      <c r="C445" s="34">
        <f t="shared" si="41"/>
        <v>51</v>
      </c>
      <c r="D445" s="21">
        <f t="shared" si="42"/>
        <v>538</v>
      </c>
      <c r="G445" s="23" t="s">
        <v>144</v>
      </c>
      <c r="J445" s="71" t="s">
        <v>419</v>
      </c>
      <c r="K445" s="83">
        <f t="shared" si="40"/>
        <v>348</v>
      </c>
      <c r="L445" s="34" t="s">
        <v>47</v>
      </c>
      <c r="M445" s="34" t="s">
        <v>51</v>
      </c>
      <c r="O445" s="34" t="s">
        <v>163</v>
      </c>
    </row>
    <row r="446" spans="1:15" ht="15" hidden="1" customHeight="1" outlineLevel="2" x14ac:dyDescent="0.25">
      <c r="A446" s="34"/>
      <c r="B446" s="33" t="str">
        <f t="shared" si="37"/>
        <v>True Meter Assingment - Circuit 52</v>
      </c>
      <c r="C446" s="34">
        <f t="shared" si="41"/>
        <v>52</v>
      </c>
      <c r="D446" s="21">
        <f t="shared" si="42"/>
        <v>539</v>
      </c>
      <c r="G446" s="23" t="s">
        <v>144</v>
      </c>
      <c r="J446" s="71" t="s">
        <v>419</v>
      </c>
      <c r="K446" s="83">
        <f t="shared" si="40"/>
        <v>349</v>
      </c>
      <c r="L446" s="34" t="s">
        <v>47</v>
      </c>
      <c r="M446" s="34" t="s">
        <v>51</v>
      </c>
      <c r="O446" s="34" t="s">
        <v>163</v>
      </c>
    </row>
    <row r="447" spans="1:15" ht="15" hidden="1" customHeight="1" outlineLevel="2" x14ac:dyDescent="0.25">
      <c r="A447" s="34"/>
      <c r="B447" s="33" t="str">
        <f t="shared" si="37"/>
        <v>True Meter Assingment - Circuit 53</v>
      </c>
      <c r="C447" s="34">
        <f t="shared" si="41"/>
        <v>53</v>
      </c>
      <c r="D447" s="21">
        <f t="shared" si="42"/>
        <v>540</v>
      </c>
      <c r="G447" s="23" t="s">
        <v>144</v>
      </c>
      <c r="J447" s="71" t="s">
        <v>419</v>
      </c>
      <c r="K447" s="83">
        <f t="shared" si="40"/>
        <v>350</v>
      </c>
      <c r="L447" s="34" t="s">
        <v>47</v>
      </c>
      <c r="M447" s="34" t="s">
        <v>51</v>
      </c>
      <c r="O447" s="34" t="s">
        <v>163</v>
      </c>
    </row>
    <row r="448" spans="1:15" ht="15" hidden="1" customHeight="1" outlineLevel="2" x14ac:dyDescent="0.25">
      <c r="A448" s="34"/>
      <c r="B448" s="33" t="str">
        <f t="shared" si="37"/>
        <v>True Meter Assingment - Circuit 54</v>
      </c>
      <c r="C448" s="34">
        <f t="shared" si="41"/>
        <v>54</v>
      </c>
      <c r="D448" s="21">
        <f t="shared" si="42"/>
        <v>541</v>
      </c>
      <c r="G448" s="23" t="s">
        <v>144</v>
      </c>
      <c r="J448" s="71" t="s">
        <v>419</v>
      </c>
      <c r="K448" s="83">
        <f t="shared" si="40"/>
        <v>351</v>
      </c>
      <c r="L448" s="34" t="s">
        <v>47</v>
      </c>
      <c r="M448" s="34" t="s">
        <v>51</v>
      </c>
      <c r="O448" s="34" t="s">
        <v>163</v>
      </c>
    </row>
    <row r="449" spans="1:15" ht="15" hidden="1" customHeight="1" outlineLevel="2" x14ac:dyDescent="0.25">
      <c r="A449" s="34"/>
      <c r="B449" s="33" t="str">
        <f t="shared" si="37"/>
        <v>True Meter Assingment - Circuit 55</v>
      </c>
      <c r="C449" s="34">
        <f t="shared" si="41"/>
        <v>55</v>
      </c>
      <c r="D449" s="21">
        <f t="shared" si="42"/>
        <v>542</v>
      </c>
      <c r="G449" s="23" t="s">
        <v>144</v>
      </c>
      <c r="J449" s="71" t="s">
        <v>419</v>
      </c>
      <c r="K449" s="83">
        <f t="shared" si="40"/>
        <v>352</v>
      </c>
      <c r="L449" s="34" t="s">
        <v>47</v>
      </c>
      <c r="M449" s="34" t="s">
        <v>51</v>
      </c>
      <c r="O449" s="34" t="s">
        <v>163</v>
      </c>
    </row>
    <row r="450" spans="1:15" ht="15" hidden="1" customHeight="1" outlineLevel="2" x14ac:dyDescent="0.25">
      <c r="A450" s="34"/>
      <c r="B450" s="33" t="str">
        <f t="shared" si="37"/>
        <v>True Meter Assingment - Circuit 56</v>
      </c>
      <c r="C450" s="34">
        <f t="shared" si="41"/>
        <v>56</v>
      </c>
      <c r="D450" s="21">
        <f t="shared" si="42"/>
        <v>543</v>
      </c>
      <c r="G450" s="23" t="s">
        <v>144</v>
      </c>
      <c r="J450" s="71" t="s">
        <v>419</v>
      </c>
      <c r="K450" s="83">
        <f t="shared" si="40"/>
        <v>353</v>
      </c>
      <c r="L450" s="34" t="s">
        <v>47</v>
      </c>
      <c r="M450" s="34" t="s">
        <v>51</v>
      </c>
      <c r="O450" s="34" t="s">
        <v>163</v>
      </c>
    </row>
    <row r="451" spans="1:15" ht="15" hidden="1" customHeight="1" outlineLevel="2" x14ac:dyDescent="0.25">
      <c r="A451" s="34"/>
      <c r="B451" s="33" t="str">
        <f t="shared" si="37"/>
        <v>True Meter Assingment - Circuit 57</v>
      </c>
      <c r="C451" s="34">
        <f t="shared" si="41"/>
        <v>57</v>
      </c>
      <c r="D451" s="21">
        <f t="shared" si="42"/>
        <v>544</v>
      </c>
      <c r="G451" s="23" t="s">
        <v>144</v>
      </c>
      <c r="J451" s="71" t="s">
        <v>419</v>
      </c>
      <c r="K451" s="83">
        <f t="shared" si="40"/>
        <v>354</v>
      </c>
      <c r="L451" s="34" t="s">
        <v>47</v>
      </c>
      <c r="M451" s="34" t="s">
        <v>51</v>
      </c>
      <c r="O451" s="34" t="s">
        <v>163</v>
      </c>
    </row>
    <row r="452" spans="1:15" ht="15" hidden="1" customHeight="1" outlineLevel="2" x14ac:dyDescent="0.25">
      <c r="A452" s="34"/>
      <c r="B452" s="33" t="str">
        <f t="shared" si="37"/>
        <v>True Meter Assingment - Circuit 58</v>
      </c>
      <c r="C452" s="34">
        <f t="shared" si="41"/>
        <v>58</v>
      </c>
      <c r="D452" s="21">
        <f t="shared" si="42"/>
        <v>545</v>
      </c>
      <c r="G452" s="23" t="s">
        <v>144</v>
      </c>
      <c r="J452" s="71" t="s">
        <v>419</v>
      </c>
      <c r="K452" s="83">
        <f t="shared" si="40"/>
        <v>355</v>
      </c>
      <c r="L452" s="34" t="s">
        <v>47</v>
      </c>
      <c r="M452" s="34" t="s">
        <v>51</v>
      </c>
      <c r="O452" s="34" t="s">
        <v>163</v>
      </c>
    </row>
    <row r="453" spans="1:15" ht="15" hidden="1" customHeight="1" outlineLevel="2" x14ac:dyDescent="0.25">
      <c r="A453" s="34"/>
      <c r="B453" s="33" t="str">
        <f t="shared" si="37"/>
        <v>True Meter Assingment - Circuit 59</v>
      </c>
      <c r="C453" s="34">
        <f t="shared" si="41"/>
        <v>59</v>
      </c>
      <c r="D453" s="21">
        <f t="shared" si="42"/>
        <v>546</v>
      </c>
      <c r="G453" s="23" t="s">
        <v>144</v>
      </c>
      <c r="J453" s="71" t="s">
        <v>419</v>
      </c>
      <c r="K453" s="83">
        <f t="shared" si="40"/>
        <v>356</v>
      </c>
      <c r="L453" s="34" t="s">
        <v>47</v>
      </c>
      <c r="M453" s="34" t="s">
        <v>51</v>
      </c>
      <c r="O453" s="34" t="s">
        <v>163</v>
      </c>
    </row>
    <row r="454" spans="1:15" ht="15" hidden="1" customHeight="1" outlineLevel="2" x14ac:dyDescent="0.25">
      <c r="A454" s="34"/>
      <c r="B454" s="33" t="str">
        <f t="shared" si="37"/>
        <v>True Meter Assingment - Circuit 60</v>
      </c>
      <c r="C454" s="34">
        <f t="shared" si="41"/>
        <v>60</v>
      </c>
      <c r="D454" s="21">
        <f t="shared" si="42"/>
        <v>547</v>
      </c>
      <c r="G454" s="23" t="s">
        <v>144</v>
      </c>
      <c r="J454" s="71" t="s">
        <v>419</v>
      </c>
      <c r="K454" s="83">
        <f t="shared" si="40"/>
        <v>357</v>
      </c>
      <c r="L454" s="34" t="s">
        <v>47</v>
      </c>
      <c r="M454" s="34" t="s">
        <v>51</v>
      </c>
      <c r="O454" s="34" t="s">
        <v>163</v>
      </c>
    </row>
    <row r="455" spans="1:15" ht="15" hidden="1" customHeight="1" outlineLevel="2" x14ac:dyDescent="0.25">
      <c r="A455" s="34"/>
      <c r="B455" s="33" t="str">
        <f t="shared" si="37"/>
        <v>True Meter Assingment - Circuit 61</v>
      </c>
      <c r="C455" s="34">
        <f t="shared" si="41"/>
        <v>61</v>
      </c>
      <c r="D455" s="21">
        <f t="shared" si="42"/>
        <v>548</v>
      </c>
      <c r="G455" s="23" t="s">
        <v>144</v>
      </c>
      <c r="J455" s="71" t="s">
        <v>419</v>
      </c>
      <c r="K455" s="83">
        <f t="shared" si="40"/>
        <v>358</v>
      </c>
      <c r="L455" s="34" t="s">
        <v>47</v>
      </c>
      <c r="M455" s="34" t="s">
        <v>51</v>
      </c>
      <c r="O455" s="34" t="s">
        <v>163</v>
      </c>
    </row>
    <row r="456" spans="1:15" ht="15" hidden="1" customHeight="1" outlineLevel="2" x14ac:dyDescent="0.25">
      <c r="A456" s="34"/>
      <c r="B456" s="33" t="str">
        <f t="shared" si="37"/>
        <v>True Meter Assingment - Circuit 62</v>
      </c>
      <c r="C456" s="34">
        <f t="shared" si="41"/>
        <v>62</v>
      </c>
      <c r="D456" s="21">
        <f t="shared" si="42"/>
        <v>549</v>
      </c>
      <c r="G456" s="23" t="s">
        <v>144</v>
      </c>
      <c r="J456" s="71" t="s">
        <v>419</v>
      </c>
      <c r="K456" s="83">
        <f t="shared" si="40"/>
        <v>359</v>
      </c>
      <c r="L456" s="34" t="s">
        <v>47</v>
      </c>
      <c r="M456" s="34" t="s">
        <v>51</v>
      </c>
      <c r="O456" s="34" t="s">
        <v>163</v>
      </c>
    </row>
    <row r="457" spans="1:15" ht="15" hidden="1" customHeight="1" outlineLevel="2" x14ac:dyDescent="0.25">
      <c r="A457" s="34"/>
      <c r="B457" s="33" t="str">
        <f t="shared" si="37"/>
        <v>True Meter Assingment - Circuit 63</v>
      </c>
      <c r="C457" s="34">
        <f t="shared" si="41"/>
        <v>63</v>
      </c>
      <c r="D457" s="21">
        <f t="shared" si="42"/>
        <v>550</v>
      </c>
      <c r="G457" s="23" t="s">
        <v>144</v>
      </c>
      <c r="J457" s="71" t="s">
        <v>419</v>
      </c>
      <c r="K457" s="83">
        <f t="shared" si="40"/>
        <v>360</v>
      </c>
      <c r="L457" s="34" t="s">
        <v>47</v>
      </c>
      <c r="M457" s="34" t="s">
        <v>51</v>
      </c>
      <c r="O457" s="34" t="s">
        <v>163</v>
      </c>
    </row>
    <row r="458" spans="1:15" ht="15" hidden="1" customHeight="1" outlineLevel="2" x14ac:dyDescent="0.25">
      <c r="A458" s="34"/>
      <c r="B458" s="33" t="str">
        <f t="shared" si="37"/>
        <v>True Meter Assingment - Circuit 64</v>
      </c>
      <c r="C458" s="34">
        <f t="shared" si="41"/>
        <v>64</v>
      </c>
      <c r="D458" s="21">
        <f t="shared" si="42"/>
        <v>551</v>
      </c>
      <c r="G458" s="23" t="s">
        <v>144</v>
      </c>
      <c r="J458" s="71" t="s">
        <v>419</v>
      </c>
      <c r="K458" s="83">
        <f t="shared" si="40"/>
        <v>361</v>
      </c>
      <c r="L458" s="34" t="s">
        <v>47</v>
      </c>
      <c r="M458" s="34" t="s">
        <v>51</v>
      </c>
      <c r="O458" s="34" t="s">
        <v>163</v>
      </c>
    </row>
    <row r="459" spans="1:15" ht="15" hidden="1" customHeight="1" outlineLevel="2" x14ac:dyDescent="0.25">
      <c r="A459" s="34"/>
      <c r="B459" s="33" t="str">
        <f t="shared" si="37"/>
        <v>True Meter Assingment - Circuit 65</v>
      </c>
      <c r="C459" s="34">
        <f t="shared" si="41"/>
        <v>65</v>
      </c>
      <c r="D459" s="21">
        <f t="shared" si="42"/>
        <v>552</v>
      </c>
      <c r="G459" s="23" t="s">
        <v>144</v>
      </c>
      <c r="J459" s="71" t="s">
        <v>419</v>
      </c>
      <c r="K459" s="83">
        <f t="shared" si="40"/>
        <v>362</v>
      </c>
      <c r="L459" s="34" t="s">
        <v>47</v>
      </c>
      <c r="M459" s="34" t="s">
        <v>51</v>
      </c>
      <c r="O459" s="34" t="s">
        <v>163</v>
      </c>
    </row>
    <row r="460" spans="1:15" ht="15" hidden="1" customHeight="1" outlineLevel="2" x14ac:dyDescent="0.25">
      <c r="A460" s="34"/>
      <c r="B460" s="33" t="str">
        <f t="shared" ref="B460:B490" si="43">CONCATENATE("True Meter Assingment - Circuit ",C460)</f>
        <v>True Meter Assingment - Circuit 66</v>
      </c>
      <c r="C460" s="34">
        <f t="shared" ref="C460:C490" si="44">C459+1</f>
        <v>66</v>
      </c>
      <c r="D460" s="21">
        <f t="shared" ref="D460:D490" si="45">D459+1</f>
        <v>553</v>
      </c>
      <c r="G460" s="23" t="s">
        <v>144</v>
      </c>
      <c r="J460" s="71" t="s">
        <v>419</v>
      </c>
      <c r="K460" s="83">
        <f t="shared" ref="K460:K490" si="46">K459+1</f>
        <v>363</v>
      </c>
      <c r="L460" s="34" t="s">
        <v>47</v>
      </c>
      <c r="M460" s="34" t="s">
        <v>51</v>
      </c>
      <c r="O460" s="34" t="s">
        <v>163</v>
      </c>
    </row>
    <row r="461" spans="1:15" ht="15" hidden="1" customHeight="1" outlineLevel="2" x14ac:dyDescent="0.25">
      <c r="A461" s="34"/>
      <c r="B461" s="33" t="str">
        <f t="shared" si="43"/>
        <v>True Meter Assingment - Circuit 67</v>
      </c>
      <c r="C461" s="34">
        <f t="shared" si="44"/>
        <v>67</v>
      </c>
      <c r="D461" s="21">
        <f t="shared" si="45"/>
        <v>554</v>
      </c>
      <c r="G461" s="23" t="s">
        <v>144</v>
      </c>
      <c r="J461" s="71" t="s">
        <v>419</v>
      </c>
      <c r="K461" s="83">
        <f t="shared" si="46"/>
        <v>364</v>
      </c>
      <c r="L461" s="34" t="s">
        <v>47</v>
      </c>
      <c r="M461" s="34" t="s">
        <v>51</v>
      </c>
      <c r="O461" s="34" t="s">
        <v>163</v>
      </c>
    </row>
    <row r="462" spans="1:15" ht="15" hidden="1" customHeight="1" outlineLevel="2" x14ac:dyDescent="0.25">
      <c r="A462" s="34"/>
      <c r="B462" s="33" t="str">
        <f t="shared" si="43"/>
        <v>True Meter Assingment - Circuit 68</v>
      </c>
      <c r="C462" s="34">
        <f t="shared" si="44"/>
        <v>68</v>
      </c>
      <c r="D462" s="21">
        <f t="shared" si="45"/>
        <v>555</v>
      </c>
      <c r="G462" s="23" t="s">
        <v>144</v>
      </c>
      <c r="J462" s="71" t="s">
        <v>419</v>
      </c>
      <c r="K462" s="83">
        <f t="shared" si="46"/>
        <v>365</v>
      </c>
      <c r="L462" s="34" t="s">
        <v>47</v>
      </c>
      <c r="M462" s="34" t="s">
        <v>51</v>
      </c>
      <c r="O462" s="34" t="s">
        <v>163</v>
      </c>
    </row>
    <row r="463" spans="1:15" ht="15" hidden="1" customHeight="1" outlineLevel="2" x14ac:dyDescent="0.25">
      <c r="A463" s="34"/>
      <c r="B463" s="33" t="str">
        <f t="shared" si="43"/>
        <v>True Meter Assingment - Circuit 69</v>
      </c>
      <c r="C463" s="34">
        <f t="shared" si="44"/>
        <v>69</v>
      </c>
      <c r="D463" s="21">
        <f t="shared" si="45"/>
        <v>556</v>
      </c>
      <c r="G463" s="23" t="s">
        <v>144</v>
      </c>
      <c r="J463" s="71" t="s">
        <v>419</v>
      </c>
      <c r="K463" s="83">
        <f t="shared" si="46"/>
        <v>366</v>
      </c>
      <c r="L463" s="34" t="s">
        <v>47</v>
      </c>
      <c r="M463" s="34" t="s">
        <v>51</v>
      </c>
      <c r="O463" s="34" t="s">
        <v>163</v>
      </c>
    </row>
    <row r="464" spans="1:15" ht="15" hidden="1" customHeight="1" outlineLevel="2" x14ac:dyDescent="0.25">
      <c r="A464" s="34"/>
      <c r="B464" s="33" t="str">
        <f t="shared" si="43"/>
        <v>True Meter Assingment - Circuit 70</v>
      </c>
      <c r="C464" s="34">
        <f t="shared" si="44"/>
        <v>70</v>
      </c>
      <c r="D464" s="21">
        <f t="shared" si="45"/>
        <v>557</v>
      </c>
      <c r="G464" s="23" t="s">
        <v>144</v>
      </c>
      <c r="J464" s="71" t="s">
        <v>419</v>
      </c>
      <c r="K464" s="83">
        <f t="shared" si="46"/>
        <v>367</v>
      </c>
      <c r="L464" s="34" t="s">
        <v>47</v>
      </c>
      <c r="M464" s="34" t="s">
        <v>51</v>
      </c>
      <c r="O464" s="34" t="s">
        <v>163</v>
      </c>
    </row>
    <row r="465" spans="1:15" ht="15" hidden="1" customHeight="1" outlineLevel="2" x14ac:dyDescent="0.25">
      <c r="A465" s="34"/>
      <c r="B465" s="33" t="str">
        <f t="shared" si="43"/>
        <v>True Meter Assingment - Circuit 71</v>
      </c>
      <c r="C465" s="34">
        <f t="shared" si="44"/>
        <v>71</v>
      </c>
      <c r="D465" s="21">
        <f t="shared" si="45"/>
        <v>558</v>
      </c>
      <c r="G465" s="23" t="s">
        <v>144</v>
      </c>
      <c r="J465" s="71" t="s">
        <v>419</v>
      </c>
      <c r="K465" s="83">
        <f t="shared" si="46"/>
        <v>368</v>
      </c>
      <c r="L465" s="34" t="s">
        <v>47</v>
      </c>
      <c r="M465" s="34" t="s">
        <v>51</v>
      </c>
      <c r="O465" s="34" t="s">
        <v>163</v>
      </c>
    </row>
    <row r="466" spans="1:15" ht="15" hidden="1" customHeight="1" outlineLevel="2" x14ac:dyDescent="0.25">
      <c r="A466" s="34"/>
      <c r="B466" s="33" t="str">
        <f t="shared" si="43"/>
        <v>True Meter Assingment - Circuit 72</v>
      </c>
      <c r="C466" s="34">
        <f t="shared" si="44"/>
        <v>72</v>
      </c>
      <c r="D466" s="21">
        <f t="shared" si="45"/>
        <v>559</v>
      </c>
      <c r="G466" s="23" t="s">
        <v>144</v>
      </c>
      <c r="J466" s="71" t="s">
        <v>419</v>
      </c>
      <c r="K466" s="83">
        <f t="shared" si="46"/>
        <v>369</v>
      </c>
      <c r="L466" s="34" t="s">
        <v>47</v>
      </c>
      <c r="M466" s="34" t="s">
        <v>51</v>
      </c>
      <c r="O466" s="34" t="s">
        <v>163</v>
      </c>
    </row>
    <row r="467" spans="1:15" ht="15" hidden="1" customHeight="1" outlineLevel="2" x14ac:dyDescent="0.25">
      <c r="A467" s="34"/>
      <c r="B467" s="33" t="str">
        <f t="shared" si="43"/>
        <v>True Meter Assingment - Circuit 73</v>
      </c>
      <c r="C467" s="34">
        <f t="shared" si="44"/>
        <v>73</v>
      </c>
      <c r="D467" s="21">
        <f t="shared" si="45"/>
        <v>560</v>
      </c>
      <c r="G467" s="23" t="s">
        <v>144</v>
      </c>
      <c r="J467" s="71" t="s">
        <v>419</v>
      </c>
      <c r="K467" s="83">
        <f t="shared" si="46"/>
        <v>370</v>
      </c>
      <c r="L467" s="34" t="s">
        <v>47</v>
      </c>
      <c r="M467" s="34" t="s">
        <v>51</v>
      </c>
      <c r="O467" s="34" t="s">
        <v>163</v>
      </c>
    </row>
    <row r="468" spans="1:15" ht="15" hidden="1" customHeight="1" outlineLevel="2" x14ac:dyDescent="0.25">
      <c r="A468" s="34"/>
      <c r="B468" s="33" t="str">
        <f t="shared" si="43"/>
        <v>True Meter Assingment - Circuit 74</v>
      </c>
      <c r="C468" s="34">
        <f t="shared" si="44"/>
        <v>74</v>
      </c>
      <c r="D468" s="21">
        <f t="shared" si="45"/>
        <v>561</v>
      </c>
      <c r="G468" s="23" t="s">
        <v>144</v>
      </c>
      <c r="J468" s="71" t="s">
        <v>419</v>
      </c>
      <c r="K468" s="83">
        <f t="shared" si="46"/>
        <v>371</v>
      </c>
      <c r="L468" s="34" t="s">
        <v>47</v>
      </c>
      <c r="M468" s="34" t="s">
        <v>51</v>
      </c>
      <c r="O468" s="34" t="s">
        <v>163</v>
      </c>
    </row>
    <row r="469" spans="1:15" ht="15" hidden="1" customHeight="1" outlineLevel="2" x14ac:dyDescent="0.25">
      <c r="A469" s="34"/>
      <c r="B469" s="33" t="str">
        <f t="shared" si="43"/>
        <v>True Meter Assingment - Circuit 75</v>
      </c>
      <c r="C469" s="34">
        <f t="shared" si="44"/>
        <v>75</v>
      </c>
      <c r="D469" s="21">
        <f t="shared" si="45"/>
        <v>562</v>
      </c>
      <c r="G469" s="23" t="s">
        <v>144</v>
      </c>
      <c r="J469" s="71" t="s">
        <v>419</v>
      </c>
      <c r="K469" s="83">
        <f t="shared" si="46"/>
        <v>372</v>
      </c>
      <c r="L469" s="34" t="s">
        <v>47</v>
      </c>
      <c r="M469" s="34" t="s">
        <v>51</v>
      </c>
      <c r="O469" s="34" t="s">
        <v>163</v>
      </c>
    </row>
    <row r="470" spans="1:15" ht="15" hidden="1" customHeight="1" outlineLevel="2" x14ac:dyDescent="0.25">
      <c r="A470" s="34"/>
      <c r="B470" s="33" t="str">
        <f t="shared" si="43"/>
        <v>True Meter Assingment - Circuit 76</v>
      </c>
      <c r="C470" s="34">
        <f t="shared" si="44"/>
        <v>76</v>
      </c>
      <c r="D470" s="21">
        <f t="shared" si="45"/>
        <v>563</v>
      </c>
      <c r="G470" s="23" t="s">
        <v>144</v>
      </c>
      <c r="J470" s="71" t="s">
        <v>419</v>
      </c>
      <c r="K470" s="83">
        <f t="shared" si="46"/>
        <v>373</v>
      </c>
      <c r="L470" s="34" t="s">
        <v>47</v>
      </c>
      <c r="M470" s="34" t="s">
        <v>51</v>
      </c>
      <c r="O470" s="34" t="s">
        <v>163</v>
      </c>
    </row>
    <row r="471" spans="1:15" ht="15" hidden="1" customHeight="1" outlineLevel="2" x14ac:dyDescent="0.25">
      <c r="A471" s="34"/>
      <c r="B471" s="33" t="str">
        <f t="shared" si="43"/>
        <v>True Meter Assingment - Circuit 77</v>
      </c>
      <c r="C471" s="34">
        <f t="shared" si="44"/>
        <v>77</v>
      </c>
      <c r="D471" s="21">
        <f t="shared" si="45"/>
        <v>564</v>
      </c>
      <c r="G471" s="23" t="s">
        <v>144</v>
      </c>
      <c r="J471" s="71" t="s">
        <v>419</v>
      </c>
      <c r="K471" s="83">
        <f t="shared" si="46"/>
        <v>374</v>
      </c>
      <c r="L471" s="34" t="s">
        <v>47</v>
      </c>
      <c r="M471" s="34" t="s">
        <v>51</v>
      </c>
      <c r="O471" s="34" t="s">
        <v>163</v>
      </c>
    </row>
    <row r="472" spans="1:15" ht="15" hidden="1" customHeight="1" outlineLevel="2" x14ac:dyDescent="0.25">
      <c r="A472" s="34"/>
      <c r="B472" s="33" t="str">
        <f t="shared" si="43"/>
        <v>True Meter Assingment - Circuit 78</v>
      </c>
      <c r="C472" s="34">
        <f t="shared" si="44"/>
        <v>78</v>
      </c>
      <c r="D472" s="21">
        <f t="shared" si="45"/>
        <v>565</v>
      </c>
      <c r="G472" s="23" t="s">
        <v>144</v>
      </c>
      <c r="J472" s="71" t="s">
        <v>419</v>
      </c>
      <c r="K472" s="83">
        <f t="shared" si="46"/>
        <v>375</v>
      </c>
      <c r="L472" s="34" t="s">
        <v>47</v>
      </c>
      <c r="M472" s="34" t="s">
        <v>51</v>
      </c>
      <c r="O472" s="34" t="s">
        <v>163</v>
      </c>
    </row>
    <row r="473" spans="1:15" ht="15" hidden="1" customHeight="1" outlineLevel="2" x14ac:dyDescent="0.25">
      <c r="A473" s="34"/>
      <c r="B473" s="33" t="str">
        <f t="shared" si="43"/>
        <v>True Meter Assingment - Circuit 79</v>
      </c>
      <c r="C473" s="34">
        <f t="shared" si="44"/>
        <v>79</v>
      </c>
      <c r="D473" s="21">
        <f t="shared" si="45"/>
        <v>566</v>
      </c>
      <c r="G473" s="23" t="s">
        <v>144</v>
      </c>
      <c r="J473" s="71" t="s">
        <v>419</v>
      </c>
      <c r="K473" s="83">
        <f t="shared" si="46"/>
        <v>376</v>
      </c>
      <c r="L473" s="34" t="s">
        <v>47</v>
      </c>
      <c r="M473" s="34" t="s">
        <v>51</v>
      </c>
      <c r="O473" s="34" t="s">
        <v>163</v>
      </c>
    </row>
    <row r="474" spans="1:15" ht="15" hidden="1" customHeight="1" outlineLevel="2" x14ac:dyDescent="0.25">
      <c r="A474" s="34"/>
      <c r="B474" s="33" t="str">
        <f t="shared" si="43"/>
        <v>True Meter Assingment - Circuit 80</v>
      </c>
      <c r="C474" s="34">
        <f t="shared" si="44"/>
        <v>80</v>
      </c>
      <c r="D474" s="21">
        <f t="shared" si="45"/>
        <v>567</v>
      </c>
      <c r="G474" s="23" t="s">
        <v>144</v>
      </c>
      <c r="J474" s="71" t="s">
        <v>419</v>
      </c>
      <c r="K474" s="83">
        <f t="shared" si="46"/>
        <v>377</v>
      </c>
      <c r="L474" s="34" t="s">
        <v>47</v>
      </c>
      <c r="M474" s="34" t="s">
        <v>51</v>
      </c>
      <c r="O474" s="34" t="s">
        <v>163</v>
      </c>
    </row>
    <row r="475" spans="1:15" ht="15" hidden="1" customHeight="1" outlineLevel="2" x14ac:dyDescent="0.25">
      <c r="A475" s="34"/>
      <c r="B475" s="33" t="str">
        <f t="shared" si="43"/>
        <v>True Meter Assingment - Circuit 81</v>
      </c>
      <c r="C475" s="34">
        <f t="shared" si="44"/>
        <v>81</v>
      </c>
      <c r="D475" s="21">
        <f t="shared" si="45"/>
        <v>568</v>
      </c>
      <c r="G475" s="23" t="s">
        <v>144</v>
      </c>
      <c r="J475" s="71" t="s">
        <v>419</v>
      </c>
      <c r="K475" s="83">
        <f t="shared" si="46"/>
        <v>378</v>
      </c>
      <c r="L475" s="34" t="s">
        <v>47</v>
      </c>
      <c r="M475" s="34" t="s">
        <v>51</v>
      </c>
      <c r="O475" s="34" t="s">
        <v>163</v>
      </c>
    </row>
    <row r="476" spans="1:15" ht="15" hidden="1" customHeight="1" outlineLevel="2" x14ac:dyDescent="0.25">
      <c r="A476" s="34"/>
      <c r="B476" s="33" t="str">
        <f t="shared" si="43"/>
        <v>True Meter Assingment - Circuit 82</v>
      </c>
      <c r="C476" s="34">
        <f t="shared" si="44"/>
        <v>82</v>
      </c>
      <c r="D476" s="21">
        <f t="shared" si="45"/>
        <v>569</v>
      </c>
      <c r="G476" s="23" t="s">
        <v>144</v>
      </c>
      <c r="J476" s="71" t="s">
        <v>419</v>
      </c>
      <c r="K476" s="83">
        <f t="shared" si="46"/>
        <v>379</v>
      </c>
      <c r="L476" s="34" t="s">
        <v>47</v>
      </c>
      <c r="M476" s="34" t="s">
        <v>51</v>
      </c>
      <c r="O476" s="34" t="s">
        <v>163</v>
      </c>
    </row>
    <row r="477" spans="1:15" ht="15" hidden="1" customHeight="1" outlineLevel="2" x14ac:dyDescent="0.25">
      <c r="A477" s="34"/>
      <c r="B477" s="33" t="str">
        <f t="shared" si="43"/>
        <v>True Meter Assingment - Circuit 83</v>
      </c>
      <c r="C477" s="34">
        <f t="shared" si="44"/>
        <v>83</v>
      </c>
      <c r="D477" s="21">
        <f t="shared" si="45"/>
        <v>570</v>
      </c>
      <c r="G477" s="23" t="s">
        <v>144</v>
      </c>
      <c r="J477" s="71" t="s">
        <v>419</v>
      </c>
      <c r="K477" s="83">
        <f t="shared" si="46"/>
        <v>380</v>
      </c>
      <c r="L477" s="34" t="s">
        <v>47</v>
      </c>
      <c r="M477" s="34" t="s">
        <v>51</v>
      </c>
      <c r="O477" s="34" t="s">
        <v>163</v>
      </c>
    </row>
    <row r="478" spans="1:15" ht="15" hidden="1" customHeight="1" outlineLevel="2" x14ac:dyDescent="0.25">
      <c r="A478" s="34"/>
      <c r="B478" s="33" t="str">
        <f t="shared" si="43"/>
        <v>True Meter Assingment - Circuit 84</v>
      </c>
      <c r="C478" s="34">
        <f t="shared" si="44"/>
        <v>84</v>
      </c>
      <c r="D478" s="21">
        <f t="shared" si="45"/>
        <v>571</v>
      </c>
      <c r="G478" s="23" t="s">
        <v>144</v>
      </c>
      <c r="J478" s="71" t="s">
        <v>419</v>
      </c>
      <c r="K478" s="83">
        <f t="shared" si="46"/>
        <v>381</v>
      </c>
      <c r="L478" s="34" t="s">
        <v>47</v>
      </c>
      <c r="M478" s="34" t="s">
        <v>51</v>
      </c>
      <c r="O478" s="34" t="s">
        <v>163</v>
      </c>
    </row>
    <row r="479" spans="1:15" ht="15" hidden="1" customHeight="1" outlineLevel="2" x14ac:dyDescent="0.25">
      <c r="A479" s="34"/>
      <c r="B479" s="33" t="str">
        <f t="shared" si="43"/>
        <v>True Meter Assingment - Circuit 85</v>
      </c>
      <c r="C479" s="34">
        <f t="shared" si="44"/>
        <v>85</v>
      </c>
      <c r="D479" s="21">
        <f t="shared" si="45"/>
        <v>572</v>
      </c>
      <c r="G479" s="23" t="s">
        <v>144</v>
      </c>
      <c r="J479" s="71" t="s">
        <v>419</v>
      </c>
      <c r="K479" s="83">
        <f t="shared" si="46"/>
        <v>382</v>
      </c>
      <c r="L479" s="34" t="s">
        <v>47</v>
      </c>
      <c r="M479" s="34" t="s">
        <v>51</v>
      </c>
      <c r="O479" s="34" t="s">
        <v>163</v>
      </c>
    </row>
    <row r="480" spans="1:15" ht="15" hidden="1" customHeight="1" outlineLevel="2" x14ac:dyDescent="0.25">
      <c r="A480" s="34"/>
      <c r="B480" s="33" t="str">
        <f t="shared" si="43"/>
        <v>True Meter Assingment - Circuit 86</v>
      </c>
      <c r="C480" s="34">
        <f t="shared" si="44"/>
        <v>86</v>
      </c>
      <c r="D480" s="21">
        <f t="shared" si="45"/>
        <v>573</v>
      </c>
      <c r="G480" s="23" t="s">
        <v>144</v>
      </c>
      <c r="J480" s="71" t="s">
        <v>419</v>
      </c>
      <c r="K480" s="83">
        <f t="shared" si="46"/>
        <v>383</v>
      </c>
      <c r="L480" s="34" t="s">
        <v>47</v>
      </c>
      <c r="M480" s="34" t="s">
        <v>51</v>
      </c>
      <c r="O480" s="34" t="s">
        <v>163</v>
      </c>
    </row>
    <row r="481" spans="1:16" ht="15" hidden="1" customHeight="1" outlineLevel="2" x14ac:dyDescent="0.25">
      <c r="A481" s="34"/>
      <c r="B481" s="33" t="str">
        <f t="shared" si="43"/>
        <v>True Meter Assingment - Circuit 87</v>
      </c>
      <c r="C481" s="34">
        <f t="shared" si="44"/>
        <v>87</v>
      </c>
      <c r="D481" s="21">
        <f t="shared" si="45"/>
        <v>574</v>
      </c>
      <c r="G481" s="23" t="s">
        <v>144</v>
      </c>
      <c r="J481" s="71" t="s">
        <v>419</v>
      </c>
      <c r="K481" s="83">
        <f t="shared" si="46"/>
        <v>384</v>
      </c>
      <c r="L481" s="34" t="s">
        <v>47</v>
      </c>
      <c r="M481" s="34" t="s">
        <v>51</v>
      </c>
      <c r="O481" s="34" t="s">
        <v>163</v>
      </c>
    </row>
    <row r="482" spans="1:16" ht="15.75" hidden="1" customHeight="1" outlineLevel="2" x14ac:dyDescent="0.25">
      <c r="B482" s="33" t="str">
        <f t="shared" si="43"/>
        <v>True Meter Assingment - Circuit 88</v>
      </c>
      <c r="C482" s="34">
        <f t="shared" si="44"/>
        <v>88</v>
      </c>
      <c r="D482" s="21">
        <f t="shared" si="45"/>
        <v>575</v>
      </c>
      <c r="G482" s="23" t="s">
        <v>144</v>
      </c>
      <c r="J482" s="71" t="s">
        <v>419</v>
      </c>
      <c r="K482" s="83">
        <f t="shared" si="46"/>
        <v>385</v>
      </c>
      <c r="L482" s="34" t="s">
        <v>47</v>
      </c>
      <c r="M482" s="34" t="s">
        <v>51</v>
      </c>
      <c r="O482" s="34" t="s">
        <v>163</v>
      </c>
    </row>
    <row r="483" spans="1:16" ht="15.75" hidden="1" customHeight="1" outlineLevel="2" x14ac:dyDescent="0.25">
      <c r="B483" s="33" t="str">
        <f t="shared" si="43"/>
        <v>True Meter Assingment - Circuit 89</v>
      </c>
      <c r="C483" s="34">
        <f t="shared" si="44"/>
        <v>89</v>
      </c>
      <c r="D483" s="21">
        <f t="shared" si="45"/>
        <v>576</v>
      </c>
      <c r="G483" s="23" t="s">
        <v>144</v>
      </c>
      <c r="J483" s="71" t="s">
        <v>419</v>
      </c>
      <c r="K483" s="83">
        <f t="shared" si="46"/>
        <v>386</v>
      </c>
      <c r="L483" s="34" t="s">
        <v>47</v>
      </c>
      <c r="M483" s="34" t="s">
        <v>51</v>
      </c>
      <c r="O483" s="34" t="s">
        <v>163</v>
      </c>
    </row>
    <row r="484" spans="1:16" ht="15.75" hidden="1" customHeight="1" outlineLevel="2" x14ac:dyDescent="0.25">
      <c r="B484" s="33" t="str">
        <f t="shared" si="43"/>
        <v>True Meter Assingment - Circuit 90</v>
      </c>
      <c r="C484" s="34">
        <f t="shared" si="44"/>
        <v>90</v>
      </c>
      <c r="D484" s="21">
        <f t="shared" si="45"/>
        <v>577</v>
      </c>
      <c r="G484" s="23" t="s">
        <v>144</v>
      </c>
      <c r="J484" s="71" t="s">
        <v>419</v>
      </c>
      <c r="K484" s="83">
        <f t="shared" si="46"/>
        <v>387</v>
      </c>
      <c r="L484" s="34" t="s">
        <v>47</v>
      </c>
      <c r="M484" s="34" t="s">
        <v>51</v>
      </c>
      <c r="O484" s="34" t="s">
        <v>163</v>
      </c>
    </row>
    <row r="485" spans="1:16" ht="15.75" hidden="1" customHeight="1" outlineLevel="2" x14ac:dyDescent="0.25">
      <c r="B485" s="33" t="str">
        <f t="shared" si="43"/>
        <v>True Meter Assingment - Circuit 91</v>
      </c>
      <c r="C485" s="34">
        <f t="shared" si="44"/>
        <v>91</v>
      </c>
      <c r="D485" s="21">
        <f t="shared" si="45"/>
        <v>578</v>
      </c>
      <c r="G485" s="23" t="s">
        <v>144</v>
      </c>
      <c r="J485" s="71" t="s">
        <v>419</v>
      </c>
      <c r="K485" s="83">
        <f t="shared" si="46"/>
        <v>388</v>
      </c>
      <c r="L485" s="34" t="s">
        <v>47</v>
      </c>
      <c r="M485" s="34" t="s">
        <v>51</v>
      </c>
      <c r="O485" s="34" t="s">
        <v>163</v>
      </c>
    </row>
    <row r="486" spans="1:16" ht="15.75" hidden="1" customHeight="1" outlineLevel="2" x14ac:dyDescent="0.25">
      <c r="B486" s="33" t="str">
        <f t="shared" si="43"/>
        <v>True Meter Assingment - Circuit 92</v>
      </c>
      <c r="C486" s="34">
        <f t="shared" si="44"/>
        <v>92</v>
      </c>
      <c r="D486" s="21">
        <f t="shared" si="45"/>
        <v>579</v>
      </c>
      <c r="G486" s="23" t="s">
        <v>144</v>
      </c>
      <c r="J486" s="71" t="s">
        <v>419</v>
      </c>
      <c r="K486" s="83">
        <f t="shared" si="46"/>
        <v>389</v>
      </c>
      <c r="L486" s="34" t="s">
        <v>47</v>
      </c>
      <c r="M486" s="34" t="s">
        <v>51</v>
      </c>
      <c r="O486" s="34" t="s">
        <v>163</v>
      </c>
    </row>
    <row r="487" spans="1:16" ht="15.75" hidden="1" customHeight="1" outlineLevel="2" x14ac:dyDescent="0.25">
      <c r="B487" s="33" t="str">
        <f t="shared" si="43"/>
        <v>True Meter Assingment - Circuit 93</v>
      </c>
      <c r="C487" s="34">
        <f t="shared" si="44"/>
        <v>93</v>
      </c>
      <c r="D487" s="21">
        <f t="shared" si="45"/>
        <v>580</v>
      </c>
      <c r="G487" s="23" t="s">
        <v>144</v>
      </c>
      <c r="J487" s="71" t="s">
        <v>419</v>
      </c>
      <c r="K487" s="83">
        <f t="shared" si="46"/>
        <v>390</v>
      </c>
      <c r="L487" s="34" t="s">
        <v>47</v>
      </c>
      <c r="M487" s="34" t="s">
        <v>51</v>
      </c>
      <c r="O487" s="34" t="s">
        <v>163</v>
      </c>
    </row>
    <row r="488" spans="1:16" ht="15.75" hidden="1" customHeight="1" outlineLevel="2" x14ac:dyDescent="0.25">
      <c r="B488" s="33" t="str">
        <f t="shared" si="43"/>
        <v>True Meter Assingment - Circuit 94</v>
      </c>
      <c r="C488" s="34">
        <f t="shared" si="44"/>
        <v>94</v>
      </c>
      <c r="D488" s="21">
        <f t="shared" si="45"/>
        <v>581</v>
      </c>
      <c r="G488" s="23" t="s">
        <v>144</v>
      </c>
      <c r="J488" s="71" t="s">
        <v>419</v>
      </c>
      <c r="K488" s="83">
        <f t="shared" si="46"/>
        <v>391</v>
      </c>
      <c r="L488" s="34" t="s">
        <v>47</v>
      </c>
      <c r="M488" s="34" t="s">
        <v>51</v>
      </c>
      <c r="O488" s="34" t="s">
        <v>163</v>
      </c>
    </row>
    <row r="489" spans="1:16" ht="15.75" hidden="1" customHeight="1" outlineLevel="2" x14ac:dyDescent="0.25">
      <c r="B489" s="33" t="str">
        <f t="shared" si="43"/>
        <v>True Meter Assingment - Circuit 95</v>
      </c>
      <c r="C489" s="34">
        <f t="shared" si="44"/>
        <v>95</v>
      </c>
      <c r="D489" s="21">
        <f t="shared" si="45"/>
        <v>582</v>
      </c>
      <c r="G489" s="23" t="s">
        <v>144</v>
      </c>
      <c r="J489" s="71" t="s">
        <v>419</v>
      </c>
      <c r="K489" s="83">
        <f t="shared" si="46"/>
        <v>392</v>
      </c>
      <c r="L489" s="34" t="s">
        <v>47</v>
      </c>
      <c r="M489" s="34" t="s">
        <v>51</v>
      </c>
      <c r="O489" s="34" t="s">
        <v>163</v>
      </c>
    </row>
    <row r="490" spans="1:16" ht="15.75" hidden="1" customHeight="1" outlineLevel="2" x14ac:dyDescent="0.25">
      <c r="B490" s="33" t="str">
        <f t="shared" si="43"/>
        <v>True Meter Assingment - Circuit 96</v>
      </c>
      <c r="C490" s="34">
        <f t="shared" si="44"/>
        <v>96</v>
      </c>
      <c r="D490" s="21">
        <f t="shared" si="45"/>
        <v>583</v>
      </c>
      <c r="G490" s="23" t="s">
        <v>144</v>
      </c>
      <c r="J490" s="71" t="s">
        <v>419</v>
      </c>
      <c r="K490" s="83">
        <f t="shared" si="46"/>
        <v>393</v>
      </c>
      <c r="L490" s="34" t="s">
        <v>47</v>
      </c>
      <c r="M490" s="34" t="s">
        <v>51</v>
      </c>
      <c r="O490" s="34" t="s">
        <v>163</v>
      </c>
    </row>
    <row r="491" spans="1:16" outlineLevel="1" collapsed="1" x14ac:dyDescent="0.25"/>
    <row r="492" spans="1:16" outlineLevel="1" x14ac:dyDescent="0.25">
      <c r="B492" s="33" t="s">
        <v>25</v>
      </c>
      <c r="D492" s="21">
        <f>E392+1</f>
        <v>584</v>
      </c>
      <c r="E492" s="34">
        <f>D588</f>
        <v>679</v>
      </c>
      <c r="J492" s="71" t="s">
        <v>419</v>
      </c>
      <c r="K492" s="83" t="s">
        <v>451</v>
      </c>
      <c r="P492" s="33" t="s">
        <v>327</v>
      </c>
    </row>
    <row r="493" spans="1:16" ht="15.75" hidden="1" customHeight="1" outlineLevel="2" x14ac:dyDescent="0.25">
      <c r="B493" s="33" t="str">
        <f>CONCATENATE("Reset/Command - Circuit ",C493)</f>
        <v>Reset/Command - Circuit 1</v>
      </c>
      <c r="C493" s="34">
        <v>1</v>
      </c>
      <c r="D493" s="21">
        <f>D492</f>
        <v>584</v>
      </c>
      <c r="J493" s="71" t="s">
        <v>419</v>
      </c>
      <c r="K493" s="83">
        <f>K490+1</f>
        <v>394</v>
      </c>
      <c r="L493" s="34" t="s">
        <v>47</v>
      </c>
      <c r="M493" s="34" t="s">
        <v>51</v>
      </c>
    </row>
    <row r="494" spans="1:16" ht="15.75" hidden="1" customHeight="1" outlineLevel="2" x14ac:dyDescent="0.25">
      <c r="B494" s="33" t="str">
        <f t="shared" ref="B494:B557" si="47">CONCATENATE("Reset/Command - Circuit ",C494)</f>
        <v>Reset/Command - Circuit 2</v>
      </c>
      <c r="C494" s="34">
        <f t="shared" ref="C494:C525" si="48">C493+1</f>
        <v>2</v>
      </c>
      <c r="D494" s="21">
        <f t="shared" ref="D494:D525" si="49">D493+1</f>
        <v>585</v>
      </c>
      <c r="J494" s="71" t="s">
        <v>419</v>
      </c>
      <c r="K494" s="83">
        <f t="shared" ref="K494:K557" si="50">K493+1</f>
        <v>395</v>
      </c>
      <c r="L494" s="34" t="s">
        <v>47</v>
      </c>
      <c r="M494" s="34" t="s">
        <v>51</v>
      </c>
    </row>
    <row r="495" spans="1:16" ht="15.75" hidden="1" customHeight="1" outlineLevel="2" x14ac:dyDescent="0.25">
      <c r="B495" s="33" t="str">
        <f t="shared" si="47"/>
        <v>Reset/Command - Circuit 3</v>
      </c>
      <c r="C495" s="34">
        <f t="shared" si="48"/>
        <v>3</v>
      </c>
      <c r="D495" s="21">
        <f t="shared" si="49"/>
        <v>586</v>
      </c>
      <c r="J495" s="71" t="s">
        <v>419</v>
      </c>
      <c r="K495" s="83">
        <f t="shared" si="50"/>
        <v>396</v>
      </c>
      <c r="L495" s="34" t="s">
        <v>47</v>
      </c>
      <c r="M495" s="34" t="s">
        <v>51</v>
      </c>
    </row>
    <row r="496" spans="1:16" ht="15.75" hidden="1" customHeight="1" outlineLevel="2" x14ac:dyDescent="0.25">
      <c r="B496" s="33" t="str">
        <f t="shared" si="47"/>
        <v>Reset/Command - Circuit 4</v>
      </c>
      <c r="C496" s="34">
        <f t="shared" si="48"/>
        <v>4</v>
      </c>
      <c r="D496" s="21">
        <f t="shared" si="49"/>
        <v>587</v>
      </c>
      <c r="J496" s="71" t="s">
        <v>419</v>
      </c>
      <c r="K496" s="83">
        <f t="shared" si="50"/>
        <v>397</v>
      </c>
      <c r="L496" s="34" t="s">
        <v>47</v>
      </c>
      <c r="M496" s="34" t="s">
        <v>51</v>
      </c>
    </row>
    <row r="497" spans="1:13" ht="15.75" hidden="1" customHeight="1" outlineLevel="2" x14ac:dyDescent="0.25">
      <c r="B497" s="33" t="str">
        <f t="shared" si="47"/>
        <v>Reset/Command - Circuit 5</v>
      </c>
      <c r="C497" s="34">
        <f t="shared" si="48"/>
        <v>5</v>
      </c>
      <c r="D497" s="21">
        <f t="shared" si="49"/>
        <v>588</v>
      </c>
      <c r="J497" s="71" t="s">
        <v>419</v>
      </c>
      <c r="K497" s="83">
        <f t="shared" si="50"/>
        <v>398</v>
      </c>
      <c r="L497" s="34" t="s">
        <v>47</v>
      </c>
      <c r="M497" s="34" t="s">
        <v>51</v>
      </c>
    </row>
    <row r="498" spans="1:13" ht="15.75" hidden="1" customHeight="1" outlineLevel="2" x14ac:dyDescent="0.25">
      <c r="B498" s="33" t="str">
        <f t="shared" si="47"/>
        <v>Reset/Command - Circuit 6</v>
      </c>
      <c r="C498" s="34">
        <f t="shared" si="48"/>
        <v>6</v>
      </c>
      <c r="D498" s="21">
        <f t="shared" si="49"/>
        <v>589</v>
      </c>
      <c r="J498" s="71" t="s">
        <v>419</v>
      </c>
      <c r="K498" s="83">
        <f t="shared" si="50"/>
        <v>399</v>
      </c>
      <c r="L498" s="34" t="s">
        <v>47</v>
      </c>
      <c r="M498" s="34" t="s">
        <v>51</v>
      </c>
    </row>
    <row r="499" spans="1:13" ht="15.75" hidden="1" customHeight="1" outlineLevel="2" x14ac:dyDescent="0.25">
      <c r="B499" s="33" t="str">
        <f t="shared" si="47"/>
        <v>Reset/Command - Circuit 7</v>
      </c>
      <c r="C499" s="34">
        <f t="shared" si="48"/>
        <v>7</v>
      </c>
      <c r="D499" s="21">
        <f t="shared" si="49"/>
        <v>590</v>
      </c>
      <c r="J499" s="71" t="s">
        <v>419</v>
      </c>
      <c r="K499" s="83">
        <f t="shared" si="50"/>
        <v>400</v>
      </c>
      <c r="L499" s="34" t="s">
        <v>47</v>
      </c>
      <c r="M499" s="34" t="s">
        <v>51</v>
      </c>
    </row>
    <row r="500" spans="1:13" ht="15" hidden="1" customHeight="1" outlineLevel="2" x14ac:dyDescent="0.25">
      <c r="A500" s="34"/>
      <c r="B500" s="33" t="str">
        <f t="shared" si="47"/>
        <v>Reset/Command - Circuit 8</v>
      </c>
      <c r="C500" s="34">
        <f t="shared" si="48"/>
        <v>8</v>
      </c>
      <c r="D500" s="21">
        <f t="shared" si="49"/>
        <v>591</v>
      </c>
      <c r="J500" s="71" t="s">
        <v>419</v>
      </c>
      <c r="K500" s="83">
        <f t="shared" si="50"/>
        <v>401</v>
      </c>
      <c r="L500" s="34" t="s">
        <v>47</v>
      </c>
      <c r="M500" s="34" t="s">
        <v>51</v>
      </c>
    </row>
    <row r="501" spans="1:13" ht="15" hidden="1" customHeight="1" outlineLevel="2" x14ac:dyDescent="0.25">
      <c r="A501" s="34"/>
      <c r="B501" s="33" t="str">
        <f t="shared" si="47"/>
        <v>Reset/Command - Circuit 9</v>
      </c>
      <c r="C501" s="34">
        <f t="shared" si="48"/>
        <v>9</v>
      </c>
      <c r="D501" s="21">
        <f t="shared" si="49"/>
        <v>592</v>
      </c>
      <c r="J501" s="71" t="s">
        <v>419</v>
      </c>
      <c r="K501" s="83">
        <f t="shared" si="50"/>
        <v>402</v>
      </c>
      <c r="L501" s="34" t="s">
        <v>47</v>
      </c>
      <c r="M501" s="34" t="s">
        <v>51</v>
      </c>
    </row>
    <row r="502" spans="1:13" ht="15" hidden="1" customHeight="1" outlineLevel="2" x14ac:dyDescent="0.25">
      <c r="A502" s="34"/>
      <c r="B502" s="33" t="str">
        <f t="shared" si="47"/>
        <v>Reset/Command - Circuit 10</v>
      </c>
      <c r="C502" s="34">
        <f t="shared" si="48"/>
        <v>10</v>
      </c>
      <c r="D502" s="21">
        <f t="shared" si="49"/>
        <v>593</v>
      </c>
      <c r="J502" s="71" t="s">
        <v>419</v>
      </c>
      <c r="K502" s="83">
        <f t="shared" si="50"/>
        <v>403</v>
      </c>
      <c r="L502" s="34" t="s">
        <v>47</v>
      </c>
      <c r="M502" s="34" t="s">
        <v>51</v>
      </c>
    </row>
    <row r="503" spans="1:13" ht="15" hidden="1" customHeight="1" outlineLevel="2" x14ac:dyDescent="0.25">
      <c r="A503" s="34"/>
      <c r="B503" s="33" t="str">
        <f t="shared" si="47"/>
        <v>Reset/Command - Circuit 11</v>
      </c>
      <c r="C503" s="34">
        <f t="shared" si="48"/>
        <v>11</v>
      </c>
      <c r="D503" s="21">
        <f t="shared" si="49"/>
        <v>594</v>
      </c>
      <c r="J503" s="71" t="s">
        <v>419</v>
      </c>
      <c r="K503" s="83">
        <f t="shared" si="50"/>
        <v>404</v>
      </c>
      <c r="L503" s="34" t="s">
        <v>47</v>
      </c>
      <c r="M503" s="34" t="s">
        <v>51</v>
      </c>
    </row>
    <row r="504" spans="1:13" ht="15" hidden="1" customHeight="1" outlineLevel="2" x14ac:dyDescent="0.25">
      <c r="A504" s="34"/>
      <c r="B504" s="33" t="str">
        <f t="shared" si="47"/>
        <v>Reset/Command - Circuit 12</v>
      </c>
      <c r="C504" s="34">
        <f t="shared" si="48"/>
        <v>12</v>
      </c>
      <c r="D504" s="21">
        <f t="shared" si="49"/>
        <v>595</v>
      </c>
      <c r="J504" s="71" t="s">
        <v>419</v>
      </c>
      <c r="K504" s="83">
        <f t="shared" si="50"/>
        <v>405</v>
      </c>
      <c r="L504" s="34" t="s">
        <v>47</v>
      </c>
      <c r="M504" s="34" t="s">
        <v>51</v>
      </c>
    </row>
    <row r="505" spans="1:13" ht="15" hidden="1" customHeight="1" outlineLevel="2" x14ac:dyDescent="0.25">
      <c r="A505" s="34"/>
      <c r="B505" s="33" t="str">
        <f t="shared" si="47"/>
        <v>Reset/Command - Circuit 13</v>
      </c>
      <c r="C505" s="34">
        <f t="shared" si="48"/>
        <v>13</v>
      </c>
      <c r="D505" s="21">
        <f t="shared" si="49"/>
        <v>596</v>
      </c>
      <c r="J505" s="71" t="s">
        <v>419</v>
      </c>
      <c r="K505" s="83">
        <f t="shared" si="50"/>
        <v>406</v>
      </c>
      <c r="L505" s="34" t="s">
        <v>47</v>
      </c>
      <c r="M505" s="34" t="s">
        <v>51</v>
      </c>
    </row>
    <row r="506" spans="1:13" ht="15" hidden="1" customHeight="1" outlineLevel="2" x14ac:dyDescent="0.25">
      <c r="A506" s="34"/>
      <c r="B506" s="33" t="str">
        <f t="shared" si="47"/>
        <v>Reset/Command - Circuit 14</v>
      </c>
      <c r="C506" s="34">
        <f t="shared" si="48"/>
        <v>14</v>
      </c>
      <c r="D506" s="21">
        <f t="shared" si="49"/>
        <v>597</v>
      </c>
      <c r="J506" s="71" t="s">
        <v>419</v>
      </c>
      <c r="K506" s="83">
        <f t="shared" si="50"/>
        <v>407</v>
      </c>
      <c r="L506" s="34" t="s">
        <v>47</v>
      </c>
      <c r="M506" s="34" t="s">
        <v>51</v>
      </c>
    </row>
    <row r="507" spans="1:13" ht="15" hidden="1" customHeight="1" outlineLevel="2" x14ac:dyDescent="0.25">
      <c r="A507" s="34"/>
      <c r="B507" s="33" t="str">
        <f t="shared" si="47"/>
        <v>Reset/Command - Circuit 15</v>
      </c>
      <c r="C507" s="34">
        <f t="shared" si="48"/>
        <v>15</v>
      </c>
      <c r="D507" s="21">
        <f t="shared" si="49"/>
        <v>598</v>
      </c>
      <c r="J507" s="71" t="s">
        <v>419</v>
      </c>
      <c r="K507" s="83">
        <f t="shared" si="50"/>
        <v>408</v>
      </c>
      <c r="L507" s="34" t="s">
        <v>47</v>
      </c>
      <c r="M507" s="34" t="s">
        <v>51</v>
      </c>
    </row>
    <row r="508" spans="1:13" ht="15" hidden="1" customHeight="1" outlineLevel="2" x14ac:dyDescent="0.25">
      <c r="A508" s="34"/>
      <c r="B508" s="33" t="str">
        <f t="shared" si="47"/>
        <v>Reset/Command - Circuit 16</v>
      </c>
      <c r="C508" s="34">
        <f t="shared" si="48"/>
        <v>16</v>
      </c>
      <c r="D508" s="21">
        <f t="shared" si="49"/>
        <v>599</v>
      </c>
      <c r="J508" s="71" t="s">
        <v>419</v>
      </c>
      <c r="K508" s="83">
        <f t="shared" si="50"/>
        <v>409</v>
      </c>
      <c r="L508" s="34" t="s">
        <v>47</v>
      </c>
      <c r="M508" s="34" t="s">
        <v>51</v>
      </c>
    </row>
    <row r="509" spans="1:13" ht="15" hidden="1" customHeight="1" outlineLevel="2" x14ac:dyDescent="0.25">
      <c r="A509" s="34"/>
      <c r="B509" s="33" t="str">
        <f t="shared" si="47"/>
        <v>Reset/Command - Circuit 17</v>
      </c>
      <c r="C509" s="34">
        <f t="shared" si="48"/>
        <v>17</v>
      </c>
      <c r="D509" s="21">
        <f t="shared" si="49"/>
        <v>600</v>
      </c>
      <c r="J509" s="71" t="s">
        <v>419</v>
      </c>
      <c r="K509" s="83">
        <f t="shared" si="50"/>
        <v>410</v>
      </c>
      <c r="L509" s="34" t="s">
        <v>47</v>
      </c>
      <c r="M509" s="34" t="s">
        <v>51</v>
      </c>
    </row>
    <row r="510" spans="1:13" ht="15" hidden="1" customHeight="1" outlineLevel="2" x14ac:dyDescent="0.25">
      <c r="A510" s="34"/>
      <c r="B510" s="33" t="str">
        <f t="shared" si="47"/>
        <v>Reset/Command - Circuit 18</v>
      </c>
      <c r="C510" s="34">
        <f t="shared" si="48"/>
        <v>18</v>
      </c>
      <c r="D510" s="21">
        <f t="shared" si="49"/>
        <v>601</v>
      </c>
      <c r="J510" s="71" t="s">
        <v>419</v>
      </c>
      <c r="K510" s="83">
        <f t="shared" si="50"/>
        <v>411</v>
      </c>
      <c r="L510" s="34" t="s">
        <v>47</v>
      </c>
      <c r="M510" s="34" t="s">
        <v>51</v>
      </c>
    </row>
    <row r="511" spans="1:13" ht="15" hidden="1" customHeight="1" outlineLevel="2" x14ac:dyDescent="0.25">
      <c r="A511" s="34"/>
      <c r="B511" s="33" t="str">
        <f t="shared" si="47"/>
        <v>Reset/Command - Circuit 19</v>
      </c>
      <c r="C511" s="34">
        <f t="shared" si="48"/>
        <v>19</v>
      </c>
      <c r="D511" s="21">
        <f t="shared" si="49"/>
        <v>602</v>
      </c>
      <c r="J511" s="71" t="s">
        <v>419</v>
      </c>
      <c r="K511" s="83">
        <f t="shared" si="50"/>
        <v>412</v>
      </c>
      <c r="L511" s="34" t="s">
        <v>47</v>
      </c>
      <c r="M511" s="34" t="s">
        <v>51</v>
      </c>
    </row>
    <row r="512" spans="1:13" ht="15" hidden="1" customHeight="1" outlineLevel="2" x14ac:dyDescent="0.25">
      <c r="A512" s="34"/>
      <c r="B512" s="33" t="str">
        <f t="shared" si="47"/>
        <v>Reset/Command - Circuit 20</v>
      </c>
      <c r="C512" s="34">
        <f t="shared" si="48"/>
        <v>20</v>
      </c>
      <c r="D512" s="21">
        <f t="shared" si="49"/>
        <v>603</v>
      </c>
      <c r="J512" s="71" t="s">
        <v>419</v>
      </c>
      <c r="K512" s="83">
        <f t="shared" si="50"/>
        <v>413</v>
      </c>
      <c r="L512" s="34" t="s">
        <v>47</v>
      </c>
      <c r="M512" s="34" t="s">
        <v>51</v>
      </c>
    </row>
    <row r="513" spans="1:13" ht="15" hidden="1" customHeight="1" outlineLevel="2" x14ac:dyDescent="0.25">
      <c r="A513" s="34"/>
      <c r="B513" s="33" t="str">
        <f t="shared" si="47"/>
        <v>Reset/Command - Circuit 21</v>
      </c>
      <c r="C513" s="34">
        <f t="shared" si="48"/>
        <v>21</v>
      </c>
      <c r="D513" s="21">
        <f t="shared" si="49"/>
        <v>604</v>
      </c>
      <c r="J513" s="71" t="s">
        <v>419</v>
      </c>
      <c r="K513" s="83">
        <f t="shared" si="50"/>
        <v>414</v>
      </c>
      <c r="L513" s="34" t="s">
        <v>47</v>
      </c>
      <c r="M513" s="34" t="s">
        <v>51</v>
      </c>
    </row>
    <row r="514" spans="1:13" ht="15" hidden="1" customHeight="1" outlineLevel="2" x14ac:dyDescent="0.25">
      <c r="A514" s="34"/>
      <c r="B514" s="33" t="str">
        <f t="shared" si="47"/>
        <v>Reset/Command - Circuit 22</v>
      </c>
      <c r="C514" s="34">
        <f t="shared" si="48"/>
        <v>22</v>
      </c>
      <c r="D514" s="21">
        <f t="shared" si="49"/>
        <v>605</v>
      </c>
      <c r="J514" s="71" t="s">
        <v>419</v>
      </c>
      <c r="K514" s="83">
        <f t="shared" si="50"/>
        <v>415</v>
      </c>
      <c r="L514" s="34" t="s">
        <v>47</v>
      </c>
      <c r="M514" s="34" t="s">
        <v>51</v>
      </c>
    </row>
    <row r="515" spans="1:13" ht="15" hidden="1" customHeight="1" outlineLevel="2" x14ac:dyDescent="0.25">
      <c r="A515" s="34"/>
      <c r="B515" s="33" t="str">
        <f t="shared" si="47"/>
        <v>Reset/Command - Circuit 23</v>
      </c>
      <c r="C515" s="34">
        <f t="shared" si="48"/>
        <v>23</v>
      </c>
      <c r="D515" s="21">
        <f t="shared" si="49"/>
        <v>606</v>
      </c>
      <c r="J515" s="71" t="s">
        <v>419</v>
      </c>
      <c r="K515" s="83">
        <f t="shared" si="50"/>
        <v>416</v>
      </c>
      <c r="L515" s="34" t="s">
        <v>47</v>
      </c>
      <c r="M515" s="34" t="s">
        <v>51</v>
      </c>
    </row>
    <row r="516" spans="1:13" ht="15" hidden="1" customHeight="1" outlineLevel="2" x14ac:dyDescent="0.25">
      <c r="A516" s="34"/>
      <c r="B516" s="33" t="str">
        <f t="shared" si="47"/>
        <v>Reset/Command - Circuit 24</v>
      </c>
      <c r="C516" s="34">
        <f t="shared" si="48"/>
        <v>24</v>
      </c>
      <c r="D516" s="21">
        <f t="shared" si="49"/>
        <v>607</v>
      </c>
      <c r="J516" s="71" t="s">
        <v>419</v>
      </c>
      <c r="K516" s="83">
        <f t="shared" si="50"/>
        <v>417</v>
      </c>
      <c r="L516" s="34" t="s">
        <v>47</v>
      </c>
      <c r="M516" s="34" t="s">
        <v>51</v>
      </c>
    </row>
    <row r="517" spans="1:13" ht="15" hidden="1" customHeight="1" outlineLevel="2" x14ac:dyDescent="0.25">
      <c r="A517" s="34"/>
      <c r="B517" s="33" t="str">
        <f t="shared" si="47"/>
        <v>Reset/Command - Circuit 25</v>
      </c>
      <c r="C517" s="34">
        <f t="shared" si="48"/>
        <v>25</v>
      </c>
      <c r="D517" s="21">
        <f t="shared" si="49"/>
        <v>608</v>
      </c>
      <c r="J517" s="71" t="s">
        <v>419</v>
      </c>
      <c r="K517" s="83">
        <f t="shared" si="50"/>
        <v>418</v>
      </c>
      <c r="L517" s="34" t="s">
        <v>47</v>
      </c>
      <c r="M517" s="34" t="s">
        <v>51</v>
      </c>
    </row>
    <row r="518" spans="1:13" ht="15" hidden="1" customHeight="1" outlineLevel="2" x14ac:dyDescent="0.25">
      <c r="A518" s="34"/>
      <c r="B518" s="33" t="str">
        <f t="shared" si="47"/>
        <v>Reset/Command - Circuit 26</v>
      </c>
      <c r="C518" s="34">
        <f t="shared" si="48"/>
        <v>26</v>
      </c>
      <c r="D518" s="21">
        <f t="shared" si="49"/>
        <v>609</v>
      </c>
      <c r="J518" s="71" t="s">
        <v>419</v>
      </c>
      <c r="K518" s="83">
        <f t="shared" si="50"/>
        <v>419</v>
      </c>
      <c r="L518" s="34" t="s">
        <v>47</v>
      </c>
      <c r="M518" s="34" t="s">
        <v>51</v>
      </c>
    </row>
    <row r="519" spans="1:13" ht="15" hidden="1" customHeight="1" outlineLevel="2" x14ac:dyDescent="0.25">
      <c r="A519" s="34"/>
      <c r="B519" s="33" t="str">
        <f t="shared" si="47"/>
        <v>Reset/Command - Circuit 27</v>
      </c>
      <c r="C519" s="34">
        <f t="shared" si="48"/>
        <v>27</v>
      </c>
      <c r="D519" s="21">
        <f t="shared" si="49"/>
        <v>610</v>
      </c>
      <c r="J519" s="71" t="s">
        <v>419</v>
      </c>
      <c r="K519" s="83">
        <f t="shared" si="50"/>
        <v>420</v>
      </c>
      <c r="L519" s="34" t="s">
        <v>47</v>
      </c>
      <c r="M519" s="34" t="s">
        <v>51</v>
      </c>
    </row>
    <row r="520" spans="1:13" ht="15" hidden="1" customHeight="1" outlineLevel="2" x14ac:dyDescent="0.25">
      <c r="A520" s="34"/>
      <c r="B520" s="33" t="str">
        <f t="shared" si="47"/>
        <v>Reset/Command - Circuit 28</v>
      </c>
      <c r="C520" s="34">
        <f t="shared" si="48"/>
        <v>28</v>
      </c>
      <c r="D520" s="21">
        <f t="shared" si="49"/>
        <v>611</v>
      </c>
      <c r="J520" s="71" t="s">
        <v>419</v>
      </c>
      <c r="K520" s="83">
        <f t="shared" si="50"/>
        <v>421</v>
      </c>
      <c r="L520" s="34" t="s">
        <v>47</v>
      </c>
      <c r="M520" s="34" t="s">
        <v>51</v>
      </c>
    </row>
    <row r="521" spans="1:13" ht="15" hidden="1" customHeight="1" outlineLevel="2" x14ac:dyDescent="0.25">
      <c r="A521" s="34"/>
      <c r="B521" s="33" t="str">
        <f t="shared" si="47"/>
        <v>Reset/Command - Circuit 29</v>
      </c>
      <c r="C521" s="34">
        <f t="shared" si="48"/>
        <v>29</v>
      </c>
      <c r="D521" s="21">
        <f t="shared" si="49"/>
        <v>612</v>
      </c>
      <c r="J521" s="71" t="s">
        <v>419</v>
      </c>
      <c r="K521" s="83">
        <f t="shared" si="50"/>
        <v>422</v>
      </c>
      <c r="L521" s="34" t="s">
        <v>47</v>
      </c>
      <c r="M521" s="34" t="s">
        <v>51</v>
      </c>
    </row>
    <row r="522" spans="1:13" ht="15" hidden="1" customHeight="1" outlineLevel="2" x14ac:dyDescent="0.25">
      <c r="A522" s="34"/>
      <c r="B522" s="33" t="str">
        <f t="shared" si="47"/>
        <v>Reset/Command - Circuit 30</v>
      </c>
      <c r="C522" s="34">
        <f t="shared" si="48"/>
        <v>30</v>
      </c>
      <c r="D522" s="21">
        <f t="shared" si="49"/>
        <v>613</v>
      </c>
      <c r="J522" s="71" t="s">
        <v>419</v>
      </c>
      <c r="K522" s="83">
        <f t="shared" si="50"/>
        <v>423</v>
      </c>
      <c r="L522" s="34" t="s">
        <v>47</v>
      </c>
      <c r="M522" s="34" t="s">
        <v>51</v>
      </c>
    </row>
    <row r="523" spans="1:13" ht="15" hidden="1" customHeight="1" outlineLevel="2" x14ac:dyDescent="0.25">
      <c r="A523" s="34"/>
      <c r="B523" s="33" t="str">
        <f t="shared" si="47"/>
        <v>Reset/Command - Circuit 31</v>
      </c>
      <c r="C523" s="34">
        <f t="shared" si="48"/>
        <v>31</v>
      </c>
      <c r="D523" s="21">
        <f t="shared" si="49"/>
        <v>614</v>
      </c>
      <c r="J523" s="71" t="s">
        <v>419</v>
      </c>
      <c r="K523" s="83">
        <f t="shared" si="50"/>
        <v>424</v>
      </c>
      <c r="L523" s="34" t="s">
        <v>47</v>
      </c>
      <c r="M523" s="34" t="s">
        <v>51</v>
      </c>
    </row>
    <row r="524" spans="1:13" ht="15" hidden="1" customHeight="1" outlineLevel="2" x14ac:dyDescent="0.25">
      <c r="A524" s="34"/>
      <c r="B524" s="33" t="str">
        <f t="shared" si="47"/>
        <v>Reset/Command - Circuit 32</v>
      </c>
      <c r="C524" s="34">
        <f t="shared" si="48"/>
        <v>32</v>
      </c>
      <c r="D524" s="21">
        <f t="shared" si="49"/>
        <v>615</v>
      </c>
      <c r="J524" s="71" t="s">
        <v>419</v>
      </c>
      <c r="K524" s="83">
        <f t="shared" si="50"/>
        <v>425</v>
      </c>
      <c r="L524" s="34" t="s">
        <v>47</v>
      </c>
      <c r="M524" s="34" t="s">
        <v>51</v>
      </c>
    </row>
    <row r="525" spans="1:13" ht="15" hidden="1" customHeight="1" outlineLevel="2" x14ac:dyDescent="0.25">
      <c r="A525" s="34"/>
      <c r="B525" s="33" t="str">
        <f t="shared" si="47"/>
        <v>Reset/Command - Circuit 33</v>
      </c>
      <c r="C525" s="34">
        <f t="shared" si="48"/>
        <v>33</v>
      </c>
      <c r="D525" s="21">
        <f t="shared" si="49"/>
        <v>616</v>
      </c>
      <c r="J525" s="71" t="s">
        <v>419</v>
      </c>
      <c r="K525" s="83">
        <f t="shared" si="50"/>
        <v>426</v>
      </c>
      <c r="L525" s="34" t="s">
        <v>47</v>
      </c>
      <c r="M525" s="34" t="s">
        <v>51</v>
      </c>
    </row>
    <row r="526" spans="1:13" ht="15" hidden="1" customHeight="1" outlineLevel="2" x14ac:dyDescent="0.25">
      <c r="A526" s="34"/>
      <c r="B526" s="33" t="str">
        <f t="shared" si="47"/>
        <v>Reset/Command - Circuit 34</v>
      </c>
      <c r="C526" s="34">
        <f t="shared" ref="C526:C557" si="51">C525+1</f>
        <v>34</v>
      </c>
      <c r="D526" s="21">
        <f t="shared" ref="D526:D557" si="52">D525+1</f>
        <v>617</v>
      </c>
      <c r="J526" s="71" t="s">
        <v>419</v>
      </c>
      <c r="K526" s="83">
        <f t="shared" si="50"/>
        <v>427</v>
      </c>
      <c r="L526" s="34" t="s">
        <v>47</v>
      </c>
      <c r="M526" s="34" t="s">
        <v>51</v>
      </c>
    </row>
    <row r="527" spans="1:13" ht="15" hidden="1" customHeight="1" outlineLevel="2" x14ac:dyDescent="0.25">
      <c r="A527" s="34"/>
      <c r="B527" s="33" t="str">
        <f t="shared" si="47"/>
        <v>Reset/Command - Circuit 35</v>
      </c>
      <c r="C527" s="34">
        <f t="shared" si="51"/>
        <v>35</v>
      </c>
      <c r="D527" s="21">
        <f t="shared" si="52"/>
        <v>618</v>
      </c>
      <c r="J527" s="71" t="s">
        <v>419</v>
      </c>
      <c r="K527" s="83">
        <f t="shared" si="50"/>
        <v>428</v>
      </c>
      <c r="L527" s="34" t="s">
        <v>47</v>
      </c>
      <c r="M527" s="34" t="s">
        <v>51</v>
      </c>
    </row>
    <row r="528" spans="1:13" ht="15" hidden="1" customHeight="1" outlineLevel="2" x14ac:dyDescent="0.25">
      <c r="A528" s="34"/>
      <c r="B528" s="33" t="str">
        <f t="shared" si="47"/>
        <v>Reset/Command - Circuit 36</v>
      </c>
      <c r="C528" s="34">
        <f t="shared" si="51"/>
        <v>36</v>
      </c>
      <c r="D528" s="21">
        <f t="shared" si="52"/>
        <v>619</v>
      </c>
      <c r="J528" s="71" t="s">
        <v>419</v>
      </c>
      <c r="K528" s="83">
        <f t="shared" si="50"/>
        <v>429</v>
      </c>
      <c r="L528" s="34" t="s">
        <v>47</v>
      </c>
      <c r="M528" s="34" t="s">
        <v>51</v>
      </c>
    </row>
    <row r="529" spans="1:13" ht="15" hidden="1" customHeight="1" outlineLevel="2" x14ac:dyDescent="0.25">
      <c r="A529" s="34"/>
      <c r="B529" s="33" t="str">
        <f t="shared" si="47"/>
        <v>Reset/Command - Circuit 37</v>
      </c>
      <c r="C529" s="34">
        <f t="shared" si="51"/>
        <v>37</v>
      </c>
      <c r="D529" s="21">
        <f t="shared" si="52"/>
        <v>620</v>
      </c>
      <c r="J529" s="71" t="s">
        <v>419</v>
      </c>
      <c r="K529" s="83">
        <f t="shared" si="50"/>
        <v>430</v>
      </c>
      <c r="L529" s="34" t="s">
        <v>47</v>
      </c>
      <c r="M529" s="34" t="s">
        <v>51</v>
      </c>
    </row>
    <row r="530" spans="1:13" ht="15" hidden="1" customHeight="1" outlineLevel="2" x14ac:dyDescent="0.25">
      <c r="A530" s="34"/>
      <c r="B530" s="33" t="str">
        <f t="shared" si="47"/>
        <v>Reset/Command - Circuit 38</v>
      </c>
      <c r="C530" s="34">
        <f t="shared" si="51"/>
        <v>38</v>
      </c>
      <c r="D530" s="21">
        <f t="shared" si="52"/>
        <v>621</v>
      </c>
      <c r="J530" s="71" t="s">
        <v>419</v>
      </c>
      <c r="K530" s="83">
        <f t="shared" si="50"/>
        <v>431</v>
      </c>
      <c r="L530" s="34" t="s">
        <v>47</v>
      </c>
      <c r="M530" s="34" t="s">
        <v>51</v>
      </c>
    </row>
    <row r="531" spans="1:13" ht="15" hidden="1" customHeight="1" outlineLevel="2" x14ac:dyDescent="0.25">
      <c r="A531" s="34"/>
      <c r="B531" s="33" t="str">
        <f t="shared" si="47"/>
        <v>Reset/Command - Circuit 39</v>
      </c>
      <c r="C531" s="34">
        <f t="shared" si="51"/>
        <v>39</v>
      </c>
      <c r="D531" s="21">
        <f t="shared" si="52"/>
        <v>622</v>
      </c>
      <c r="J531" s="71" t="s">
        <v>419</v>
      </c>
      <c r="K531" s="83">
        <f t="shared" si="50"/>
        <v>432</v>
      </c>
      <c r="L531" s="34" t="s">
        <v>47</v>
      </c>
      <c r="M531" s="34" t="s">
        <v>51</v>
      </c>
    </row>
    <row r="532" spans="1:13" ht="15" hidden="1" customHeight="1" outlineLevel="2" x14ac:dyDescent="0.25">
      <c r="A532" s="34"/>
      <c r="B532" s="33" t="str">
        <f t="shared" si="47"/>
        <v>Reset/Command - Circuit 40</v>
      </c>
      <c r="C532" s="34">
        <f t="shared" si="51"/>
        <v>40</v>
      </c>
      <c r="D532" s="21">
        <f t="shared" si="52"/>
        <v>623</v>
      </c>
      <c r="J532" s="71" t="s">
        <v>419</v>
      </c>
      <c r="K532" s="83">
        <f t="shared" si="50"/>
        <v>433</v>
      </c>
      <c r="L532" s="34" t="s">
        <v>47</v>
      </c>
      <c r="M532" s="34" t="s">
        <v>51</v>
      </c>
    </row>
    <row r="533" spans="1:13" ht="15" hidden="1" customHeight="1" outlineLevel="2" x14ac:dyDescent="0.25">
      <c r="A533" s="34"/>
      <c r="B533" s="33" t="str">
        <f t="shared" si="47"/>
        <v>Reset/Command - Circuit 41</v>
      </c>
      <c r="C533" s="34">
        <f t="shared" si="51"/>
        <v>41</v>
      </c>
      <c r="D533" s="21">
        <f t="shared" si="52"/>
        <v>624</v>
      </c>
      <c r="J533" s="71" t="s">
        <v>419</v>
      </c>
      <c r="K533" s="83">
        <f t="shared" si="50"/>
        <v>434</v>
      </c>
      <c r="L533" s="34" t="s">
        <v>47</v>
      </c>
      <c r="M533" s="34" t="s">
        <v>51</v>
      </c>
    </row>
    <row r="534" spans="1:13" ht="15" hidden="1" customHeight="1" outlineLevel="2" x14ac:dyDescent="0.25">
      <c r="A534" s="34"/>
      <c r="B534" s="33" t="str">
        <f t="shared" si="47"/>
        <v>Reset/Command - Circuit 42</v>
      </c>
      <c r="C534" s="34">
        <f t="shared" si="51"/>
        <v>42</v>
      </c>
      <c r="D534" s="21">
        <f t="shared" si="52"/>
        <v>625</v>
      </c>
      <c r="J534" s="71" t="s">
        <v>419</v>
      </c>
      <c r="K534" s="83">
        <f t="shared" si="50"/>
        <v>435</v>
      </c>
      <c r="L534" s="34" t="s">
        <v>47</v>
      </c>
      <c r="M534" s="34" t="s">
        <v>51</v>
      </c>
    </row>
    <row r="535" spans="1:13" ht="15" hidden="1" customHeight="1" outlineLevel="2" x14ac:dyDescent="0.25">
      <c r="A535" s="34"/>
      <c r="B535" s="33" t="str">
        <f t="shared" si="47"/>
        <v>Reset/Command - Circuit 43</v>
      </c>
      <c r="C535" s="34">
        <f t="shared" si="51"/>
        <v>43</v>
      </c>
      <c r="D535" s="21">
        <f t="shared" si="52"/>
        <v>626</v>
      </c>
      <c r="J535" s="71" t="s">
        <v>419</v>
      </c>
      <c r="K535" s="83">
        <f t="shared" si="50"/>
        <v>436</v>
      </c>
      <c r="L535" s="34" t="s">
        <v>47</v>
      </c>
      <c r="M535" s="34" t="s">
        <v>51</v>
      </c>
    </row>
    <row r="536" spans="1:13" ht="15" hidden="1" customHeight="1" outlineLevel="2" x14ac:dyDescent="0.25">
      <c r="A536" s="34"/>
      <c r="B536" s="33" t="str">
        <f t="shared" si="47"/>
        <v>Reset/Command - Circuit 44</v>
      </c>
      <c r="C536" s="34">
        <f t="shared" si="51"/>
        <v>44</v>
      </c>
      <c r="D536" s="21">
        <f t="shared" si="52"/>
        <v>627</v>
      </c>
      <c r="J536" s="71" t="s">
        <v>419</v>
      </c>
      <c r="K536" s="83">
        <f t="shared" si="50"/>
        <v>437</v>
      </c>
      <c r="L536" s="34" t="s">
        <v>47</v>
      </c>
      <c r="M536" s="34" t="s">
        <v>51</v>
      </c>
    </row>
    <row r="537" spans="1:13" ht="15" hidden="1" customHeight="1" outlineLevel="2" x14ac:dyDescent="0.25">
      <c r="A537" s="34"/>
      <c r="B537" s="33" t="str">
        <f t="shared" si="47"/>
        <v>Reset/Command - Circuit 45</v>
      </c>
      <c r="C537" s="34">
        <f t="shared" si="51"/>
        <v>45</v>
      </c>
      <c r="D537" s="21">
        <f t="shared" si="52"/>
        <v>628</v>
      </c>
      <c r="J537" s="71" t="s">
        <v>419</v>
      </c>
      <c r="K537" s="83">
        <f t="shared" si="50"/>
        <v>438</v>
      </c>
      <c r="L537" s="34" t="s">
        <v>47</v>
      </c>
      <c r="M537" s="34" t="s">
        <v>51</v>
      </c>
    </row>
    <row r="538" spans="1:13" ht="15" hidden="1" customHeight="1" outlineLevel="2" x14ac:dyDescent="0.25">
      <c r="A538" s="34"/>
      <c r="B538" s="33" t="str">
        <f t="shared" si="47"/>
        <v>Reset/Command - Circuit 46</v>
      </c>
      <c r="C538" s="34">
        <f t="shared" si="51"/>
        <v>46</v>
      </c>
      <c r="D538" s="21">
        <f t="shared" si="52"/>
        <v>629</v>
      </c>
      <c r="J538" s="71" t="s">
        <v>419</v>
      </c>
      <c r="K538" s="83">
        <f t="shared" si="50"/>
        <v>439</v>
      </c>
      <c r="L538" s="34" t="s">
        <v>47</v>
      </c>
      <c r="M538" s="34" t="s">
        <v>51</v>
      </c>
    </row>
    <row r="539" spans="1:13" ht="15" hidden="1" customHeight="1" outlineLevel="2" x14ac:dyDescent="0.25">
      <c r="A539" s="34"/>
      <c r="B539" s="33" t="str">
        <f t="shared" si="47"/>
        <v>Reset/Command - Circuit 47</v>
      </c>
      <c r="C539" s="34">
        <f t="shared" si="51"/>
        <v>47</v>
      </c>
      <c r="D539" s="21">
        <f t="shared" si="52"/>
        <v>630</v>
      </c>
      <c r="J539" s="71" t="s">
        <v>419</v>
      </c>
      <c r="K539" s="83">
        <f t="shared" si="50"/>
        <v>440</v>
      </c>
      <c r="L539" s="34" t="s">
        <v>47</v>
      </c>
      <c r="M539" s="34" t="s">
        <v>51</v>
      </c>
    </row>
    <row r="540" spans="1:13" ht="15" hidden="1" customHeight="1" outlineLevel="2" x14ac:dyDescent="0.25">
      <c r="A540" s="34"/>
      <c r="B540" s="33" t="str">
        <f t="shared" si="47"/>
        <v>Reset/Command - Circuit 48</v>
      </c>
      <c r="C540" s="34">
        <f t="shared" si="51"/>
        <v>48</v>
      </c>
      <c r="D540" s="21">
        <f t="shared" si="52"/>
        <v>631</v>
      </c>
      <c r="J540" s="71" t="s">
        <v>419</v>
      </c>
      <c r="K540" s="83">
        <f t="shared" si="50"/>
        <v>441</v>
      </c>
      <c r="L540" s="34" t="s">
        <v>47</v>
      </c>
      <c r="M540" s="34" t="s">
        <v>51</v>
      </c>
    </row>
    <row r="541" spans="1:13" ht="15" hidden="1" customHeight="1" outlineLevel="2" x14ac:dyDescent="0.25">
      <c r="A541" s="34"/>
      <c r="B541" s="33" t="str">
        <f t="shared" si="47"/>
        <v>Reset/Command - Circuit 49</v>
      </c>
      <c r="C541" s="34">
        <f t="shared" si="51"/>
        <v>49</v>
      </c>
      <c r="D541" s="21">
        <f t="shared" si="52"/>
        <v>632</v>
      </c>
      <c r="J541" s="71" t="s">
        <v>419</v>
      </c>
      <c r="K541" s="83">
        <f t="shared" si="50"/>
        <v>442</v>
      </c>
      <c r="L541" s="34" t="s">
        <v>47</v>
      </c>
      <c r="M541" s="34" t="s">
        <v>51</v>
      </c>
    </row>
    <row r="542" spans="1:13" ht="15" hidden="1" customHeight="1" outlineLevel="2" x14ac:dyDescent="0.25">
      <c r="A542" s="34"/>
      <c r="B542" s="33" t="str">
        <f t="shared" si="47"/>
        <v>Reset/Command - Circuit 50</v>
      </c>
      <c r="C542" s="34">
        <f t="shared" si="51"/>
        <v>50</v>
      </c>
      <c r="D542" s="21">
        <f t="shared" si="52"/>
        <v>633</v>
      </c>
      <c r="J542" s="71" t="s">
        <v>419</v>
      </c>
      <c r="K542" s="83">
        <f t="shared" si="50"/>
        <v>443</v>
      </c>
      <c r="L542" s="34" t="s">
        <v>47</v>
      </c>
      <c r="M542" s="34" t="s">
        <v>51</v>
      </c>
    </row>
    <row r="543" spans="1:13" ht="15" hidden="1" customHeight="1" outlineLevel="2" x14ac:dyDescent="0.25">
      <c r="A543" s="34"/>
      <c r="B543" s="33" t="str">
        <f t="shared" si="47"/>
        <v>Reset/Command - Circuit 51</v>
      </c>
      <c r="C543" s="34">
        <f t="shared" si="51"/>
        <v>51</v>
      </c>
      <c r="D543" s="21">
        <f t="shared" si="52"/>
        <v>634</v>
      </c>
      <c r="J543" s="71" t="s">
        <v>419</v>
      </c>
      <c r="K543" s="83">
        <f t="shared" si="50"/>
        <v>444</v>
      </c>
      <c r="L543" s="34" t="s">
        <v>47</v>
      </c>
      <c r="M543" s="34" t="s">
        <v>51</v>
      </c>
    </row>
    <row r="544" spans="1:13" ht="15" hidden="1" customHeight="1" outlineLevel="2" x14ac:dyDescent="0.25">
      <c r="A544" s="34"/>
      <c r="B544" s="33" t="str">
        <f t="shared" si="47"/>
        <v>Reset/Command - Circuit 52</v>
      </c>
      <c r="C544" s="34">
        <f t="shared" si="51"/>
        <v>52</v>
      </c>
      <c r="D544" s="21">
        <f t="shared" si="52"/>
        <v>635</v>
      </c>
      <c r="J544" s="71" t="s">
        <v>419</v>
      </c>
      <c r="K544" s="83">
        <f t="shared" si="50"/>
        <v>445</v>
      </c>
      <c r="L544" s="34" t="s">
        <v>47</v>
      </c>
      <c r="M544" s="34" t="s">
        <v>51</v>
      </c>
    </row>
    <row r="545" spans="1:13" ht="15" hidden="1" customHeight="1" outlineLevel="2" x14ac:dyDescent="0.25">
      <c r="A545" s="34"/>
      <c r="B545" s="33" t="str">
        <f t="shared" si="47"/>
        <v>Reset/Command - Circuit 53</v>
      </c>
      <c r="C545" s="34">
        <f t="shared" si="51"/>
        <v>53</v>
      </c>
      <c r="D545" s="21">
        <f t="shared" si="52"/>
        <v>636</v>
      </c>
      <c r="J545" s="71" t="s">
        <v>419</v>
      </c>
      <c r="K545" s="83">
        <f t="shared" si="50"/>
        <v>446</v>
      </c>
      <c r="L545" s="34" t="s">
        <v>47</v>
      </c>
      <c r="M545" s="34" t="s">
        <v>51</v>
      </c>
    </row>
    <row r="546" spans="1:13" ht="15" hidden="1" customHeight="1" outlineLevel="2" x14ac:dyDescent="0.25">
      <c r="A546" s="34"/>
      <c r="B546" s="33" t="str">
        <f t="shared" si="47"/>
        <v>Reset/Command - Circuit 54</v>
      </c>
      <c r="C546" s="34">
        <f t="shared" si="51"/>
        <v>54</v>
      </c>
      <c r="D546" s="21">
        <f t="shared" si="52"/>
        <v>637</v>
      </c>
      <c r="J546" s="71" t="s">
        <v>419</v>
      </c>
      <c r="K546" s="83">
        <f t="shared" si="50"/>
        <v>447</v>
      </c>
      <c r="L546" s="34" t="s">
        <v>47</v>
      </c>
      <c r="M546" s="34" t="s">
        <v>51</v>
      </c>
    </row>
    <row r="547" spans="1:13" ht="15" hidden="1" customHeight="1" outlineLevel="2" x14ac:dyDescent="0.25">
      <c r="A547" s="34"/>
      <c r="B547" s="33" t="str">
        <f t="shared" si="47"/>
        <v>Reset/Command - Circuit 55</v>
      </c>
      <c r="C547" s="34">
        <f t="shared" si="51"/>
        <v>55</v>
      </c>
      <c r="D547" s="21">
        <f t="shared" si="52"/>
        <v>638</v>
      </c>
      <c r="J547" s="71" t="s">
        <v>419</v>
      </c>
      <c r="K547" s="83">
        <f t="shared" si="50"/>
        <v>448</v>
      </c>
      <c r="L547" s="34" t="s">
        <v>47</v>
      </c>
      <c r="M547" s="34" t="s">
        <v>51</v>
      </c>
    </row>
    <row r="548" spans="1:13" ht="15" hidden="1" customHeight="1" outlineLevel="2" x14ac:dyDescent="0.25">
      <c r="A548" s="34"/>
      <c r="B548" s="33" t="str">
        <f t="shared" si="47"/>
        <v>Reset/Command - Circuit 56</v>
      </c>
      <c r="C548" s="34">
        <f t="shared" si="51"/>
        <v>56</v>
      </c>
      <c r="D548" s="21">
        <f t="shared" si="52"/>
        <v>639</v>
      </c>
      <c r="J548" s="71" t="s">
        <v>419</v>
      </c>
      <c r="K548" s="83">
        <f t="shared" si="50"/>
        <v>449</v>
      </c>
      <c r="L548" s="34" t="s">
        <v>47</v>
      </c>
      <c r="M548" s="34" t="s">
        <v>51</v>
      </c>
    </row>
    <row r="549" spans="1:13" ht="15" hidden="1" customHeight="1" outlineLevel="2" x14ac:dyDescent="0.25">
      <c r="A549" s="34"/>
      <c r="B549" s="33" t="str">
        <f t="shared" si="47"/>
        <v>Reset/Command - Circuit 57</v>
      </c>
      <c r="C549" s="34">
        <f t="shared" si="51"/>
        <v>57</v>
      </c>
      <c r="D549" s="21">
        <f t="shared" si="52"/>
        <v>640</v>
      </c>
      <c r="J549" s="71" t="s">
        <v>419</v>
      </c>
      <c r="K549" s="83">
        <f t="shared" si="50"/>
        <v>450</v>
      </c>
      <c r="L549" s="34" t="s">
        <v>47</v>
      </c>
      <c r="M549" s="34" t="s">
        <v>51</v>
      </c>
    </row>
    <row r="550" spans="1:13" ht="15" hidden="1" customHeight="1" outlineLevel="2" x14ac:dyDescent="0.25">
      <c r="A550" s="34"/>
      <c r="B550" s="33" t="str">
        <f t="shared" si="47"/>
        <v>Reset/Command - Circuit 58</v>
      </c>
      <c r="C550" s="34">
        <f t="shared" si="51"/>
        <v>58</v>
      </c>
      <c r="D550" s="21">
        <f t="shared" si="52"/>
        <v>641</v>
      </c>
      <c r="J550" s="71" t="s">
        <v>419</v>
      </c>
      <c r="K550" s="83">
        <f t="shared" si="50"/>
        <v>451</v>
      </c>
      <c r="L550" s="34" t="s">
        <v>47</v>
      </c>
      <c r="M550" s="34" t="s">
        <v>51</v>
      </c>
    </row>
    <row r="551" spans="1:13" ht="15" hidden="1" customHeight="1" outlineLevel="2" x14ac:dyDescent="0.25">
      <c r="A551" s="34"/>
      <c r="B551" s="33" t="str">
        <f t="shared" si="47"/>
        <v>Reset/Command - Circuit 59</v>
      </c>
      <c r="C551" s="34">
        <f t="shared" si="51"/>
        <v>59</v>
      </c>
      <c r="D551" s="21">
        <f t="shared" si="52"/>
        <v>642</v>
      </c>
      <c r="J551" s="71" t="s">
        <v>419</v>
      </c>
      <c r="K551" s="83">
        <f t="shared" si="50"/>
        <v>452</v>
      </c>
      <c r="L551" s="34" t="s">
        <v>47</v>
      </c>
      <c r="M551" s="34" t="s">
        <v>51</v>
      </c>
    </row>
    <row r="552" spans="1:13" ht="15" hidden="1" customHeight="1" outlineLevel="2" x14ac:dyDescent="0.25">
      <c r="A552" s="34"/>
      <c r="B552" s="33" t="str">
        <f t="shared" si="47"/>
        <v>Reset/Command - Circuit 60</v>
      </c>
      <c r="C552" s="34">
        <f t="shared" si="51"/>
        <v>60</v>
      </c>
      <c r="D552" s="21">
        <f t="shared" si="52"/>
        <v>643</v>
      </c>
      <c r="J552" s="71" t="s">
        <v>419</v>
      </c>
      <c r="K552" s="83">
        <f t="shared" si="50"/>
        <v>453</v>
      </c>
      <c r="L552" s="34" t="s">
        <v>47</v>
      </c>
      <c r="M552" s="34" t="s">
        <v>51</v>
      </c>
    </row>
    <row r="553" spans="1:13" ht="15" hidden="1" customHeight="1" outlineLevel="2" x14ac:dyDescent="0.25">
      <c r="A553" s="34"/>
      <c r="B553" s="33" t="str">
        <f t="shared" si="47"/>
        <v>Reset/Command - Circuit 61</v>
      </c>
      <c r="C553" s="34">
        <f t="shared" si="51"/>
        <v>61</v>
      </c>
      <c r="D553" s="21">
        <f t="shared" si="52"/>
        <v>644</v>
      </c>
      <c r="J553" s="71" t="s">
        <v>419</v>
      </c>
      <c r="K553" s="83">
        <f t="shared" si="50"/>
        <v>454</v>
      </c>
      <c r="L553" s="34" t="s">
        <v>47</v>
      </c>
      <c r="M553" s="34" t="s">
        <v>51</v>
      </c>
    </row>
    <row r="554" spans="1:13" ht="15" hidden="1" customHeight="1" outlineLevel="2" x14ac:dyDescent="0.25">
      <c r="A554" s="34"/>
      <c r="B554" s="33" t="str">
        <f t="shared" si="47"/>
        <v>Reset/Command - Circuit 62</v>
      </c>
      <c r="C554" s="34">
        <f t="shared" si="51"/>
        <v>62</v>
      </c>
      <c r="D554" s="21">
        <f t="shared" si="52"/>
        <v>645</v>
      </c>
      <c r="J554" s="71" t="s">
        <v>419</v>
      </c>
      <c r="K554" s="83">
        <f t="shared" si="50"/>
        <v>455</v>
      </c>
      <c r="L554" s="34" t="s">
        <v>47</v>
      </c>
      <c r="M554" s="34" t="s">
        <v>51</v>
      </c>
    </row>
    <row r="555" spans="1:13" ht="15" hidden="1" customHeight="1" outlineLevel="2" x14ac:dyDescent="0.25">
      <c r="A555" s="34"/>
      <c r="B555" s="33" t="str">
        <f t="shared" si="47"/>
        <v>Reset/Command - Circuit 63</v>
      </c>
      <c r="C555" s="34">
        <f t="shared" si="51"/>
        <v>63</v>
      </c>
      <c r="D555" s="21">
        <f t="shared" si="52"/>
        <v>646</v>
      </c>
      <c r="J555" s="71" t="s">
        <v>419</v>
      </c>
      <c r="K555" s="83">
        <f t="shared" si="50"/>
        <v>456</v>
      </c>
      <c r="L555" s="34" t="s">
        <v>47</v>
      </c>
      <c r="M555" s="34" t="s">
        <v>51</v>
      </c>
    </row>
    <row r="556" spans="1:13" ht="15" hidden="1" customHeight="1" outlineLevel="2" x14ac:dyDescent="0.25">
      <c r="A556" s="34"/>
      <c r="B556" s="33" t="str">
        <f t="shared" si="47"/>
        <v>Reset/Command - Circuit 64</v>
      </c>
      <c r="C556" s="34">
        <f t="shared" si="51"/>
        <v>64</v>
      </c>
      <c r="D556" s="21">
        <f t="shared" si="52"/>
        <v>647</v>
      </c>
      <c r="J556" s="71" t="s">
        <v>419</v>
      </c>
      <c r="K556" s="83">
        <f t="shared" si="50"/>
        <v>457</v>
      </c>
      <c r="L556" s="34" t="s">
        <v>47</v>
      </c>
      <c r="M556" s="34" t="s">
        <v>51</v>
      </c>
    </row>
    <row r="557" spans="1:13" ht="15" hidden="1" customHeight="1" outlineLevel="2" x14ac:dyDescent="0.25">
      <c r="A557" s="34"/>
      <c r="B557" s="33" t="str">
        <f t="shared" si="47"/>
        <v>Reset/Command - Circuit 65</v>
      </c>
      <c r="C557" s="34">
        <f t="shared" si="51"/>
        <v>65</v>
      </c>
      <c r="D557" s="21">
        <f t="shared" si="52"/>
        <v>648</v>
      </c>
      <c r="J557" s="71" t="s">
        <v>419</v>
      </c>
      <c r="K557" s="83">
        <f t="shared" si="50"/>
        <v>458</v>
      </c>
      <c r="L557" s="34" t="s">
        <v>47</v>
      </c>
      <c r="M557" s="34" t="s">
        <v>51</v>
      </c>
    </row>
    <row r="558" spans="1:13" ht="15" hidden="1" customHeight="1" outlineLevel="2" x14ac:dyDescent="0.25">
      <c r="A558" s="34"/>
      <c r="B558" s="33" t="str">
        <f t="shared" ref="B558:B588" si="53">CONCATENATE("Reset/Command - Circuit ",C558)</f>
        <v>Reset/Command - Circuit 66</v>
      </c>
      <c r="C558" s="34">
        <f t="shared" ref="C558:C588" si="54">C557+1</f>
        <v>66</v>
      </c>
      <c r="D558" s="21">
        <f t="shared" ref="D558:D588" si="55">D557+1</f>
        <v>649</v>
      </c>
      <c r="J558" s="71" t="s">
        <v>419</v>
      </c>
      <c r="K558" s="83">
        <f t="shared" ref="K558:K588" si="56">K557+1</f>
        <v>459</v>
      </c>
      <c r="L558" s="34" t="s">
        <v>47</v>
      </c>
      <c r="M558" s="34" t="s">
        <v>51</v>
      </c>
    </row>
    <row r="559" spans="1:13" ht="15" hidden="1" customHeight="1" outlineLevel="2" x14ac:dyDescent="0.25">
      <c r="A559" s="34"/>
      <c r="B559" s="33" t="str">
        <f t="shared" si="53"/>
        <v>Reset/Command - Circuit 67</v>
      </c>
      <c r="C559" s="34">
        <f t="shared" si="54"/>
        <v>67</v>
      </c>
      <c r="D559" s="21">
        <f t="shared" si="55"/>
        <v>650</v>
      </c>
      <c r="J559" s="71" t="s">
        <v>419</v>
      </c>
      <c r="K559" s="83">
        <f t="shared" si="56"/>
        <v>460</v>
      </c>
      <c r="L559" s="34" t="s">
        <v>47</v>
      </c>
      <c r="M559" s="34" t="s">
        <v>51</v>
      </c>
    </row>
    <row r="560" spans="1:13" ht="15" hidden="1" customHeight="1" outlineLevel="2" x14ac:dyDescent="0.25">
      <c r="A560" s="34"/>
      <c r="B560" s="33" t="str">
        <f t="shared" si="53"/>
        <v>Reset/Command - Circuit 68</v>
      </c>
      <c r="C560" s="34">
        <f t="shared" si="54"/>
        <v>68</v>
      </c>
      <c r="D560" s="21">
        <f t="shared" si="55"/>
        <v>651</v>
      </c>
      <c r="J560" s="71" t="s">
        <v>419</v>
      </c>
      <c r="K560" s="83">
        <f t="shared" si="56"/>
        <v>461</v>
      </c>
      <c r="L560" s="34" t="s">
        <v>47</v>
      </c>
      <c r="M560" s="34" t="s">
        <v>51</v>
      </c>
    </row>
    <row r="561" spans="1:13" ht="15" hidden="1" customHeight="1" outlineLevel="2" x14ac:dyDescent="0.25">
      <c r="A561" s="34"/>
      <c r="B561" s="33" t="str">
        <f t="shared" si="53"/>
        <v>Reset/Command - Circuit 69</v>
      </c>
      <c r="C561" s="34">
        <f t="shared" si="54"/>
        <v>69</v>
      </c>
      <c r="D561" s="21">
        <f t="shared" si="55"/>
        <v>652</v>
      </c>
      <c r="J561" s="71" t="s">
        <v>419</v>
      </c>
      <c r="K561" s="83">
        <f t="shared" si="56"/>
        <v>462</v>
      </c>
      <c r="L561" s="34" t="s">
        <v>47</v>
      </c>
      <c r="M561" s="34" t="s">
        <v>51</v>
      </c>
    </row>
    <row r="562" spans="1:13" ht="15" hidden="1" customHeight="1" outlineLevel="2" x14ac:dyDescent="0.25">
      <c r="A562" s="34"/>
      <c r="B562" s="33" t="str">
        <f t="shared" si="53"/>
        <v>Reset/Command - Circuit 70</v>
      </c>
      <c r="C562" s="34">
        <f t="shared" si="54"/>
        <v>70</v>
      </c>
      <c r="D562" s="21">
        <f t="shared" si="55"/>
        <v>653</v>
      </c>
      <c r="J562" s="71" t="s">
        <v>419</v>
      </c>
      <c r="K562" s="83">
        <f t="shared" si="56"/>
        <v>463</v>
      </c>
      <c r="L562" s="34" t="s">
        <v>47</v>
      </c>
      <c r="M562" s="34" t="s">
        <v>51</v>
      </c>
    </row>
    <row r="563" spans="1:13" ht="15" hidden="1" customHeight="1" outlineLevel="2" x14ac:dyDescent="0.25">
      <c r="A563" s="34"/>
      <c r="B563" s="33" t="str">
        <f t="shared" si="53"/>
        <v>Reset/Command - Circuit 71</v>
      </c>
      <c r="C563" s="34">
        <f t="shared" si="54"/>
        <v>71</v>
      </c>
      <c r="D563" s="21">
        <f t="shared" si="55"/>
        <v>654</v>
      </c>
      <c r="J563" s="71" t="s">
        <v>419</v>
      </c>
      <c r="K563" s="83">
        <f t="shared" si="56"/>
        <v>464</v>
      </c>
      <c r="L563" s="34" t="s">
        <v>47</v>
      </c>
      <c r="M563" s="34" t="s">
        <v>51</v>
      </c>
    </row>
    <row r="564" spans="1:13" ht="15" hidden="1" customHeight="1" outlineLevel="2" x14ac:dyDescent="0.25">
      <c r="A564" s="34"/>
      <c r="B564" s="33" t="str">
        <f t="shared" si="53"/>
        <v>Reset/Command - Circuit 72</v>
      </c>
      <c r="C564" s="34">
        <f t="shared" si="54"/>
        <v>72</v>
      </c>
      <c r="D564" s="21">
        <f t="shared" si="55"/>
        <v>655</v>
      </c>
      <c r="J564" s="71" t="s">
        <v>419</v>
      </c>
      <c r="K564" s="83">
        <f t="shared" si="56"/>
        <v>465</v>
      </c>
      <c r="L564" s="34" t="s">
        <v>47</v>
      </c>
      <c r="M564" s="34" t="s">
        <v>51</v>
      </c>
    </row>
    <row r="565" spans="1:13" ht="15" hidden="1" customHeight="1" outlineLevel="2" x14ac:dyDescent="0.25">
      <c r="A565" s="34"/>
      <c r="B565" s="33" t="str">
        <f t="shared" si="53"/>
        <v>Reset/Command - Circuit 73</v>
      </c>
      <c r="C565" s="34">
        <f t="shared" si="54"/>
        <v>73</v>
      </c>
      <c r="D565" s="21">
        <f t="shared" si="55"/>
        <v>656</v>
      </c>
      <c r="J565" s="71" t="s">
        <v>419</v>
      </c>
      <c r="K565" s="83">
        <f t="shared" si="56"/>
        <v>466</v>
      </c>
      <c r="L565" s="34" t="s">
        <v>47</v>
      </c>
      <c r="M565" s="34" t="s">
        <v>51</v>
      </c>
    </row>
    <row r="566" spans="1:13" ht="15" hidden="1" customHeight="1" outlineLevel="2" x14ac:dyDescent="0.25">
      <c r="A566" s="34"/>
      <c r="B566" s="33" t="str">
        <f t="shared" si="53"/>
        <v>Reset/Command - Circuit 74</v>
      </c>
      <c r="C566" s="34">
        <f t="shared" si="54"/>
        <v>74</v>
      </c>
      <c r="D566" s="21">
        <f t="shared" si="55"/>
        <v>657</v>
      </c>
      <c r="J566" s="71" t="s">
        <v>419</v>
      </c>
      <c r="K566" s="83">
        <f t="shared" si="56"/>
        <v>467</v>
      </c>
      <c r="L566" s="34" t="s">
        <v>47</v>
      </c>
      <c r="M566" s="34" t="s">
        <v>51</v>
      </c>
    </row>
    <row r="567" spans="1:13" ht="15" hidden="1" customHeight="1" outlineLevel="2" x14ac:dyDescent="0.25">
      <c r="A567" s="34"/>
      <c r="B567" s="33" t="str">
        <f t="shared" si="53"/>
        <v>Reset/Command - Circuit 75</v>
      </c>
      <c r="C567" s="34">
        <f t="shared" si="54"/>
        <v>75</v>
      </c>
      <c r="D567" s="21">
        <f t="shared" si="55"/>
        <v>658</v>
      </c>
      <c r="J567" s="71" t="s">
        <v>419</v>
      </c>
      <c r="K567" s="83">
        <f t="shared" si="56"/>
        <v>468</v>
      </c>
      <c r="L567" s="34" t="s">
        <v>47</v>
      </c>
      <c r="M567" s="34" t="s">
        <v>51</v>
      </c>
    </row>
    <row r="568" spans="1:13" ht="15" hidden="1" customHeight="1" outlineLevel="2" x14ac:dyDescent="0.25">
      <c r="A568" s="34"/>
      <c r="B568" s="33" t="str">
        <f t="shared" si="53"/>
        <v>Reset/Command - Circuit 76</v>
      </c>
      <c r="C568" s="34">
        <f t="shared" si="54"/>
        <v>76</v>
      </c>
      <c r="D568" s="21">
        <f t="shared" si="55"/>
        <v>659</v>
      </c>
      <c r="J568" s="71" t="s">
        <v>419</v>
      </c>
      <c r="K568" s="83">
        <f t="shared" si="56"/>
        <v>469</v>
      </c>
      <c r="L568" s="34" t="s">
        <v>47</v>
      </c>
      <c r="M568" s="34" t="s">
        <v>51</v>
      </c>
    </row>
    <row r="569" spans="1:13" ht="15" hidden="1" customHeight="1" outlineLevel="2" x14ac:dyDescent="0.25">
      <c r="A569" s="34"/>
      <c r="B569" s="33" t="str">
        <f t="shared" si="53"/>
        <v>Reset/Command - Circuit 77</v>
      </c>
      <c r="C569" s="34">
        <f t="shared" si="54"/>
        <v>77</v>
      </c>
      <c r="D569" s="21">
        <f t="shared" si="55"/>
        <v>660</v>
      </c>
      <c r="J569" s="71" t="s">
        <v>419</v>
      </c>
      <c r="K569" s="83">
        <f t="shared" si="56"/>
        <v>470</v>
      </c>
      <c r="L569" s="34" t="s">
        <v>47</v>
      </c>
      <c r="M569" s="34" t="s">
        <v>51</v>
      </c>
    </row>
    <row r="570" spans="1:13" ht="15" hidden="1" customHeight="1" outlineLevel="2" x14ac:dyDescent="0.25">
      <c r="A570" s="34"/>
      <c r="B570" s="33" t="str">
        <f t="shared" si="53"/>
        <v>Reset/Command - Circuit 78</v>
      </c>
      <c r="C570" s="34">
        <f t="shared" si="54"/>
        <v>78</v>
      </c>
      <c r="D570" s="21">
        <f t="shared" si="55"/>
        <v>661</v>
      </c>
      <c r="J570" s="71" t="s">
        <v>419</v>
      </c>
      <c r="K570" s="83">
        <f t="shared" si="56"/>
        <v>471</v>
      </c>
      <c r="L570" s="34" t="s">
        <v>47</v>
      </c>
      <c r="M570" s="34" t="s">
        <v>51</v>
      </c>
    </row>
    <row r="571" spans="1:13" ht="15" hidden="1" customHeight="1" outlineLevel="2" x14ac:dyDescent="0.25">
      <c r="A571" s="34"/>
      <c r="B571" s="33" t="str">
        <f t="shared" si="53"/>
        <v>Reset/Command - Circuit 79</v>
      </c>
      <c r="C571" s="34">
        <f t="shared" si="54"/>
        <v>79</v>
      </c>
      <c r="D571" s="21">
        <f t="shared" si="55"/>
        <v>662</v>
      </c>
      <c r="J571" s="71" t="s">
        <v>419</v>
      </c>
      <c r="K571" s="83">
        <f t="shared" si="56"/>
        <v>472</v>
      </c>
      <c r="L571" s="34" t="s">
        <v>47</v>
      </c>
      <c r="M571" s="34" t="s">
        <v>51</v>
      </c>
    </row>
    <row r="572" spans="1:13" ht="15" hidden="1" customHeight="1" outlineLevel="2" x14ac:dyDescent="0.25">
      <c r="A572" s="34"/>
      <c r="B572" s="33" t="str">
        <f t="shared" si="53"/>
        <v>Reset/Command - Circuit 80</v>
      </c>
      <c r="C572" s="34">
        <f t="shared" si="54"/>
        <v>80</v>
      </c>
      <c r="D572" s="21">
        <f t="shared" si="55"/>
        <v>663</v>
      </c>
      <c r="J572" s="71" t="s">
        <v>419</v>
      </c>
      <c r="K572" s="83">
        <f t="shared" si="56"/>
        <v>473</v>
      </c>
      <c r="L572" s="34" t="s">
        <v>47</v>
      </c>
      <c r="M572" s="34" t="s">
        <v>51</v>
      </c>
    </row>
    <row r="573" spans="1:13" ht="15" hidden="1" customHeight="1" outlineLevel="2" x14ac:dyDescent="0.25">
      <c r="A573" s="34"/>
      <c r="B573" s="33" t="str">
        <f t="shared" si="53"/>
        <v>Reset/Command - Circuit 81</v>
      </c>
      <c r="C573" s="34">
        <f t="shared" si="54"/>
        <v>81</v>
      </c>
      <c r="D573" s="21">
        <f t="shared" si="55"/>
        <v>664</v>
      </c>
      <c r="J573" s="71" t="s">
        <v>419</v>
      </c>
      <c r="K573" s="83">
        <f t="shared" si="56"/>
        <v>474</v>
      </c>
      <c r="L573" s="34" t="s">
        <v>47</v>
      </c>
      <c r="M573" s="34" t="s">
        <v>51</v>
      </c>
    </row>
    <row r="574" spans="1:13" ht="15" hidden="1" customHeight="1" outlineLevel="2" x14ac:dyDescent="0.25">
      <c r="A574" s="34"/>
      <c r="B574" s="33" t="str">
        <f t="shared" si="53"/>
        <v>Reset/Command - Circuit 82</v>
      </c>
      <c r="C574" s="34">
        <f t="shared" si="54"/>
        <v>82</v>
      </c>
      <c r="D574" s="21">
        <f t="shared" si="55"/>
        <v>665</v>
      </c>
      <c r="J574" s="71" t="s">
        <v>419</v>
      </c>
      <c r="K574" s="83">
        <f t="shared" si="56"/>
        <v>475</v>
      </c>
      <c r="L574" s="34" t="s">
        <v>47</v>
      </c>
      <c r="M574" s="34" t="s">
        <v>51</v>
      </c>
    </row>
    <row r="575" spans="1:13" ht="15" hidden="1" customHeight="1" outlineLevel="2" x14ac:dyDescent="0.25">
      <c r="A575" s="34"/>
      <c r="B575" s="33" t="str">
        <f t="shared" si="53"/>
        <v>Reset/Command - Circuit 83</v>
      </c>
      <c r="C575" s="34">
        <f t="shared" si="54"/>
        <v>83</v>
      </c>
      <c r="D575" s="21">
        <f t="shared" si="55"/>
        <v>666</v>
      </c>
      <c r="J575" s="71" t="s">
        <v>419</v>
      </c>
      <c r="K575" s="83">
        <f t="shared" si="56"/>
        <v>476</v>
      </c>
      <c r="L575" s="34" t="s">
        <v>47</v>
      </c>
      <c r="M575" s="34" t="s">
        <v>51</v>
      </c>
    </row>
    <row r="576" spans="1:13" ht="15" hidden="1" customHeight="1" outlineLevel="2" x14ac:dyDescent="0.25">
      <c r="A576" s="34"/>
      <c r="B576" s="33" t="str">
        <f t="shared" si="53"/>
        <v>Reset/Command - Circuit 84</v>
      </c>
      <c r="C576" s="34">
        <f t="shared" si="54"/>
        <v>84</v>
      </c>
      <c r="D576" s="21">
        <f t="shared" si="55"/>
        <v>667</v>
      </c>
      <c r="J576" s="71" t="s">
        <v>419</v>
      </c>
      <c r="K576" s="83">
        <f t="shared" si="56"/>
        <v>477</v>
      </c>
      <c r="L576" s="34" t="s">
        <v>47</v>
      </c>
      <c r="M576" s="34" t="s">
        <v>51</v>
      </c>
    </row>
    <row r="577" spans="1:16" ht="15" hidden="1" customHeight="1" outlineLevel="2" x14ac:dyDescent="0.25">
      <c r="A577" s="34"/>
      <c r="B577" s="33" t="str">
        <f t="shared" si="53"/>
        <v>Reset/Command - Circuit 85</v>
      </c>
      <c r="C577" s="34">
        <f t="shared" si="54"/>
        <v>85</v>
      </c>
      <c r="D577" s="21">
        <f t="shared" si="55"/>
        <v>668</v>
      </c>
      <c r="J577" s="71" t="s">
        <v>419</v>
      </c>
      <c r="K577" s="83">
        <f t="shared" si="56"/>
        <v>478</v>
      </c>
      <c r="L577" s="34" t="s">
        <v>47</v>
      </c>
      <c r="M577" s="34" t="s">
        <v>51</v>
      </c>
    </row>
    <row r="578" spans="1:16" ht="15" hidden="1" customHeight="1" outlineLevel="2" x14ac:dyDescent="0.25">
      <c r="A578" s="34"/>
      <c r="B578" s="33" t="str">
        <f t="shared" si="53"/>
        <v>Reset/Command - Circuit 86</v>
      </c>
      <c r="C578" s="34">
        <f t="shared" si="54"/>
        <v>86</v>
      </c>
      <c r="D578" s="21">
        <f t="shared" si="55"/>
        <v>669</v>
      </c>
      <c r="J578" s="71" t="s">
        <v>419</v>
      </c>
      <c r="K578" s="83">
        <f t="shared" si="56"/>
        <v>479</v>
      </c>
      <c r="L578" s="34" t="s">
        <v>47</v>
      </c>
      <c r="M578" s="34" t="s">
        <v>51</v>
      </c>
    </row>
    <row r="579" spans="1:16" ht="15" hidden="1" customHeight="1" outlineLevel="2" x14ac:dyDescent="0.25">
      <c r="A579" s="34"/>
      <c r="B579" s="33" t="str">
        <f t="shared" si="53"/>
        <v>Reset/Command - Circuit 87</v>
      </c>
      <c r="C579" s="34">
        <f t="shared" si="54"/>
        <v>87</v>
      </c>
      <c r="D579" s="21">
        <f t="shared" si="55"/>
        <v>670</v>
      </c>
      <c r="J579" s="71" t="s">
        <v>419</v>
      </c>
      <c r="K579" s="83">
        <f t="shared" si="56"/>
        <v>480</v>
      </c>
      <c r="L579" s="34" t="s">
        <v>47</v>
      </c>
      <c r="M579" s="34" t="s">
        <v>51</v>
      </c>
    </row>
    <row r="580" spans="1:16" ht="15.75" hidden="1" customHeight="1" outlineLevel="2" x14ac:dyDescent="0.25">
      <c r="B580" s="33" t="str">
        <f t="shared" si="53"/>
        <v>Reset/Command - Circuit 88</v>
      </c>
      <c r="C580" s="34">
        <f t="shared" si="54"/>
        <v>88</v>
      </c>
      <c r="D580" s="21">
        <f t="shared" si="55"/>
        <v>671</v>
      </c>
      <c r="J580" s="71" t="s">
        <v>419</v>
      </c>
      <c r="K580" s="83">
        <f t="shared" si="56"/>
        <v>481</v>
      </c>
      <c r="L580" s="34" t="s">
        <v>47</v>
      </c>
      <c r="M580" s="34" t="s">
        <v>51</v>
      </c>
    </row>
    <row r="581" spans="1:16" ht="15.75" hidden="1" customHeight="1" outlineLevel="2" x14ac:dyDescent="0.25">
      <c r="B581" s="33" t="str">
        <f t="shared" si="53"/>
        <v>Reset/Command - Circuit 89</v>
      </c>
      <c r="C581" s="34">
        <f t="shared" si="54"/>
        <v>89</v>
      </c>
      <c r="D581" s="21">
        <f t="shared" si="55"/>
        <v>672</v>
      </c>
      <c r="J581" s="71" t="s">
        <v>419</v>
      </c>
      <c r="K581" s="83">
        <f t="shared" si="56"/>
        <v>482</v>
      </c>
      <c r="L581" s="34" t="s">
        <v>47</v>
      </c>
      <c r="M581" s="34" t="s">
        <v>51</v>
      </c>
    </row>
    <row r="582" spans="1:16" ht="15.75" hidden="1" customHeight="1" outlineLevel="2" x14ac:dyDescent="0.25">
      <c r="B582" s="33" t="str">
        <f t="shared" si="53"/>
        <v>Reset/Command - Circuit 90</v>
      </c>
      <c r="C582" s="34">
        <f t="shared" si="54"/>
        <v>90</v>
      </c>
      <c r="D582" s="21">
        <f t="shared" si="55"/>
        <v>673</v>
      </c>
      <c r="J582" s="71" t="s">
        <v>419</v>
      </c>
      <c r="K582" s="83">
        <f t="shared" si="56"/>
        <v>483</v>
      </c>
      <c r="L582" s="34" t="s">
        <v>47</v>
      </c>
      <c r="M582" s="34" t="s">
        <v>51</v>
      </c>
    </row>
    <row r="583" spans="1:16" ht="15.75" hidden="1" customHeight="1" outlineLevel="2" x14ac:dyDescent="0.25">
      <c r="B583" s="33" t="str">
        <f t="shared" si="53"/>
        <v>Reset/Command - Circuit 91</v>
      </c>
      <c r="C583" s="34">
        <f t="shared" si="54"/>
        <v>91</v>
      </c>
      <c r="D583" s="21">
        <f t="shared" si="55"/>
        <v>674</v>
      </c>
      <c r="J583" s="71" t="s">
        <v>419</v>
      </c>
      <c r="K583" s="83">
        <f t="shared" si="56"/>
        <v>484</v>
      </c>
      <c r="L583" s="34" t="s">
        <v>47</v>
      </c>
      <c r="M583" s="34" t="s">
        <v>51</v>
      </c>
    </row>
    <row r="584" spans="1:16" ht="15.75" hidden="1" customHeight="1" outlineLevel="2" x14ac:dyDescent="0.25">
      <c r="B584" s="33" t="str">
        <f t="shared" si="53"/>
        <v>Reset/Command - Circuit 92</v>
      </c>
      <c r="C584" s="34">
        <f t="shared" si="54"/>
        <v>92</v>
      </c>
      <c r="D584" s="21">
        <f t="shared" si="55"/>
        <v>675</v>
      </c>
      <c r="J584" s="71" t="s">
        <v>419</v>
      </c>
      <c r="K584" s="83">
        <f t="shared" si="56"/>
        <v>485</v>
      </c>
      <c r="L584" s="34" t="s">
        <v>47</v>
      </c>
      <c r="M584" s="34" t="s">
        <v>51</v>
      </c>
    </row>
    <row r="585" spans="1:16" ht="15.75" hidden="1" customHeight="1" outlineLevel="2" x14ac:dyDescent="0.25">
      <c r="B585" s="33" t="str">
        <f t="shared" si="53"/>
        <v>Reset/Command - Circuit 93</v>
      </c>
      <c r="C585" s="34">
        <f t="shared" si="54"/>
        <v>93</v>
      </c>
      <c r="D585" s="21">
        <f t="shared" si="55"/>
        <v>676</v>
      </c>
      <c r="J585" s="71" t="s">
        <v>419</v>
      </c>
      <c r="K585" s="83">
        <f t="shared" si="56"/>
        <v>486</v>
      </c>
      <c r="L585" s="34" t="s">
        <v>47</v>
      </c>
      <c r="M585" s="34" t="s">
        <v>51</v>
      </c>
    </row>
    <row r="586" spans="1:16" ht="15.75" hidden="1" customHeight="1" outlineLevel="2" x14ac:dyDescent="0.25">
      <c r="B586" s="33" t="str">
        <f t="shared" si="53"/>
        <v>Reset/Command - Circuit 94</v>
      </c>
      <c r="C586" s="34">
        <f t="shared" si="54"/>
        <v>94</v>
      </c>
      <c r="D586" s="21">
        <f t="shared" si="55"/>
        <v>677</v>
      </c>
      <c r="J586" s="71" t="s">
        <v>419</v>
      </c>
      <c r="K586" s="83">
        <f t="shared" si="56"/>
        <v>487</v>
      </c>
      <c r="L586" s="34" t="s">
        <v>47</v>
      </c>
      <c r="M586" s="34" t="s">
        <v>51</v>
      </c>
    </row>
    <row r="587" spans="1:16" ht="15.75" hidden="1" customHeight="1" outlineLevel="2" x14ac:dyDescent="0.25">
      <c r="B587" s="33" t="str">
        <f t="shared" si="53"/>
        <v>Reset/Command - Circuit 95</v>
      </c>
      <c r="C587" s="34">
        <f t="shared" si="54"/>
        <v>95</v>
      </c>
      <c r="D587" s="21">
        <f t="shared" si="55"/>
        <v>678</v>
      </c>
      <c r="J587" s="71" t="s">
        <v>419</v>
      </c>
      <c r="K587" s="83">
        <f t="shared" si="56"/>
        <v>488</v>
      </c>
      <c r="L587" s="34" t="s">
        <v>47</v>
      </c>
      <c r="M587" s="34" t="s">
        <v>51</v>
      </c>
    </row>
    <row r="588" spans="1:16" ht="15.75" hidden="1" customHeight="1" outlineLevel="2" x14ac:dyDescent="0.25">
      <c r="B588" s="33" t="str">
        <f t="shared" si="53"/>
        <v>Reset/Command - Circuit 96</v>
      </c>
      <c r="C588" s="34">
        <f t="shared" si="54"/>
        <v>96</v>
      </c>
      <c r="D588" s="21">
        <f t="shared" si="55"/>
        <v>679</v>
      </c>
      <c r="J588" s="71" t="s">
        <v>419</v>
      </c>
      <c r="K588" s="83">
        <f t="shared" si="56"/>
        <v>489</v>
      </c>
      <c r="L588" s="34" t="s">
        <v>47</v>
      </c>
      <c r="M588" s="34" t="s">
        <v>51</v>
      </c>
    </row>
    <row r="589" spans="1:16" outlineLevel="1" collapsed="1" x14ac:dyDescent="0.25"/>
    <row r="590" spans="1:16" s="46" customFormat="1" outlineLevel="1" x14ac:dyDescent="0.25">
      <c r="A590" s="40"/>
      <c r="B590" s="7" t="s">
        <v>805</v>
      </c>
      <c r="C590" s="92"/>
      <c r="D590" s="93">
        <f>E492+1</f>
        <v>680</v>
      </c>
      <c r="E590" s="92">
        <f>D690</f>
        <v>775</v>
      </c>
      <c r="F590" s="94"/>
      <c r="G590" s="95"/>
      <c r="H590" s="93"/>
      <c r="I590" s="95"/>
      <c r="J590" s="81" t="s">
        <v>419</v>
      </c>
      <c r="K590" s="117" t="s">
        <v>995</v>
      </c>
      <c r="L590" s="92"/>
      <c r="M590" s="92"/>
      <c r="N590" s="92"/>
      <c r="O590" s="92"/>
      <c r="P590" s="285" t="s">
        <v>961</v>
      </c>
    </row>
    <row r="591" spans="1:16" s="46" customFormat="1" outlineLevel="1" x14ac:dyDescent="0.25">
      <c r="A591" s="40"/>
      <c r="B591" s="96"/>
      <c r="C591" s="97"/>
      <c r="D591" s="43"/>
      <c r="E591" s="97"/>
      <c r="F591" s="44"/>
      <c r="G591" s="45"/>
      <c r="H591" s="43"/>
      <c r="I591" s="45"/>
      <c r="J591" s="82"/>
      <c r="K591" s="115"/>
      <c r="L591" s="97"/>
      <c r="M591" s="97"/>
      <c r="N591" s="97"/>
      <c r="O591" s="97"/>
      <c r="P591" s="286"/>
    </row>
    <row r="592" spans="1:16" s="46" customFormat="1" outlineLevel="1" x14ac:dyDescent="0.25">
      <c r="A592" s="40"/>
      <c r="B592" s="96"/>
      <c r="C592" s="97"/>
      <c r="D592" s="43"/>
      <c r="E592" s="97"/>
      <c r="F592" s="44"/>
      <c r="G592" s="45"/>
      <c r="H592" s="43"/>
      <c r="I592" s="45"/>
      <c r="J592" s="82"/>
      <c r="K592" s="115"/>
      <c r="L592" s="97"/>
      <c r="M592" s="97"/>
      <c r="N592" s="97"/>
      <c r="O592" s="97"/>
      <c r="P592" s="286"/>
    </row>
    <row r="593" spans="1:22" s="46" customFormat="1" outlineLevel="1" x14ac:dyDescent="0.25">
      <c r="A593" s="40"/>
      <c r="B593" s="96"/>
      <c r="C593" s="97"/>
      <c r="D593" s="43"/>
      <c r="E593" s="97"/>
      <c r="F593" s="44"/>
      <c r="G593" s="45"/>
      <c r="H593" s="43"/>
      <c r="I593" s="45"/>
      <c r="J593" s="82"/>
      <c r="K593" s="204"/>
      <c r="L593" s="97"/>
      <c r="M593" s="97"/>
      <c r="N593" s="97"/>
      <c r="O593" s="97"/>
      <c r="P593" s="286"/>
    </row>
    <row r="594" spans="1:22" s="46" customFormat="1" outlineLevel="1" x14ac:dyDescent="0.25">
      <c r="A594" s="40"/>
      <c r="B594" s="13"/>
      <c r="C594" s="98"/>
      <c r="D594" s="99"/>
      <c r="E594" s="98"/>
      <c r="F594" s="100"/>
      <c r="G594" s="101"/>
      <c r="H594" s="99"/>
      <c r="I594" s="101"/>
      <c r="J594" s="74"/>
      <c r="K594" s="116"/>
      <c r="L594" s="98"/>
      <c r="M594" s="98"/>
      <c r="N594" s="98"/>
      <c r="O594" s="98"/>
      <c r="P594" s="287"/>
      <c r="V594" s="170"/>
    </row>
    <row r="595" spans="1:22" s="46" customFormat="1" ht="15.75" hidden="1" customHeight="1" outlineLevel="2" x14ac:dyDescent="0.25">
      <c r="A595" s="40"/>
      <c r="B595" s="41" t="str">
        <f t="shared" ref="B595:B626" si="57">CONCATENATE("CT Type - Circuit ",C595)</f>
        <v>CT Type - Circuit 1</v>
      </c>
      <c r="C595" s="42">
        <v>1</v>
      </c>
      <c r="D595" s="43">
        <f>D590</f>
        <v>680</v>
      </c>
      <c r="E595" s="42"/>
      <c r="F595" s="44"/>
      <c r="G595" s="45"/>
      <c r="H595" s="43"/>
      <c r="I595" s="45"/>
      <c r="J595" s="82" t="s">
        <v>419</v>
      </c>
      <c r="K595" s="220">
        <f>K588+1</f>
        <v>490</v>
      </c>
      <c r="L595" s="42" t="s">
        <v>47</v>
      </c>
      <c r="M595" s="42" t="s">
        <v>51</v>
      </c>
      <c r="N595" s="42"/>
      <c r="O595" s="42"/>
      <c r="P595" s="41"/>
    </row>
    <row r="596" spans="1:22" s="46" customFormat="1" ht="15.75" hidden="1" customHeight="1" outlineLevel="2" x14ac:dyDescent="0.25">
      <c r="A596" s="40"/>
      <c r="B596" s="41" t="str">
        <f t="shared" si="57"/>
        <v>CT Type - Circuit 2</v>
      </c>
      <c r="C596" s="42">
        <f t="shared" ref="C596:C627" si="58">C595+1</f>
        <v>2</v>
      </c>
      <c r="D596" s="43">
        <f t="shared" ref="D596:D627" si="59">D595+1</f>
        <v>681</v>
      </c>
      <c r="E596" s="42"/>
      <c r="F596" s="44"/>
      <c r="G596" s="45"/>
      <c r="H596" s="43"/>
      <c r="I596" s="45"/>
      <c r="J596" s="82" t="s">
        <v>419</v>
      </c>
      <c r="K596" s="220">
        <f t="shared" ref="K596:K659" si="60">K595+1</f>
        <v>491</v>
      </c>
      <c r="L596" s="42" t="s">
        <v>47</v>
      </c>
      <c r="M596" s="42" t="s">
        <v>51</v>
      </c>
      <c r="N596" s="42"/>
      <c r="O596" s="42"/>
      <c r="P596" s="41"/>
    </row>
    <row r="597" spans="1:22" s="46" customFormat="1" ht="15.75" hidden="1" customHeight="1" outlineLevel="2" x14ac:dyDescent="0.25">
      <c r="A597" s="40"/>
      <c r="B597" s="41" t="str">
        <f t="shared" si="57"/>
        <v>CT Type - Circuit 3</v>
      </c>
      <c r="C597" s="42">
        <f t="shared" si="58"/>
        <v>3</v>
      </c>
      <c r="D597" s="43">
        <f t="shared" si="59"/>
        <v>682</v>
      </c>
      <c r="E597" s="42"/>
      <c r="F597" s="44"/>
      <c r="G597" s="45"/>
      <c r="H597" s="43"/>
      <c r="I597" s="45"/>
      <c r="J597" s="82" t="s">
        <v>419</v>
      </c>
      <c r="K597" s="220">
        <f t="shared" si="60"/>
        <v>492</v>
      </c>
      <c r="L597" s="42" t="s">
        <v>47</v>
      </c>
      <c r="M597" s="42" t="s">
        <v>51</v>
      </c>
      <c r="N597" s="42"/>
      <c r="O597" s="42"/>
      <c r="P597" s="41"/>
    </row>
    <row r="598" spans="1:22" s="46" customFormat="1" ht="15.75" hidden="1" customHeight="1" outlineLevel="2" x14ac:dyDescent="0.25">
      <c r="A598" s="40"/>
      <c r="B598" s="41" t="str">
        <f t="shared" si="57"/>
        <v>CT Type - Circuit 4</v>
      </c>
      <c r="C598" s="42">
        <f t="shared" si="58"/>
        <v>4</v>
      </c>
      <c r="D598" s="43">
        <f t="shared" si="59"/>
        <v>683</v>
      </c>
      <c r="E598" s="42"/>
      <c r="F598" s="44"/>
      <c r="G598" s="45"/>
      <c r="H598" s="43"/>
      <c r="I598" s="45"/>
      <c r="J598" s="82" t="s">
        <v>419</v>
      </c>
      <c r="K598" s="220">
        <f t="shared" si="60"/>
        <v>493</v>
      </c>
      <c r="L598" s="42" t="s">
        <v>47</v>
      </c>
      <c r="M598" s="42" t="s">
        <v>51</v>
      </c>
      <c r="N598" s="42"/>
      <c r="O598" s="42"/>
      <c r="P598" s="41"/>
    </row>
    <row r="599" spans="1:22" s="46" customFormat="1" ht="15.75" hidden="1" customHeight="1" outlineLevel="2" x14ac:dyDescent="0.25">
      <c r="A599" s="40"/>
      <c r="B599" s="41" t="str">
        <f t="shared" si="57"/>
        <v>CT Type - Circuit 5</v>
      </c>
      <c r="C599" s="42">
        <f t="shared" si="58"/>
        <v>5</v>
      </c>
      <c r="D599" s="43">
        <f t="shared" si="59"/>
        <v>684</v>
      </c>
      <c r="E599" s="42"/>
      <c r="F599" s="44"/>
      <c r="G599" s="45"/>
      <c r="H599" s="43"/>
      <c r="I599" s="45"/>
      <c r="J599" s="82" t="s">
        <v>419</v>
      </c>
      <c r="K599" s="220">
        <f t="shared" si="60"/>
        <v>494</v>
      </c>
      <c r="L599" s="42" t="s">
        <v>47</v>
      </c>
      <c r="M599" s="42" t="s">
        <v>51</v>
      </c>
      <c r="N599" s="42"/>
      <c r="O599" s="42"/>
      <c r="P599" s="41"/>
    </row>
    <row r="600" spans="1:22" s="46" customFormat="1" ht="15.75" hidden="1" customHeight="1" outlineLevel="2" x14ac:dyDescent="0.25">
      <c r="A600" s="40"/>
      <c r="B600" s="41" t="str">
        <f t="shared" si="57"/>
        <v>CT Type - Circuit 6</v>
      </c>
      <c r="C600" s="42">
        <f t="shared" si="58"/>
        <v>6</v>
      </c>
      <c r="D600" s="43">
        <f t="shared" si="59"/>
        <v>685</v>
      </c>
      <c r="E600" s="42"/>
      <c r="F600" s="44"/>
      <c r="G600" s="45"/>
      <c r="H600" s="43"/>
      <c r="I600" s="45"/>
      <c r="J600" s="82" t="s">
        <v>419</v>
      </c>
      <c r="K600" s="220">
        <f t="shared" si="60"/>
        <v>495</v>
      </c>
      <c r="L600" s="42" t="s">
        <v>47</v>
      </c>
      <c r="M600" s="42" t="s">
        <v>51</v>
      </c>
      <c r="N600" s="42"/>
      <c r="O600" s="42"/>
      <c r="P600" s="41"/>
    </row>
    <row r="601" spans="1:22" s="46" customFormat="1" ht="15.75" hidden="1" customHeight="1" outlineLevel="2" x14ac:dyDescent="0.25">
      <c r="A601" s="40"/>
      <c r="B601" s="41" t="str">
        <f t="shared" si="57"/>
        <v>CT Type - Circuit 7</v>
      </c>
      <c r="C601" s="42">
        <f t="shared" si="58"/>
        <v>7</v>
      </c>
      <c r="D601" s="43">
        <f t="shared" si="59"/>
        <v>686</v>
      </c>
      <c r="E601" s="42"/>
      <c r="F601" s="44"/>
      <c r="G601" s="45"/>
      <c r="H601" s="43"/>
      <c r="I601" s="45"/>
      <c r="J601" s="82" t="s">
        <v>419</v>
      </c>
      <c r="K601" s="220">
        <f t="shared" si="60"/>
        <v>496</v>
      </c>
      <c r="L601" s="42" t="s">
        <v>47</v>
      </c>
      <c r="M601" s="42" t="s">
        <v>51</v>
      </c>
      <c r="N601" s="42"/>
      <c r="O601" s="42"/>
      <c r="P601" s="41"/>
    </row>
    <row r="602" spans="1:22" s="46" customFormat="1" ht="15" hidden="1" customHeight="1" outlineLevel="2" x14ac:dyDescent="0.25">
      <c r="A602" s="42"/>
      <c r="B602" s="41" t="str">
        <f t="shared" si="57"/>
        <v>CT Type - Circuit 8</v>
      </c>
      <c r="C602" s="42">
        <f t="shared" si="58"/>
        <v>8</v>
      </c>
      <c r="D602" s="43">
        <f t="shared" si="59"/>
        <v>687</v>
      </c>
      <c r="E602" s="42"/>
      <c r="F602" s="44"/>
      <c r="G602" s="45"/>
      <c r="H602" s="43"/>
      <c r="I602" s="45"/>
      <c r="J602" s="82" t="s">
        <v>419</v>
      </c>
      <c r="K602" s="220">
        <f t="shared" si="60"/>
        <v>497</v>
      </c>
      <c r="L602" s="42" t="s">
        <v>47</v>
      </c>
      <c r="M602" s="42" t="s">
        <v>51</v>
      </c>
      <c r="N602" s="42"/>
      <c r="O602" s="42"/>
      <c r="P602" s="41"/>
    </row>
    <row r="603" spans="1:22" s="46" customFormat="1" ht="15" hidden="1" customHeight="1" outlineLevel="2" x14ac:dyDescent="0.25">
      <c r="A603" s="42"/>
      <c r="B603" s="41" t="str">
        <f t="shared" si="57"/>
        <v>CT Type - Circuit 9</v>
      </c>
      <c r="C603" s="42">
        <f t="shared" si="58"/>
        <v>9</v>
      </c>
      <c r="D603" s="43">
        <f t="shared" si="59"/>
        <v>688</v>
      </c>
      <c r="E603" s="42"/>
      <c r="F603" s="44"/>
      <c r="G603" s="45"/>
      <c r="H603" s="43"/>
      <c r="I603" s="45"/>
      <c r="J603" s="82" t="s">
        <v>419</v>
      </c>
      <c r="K603" s="220">
        <f t="shared" si="60"/>
        <v>498</v>
      </c>
      <c r="L603" s="42" t="s">
        <v>47</v>
      </c>
      <c r="M603" s="42" t="s">
        <v>51</v>
      </c>
      <c r="N603" s="42"/>
      <c r="O603" s="42"/>
      <c r="P603" s="41"/>
    </row>
    <row r="604" spans="1:22" s="46" customFormat="1" ht="15" hidden="1" customHeight="1" outlineLevel="2" x14ac:dyDescent="0.25">
      <c r="A604" s="42"/>
      <c r="B604" s="41" t="str">
        <f t="shared" si="57"/>
        <v>CT Type - Circuit 10</v>
      </c>
      <c r="C604" s="42">
        <f t="shared" si="58"/>
        <v>10</v>
      </c>
      <c r="D604" s="43">
        <f t="shared" si="59"/>
        <v>689</v>
      </c>
      <c r="E604" s="42"/>
      <c r="F604" s="44"/>
      <c r="G604" s="45"/>
      <c r="H604" s="43"/>
      <c r="I604" s="45"/>
      <c r="J604" s="82" t="s">
        <v>419</v>
      </c>
      <c r="K604" s="220">
        <f t="shared" si="60"/>
        <v>499</v>
      </c>
      <c r="L604" s="42" t="s">
        <v>47</v>
      </c>
      <c r="M604" s="42" t="s">
        <v>51</v>
      </c>
      <c r="N604" s="42"/>
      <c r="O604" s="42"/>
      <c r="P604" s="41"/>
    </row>
    <row r="605" spans="1:22" s="46" customFormat="1" ht="15" hidden="1" customHeight="1" outlineLevel="2" x14ac:dyDescent="0.25">
      <c r="A605" s="42"/>
      <c r="B605" s="41" t="str">
        <f t="shared" si="57"/>
        <v>CT Type - Circuit 11</v>
      </c>
      <c r="C605" s="42">
        <f t="shared" si="58"/>
        <v>11</v>
      </c>
      <c r="D605" s="43">
        <f t="shared" si="59"/>
        <v>690</v>
      </c>
      <c r="E605" s="42"/>
      <c r="F605" s="44"/>
      <c r="G605" s="45"/>
      <c r="H605" s="43"/>
      <c r="I605" s="45"/>
      <c r="J605" s="82" t="s">
        <v>419</v>
      </c>
      <c r="K605" s="220">
        <f t="shared" si="60"/>
        <v>500</v>
      </c>
      <c r="L605" s="42" t="s">
        <v>47</v>
      </c>
      <c r="M605" s="42" t="s">
        <v>51</v>
      </c>
      <c r="N605" s="42"/>
      <c r="O605" s="42"/>
      <c r="P605" s="41"/>
    </row>
    <row r="606" spans="1:22" s="46" customFormat="1" ht="15" hidden="1" customHeight="1" outlineLevel="2" x14ac:dyDescent="0.25">
      <c r="A606" s="42"/>
      <c r="B606" s="41" t="str">
        <f t="shared" si="57"/>
        <v>CT Type - Circuit 12</v>
      </c>
      <c r="C606" s="42">
        <f t="shared" si="58"/>
        <v>12</v>
      </c>
      <c r="D606" s="43">
        <f t="shared" si="59"/>
        <v>691</v>
      </c>
      <c r="E606" s="42"/>
      <c r="F606" s="44"/>
      <c r="G606" s="45"/>
      <c r="H606" s="43"/>
      <c r="I606" s="45"/>
      <c r="J606" s="82" t="s">
        <v>419</v>
      </c>
      <c r="K606" s="220">
        <f t="shared" si="60"/>
        <v>501</v>
      </c>
      <c r="L606" s="42" t="s">
        <v>47</v>
      </c>
      <c r="M606" s="42" t="s">
        <v>51</v>
      </c>
      <c r="N606" s="42"/>
      <c r="O606" s="42"/>
      <c r="P606" s="41"/>
    </row>
    <row r="607" spans="1:22" s="46" customFormat="1" ht="15" hidden="1" customHeight="1" outlineLevel="2" x14ac:dyDescent="0.25">
      <c r="A607" s="42"/>
      <c r="B607" s="41" t="str">
        <f t="shared" si="57"/>
        <v>CT Type - Circuit 13</v>
      </c>
      <c r="C607" s="42">
        <f t="shared" si="58"/>
        <v>13</v>
      </c>
      <c r="D607" s="43">
        <f t="shared" si="59"/>
        <v>692</v>
      </c>
      <c r="E607" s="42"/>
      <c r="F607" s="44"/>
      <c r="G607" s="45"/>
      <c r="H607" s="43"/>
      <c r="I607" s="45"/>
      <c r="J607" s="82" t="s">
        <v>419</v>
      </c>
      <c r="K607" s="220">
        <f t="shared" si="60"/>
        <v>502</v>
      </c>
      <c r="L607" s="42" t="s">
        <v>47</v>
      </c>
      <c r="M607" s="42" t="s">
        <v>51</v>
      </c>
      <c r="N607" s="42"/>
      <c r="O607" s="42"/>
      <c r="P607" s="41"/>
    </row>
    <row r="608" spans="1:22" s="46" customFormat="1" ht="15" hidden="1" customHeight="1" outlineLevel="2" x14ac:dyDescent="0.25">
      <c r="A608" s="42"/>
      <c r="B608" s="41" t="str">
        <f t="shared" si="57"/>
        <v>CT Type - Circuit 14</v>
      </c>
      <c r="C608" s="42">
        <f t="shared" si="58"/>
        <v>14</v>
      </c>
      <c r="D608" s="43">
        <f t="shared" si="59"/>
        <v>693</v>
      </c>
      <c r="E608" s="42"/>
      <c r="F608" s="44"/>
      <c r="G608" s="45"/>
      <c r="H608" s="43"/>
      <c r="I608" s="45"/>
      <c r="J608" s="82" t="s">
        <v>419</v>
      </c>
      <c r="K608" s="220">
        <f t="shared" si="60"/>
        <v>503</v>
      </c>
      <c r="L608" s="42" t="s">
        <v>47</v>
      </c>
      <c r="M608" s="42" t="s">
        <v>51</v>
      </c>
      <c r="N608" s="42"/>
      <c r="O608" s="42"/>
      <c r="P608" s="41"/>
    </row>
    <row r="609" spans="1:16" s="46" customFormat="1" ht="15" hidden="1" customHeight="1" outlineLevel="2" x14ac:dyDescent="0.25">
      <c r="A609" s="42"/>
      <c r="B609" s="41" t="str">
        <f t="shared" si="57"/>
        <v>CT Type - Circuit 15</v>
      </c>
      <c r="C609" s="42">
        <f t="shared" si="58"/>
        <v>15</v>
      </c>
      <c r="D609" s="43">
        <f t="shared" si="59"/>
        <v>694</v>
      </c>
      <c r="E609" s="42"/>
      <c r="F609" s="44"/>
      <c r="G609" s="45"/>
      <c r="H609" s="43"/>
      <c r="I609" s="45"/>
      <c r="J609" s="82" t="s">
        <v>419</v>
      </c>
      <c r="K609" s="220">
        <f t="shared" si="60"/>
        <v>504</v>
      </c>
      <c r="L609" s="42" t="s">
        <v>47</v>
      </c>
      <c r="M609" s="42" t="s">
        <v>51</v>
      </c>
      <c r="N609" s="42"/>
      <c r="O609" s="42"/>
      <c r="P609" s="41"/>
    </row>
    <row r="610" spans="1:16" s="46" customFormat="1" ht="15" hidden="1" customHeight="1" outlineLevel="2" x14ac:dyDescent="0.25">
      <c r="A610" s="42"/>
      <c r="B610" s="41" t="str">
        <f t="shared" si="57"/>
        <v>CT Type - Circuit 16</v>
      </c>
      <c r="C610" s="42">
        <f t="shared" si="58"/>
        <v>16</v>
      </c>
      <c r="D610" s="43">
        <f t="shared" si="59"/>
        <v>695</v>
      </c>
      <c r="E610" s="42"/>
      <c r="F610" s="44"/>
      <c r="G610" s="45"/>
      <c r="H610" s="43"/>
      <c r="I610" s="45"/>
      <c r="J610" s="82" t="s">
        <v>419</v>
      </c>
      <c r="K610" s="220">
        <f t="shared" si="60"/>
        <v>505</v>
      </c>
      <c r="L610" s="42" t="s">
        <v>47</v>
      </c>
      <c r="M610" s="42" t="s">
        <v>51</v>
      </c>
      <c r="N610" s="42"/>
      <c r="O610" s="42"/>
      <c r="P610" s="41"/>
    </row>
    <row r="611" spans="1:16" s="46" customFormat="1" ht="15" hidden="1" customHeight="1" outlineLevel="2" x14ac:dyDescent="0.25">
      <c r="A611" s="42"/>
      <c r="B611" s="41" t="str">
        <f t="shared" si="57"/>
        <v>CT Type - Circuit 17</v>
      </c>
      <c r="C611" s="42">
        <f t="shared" si="58"/>
        <v>17</v>
      </c>
      <c r="D611" s="43">
        <f t="shared" si="59"/>
        <v>696</v>
      </c>
      <c r="E611" s="42"/>
      <c r="F611" s="44"/>
      <c r="G611" s="45"/>
      <c r="H611" s="43"/>
      <c r="I611" s="45"/>
      <c r="J611" s="82" t="s">
        <v>419</v>
      </c>
      <c r="K611" s="220">
        <f t="shared" si="60"/>
        <v>506</v>
      </c>
      <c r="L611" s="42" t="s">
        <v>47</v>
      </c>
      <c r="M611" s="42" t="s">
        <v>51</v>
      </c>
      <c r="N611" s="42"/>
      <c r="O611" s="42"/>
      <c r="P611" s="41"/>
    </row>
    <row r="612" spans="1:16" s="46" customFormat="1" ht="15" hidden="1" customHeight="1" outlineLevel="2" x14ac:dyDescent="0.25">
      <c r="A612" s="42"/>
      <c r="B612" s="41" t="str">
        <f t="shared" si="57"/>
        <v>CT Type - Circuit 18</v>
      </c>
      <c r="C612" s="42">
        <f t="shared" si="58"/>
        <v>18</v>
      </c>
      <c r="D612" s="43">
        <f t="shared" si="59"/>
        <v>697</v>
      </c>
      <c r="E612" s="42"/>
      <c r="F612" s="44"/>
      <c r="G612" s="45"/>
      <c r="H612" s="43"/>
      <c r="I612" s="45"/>
      <c r="J612" s="82" t="s">
        <v>419</v>
      </c>
      <c r="K612" s="220">
        <f t="shared" si="60"/>
        <v>507</v>
      </c>
      <c r="L612" s="42" t="s">
        <v>47</v>
      </c>
      <c r="M612" s="42" t="s">
        <v>51</v>
      </c>
      <c r="N612" s="42"/>
      <c r="O612" s="42"/>
      <c r="P612" s="41"/>
    </row>
    <row r="613" spans="1:16" s="46" customFormat="1" ht="15" hidden="1" customHeight="1" outlineLevel="2" x14ac:dyDescent="0.25">
      <c r="A613" s="42"/>
      <c r="B613" s="41" t="str">
        <f t="shared" si="57"/>
        <v>CT Type - Circuit 19</v>
      </c>
      <c r="C613" s="42">
        <f t="shared" si="58"/>
        <v>19</v>
      </c>
      <c r="D613" s="43">
        <f t="shared" si="59"/>
        <v>698</v>
      </c>
      <c r="E613" s="42"/>
      <c r="F613" s="44"/>
      <c r="G613" s="45"/>
      <c r="H613" s="43"/>
      <c r="I613" s="45"/>
      <c r="J613" s="82" t="s">
        <v>419</v>
      </c>
      <c r="K613" s="220">
        <f t="shared" si="60"/>
        <v>508</v>
      </c>
      <c r="L613" s="42" t="s">
        <v>47</v>
      </c>
      <c r="M613" s="42" t="s">
        <v>51</v>
      </c>
      <c r="N613" s="42"/>
      <c r="O613" s="42"/>
      <c r="P613" s="41"/>
    </row>
    <row r="614" spans="1:16" s="46" customFormat="1" ht="15" hidden="1" customHeight="1" outlineLevel="2" x14ac:dyDescent="0.25">
      <c r="A614" s="42"/>
      <c r="B614" s="41" t="str">
        <f t="shared" si="57"/>
        <v>CT Type - Circuit 20</v>
      </c>
      <c r="C614" s="42">
        <f t="shared" si="58"/>
        <v>20</v>
      </c>
      <c r="D614" s="43">
        <f t="shared" si="59"/>
        <v>699</v>
      </c>
      <c r="E614" s="42"/>
      <c r="F614" s="44"/>
      <c r="G614" s="45"/>
      <c r="H614" s="43"/>
      <c r="I614" s="45"/>
      <c r="J614" s="82" t="s">
        <v>419</v>
      </c>
      <c r="K614" s="220">
        <f t="shared" si="60"/>
        <v>509</v>
      </c>
      <c r="L614" s="42" t="s">
        <v>47</v>
      </c>
      <c r="M614" s="42" t="s">
        <v>51</v>
      </c>
      <c r="N614" s="42"/>
      <c r="O614" s="42"/>
      <c r="P614" s="41"/>
    </row>
    <row r="615" spans="1:16" s="46" customFormat="1" ht="15" hidden="1" customHeight="1" outlineLevel="2" x14ac:dyDescent="0.25">
      <c r="A615" s="42"/>
      <c r="B615" s="41" t="str">
        <f t="shared" si="57"/>
        <v>CT Type - Circuit 21</v>
      </c>
      <c r="C615" s="42">
        <f t="shared" si="58"/>
        <v>21</v>
      </c>
      <c r="D615" s="43">
        <f t="shared" si="59"/>
        <v>700</v>
      </c>
      <c r="E615" s="42"/>
      <c r="F615" s="44"/>
      <c r="G615" s="45"/>
      <c r="H615" s="43"/>
      <c r="I615" s="45"/>
      <c r="J615" s="82" t="s">
        <v>419</v>
      </c>
      <c r="K615" s="220">
        <f t="shared" si="60"/>
        <v>510</v>
      </c>
      <c r="L615" s="42" t="s">
        <v>47</v>
      </c>
      <c r="M615" s="42" t="s">
        <v>51</v>
      </c>
      <c r="N615" s="42"/>
      <c r="O615" s="42"/>
      <c r="P615" s="41"/>
    </row>
    <row r="616" spans="1:16" s="46" customFormat="1" ht="15" hidden="1" customHeight="1" outlineLevel="2" x14ac:dyDescent="0.25">
      <c r="A616" s="42"/>
      <c r="B616" s="41" t="str">
        <f t="shared" si="57"/>
        <v>CT Type - Circuit 22</v>
      </c>
      <c r="C616" s="42">
        <f t="shared" si="58"/>
        <v>22</v>
      </c>
      <c r="D616" s="43">
        <f t="shared" si="59"/>
        <v>701</v>
      </c>
      <c r="E616" s="42"/>
      <c r="F616" s="44"/>
      <c r="G616" s="45"/>
      <c r="H616" s="43"/>
      <c r="I616" s="45"/>
      <c r="J616" s="82" t="s">
        <v>419</v>
      </c>
      <c r="K616" s="220">
        <f t="shared" si="60"/>
        <v>511</v>
      </c>
      <c r="L616" s="42" t="s">
        <v>47</v>
      </c>
      <c r="M616" s="42" t="s">
        <v>51</v>
      </c>
      <c r="N616" s="42"/>
      <c r="O616" s="42"/>
      <c r="P616" s="41"/>
    </row>
    <row r="617" spans="1:16" s="46" customFormat="1" ht="15" hidden="1" customHeight="1" outlineLevel="2" x14ac:dyDescent="0.25">
      <c r="A617" s="42"/>
      <c r="B617" s="41" t="str">
        <f t="shared" si="57"/>
        <v>CT Type - Circuit 23</v>
      </c>
      <c r="C617" s="42">
        <f t="shared" si="58"/>
        <v>23</v>
      </c>
      <c r="D617" s="43">
        <f t="shared" si="59"/>
        <v>702</v>
      </c>
      <c r="E617" s="42"/>
      <c r="F617" s="44"/>
      <c r="G617" s="45"/>
      <c r="H617" s="43"/>
      <c r="I617" s="45"/>
      <c r="J617" s="82" t="s">
        <v>419</v>
      </c>
      <c r="K617" s="220">
        <f t="shared" si="60"/>
        <v>512</v>
      </c>
      <c r="L617" s="42" t="s">
        <v>47</v>
      </c>
      <c r="M617" s="42" t="s">
        <v>51</v>
      </c>
      <c r="N617" s="42"/>
      <c r="O617" s="42"/>
      <c r="P617" s="41"/>
    </row>
    <row r="618" spans="1:16" s="46" customFormat="1" ht="15" hidden="1" customHeight="1" outlineLevel="2" x14ac:dyDescent="0.25">
      <c r="A618" s="42"/>
      <c r="B618" s="41" t="str">
        <f t="shared" si="57"/>
        <v>CT Type - Circuit 24</v>
      </c>
      <c r="C618" s="42">
        <f t="shared" si="58"/>
        <v>24</v>
      </c>
      <c r="D618" s="43">
        <f t="shared" si="59"/>
        <v>703</v>
      </c>
      <c r="E618" s="42"/>
      <c r="F618" s="44"/>
      <c r="G618" s="45"/>
      <c r="H618" s="43"/>
      <c r="I618" s="45"/>
      <c r="J618" s="82" t="s">
        <v>419</v>
      </c>
      <c r="K618" s="220">
        <f t="shared" si="60"/>
        <v>513</v>
      </c>
      <c r="L618" s="42" t="s">
        <v>47</v>
      </c>
      <c r="M618" s="42" t="s">
        <v>51</v>
      </c>
      <c r="N618" s="42"/>
      <c r="O618" s="42"/>
      <c r="P618" s="41"/>
    </row>
    <row r="619" spans="1:16" s="46" customFormat="1" ht="15" hidden="1" customHeight="1" outlineLevel="2" x14ac:dyDescent="0.25">
      <c r="A619" s="42"/>
      <c r="B619" s="41" t="str">
        <f t="shared" si="57"/>
        <v>CT Type - Circuit 25</v>
      </c>
      <c r="C619" s="42">
        <f t="shared" si="58"/>
        <v>25</v>
      </c>
      <c r="D619" s="43">
        <f t="shared" si="59"/>
        <v>704</v>
      </c>
      <c r="E619" s="42"/>
      <c r="F619" s="44"/>
      <c r="G619" s="45"/>
      <c r="H619" s="43"/>
      <c r="I619" s="45"/>
      <c r="J619" s="82" t="s">
        <v>419</v>
      </c>
      <c r="K619" s="220">
        <f t="shared" si="60"/>
        <v>514</v>
      </c>
      <c r="L619" s="42" t="s">
        <v>47</v>
      </c>
      <c r="M619" s="42" t="s">
        <v>51</v>
      </c>
      <c r="N619" s="42"/>
      <c r="O619" s="42"/>
      <c r="P619" s="41"/>
    </row>
    <row r="620" spans="1:16" s="46" customFormat="1" ht="15" hidden="1" customHeight="1" outlineLevel="2" x14ac:dyDescent="0.25">
      <c r="A620" s="42"/>
      <c r="B620" s="41" t="str">
        <f t="shared" si="57"/>
        <v>CT Type - Circuit 26</v>
      </c>
      <c r="C620" s="42">
        <f t="shared" si="58"/>
        <v>26</v>
      </c>
      <c r="D620" s="43">
        <f t="shared" si="59"/>
        <v>705</v>
      </c>
      <c r="E620" s="42"/>
      <c r="F620" s="44"/>
      <c r="G620" s="45"/>
      <c r="H620" s="43"/>
      <c r="I620" s="45"/>
      <c r="J620" s="82" t="s">
        <v>419</v>
      </c>
      <c r="K620" s="220">
        <f t="shared" si="60"/>
        <v>515</v>
      </c>
      <c r="L620" s="42" t="s">
        <v>47</v>
      </c>
      <c r="M620" s="42" t="s">
        <v>51</v>
      </c>
      <c r="N620" s="42"/>
      <c r="O620" s="42"/>
      <c r="P620" s="41"/>
    </row>
    <row r="621" spans="1:16" s="46" customFormat="1" ht="15" hidden="1" customHeight="1" outlineLevel="2" x14ac:dyDescent="0.25">
      <c r="A621" s="42"/>
      <c r="B621" s="41" t="str">
        <f t="shared" si="57"/>
        <v>CT Type - Circuit 27</v>
      </c>
      <c r="C621" s="42">
        <f t="shared" si="58"/>
        <v>27</v>
      </c>
      <c r="D621" s="43">
        <f t="shared" si="59"/>
        <v>706</v>
      </c>
      <c r="E621" s="42"/>
      <c r="F621" s="44"/>
      <c r="G621" s="45"/>
      <c r="H621" s="43"/>
      <c r="I621" s="45"/>
      <c r="J621" s="82" t="s">
        <v>419</v>
      </c>
      <c r="K621" s="220">
        <f t="shared" si="60"/>
        <v>516</v>
      </c>
      <c r="L621" s="42" t="s">
        <v>47</v>
      </c>
      <c r="M621" s="42" t="s">
        <v>51</v>
      </c>
      <c r="N621" s="42"/>
      <c r="O621" s="42"/>
      <c r="P621" s="41"/>
    </row>
    <row r="622" spans="1:16" s="46" customFormat="1" ht="15" hidden="1" customHeight="1" outlineLevel="2" x14ac:dyDescent="0.25">
      <c r="A622" s="42"/>
      <c r="B622" s="41" t="str">
        <f t="shared" si="57"/>
        <v>CT Type - Circuit 28</v>
      </c>
      <c r="C622" s="42">
        <f t="shared" si="58"/>
        <v>28</v>
      </c>
      <c r="D622" s="43">
        <f t="shared" si="59"/>
        <v>707</v>
      </c>
      <c r="E622" s="42"/>
      <c r="F622" s="44"/>
      <c r="G622" s="45"/>
      <c r="H622" s="43"/>
      <c r="I622" s="45"/>
      <c r="J622" s="82" t="s">
        <v>419</v>
      </c>
      <c r="K622" s="220">
        <f t="shared" si="60"/>
        <v>517</v>
      </c>
      <c r="L622" s="42" t="s">
        <v>47</v>
      </c>
      <c r="M622" s="42" t="s">
        <v>51</v>
      </c>
      <c r="N622" s="42"/>
      <c r="O622" s="42"/>
      <c r="P622" s="41"/>
    </row>
    <row r="623" spans="1:16" s="46" customFormat="1" ht="15" hidden="1" customHeight="1" outlineLevel="2" x14ac:dyDescent="0.25">
      <c r="A623" s="42"/>
      <c r="B623" s="41" t="str">
        <f t="shared" si="57"/>
        <v>CT Type - Circuit 29</v>
      </c>
      <c r="C623" s="42">
        <f t="shared" si="58"/>
        <v>29</v>
      </c>
      <c r="D623" s="43">
        <f t="shared" si="59"/>
        <v>708</v>
      </c>
      <c r="E623" s="42"/>
      <c r="F623" s="44"/>
      <c r="G623" s="45"/>
      <c r="H623" s="43"/>
      <c r="I623" s="45"/>
      <c r="J623" s="82" t="s">
        <v>419</v>
      </c>
      <c r="K623" s="220">
        <f t="shared" si="60"/>
        <v>518</v>
      </c>
      <c r="L623" s="42" t="s">
        <v>47</v>
      </c>
      <c r="M623" s="42" t="s">
        <v>51</v>
      </c>
      <c r="N623" s="42"/>
      <c r="O623" s="42"/>
      <c r="P623" s="41"/>
    </row>
    <row r="624" spans="1:16" s="46" customFormat="1" ht="15" hidden="1" customHeight="1" outlineLevel="2" x14ac:dyDescent="0.25">
      <c r="A624" s="42"/>
      <c r="B624" s="41" t="str">
        <f t="shared" si="57"/>
        <v>CT Type - Circuit 30</v>
      </c>
      <c r="C624" s="42">
        <f t="shared" si="58"/>
        <v>30</v>
      </c>
      <c r="D624" s="43">
        <f t="shared" si="59"/>
        <v>709</v>
      </c>
      <c r="E624" s="42"/>
      <c r="F624" s="44"/>
      <c r="G624" s="45"/>
      <c r="H624" s="43"/>
      <c r="I624" s="45"/>
      <c r="J624" s="82" t="s">
        <v>419</v>
      </c>
      <c r="K624" s="220">
        <f t="shared" si="60"/>
        <v>519</v>
      </c>
      <c r="L624" s="42" t="s">
        <v>47</v>
      </c>
      <c r="M624" s="42" t="s">
        <v>51</v>
      </c>
      <c r="N624" s="42"/>
      <c r="O624" s="42"/>
      <c r="P624" s="41"/>
    </row>
    <row r="625" spans="1:16" s="46" customFormat="1" ht="15" hidden="1" customHeight="1" outlineLevel="2" x14ac:dyDescent="0.25">
      <c r="A625" s="42"/>
      <c r="B625" s="41" t="str">
        <f t="shared" si="57"/>
        <v>CT Type - Circuit 31</v>
      </c>
      <c r="C625" s="42">
        <f t="shared" si="58"/>
        <v>31</v>
      </c>
      <c r="D625" s="43">
        <f t="shared" si="59"/>
        <v>710</v>
      </c>
      <c r="E625" s="42"/>
      <c r="F625" s="44"/>
      <c r="G625" s="45"/>
      <c r="H625" s="43"/>
      <c r="I625" s="45"/>
      <c r="J625" s="82" t="s">
        <v>419</v>
      </c>
      <c r="K625" s="220">
        <f t="shared" si="60"/>
        <v>520</v>
      </c>
      <c r="L625" s="42" t="s">
        <v>47</v>
      </c>
      <c r="M625" s="42" t="s">
        <v>51</v>
      </c>
      <c r="N625" s="42"/>
      <c r="O625" s="42"/>
      <c r="P625" s="41"/>
    </row>
    <row r="626" spans="1:16" s="46" customFormat="1" ht="15" hidden="1" customHeight="1" outlineLevel="2" x14ac:dyDescent="0.25">
      <c r="A626" s="42"/>
      <c r="B626" s="41" t="str">
        <f t="shared" si="57"/>
        <v>CT Type - Circuit 32</v>
      </c>
      <c r="C626" s="42">
        <f t="shared" si="58"/>
        <v>32</v>
      </c>
      <c r="D626" s="43">
        <f t="shared" si="59"/>
        <v>711</v>
      </c>
      <c r="E626" s="42"/>
      <c r="F626" s="44"/>
      <c r="G626" s="45"/>
      <c r="H626" s="43"/>
      <c r="I626" s="45"/>
      <c r="J626" s="82" t="s">
        <v>419</v>
      </c>
      <c r="K626" s="220">
        <f t="shared" si="60"/>
        <v>521</v>
      </c>
      <c r="L626" s="42" t="s">
        <v>47</v>
      </c>
      <c r="M626" s="42" t="s">
        <v>51</v>
      </c>
      <c r="N626" s="42"/>
      <c r="O626" s="42"/>
      <c r="P626" s="41"/>
    </row>
    <row r="627" spans="1:16" s="46" customFormat="1" ht="15" hidden="1" customHeight="1" outlineLevel="2" x14ac:dyDescent="0.25">
      <c r="A627" s="42"/>
      <c r="B627" s="41" t="str">
        <f t="shared" ref="B627:B658" si="61">CONCATENATE("CT Type - Circuit ",C627)</f>
        <v>CT Type - Circuit 33</v>
      </c>
      <c r="C627" s="42">
        <f t="shared" si="58"/>
        <v>33</v>
      </c>
      <c r="D627" s="43">
        <f t="shared" si="59"/>
        <v>712</v>
      </c>
      <c r="E627" s="42"/>
      <c r="F627" s="44"/>
      <c r="G627" s="45"/>
      <c r="H627" s="43"/>
      <c r="I627" s="45"/>
      <c r="J627" s="82" t="s">
        <v>419</v>
      </c>
      <c r="K627" s="220">
        <f t="shared" si="60"/>
        <v>522</v>
      </c>
      <c r="L627" s="42" t="s">
        <v>47</v>
      </c>
      <c r="M627" s="42" t="s">
        <v>51</v>
      </c>
      <c r="N627" s="42"/>
      <c r="O627" s="42"/>
      <c r="P627" s="41"/>
    </row>
    <row r="628" spans="1:16" s="46" customFormat="1" ht="15" hidden="1" customHeight="1" outlineLevel="2" x14ac:dyDescent="0.25">
      <c r="A628" s="42"/>
      <c r="B628" s="41" t="str">
        <f t="shared" si="61"/>
        <v>CT Type - Circuit 34</v>
      </c>
      <c r="C628" s="42">
        <f t="shared" ref="C628:C659" si="62">C627+1</f>
        <v>34</v>
      </c>
      <c r="D628" s="43">
        <f t="shared" ref="D628:D659" si="63">D627+1</f>
        <v>713</v>
      </c>
      <c r="E628" s="42"/>
      <c r="F628" s="44"/>
      <c r="G628" s="45"/>
      <c r="H628" s="43"/>
      <c r="I628" s="45"/>
      <c r="J628" s="82" t="s">
        <v>419</v>
      </c>
      <c r="K628" s="220">
        <f t="shared" si="60"/>
        <v>523</v>
      </c>
      <c r="L628" s="42" t="s">
        <v>47</v>
      </c>
      <c r="M628" s="42" t="s">
        <v>51</v>
      </c>
      <c r="N628" s="42"/>
      <c r="O628" s="42"/>
      <c r="P628" s="41"/>
    </row>
    <row r="629" spans="1:16" s="46" customFormat="1" ht="15" hidden="1" customHeight="1" outlineLevel="2" x14ac:dyDescent="0.25">
      <c r="A629" s="42"/>
      <c r="B629" s="41" t="str">
        <f t="shared" si="61"/>
        <v>CT Type - Circuit 35</v>
      </c>
      <c r="C629" s="42">
        <f t="shared" si="62"/>
        <v>35</v>
      </c>
      <c r="D629" s="43">
        <f t="shared" si="63"/>
        <v>714</v>
      </c>
      <c r="E629" s="42"/>
      <c r="F629" s="44"/>
      <c r="G629" s="45"/>
      <c r="H629" s="43"/>
      <c r="I629" s="45"/>
      <c r="J629" s="82" t="s">
        <v>419</v>
      </c>
      <c r="K629" s="220">
        <f t="shared" si="60"/>
        <v>524</v>
      </c>
      <c r="L629" s="42" t="s">
        <v>47</v>
      </c>
      <c r="M629" s="42" t="s">
        <v>51</v>
      </c>
      <c r="N629" s="42"/>
      <c r="O629" s="42"/>
      <c r="P629" s="41"/>
    </row>
    <row r="630" spans="1:16" s="46" customFormat="1" ht="15" hidden="1" customHeight="1" outlineLevel="2" x14ac:dyDescent="0.25">
      <c r="A630" s="42"/>
      <c r="B630" s="41" t="str">
        <f t="shared" si="61"/>
        <v>CT Type - Circuit 36</v>
      </c>
      <c r="C630" s="42">
        <f t="shared" si="62"/>
        <v>36</v>
      </c>
      <c r="D630" s="43">
        <f t="shared" si="63"/>
        <v>715</v>
      </c>
      <c r="E630" s="42"/>
      <c r="F630" s="44"/>
      <c r="G630" s="45"/>
      <c r="H630" s="43"/>
      <c r="I630" s="45"/>
      <c r="J630" s="82" t="s">
        <v>419</v>
      </c>
      <c r="K630" s="220">
        <f t="shared" si="60"/>
        <v>525</v>
      </c>
      <c r="L630" s="42" t="s">
        <v>47</v>
      </c>
      <c r="M630" s="42" t="s">
        <v>51</v>
      </c>
      <c r="N630" s="42"/>
      <c r="O630" s="42"/>
      <c r="P630" s="41"/>
    </row>
    <row r="631" spans="1:16" s="46" customFormat="1" ht="15" hidden="1" customHeight="1" outlineLevel="2" x14ac:dyDescent="0.25">
      <c r="A631" s="42"/>
      <c r="B631" s="41" t="str">
        <f t="shared" si="61"/>
        <v>CT Type - Circuit 37</v>
      </c>
      <c r="C631" s="42">
        <f t="shared" si="62"/>
        <v>37</v>
      </c>
      <c r="D631" s="43">
        <f t="shared" si="63"/>
        <v>716</v>
      </c>
      <c r="E631" s="42"/>
      <c r="F631" s="44"/>
      <c r="G631" s="45"/>
      <c r="H631" s="43"/>
      <c r="I631" s="45"/>
      <c r="J631" s="82" t="s">
        <v>419</v>
      </c>
      <c r="K631" s="220">
        <f t="shared" si="60"/>
        <v>526</v>
      </c>
      <c r="L631" s="42" t="s">
        <v>47</v>
      </c>
      <c r="M631" s="42" t="s">
        <v>51</v>
      </c>
      <c r="N631" s="42"/>
      <c r="O631" s="42"/>
      <c r="P631" s="41"/>
    </row>
    <row r="632" spans="1:16" s="46" customFormat="1" ht="15" hidden="1" customHeight="1" outlineLevel="2" x14ac:dyDescent="0.25">
      <c r="A632" s="42"/>
      <c r="B632" s="41" t="str">
        <f t="shared" si="61"/>
        <v>CT Type - Circuit 38</v>
      </c>
      <c r="C632" s="42">
        <f t="shared" si="62"/>
        <v>38</v>
      </c>
      <c r="D632" s="43">
        <f t="shared" si="63"/>
        <v>717</v>
      </c>
      <c r="E632" s="42"/>
      <c r="F632" s="44"/>
      <c r="G632" s="45"/>
      <c r="H632" s="43"/>
      <c r="I632" s="45"/>
      <c r="J632" s="82" t="s">
        <v>419</v>
      </c>
      <c r="K632" s="220">
        <f t="shared" si="60"/>
        <v>527</v>
      </c>
      <c r="L632" s="42" t="s">
        <v>47</v>
      </c>
      <c r="M632" s="42" t="s">
        <v>51</v>
      </c>
      <c r="N632" s="42"/>
      <c r="O632" s="42"/>
      <c r="P632" s="41"/>
    </row>
    <row r="633" spans="1:16" s="46" customFormat="1" ht="15" hidden="1" customHeight="1" outlineLevel="2" x14ac:dyDescent="0.25">
      <c r="A633" s="42"/>
      <c r="B633" s="41" t="str">
        <f t="shared" si="61"/>
        <v>CT Type - Circuit 39</v>
      </c>
      <c r="C633" s="42">
        <f t="shared" si="62"/>
        <v>39</v>
      </c>
      <c r="D633" s="43">
        <f t="shared" si="63"/>
        <v>718</v>
      </c>
      <c r="E633" s="42"/>
      <c r="F633" s="44"/>
      <c r="G633" s="45"/>
      <c r="H633" s="43"/>
      <c r="I633" s="45"/>
      <c r="J633" s="82" t="s">
        <v>419</v>
      </c>
      <c r="K633" s="220">
        <f t="shared" si="60"/>
        <v>528</v>
      </c>
      <c r="L633" s="42" t="s">
        <v>47</v>
      </c>
      <c r="M633" s="42" t="s">
        <v>51</v>
      </c>
      <c r="N633" s="42"/>
      <c r="O633" s="42"/>
      <c r="P633" s="41"/>
    </row>
    <row r="634" spans="1:16" s="46" customFormat="1" ht="15" hidden="1" customHeight="1" outlineLevel="2" x14ac:dyDescent="0.25">
      <c r="A634" s="42"/>
      <c r="B634" s="41" t="str">
        <f t="shared" si="61"/>
        <v>CT Type - Circuit 40</v>
      </c>
      <c r="C634" s="42">
        <f t="shared" si="62"/>
        <v>40</v>
      </c>
      <c r="D634" s="43">
        <f t="shared" si="63"/>
        <v>719</v>
      </c>
      <c r="E634" s="42"/>
      <c r="F634" s="44"/>
      <c r="G634" s="45"/>
      <c r="H634" s="43"/>
      <c r="I634" s="45"/>
      <c r="J634" s="82" t="s">
        <v>419</v>
      </c>
      <c r="K634" s="220">
        <f t="shared" si="60"/>
        <v>529</v>
      </c>
      <c r="L634" s="42" t="s">
        <v>47</v>
      </c>
      <c r="M634" s="42" t="s">
        <v>51</v>
      </c>
      <c r="N634" s="42"/>
      <c r="O634" s="42"/>
      <c r="P634" s="41"/>
    </row>
    <row r="635" spans="1:16" s="46" customFormat="1" ht="15" hidden="1" customHeight="1" outlineLevel="2" x14ac:dyDescent="0.25">
      <c r="A635" s="42"/>
      <c r="B635" s="41" t="str">
        <f t="shared" si="61"/>
        <v>CT Type - Circuit 41</v>
      </c>
      <c r="C635" s="42">
        <f t="shared" si="62"/>
        <v>41</v>
      </c>
      <c r="D635" s="43">
        <f t="shared" si="63"/>
        <v>720</v>
      </c>
      <c r="E635" s="42"/>
      <c r="F635" s="44"/>
      <c r="G635" s="45"/>
      <c r="H635" s="43"/>
      <c r="I635" s="45"/>
      <c r="J635" s="82" t="s">
        <v>419</v>
      </c>
      <c r="K635" s="220">
        <f t="shared" si="60"/>
        <v>530</v>
      </c>
      <c r="L635" s="42" t="s">
        <v>47</v>
      </c>
      <c r="M635" s="42" t="s">
        <v>51</v>
      </c>
      <c r="N635" s="42"/>
      <c r="O635" s="42"/>
      <c r="P635" s="41"/>
    </row>
    <row r="636" spans="1:16" s="46" customFormat="1" ht="15" hidden="1" customHeight="1" outlineLevel="2" x14ac:dyDescent="0.25">
      <c r="A636" s="42"/>
      <c r="B636" s="41" t="str">
        <f t="shared" si="61"/>
        <v>CT Type - Circuit 42</v>
      </c>
      <c r="C636" s="42">
        <f t="shared" si="62"/>
        <v>42</v>
      </c>
      <c r="D636" s="43">
        <f t="shared" si="63"/>
        <v>721</v>
      </c>
      <c r="E636" s="42"/>
      <c r="F636" s="44"/>
      <c r="G636" s="45"/>
      <c r="H636" s="43"/>
      <c r="I636" s="45"/>
      <c r="J636" s="82" t="s">
        <v>419</v>
      </c>
      <c r="K636" s="220">
        <f t="shared" si="60"/>
        <v>531</v>
      </c>
      <c r="L636" s="42" t="s">
        <v>47</v>
      </c>
      <c r="M636" s="42" t="s">
        <v>51</v>
      </c>
      <c r="N636" s="42"/>
      <c r="O636" s="42"/>
      <c r="P636" s="41"/>
    </row>
    <row r="637" spans="1:16" s="46" customFormat="1" ht="15" hidden="1" customHeight="1" outlineLevel="2" x14ac:dyDescent="0.25">
      <c r="A637" s="42"/>
      <c r="B637" s="41" t="str">
        <f t="shared" si="61"/>
        <v>CT Type - Circuit 43</v>
      </c>
      <c r="C637" s="42">
        <f t="shared" si="62"/>
        <v>43</v>
      </c>
      <c r="D637" s="43">
        <f t="shared" si="63"/>
        <v>722</v>
      </c>
      <c r="E637" s="42"/>
      <c r="F637" s="44"/>
      <c r="G637" s="45"/>
      <c r="H637" s="43"/>
      <c r="I637" s="45"/>
      <c r="J637" s="82" t="s">
        <v>419</v>
      </c>
      <c r="K637" s="220">
        <f t="shared" si="60"/>
        <v>532</v>
      </c>
      <c r="L637" s="42" t="s">
        <v>47</v>
      </c>
      <c r="M637" s="42" t="s">
        <v>51</v>
      </c>
      <c r="N637" s="42"/>
      <c r="O637" s="42"/>
      <c r="P637" s="41"/>
    </row>
    <row r="638" spans="1:16" s="46" customFormat="1" ht="15" hidden="1" customHeight="1" outlineLevel="2" x14ac:dyDescent="0.25">
      <c r="A638" s="42"/>
      <c r="B638" s="41" t="str">
        <f t="shared" si="61"/>
        <v>CT Type - Circuit 44</v>
      </c>
      <c r="C638" s="42">
        <f t="shared" si="62"/>
        <v>44</v>
      </c>
      <c r="D638" s="43">
        <f t="shared" si="63"/>
        <v>723</v>
      </c>
      <c r="E638" s="42"/>
      <c r="F638" s="44"/>
      <c r="G638" s="45"/>
      <c r="H638" s="43"/>
      <c r="I638" s="45"/>
      <c r="J638" s="82" t="s">
        <v>419</v>
      </c>
      <c r="K638" s="220">
        <f t="shared" si="60"/>
        <v>533</v>
      </c>
      <c r="L638" s="42" t="s">
        <v>47</v>
      </c>
      <c r="M638" s="42" t="s">
        <v>51</v>
      </c>
      <c r="N638" s="42"/>
      <c r="O638" s="42"/>
      <c r="P638" s="41"/>
    </row>
    <row r="639" spans="1:16" s="46" customFormat="1" ht="15" hidden="1" customHeight="1" outlineLevel="2" x14ac:dyDescent="0.25">
      <c r="A639" s="42"/>
      <c r="B639" s="41" t="str">
        <f t="shared" si="61"/>
        <v>CT Type - Circuit 45</v>
      </c>
      <c r="C639" s="42">
        <f t="shared" si="62"/>
        <v>45</v>
      </c>
      <c r="D639" s="43">
        <f t="shared" si="63"/>
        <v>724</v>
      </c>
      <c r="E639" s="42"/>
      <c r="F639" s="44"/>
      <c r="G639" s="45"/>
      <c r="H639" s="43"/>
      <c r="I639" s="45"/>
      <c r="J639" s="82" t="s">
        <v>419</v>
      </c>
      <c r="K639" s="220">
        <f t="shared" si="60"/>
        <v>534</v>
      </c>
      <c r="L639" s="42" t="s">
        <v>47</v>
      </c>
      <c r="M639" s="42" t="s">
        <v>51</v>
      </c>
      <c r="N639" s="42"/>
      <c r="O639" s="42"/>
      <c r="P639" s="41"/>
    </row>
    <row r="640" spans="1:16" s="46" customFormat="1" ht="15" hidden="1" customHeight="1" outlineLevel="2" x14ac:dyDescent="0.25">
      <c r="A640" s="42"/>
      <c r="B640" s="41" t="str">
        <f t="shared" si="61"/>
        <v>CT Type - Circuit 46</v>
      </c>
      <c r="C640" s="42">
        <f t="shared" si="62"/>
        <v>46</v>
      </c>
      <c r="D640" s="43">
        <f t="shared" si="63"/>
        <v>725</v>
      </c>
      <c r="E640" s="42"/>
      <c r="F640" s="44"/>
      <c r="G640" s="45"/>
      <c r="H640" s="43"/>
      <c r="I640" s="45"/>
      <c r="J640" s="82" t="s">
        <v>419</v>
      </c>
      <c r="K640" s="220">
        <f t="shared" si="60"/>
        <v>535</v>
      </c>
      <c r="L640" s="42" t="s">
        <v>47</v>
      </c>
      <c r="M640" s="42" t="s">
        <v>51</v>
      </c>
      <c r="N640" s="42"/>
      <c r="O640" s="42"/>
      <c r="P640" s="41"/>
    </row>
    <row r="641" spans="1:16" s="46" customFormat="1" ht="15" hidden="1" customHeight="1" outlineLevel="2" x14ac:dyDescent="0.25">
      <c r="A641" s="42"/>
      <c r="B641" s="41" t="str">
        <f t="shared" si="61"/>
        <v>CT Type - Circuit 47</v>
      </c>
      <c r="C641" s="42">
        <f t="shared" si="62"/>
        <v>47</v>
      </c>
      <c r="D641" s="43">
        <f t="shared" si="63"/>
        <v>726</v>
      </c>
      <c r="E641" s="42"/>
      <c r="F641" s="44"/>
      <c r="G641" s="45"/>
      <c r="H641" s="43"/>
      <c r="I641" s="45"/>
      <c r="J641" s="82" t="s">
        <v>419</v>
      </c>
      <c r="K641" s="220">
        <f t="shared" si="60"/>
        <v>536</v>
      </c>
      <c r="L641" s="42" t="s">
        <v>47</v>
      </c>
      <c r="M641" s="42" t="s">
        <v>51</v>
      </c>
      <c r="N641" s="42"/>
      <c r="O641" s="42"/>
      <c r="P641" s="41"/>
    </row>
    <row r="642" spans="1:16" s="46" customFormat="1" ht="15" hidden="1" customHeight="1" outlineLevel="2" x14ac:dyDescent="0.25">
      <c r="A642" s="42"/>
      <c r="B642" s="41" t="str">
        <f t="shared" si="61"/>
        <v>CT Type - Circuit 48</v>
      </c>
      <c r="C642" s="42">
        <f t="shared" si="62"/>
        <v>48</v>
      </c>
      <c r="D642" s="43">
        <f t="shared" si="63"/>
        <v>727</v>
      </c>
      <c r="E642" s="42"/>
      <c r="F642" s="44"/>
      <c r="G642" s="45"/>
      <c r="H642" s="43"/>
      <c r="I642" s="45"/>
      <c r="J642" s="82" t="s">
        <v>419</v>
      </c>
      <c r="K642" s="220">
        <f t="shared" si="60"/>
        <v>537</v>
      </c>
      <c r="L642" s="42" t="s">
        <v>47</v>
      </c>
      <c r="M642" s="42" t="s">
        <v>51</v>
      </c>
      <c r="N642" s="42"/>
      <c r="O642" s="42"/>
      <c r="P642" s="41"/>
    </row>
    <row r="643" spans="1:16" s="46" customFormat="1" ht="15" hidden="1" customHeight="1" outlineLevel="2" x14ac:dyDescent="0.25">
      <c r="A643" s="42"/>
      <c r="B643" s="41" t="str">
        <f t="shared" si="61"/>
        <v>CT Type - Circuit 49</v>
      </c>
      <c r="C643" s="42">
        <f t="shared" si="62"/>
        <v>49</v>
      </c>
      <c r="D643" s="43">
        <f t="shared" si="63"/>
        <v>728</v>
      </c>
      <c r="E643" s="42"/>
      <c r="F643" s="44"/>
      <c r="G643" s="45"/>
      <c r="H643" s="43"/>
      <c r="I643" s="45"/>
      <c r="J643" s="82" t="s">
        <v>419</v>
      </c>
      <c r="K643" s="220">
        <f t="shared" si="60"/>
        <v>538</v>
      </c>
      <c r="L643" s="42" t="s">
        <v>47</v>
      </c>
      <c r="M643" s="42" t="s">
        <v>51</v>
      </c>
      <c r="N643" s="42"/>
      <c r="O643" s="42"/>
      <c r="P643" s="41"/>
    </row>
    <row r="644" spans="1:16" s="46" customFormat="1" ht="15" hidden="1" customHeight="1" outlineLevel="2" x14ac:dyDescent="0.25">
      <c r="A644" s="42"/>
      <c r="B644" s="41" t="str">
        <f t="shared" si="61"/>
        <v>CT Type - Circuit 50</v>
      </c>
      <c r="C644" s="42">
        <f t="shared" si="62"/>
        <v>50</v>
      </c>
      <c r="D644" s="43">
        <f t="shared" si="63"/>
        <v>729</v>
      </c>
      <c r="E644" s="42"/>
      <c r="F644" s="44"/>
      <c r="G644" s="45"/>
      <c r="H644" s="43"/>
      <c r="I644" s="45"/>
      <c r="J644" s="82" t="s">
        <v>419</v>
      </c>
      <c r="K644" s="220">
        <f t="shared" si="60"/>
        <v>539</v>
      </c>
      <c r="L644" s="42" t="s">
        <v>47</v>
      </c>
      <c r="M644" s="42" t="s">
        <v>51</v>
      </c>
      <c r="N644" s="42"/>
      <c r="O644" s="42"/>
      <c r="P644" s="41"/>
    </row>
    <row r="645" spans="1:16" s="46" customFormat="1" ht="15" hidden="1" customHeight="1" outlineLevel="2" x14ac:dyDescent="0.25">
      <c r="A645" s="42"/>
      <c r="B645" s="41" t="str">
        <f t="shared" si="61"/>
        <v>CT Type - Circuit 51</v>
      </c>
      <c r="C645" s="42">
        <f t="shared" si="62"/>
        <v>51</v>
      </c>
      <c r="D645" s="43">
        <f t="shared" si="63"/>
        <v>730</v>
      </c>
      <c r="E645" s="42"/>
      <c r="F645" s="44"/>
      <c r="G645" s="45"/>
      <c r="H645" s="43"/>
      <c r="I645" s="45"/>
      <c r="J645" s="82" t="s">
        <v>419</v>
      </c>
      <c r="K645" s="220">
        <f t="shared" si="60"/>
        <v>540</v>
      </c>
      <c r="L645" s="42" t="s">
        <v>47</v>
      </c>
      <c r="M645" s="42" t="s">
        <v>51</v>
      </c>
      <c r="N645" s="42"/>
      <c r="O645" s="42"/>
      <c r="P645" s="41"/>
    </row>
    <row r="646" spans="1:16" s="46" customFormat="1" ht="15" hidden="1" customHeight="1" outlineLevel="2" x14ac:dyDescent="0.25">
      <c r="A646" s="42"/>
      <c r="B646" s="41" t="str">
        <f t="shared" si="61"/>
        <v>CT Type - Circuit 52</v>
      </c>
      <c r="C646" s="42">
        <f t="shared" si="62"/>
        <v>52</v>
      </c>
      <c r="D646" s="43">
        <f t="shared" si="63"/>
        <v>731</v>
      </c>
      <c r="E646" s="42"/>
      <c r="F646" s="44"/>
      <c r="G646" s="45"/>
      <c r="H646" s="43"/>
      <c r="I646" s="45"/>
      <c r="J646" s="82" t="s">
        <v>419</v>
      </c>
      <c r="K646" s="220">
        <f t="shared" si="60"/>
        <v>541</v>
      </c>
      <c r="L646" s="42" t="s">
        <v>47</v>
      </c>
      <c r="M646" s="42" t="s">
        <v>51</v>
      </c>
      <c r="N646" s="42"/>
      <c r="O646" s="42"/>
      <c r="P646" s="41"/>
    </row>
    <row r="647" spans="1:16" s="46" customFormat="1" ht="15" hidden="1" customHeight="1" outlineLevel="2" x14ac:dyDescent="0.25">
      <c r="A647" s="42"/>
      <c r="B647" s="41" t="str">
        <f t="shared" si="61"/>
        <v>CT Type - Circuit 53</v>
      </c>
      <c r="C647" s="42">
        <f t="shared" si="62"/>
        <v>53</v>
      </c>
      <c r="D647" s="43">
        <f t="shared" si="63"/>
        <v>732</v>
      </c>
      <c r="E647" s="42"/>
      <c r="F647" s="44"/>
      <c r="G647" s="45"/>
      <c r="H647" s="43"/>
      <c r="I647" s="45"/>
      <c r="J647" s="82" t="s">
        <v>419</v>
      </c>
      <c r="K647" s="220">
        <f t="shared" si="60"/>
        <v>542</v>
      </c>
      <c r="L647" s="42" t="s">
        <v>47</v>
      </c>
      <c r="M647" s="42" t="s">
        <v>51</v>
      </c>
      <c r="N647" s="42"/>
      <c r="O647" s="42"/>
      <c r="P647" s="41"/>
    </row>
    <row r="648" spans="1:16" s="46" customFormat="1" ht="15" hidden="1" customHeight="1" outlineLevel="2" x14ac:dyDescent="0.25">
      <c r="A648" s="42"/>
      <c r="B648" s="41" t="str">
        <f t="shared" si="61"/>
        <v>CT Type - Circuit 54</v>
      </c>
      <c r="C648" s="42">
        <f t="shared" si="62"/>
        <v>54</v>
      </c>
      <c r="D648" s="43">
        <f t="shared" si="63"/>
        <v>733</v>
      </c>
      <c r="E648" s="42"/>
      <c r="F648" s="44"/>
      <c r="G648" s="45"/>
      <c r="H648" s="43"/>
      <c r="I648" s="45"/>
      <c r="J648" s="82" t="s">
        <v>419</v>
      </c>
      <c r="K648" s="220">
        <f t="shared" si="60"/>
        <v>543</v>
      </c>
      <c r="L648" s="42" t="s">
        <v>47</v>
      </c>
      <c r="M648" s="42" t="s">
        <v>51</v>
      </c>
      <c r="N648" s="42"/>
      <c r="O648" s="42"/>
      <c r="P648" s="41"/>
    </row>
    <row r="649" spans="1:16" s="46" customFormat="1" ht="15" hidden="1" customHeight="1" outlineLevel="2" x14ac:dyDescent="0.25">
      <c r="A649" s="42"/>
      <c r="B649" s="41" t="str">
        <f t="shared" si="61"/>
        <v>CT Type - Circuit 55</v>
      </c>
      <c r="C649" s="42">
        <f t="shared" si="62"/>
        <v>55</v>
      </c>
      <c r="D649" s="43">
        <f t="shared" si="63"/>
        <v>734</v>
      </c>
      <c r="E649" s="42"/>
      <c r="F649" s="44"/>
      <c r="G649" s="45"/>
      <c r="H649" s="43"/>
      <c r="I649" s="45"/>
      <c r="J649" s="82" t="s">
        <v>419</v>
      </c>
      <c r="K649" s="220">
        <f t="shared" si="60"/>
        <v>544</v>
      </c>
      <c r="L649" s="42" t="s">
        <v>47</v>
      </c>
      <c r="M649" s="42" t="s">
        <v>51</v>
      </c>
      <c r="N649" s="42"/>
      <c r="O649" s="42"/>
      <c r="P649" s="41"/>
    </row>
    <row r="650" spans="1:16" s="46" customFormat="1" ht="15" hidden="1" customHeight="1" outlineLevel="2" x14ac:dyDescent="0.25">
      <c r="A650" s="42"/>
      <c r="B650" s="41" t="str">
        <f t="shared" si="61"/>
        <v>CT Type - Circuit 56</v>
      </c>
      <c r="C650" s="42">
        <f t="shared" si="62"/>
        <v>56</v>
      </c>
      <c r="D650" s="43">
        <f t="shared" si="63"/>
        <v>735</v>
      </c>
      <c r="E650" s="42"/>
      <c r="F650" s="44"/>
      <c r="G650" s="45"/>
      <c r="H650" s="43"/>
      <c r="I650" s="45"/>
      <c r="J650" s="82" t="s">
        <v>419</v>
      </c>
      <c r="K650" s="220">
        <f t="shared" si="60"/>
        <v>545</v>
      </c>
      <c r="L650" s="42" t="s">
        <v>47</v>
      </c>
      <c r="M650" s="42" t="s">
        <v>51</v>
      </c>
      <c r="N650" s="42"/>
      <c r="O650" s="42"/>
      <c r="P650" s="41"/>
    </row>
    <row r="651" spans="1:16" s="46" customFormat="1" ht="15" hidden="1" customHeight="1" outlineLevel="2" x14ac:dyDescent="0.25">
      <c r="A651" s="42"/>
      <c r="B651" s="41" t="str">
        <f t="shared" si="61"/>
        <v>CT Type - Circuit 57</v>
      </c>
      <c r="C651" s="42">
        <f t="shared" si="62"/>
        <v>57</v>
      </c>
      <c r="D651" s="43">
        <f t="shared" si="63"/>
        <v>736</v>
      </c>
      <c r="E651" s="42"/>
      <c r="F651" s="44"/>
      <c r="G651" s="45"/>
      <c r="H651" s="43"/>
      <c r="I651" s="45"/>
      <c r="J651" s="82" t="s">
        <v>419</v>
      </c>
      <c r="K651" s="220">
        <f t="shared" si="60"/>
        <v>546</v>
      </c>
      <c r="L651" s="42" t="s">
        <v>47</v>
      </c>
      <c r="M651" s="42" t="s">
        <v>51</v>
      </c>
      <c r="N651" s="42"/>
      <c r="O651" s="42"/>
      <c r="P651" s="41"/>
    </row>
    <row r="652" spans="1:16" s="46" customFormat="1" ht="15" hidden="1" customHeight="1" outlineLevel="2" x14ac:dyDescent="0.25">
      <c r="A652" s="42"/>
      <c r="B652" s="41" t="str">
        <f t="shared" si="61"/>
        <v>CT Type - Circuit 58</v>
      </c>
      <c r="C652" s="42">
        <f t="shared" si="62"/>
        <v>58</v>
      </c>
      <c r="D652" s="43">
        <f t="shared" si="63"/>
        <v>737</v>
      </c>
      <c r="E652" s="42"/>
      <c r="F652" s="44"/>
      <c r="G652" s="45"/>
      <c r="H652" s="43"/>
      <c r="I652" s="45"/>
      <c r="J652" s="82" t="s">
        <v>419</v>
      </c>
      <c r="K652" s="220">
        <f t="shared" si="60"/>
        <v>547</v>
      </c>
      <c r="L652" s="42" t="s">
        <v>47</v>
      </c>
      <c r="M652" s="42" t="s">
        <v>51</v>
      </c>
      <c r="N652" s="42"/>
      <c r="O652" s="42"/>
      <c r="P652" s="41"/>
    </row>
    <row r="653" spans="1:16" s="46" customFormat="1" ht="15" hidden="1" customHeight="1" outlineLevel="2" x14ac:dyDescent="0.25">
      <c r="A653" s="42"/>
      <c r="B653" s="41" t="str">
        <f t="shared" si="61"/>
        <v>CT Type - Circuit 59</v>
      </c>
      <c r="C653" s="42">
        <f t="shared" si="62"/>
        <v>59</v>
      </c>
      <c r="D653" s="43">
        <f t="shared" si="63"/>
        <v>738</v>
      </c>
      <c r="E653" s="42"/>
      <c r="F653" s="44"/>
      <c r="G653" s="45"/>
      <c r="H653" s="43"/>
      <c r="I653" s="45"/>
      <c r="J653" s="82" t="s">
        <v>419</v>
      </c>
      <c r="K653" s="220">
        <f t="shared" si="60"/>
        <v>548</v>
      </c>
      <c r="L653" s="42" t="s">
        <v>47</v>
      </c>
      <c r="M653" s="42" t="s">
        <v>51</v>
      </c>
      <c r="N653" s="42"/>
      <c r="O653" s="42"/>
      <c r="P653" s="41"/>
    </row>
    <row r="654" spans="1:16" s="46" customFormat="1" ht="15" hidden="1" customHeight="1" outlineLevel="2" x14ac:dyDescent="0.25">
      <c r="A654" s="42"/>
      <c r="B654" s="41" t="str">
        <f t="shared" si="61"/>
        <v>CT Type - Circuit 60</v>
      </c>
      <c r="C654" s="42">
        <f t="shared" si="62"/>
        <v>60</v>
      </c>
      <c r="D654" s="43">
        <f t="shared" si="63"/>
        <v>739</v>
      </c>
      <c r="E654" s="42"/>
      <c r="F654" s="44"/>
      <c r="G654" s="45"/>
      <c r="H654" s="43"/>
      <c r="I654" s="45"/>
      <c r="J654" s="82" t="s">
        <v>419</v>
      </c>
      <c r="K654" s="220">
        <f t="shared" si="60"/>
        <v>549</v>
      </c>
      <c r="L654" s="42" t="s">
        <v>47</v>
      </c>
      <c r="M654" s="42" t="s">
        <v>51</v>
      </c>
      <c r="N654" s="42"/>
      <c r="O654" s="42"/>
      <c r="P654" s="41"/>
    </row>
    <row r="655" spans="1:16" s="46" customFormat="1" ht="15" hidden="1" customHeight="1" outlineLevel="2" x14ac:dyDescent="0.25">
      <c r="A655" s="42"/>
      <c r="B655" s="41" t="str">
        <f t="shared" si="61"/>
        <v>CT Type - Circuit 61</v>
      </c>
      <c r="C655" s="42">
        <f t="shared" si="62"/>
        <v>61</v>
      </c>
      <c r="D655" s="43">
        <f t="shared" si="63"/>
        <v>740</v>
      </c>
      <c r="E655" s="42"/>
      <c r="F655" s="44"/>
      <c r="G655" s="45"/>
      <c r="H655" s="43"/>
      <c r="I655" s="45"/>
      <c r="J655" s="82" t="s">
        <v>419</v>
      </c>
      <c r="K655" s="220">
        <f t="shared" si="60"/>
        <v>550</v>
      </c>
      <c r="L655" s="42" t="s">
        <v>47</v>
      </c>
      <c r="M655" s="42" t="s">
        <v>51</v>
      </c>
      <c r="N655" s="42"/>
      <c r="O655" s="42"/>
      <c r="P655" s="41"/>
    </row>
    <row r="656" spans="1:16" s="46" customFormat="1" ht="15" hidden="1" customHeight="1" outlineLevel="2" x14ac:dyDescent="0.25">
      <c r="A656" s="42"/>
      <c r="B656" s="41" t="str">
        <f t="shared" si="61"/>
        <v>CT Type - Circuit 62</v>
      </c>
      <c r="C656" s="42">
        <f t="shared" si="62"/>
        <v>62</v>
      </c>
      <c r="D656" s="43">
        <f t="shared" si="63"/>
        <v>741</v>
      </c>
      <c r="E656" s="42"/>
      <c r="F656" s="44"/>
      <c r="G656" s="45"/>
      <c r="H656" s="43"/>
      <c r="I656" s="45"/>
      <c r="J656" s="82" t="s">
        <v>419</v>
      </c>
      <c r="K656" s="220">
        <f t="shared" si="60"/>
        <v>551</v>
      </c>
      <c r="L656" s="42" t="s">
        <v>47</v>
      </c>
      <c r="M656" s="42" t="s">
        <v>51</v>
      </c>
      <c r="N656" s="42"/>
      <c r="O656" s="42"/>
      <c r="P656" s="41"/>
    </row>
    <row r="657" spans="1:16" s="46" customFormat="1" ht="15" hidden="1" customHeight="1" outlineLevel="2" x14ac:dyDescent="0.25">
      <c r="A657" s="42"/>
      <c r="B657" s="41" t="str">
        <f t="shared" si="61"/>
        <v>CT Type - Circuit 63</v>
      </c>
      <c r="C657" s="42">
        <f t="shared" si="62"/>
        <v>63</v>
      </c>
      <c r="D657" s="43">
        <f t="shared" si="63"/>
        <v>742</v>
      </c>
      <c r="E657" s="42"/>
      <c r="F657" s="44"/>
      <c r="G657" s="45"/>
      <c r="H657" s="43"/>
      <c r="I657" s="45"/>
      <c r="J657" s="82" t="s">
        <v>419</v>
      </c>
      <c r="K657" s="220">
        <f t="shared" si="60"/>
        <v>552</v>
      </c>
      <c r="L657" s="42" t="s">
        <v>47</v>
      </c>
      <c r="M657" s="42" t="s">
        <v>51</v>
      </c>
      <c r="N657" s="42"/>
      <c r="O657" s="42"/>
      <c r="P657" s="41"/>
    </row>
    <row r="658" spans="1:16" s="46" customFormat="1" ht="15" hidden="1" customHeight="1" outlineLevel="2" x14ac:dyDescent="0.25">
      <c r="A658" s="42"/>
      <c r="B658" s="41" t="str">
        <f t="shared" si="61"/>
        <v>CT Type - Circuit 64</v>
      </c>
      <c r="C658" s="42">
        <f t="shared" si="62"/>
        <v>64</v>
      </c>
      <c r="D658" s="43">
        <f t="shared" si="63"/>
        <v>743</v>
      </c>
      <c r="E658" s="42"/>
      <c r="F658" s="44"/>
      <c r="G658" s="45"/>
      <c r="H658" s="43"/>
      <c r="I658" s="45"/>
      <c r="J658" s="82" t="s">
        <v>419</v>
      </c>
      <c r="K658" s="220">
        <f t="shared" si="60"/>
        <v>553</v>
      </c>
      <c r="L658" s="42" t="s">
        <v>47</v>
      </c>
      <c r="M658" s="42" t="s">
        <v>51</v>
      </c>
      <c r="N658" s="42"/>
      <c r="O658" s="42"/>
      <c r="P658" s="41"/>
    </row>
    <row r="659" spans="1:16" s="46" customFormat="1" ht="15" hidden="1" customHeight="1" outlineLevel="2" x14ac:dyDescent="0.25">
      <c r="A659" s="42"/>
      <c r="B659" s="41" t="str">
        <f t="shared" ref="B659:B690" si="64">CONCATENATE("CT Type - Circuit ",C659)</f>
        <v>CT Type - Circuit 65</v>
      </c>
      <c r="C659" s="42">
        <f t="shared" si="62"/>
        <v>65</v>
      </c>
      <c r="D659" s="43">
        <f t="shared" si="63"/>
        <v>744</v>
      </c>
      <c r="E659" s="42"/>
      <c r="F659" s="44"/>
      <c r="G659" s="45"/>
      <c r="H659" s="43"/>
      <c r="I659" s="45"/>
      <c r="J659" s="82" t="s">
        <v>419</v>
      </c>
      <c r="K659" s="220">
        <f t="shared" si="60"/>
        <v>554</v>
      </c>
      <c r="L659" s="42" t="s">
        <v>47</v>
      </c>
      <c r="M659" s="42" t="s">
        <v>51</v>
      </c>
      <c r="N659" s="42"/>
      <c r="O659" s="42"/>
      <c r="P659" s="41"/>
    </row>
    <row r="660" spans="1:16" s="46" customFormat="1" ht="15" hidden="1" customHeight="1" outlineLevel="2" x14ac:dyDescent="0.25">
      <c r="A660" s="42"/>
      <c r="B660" s="41" t="str">
        <f t="shared" si="64"/>
        <v>CT Type - Circuit 66</v>
      </c>
      <c r="C660" s="42">
        <f t="shared" ref="C660:C690" si="65">C659+1</f>
        <v>66</v>
      </c>
      <c r="D660" s="43">
        <f t="shared" ref="D660:D690" si="66">D659+1</f>
        <v>745</v>
      </c>
      <c r="E660" s="42"/>
      <c r="F660" s="44"/>
      <c r="G660" s="45"/>
      <c r="H660" s="43"/>
      <c r="I660" s="45"/>
      <c r="J660" s="82" t="s">
        <v>419</v>
      </c>
      <c r="K660" s="220">
        <f t="shared" ref="K660:K690" si="67">K659+1</f>
        <v>555</v>
      </c>
      <c r="L660" s="42" t="s">
        <v>47</v>
      </c>
      <c r="M660" s="42" t="s">
        <v>51</v>
      </c>
      <c r="N660" s="42"/>
      <c r="O660" s="42"/>
      <c r="P660" s="41"/>
    </row>
    <row r="661" spans="1:16" s="46" customFormat="1" ht="15" hidden="1" customHeight="1" outlineLevel="2" x14ac:dyDescent="0.25">
      <c r="A661" s="42"/>
      <c r="B661" s="41" t="str">
        <f t="shared" si="64"/>
        <v>CT Type - Circuit 67</v>
      </c>
      <c r="C661" s="42">
        <f t="shared" si="65"/>
        <v>67</v>
      </c>
      <c r="D661" s="43">
        <f t="shared" si="66"/>
        <v>746</v>
      </c>
      <c r="E661" s="42"/>
      <c r="F661" s="44"/>
      <c r="G661" s="45"/>
      <c r="H661" s="43"/>
      <c r="I661" s="45"/>
      <c r="J661" s="82" t="s">
        <v>419</v>
      </c>
      <c r="K661" s="220">
        <f t="shared" si="67"/>
        <v>556</v>
      </c>
      <c r="L661" s="42" t="s">
        <v>47</v>
      </c>
      <c r="M661" s="42" t="s">
        <v>51</v>
      </c>
      <c r="N661" s="42"/>
      <c r="O661" s="42"/>
      <c r="P661" s="41"/>
    </row>
    <row r="662" spans="1:16" s="46" customFormat="1" ht="15" hidden="1" customHeight="1" outlineLevel="2" x14ac:dyDescent="0.25">
      <c r="A662" s="42"/>
      <c r="B662" s="41" t="str">
        <f t="shared" si="64"/>
        <v>CT Type - Circuit 68</v>
      </c>
      <c r="C662" s="42">
        <f t="shared" si="65"/>
        <v>68</v>
      </c>
      <c r="D662" s="43">
        <f t="shared" si="66"/>
        <v>747</v>
      </c>
      <c r="E662" s="42"/>
      <c r="F662" s="44"/>
      <c r="G662" s="45"/>
      <c r="H662" s="43"/>
      <c r="I662" s="45"/>
      <c r="J662" s="82" t="s">
        <v>419</v>
      </c>
      <c r="K662" s="220">
        <f t="shared" si="67"/>
        <v>557</v>
      </c>
      <c r="L662" s="42" t="s">
        <v>47</v>
      </c>
      <c r="M662" s="42" t="s">
        <v>51</v>
      </c>
      <c r="N662" s="42"/>
      <c r="O662" s="42"/>
      <c r="P662" s="41"/>
    </row>
    <row r="663" spans="1:16" s="46" customFormat="1" ht="15" hidden="1" customHeight="1" outlineLevel="2" x14ac:dyDescent="0.25">
      <c r="A663" s="42"/>
      <c r="B663" s="41" t="str">
        <f t="shared" si="64"/>
        <v>CT Type - Circuit 69</v>
      </c>
      <c r="C663" s="42">
        <f t="shared" si="65"/>
        <v>69</v>
      </c>
      <c r="D663" s="43">
        <f t="shared" si="66"/>
        <v>748</v>
      </c>
      <c r="E663" s="42"/>
      <c r="F663" s="44"/>
      <c r="G663" s="45"/>
      <c r="H663" s="43"/>
      <c r="I663" s="45"/>
      <c r="J663" s="82" t="s">
        <v>419</v>
      </c>
      <c r="K663" s="220">
        <f t="shared" si="67"/>
        <v>558</v>
      </c>
      <c r="L663" s="42" t="s">
        <v>47</v>
      </c>
      <c r="M663" s="42" t="s">
        <v>51</v>
      </c>
      <c r="N663" s="42"/>
      <c r="O663" s="42"/>
      <c r="P663" s="41"/>
    </row>
    <row r="664" spans="1:16" s="46" customFormat="1" ht="15" hidden="1" customHeight="1" outlineLevel="2" x14ac:dyDescent="0.25">
      <c r="A664" s="42"/>
      <c r="B664" s="41" t="str">
        <f t="shared" si="64"/>
        <v>CT Type - Circuit 70</v>
      </c>
      <c r="C664" s="42">
        <f t="shared" si="65"/>
        <v>70</v>
      </c>
      <c r="D664" s="43">
        <f t="shared" si="66"/>
        <v>749</v>
      </c>
      <c r="E664" s="42"/>
      <c r="F664" s="44"/>
      <c r="G664" s="45"/>
      <c r="H664" s="43"/>
      <c r="I664" s="45"/>
      <c r="J664" s="82" t="s">
        <v>419</v>
      </c>
      <c r="K664" s="220">
        <f t="shared" si="67"/>
        <v>559</v>
      </c>
      <c r="L664" s="42" t="s">
        <v>47</v>
      </c>
      <c r="M664" s="42" t="s">
        <v>51</v>
      </c>
      <c r="N664" s="42"/>
      <c r="O664" s="42"/>
      <c r="P664" s="41"/>
    </row>
    <row r="665" spans="1:16" s="46" customFormat="1" ht="15" hidden="1" customHeight="1" outlineLevel="2" x14ac:dyDescent="0.25">
      <c r="A665" s="42"/>
      <c r="B665" s="41" t="str">
        <f t="shared" si="64"/>
        <v>CT Type - Circuit 71</v>
      </c>
      <c r="C665" s="42">
        <f t="shared" si="65"/>
        <v>71</v>
      </c>
      <c r="D665" s="43">
        <f t="shared" si="66"/>
        <v>750</v>
      </c>
      <c r="E665" s="42"/>
      <c r="F665" s="44"/>
      <c r="G665" s="45"/>
      <c r="H665" s="43"/>
      <c r="I665" s="45"/>
      <c r="J665" s="82" t="s">
        <v>419</v>
      </c>
      <c r="K665" s="220">
        <f t="shared" si="67"/>
        <v>560</v>
      </c>
      <c r="L665" s="42" t="s">
        <v>47</v>
      </c>
      <c r="M665" s="42" t="s">
        <v>51</v>
      </c>
      <c r="N665" s="42"/>
      <c r="O665" s="42"/>
      <c r="P665" s="41"/>
    </row>
    <row r="666" spans="1:16" s="46" customFormat="1" ht="15" hidden="1" customHeight="1" outlineLevel="2" x14ac:dyDescent="0.25">
      <c r="A666" s="42"/>
      <c r="B666" s="41" t="str">
        <f t="shared" si="64"/>
        <v>CT Type - Circuit 72</v>
      </c>
      <c r="C666" s="42">
        <f t="shared" si="65"/>
        <v>72</v>
      </c>
      <c r="D666" s="43">
        <f t="shared" si="66"/>
        <v>751</v>
      </c>
      <c r="E666" s="42"/>
      <c r="F666" s="44"/>
      <c r="G666" s="45"/>
      <c r="H666" s="43"/>
      <c r="I666" s="45"/>
      <c r="J666" s="82" t="s">
        <v>419</v>
      </c>
      <c r="K666" s="220">
        <f t="shared" si="67"/>
        <v>561</v>
      </c>
      <c r="L666" s="42" t="s">
        <v>47</v>
      </c>
      <c r="M666" s="42" t="s">
        <v>51</v>
      </c>
      <c r="N666" s="42"/>
      <c r="O666" s="42"/>
      <c r="P666" s="41"/>
    </row>
    <row r="667" spans="1:16" s="46" customFormat="1" ht="15" hidden="1" customHeight="1" outlineLevel="2" x14ac:dyDescent="0.25">
      <c r="A667" s="42"/>
      <c r="B667" s="41" t="str">
        <f t="shared" si="64"/>
        <v>CT Type - Circuit 73</v>
      </c>
      <c r="C667" s="42">
        <f t="shared" si="65"/>
        <v>73</v>
      </c>
      <c r="D667" s="43">
        <f t="shared" si="66"/>
        <v>752</v>
      </c>
      <c r="E667" s="42"/>
      <c r="F667" s="44"/>
      <c r="G667" s="45"/>
      <c r="H667" s="43"/>
      <c r="I667" s="45"/>
      <c r="J667" s="82" t="s">
        <v>419</v>
      </c>
      <c r="K667" s="220">
        <f t="shared" si="67"/>
        <v>562</v>
      </c>
      <c r="L667" s="42" t="s">
        <v>47</v>
      </c>
      <c r="M667" s="42" t="s">
        <v>51</v>
      </c>
      <c r="N667" s="42"/>
      <c r="O667" s="42"/>
      <c r="P667" s="41"/>
    </row>
    <row r="668" spans="1:16" s="46" customFormat="1" ht="15" hidden="1" customHeight="1" outlineLevel="2" x14ac:dyDescent="0.25">
      <c r="A668" s="42"/>
      <c r="B668" s="41" t="str">
        <f t="shared" si="64"/>
        <v>CT Type - Circuit 74</v>
      </c>
      <c r="C668" s="42">
        <f t="shared" si="65"/>
        <v>74</v>
      </c>
      <c r="D668" s="43">
        <f t="shared" si="66"/>
        <v>753</v>
      </c>
      <c r="E668" s="42"/>
      <c r="F668" s="44"/>
      <c r="G668" s="45"/>
      <c r="H668" s="43"/>
      <c r="I668" s="45"/>
      <c r="J668" s="82" t="s">
        <v>419</v>
      </c>
      <c r="K668" s="220">
        <f t="shared" si="67"/>
        <v>563</v>
      </c>
      <c r="L668" s="42" t="s">
        <v>47</v>
      </c>
      <c r="M668" s="42" t="s">
        <v>51</v>
      </c>
      <c r="N668" s="42"/>
      <c r="O668" s="42"/>
      <c r="P668" s="41"/>
    </row>
    <row r="669" spans="1:16" s="46" customFormat="1" ht="15" hidden="1" customHeight="1" outlineLevel="2" x14ac:dyDescent="0.25">
      <c r="A669" s="42"/>
      <c r="B669" s="41" t="str">
        <f t="shared" si="64"/>
        <v>CT Type - Circuit 75</v>
      </c>
      <c r="C669" s="42">
        <f t="shared" si="65"/>
        <v>75</v>
      </c>
      <c r="D669" s="43">
        <f t="shared" si="66"/>
        <v>754</v>
      </c>
      <c r="E669" s="42"/>
      <c r="F669" s="44"/>
      <c r="G669" s="45"/>
      <c r="H669" s="43"/>
      <c r="I669" s="45"/>
      <c r="J669" s="82" t="s">
        <v>419</v>
      </c>
      <c r="K669" s="220">
        <f t="shared" si="67"/>
        <v>564</v>
      </c>
      <c r="L669" s="42" t="s">
        <v>47</v>
      </c>
      <c r="M669" s="42" t="s">
        <v>51</v>
      </c>
      <c r="N669" s="42"/>
      <c r="O669" s="42"/>
      <c r="P669" s="41"/>
    </row>
    <row r="670" spans="1:16" s="46" customFormat="1" ht="15" hidden="1" customHeight="1" outlineLevel="2" x14ac:dyDescent="0.25">
      <c r="A670" s="42"/>
      <c r="B670" s="41" t="str">
        <f t="shared" si="64"/>
        <v>CT Type - Circuit 76</v>
      </c>
      <c r="C670" s="42">
        <f t="shared" si="65"/>
        <v>76</v>
      </c>
      <c r="D670" s="43">
        <f t="shared" si="66"/>
        <v>755</v>
      </c>
      <c r="E670" s="42"/>
      <c r="F670" s="44"/>
      <c r="G670" s="45"/>
      <c r="H670" s="43"/>
      <c r="I670" s="45"/>
      <c r="J670" s="82" t="s">
        <v>419</v>
      </c>
      <c r="K670" s="220">
        <f t="shared" si="67"/>
        <v>565</v>
      </c>
      <c r="L670" s="42" t="s">
        <v>47</v>
      </c>
      <c r="M670" s="42" t="s">
        <v>51</v>
      </c>
      <c r="N670" s="42"/>
      <c r="O670" s="42"/>
      <c r="P670" s="41"/>
    </row>
    <row r="671" spans="1:16" s="46" customFormat="1" ht="15" hidden="1" customHeight="1" outlineLevel="2" x14ac:dyDescent="0.25">
      <c r="A671" s="42"/>
      <c r="B671" s="41" t="str">
        <f t="shared" si="64"/>
        <v>CT Type - Circuit 77</v>
      </c>
      <c r="C671" s="42">
        <f t="shared" si="65"/>
        <v>77</v>
      </c>
      <c r="D671" s="43">
        <f t="shared" si="66"/>
        <v>756</v>
      </c>
      <c r="E671" s="42"/>
      <c r="F671" s="44"/>
      <c r="G671" s="45"/>
      <c r="H671" s="43"/>
      <c r="I671" s="45"/>
      <c r="J671" s="82" t="s">
        <v>419</v>
      </c>
      <c r="K671" s="220">
        <f t="shared" si="67"/>
        <v>566</v>
      </c>
      <c r="L671" s="42" t="s">
        <v>47</v>
      </c>
      <c r="M671" s="42" t="s">
        <v>51</v>
      </c>
      <c r="N671" s="42"/>
      <c r="O671" s="42"/>
      <c r="P671" s="41"/>
    </row>
    <row r="672" spans="1:16" s="46" customFormat="1" ht="15" hidden="1" customHeight="1" outlineLevel="2" x14ac:dyDescent="0.25">
      <c r="A672" s="42"/>
      <c r="B672" s="41" t="str">
        <f t="shared" si="64"/>
        <v>CT Type - Circuit 78</v>
      </c>
      <c r="C672" s="42">
        <f t="shared" si="65"/>
        <v>78</v>
      </c>
      <c r="D672" s="43">
        <f t="shared" si="66"/>
        <v>757</v>
      </c>
      <c r="E672" s="42"/>
      <c r="F672" s="44"/>
      <c r="G672" s="45"/>
      <c r="H672" s="43"/>
      <c r="I672" s="45"/>
      <c r="J672" s="82" t="s">
        <v>419</v>
      </c>
      <c r="K672" s="220">
        <f t="shared" si="67"/>
        <v>567</v>
      </c>
      <c r="L672" s="42" t="s">
        <v>47</v>
      </c>
      <c r="M672" s="42" t="s">
        <v>51</v>
      </c>
      <c r="N672" s="42"/>
      <c r="O672" s="42"/>
      <c r="P672" s="41"/>
    </row>
    <row r="673" spans="1:16" s="46" customFormat="1" ht="15" hidden="1" customHeight="1" outlineLevel="2" x14ac:dyDescent="0.25">
      <c r="A673" s="42"/>
      <c r="B673" s="41" t="str">
        <f t="shared" si="64"/>
        <v>CT Type - Circuit 79</v>
      </c>
      <c r="C673" s="42">
        <f t="shared" si="65"/>
        <v>79</v>
      </c>
      <c r="D673" s="43">
        <f t="shared" si="66"/>
        <v>758</v>
      </c>
      <c r="E673" s="42"/>
      <c r="F673" s="44"/>
      <c r="G673" s="45"/>
      <c r="H673" s="43"/>
      <c r="I673" s="45"/>
      <c r="J673" s="82" t="s">
        <v>419</v>
      </c>
      <c r="K673" s="220">
        <f t="shared" si="67"/>
        <v>568</v>
      </c>
      <c r="L673" s="42" t="s">
        <v>47</v>
      </c>
      <c r="M673" s="42" t="s">
        <v>51</v>
      </c>
      <c r="N673" s="42"/>
      <c r="O673" s="42"/>
      <c r="P673" s="41"/>
    </row>
    <row r="674" spans="1:16" s="46" customFormat="1" ht="15" hidden="1" customHeight="1" outlineLevel="2" x14ac:dyDescent="0.25">
      <c r="A674" s="42"/>
      <c r="B674" s="41" t="str">
        <f t="shared" si="64"/>
        <v>CT Type - Circuit 80</v>
      </c>
      <c r="C674" s="42">
        <f t="shared" si="65"/>
        <v>80</v>
      </c>
      <c r="D674" s="43">
        <f t="shared" si="66"/>
        <v>759</v>
      </c>
      <c r="E674" s="42"/>
      <c r="F674" s="44"/>
      <c r="G674" s="45"/>
      <c r="H674" s="43"/>
      <c r="I674" s="45"/>
      <c r="J674" s="82" t="s">
        <v>419</v>
      </c>
      <c r="K674" s="220">
        <f t="shared" si="67"/>
        <v>569</v>
      </c>
      <c r="L674" s="42" t="s">
        <v>47</v>
      </c>
      <c r="M674" s="42" t="s">
        <v>51</v>
      </c>
      <c r="N674" s="42"/>
      <c r="O674" s="42"/>
      <c r="P674" s="41"/>
    </row>
    <row r="675" spans="1:16" s="46" customFormat="1" ht="15" hidden="1" customHeight="1" outlineLevel="2" x14ac:dyDescent="0.25">
      <c r="A675" s="42"/>
      <c r="B675" s="41" t="str">
        <f t="shared" si="64"/>
        <v>CT Type - Circuit 81</v>
      </c>
      <c r="C675" s="42">
        <f t="shared" si="65"/>
        <v>81</v>
      </c>
      <c r="D675" s="43">
        <f t="shared" si="66"/>
        <v>760</v>
      </c>
      <c r="E675" s="42"/>
      <c r="F675" s="44"/>
      <c r="G675" s="45"/>
      <c r="H675" s="43"/>
      <c r="I675" s="45"/>
      <c r="J675" s="82" t="s">
        <v>419</v>
      </c>
      <c r="K675" s="220">
        <f t="shared" si="67"/>
        <v>570</v>
      </c>
      <c r="L675" s="42" t="s">
        <v>47</v>
      </c>
      <c r="M675" s="42" t="s">
        <v>51</v>
      </c>
      <c r="N675" s="42"/>
      <c r="O675" s="42"/>
      <c r="P675" s="41"/>
    </row>
    <row r="676" spans="1:16" s="46" customFormat="1" ht="15" hidden="1" customHeight="1" outlineLevel="2" x14ac:dyDescent="0.25">
      <c r="A676" s="42"/>
      <c r="B676" s="41" t="str">
        <f t="shared" si="64"/>
        <v>CT Type - Circuit 82</v>
      </c>
      <c r="C676" s="42">
        <f t="shared" si="65"/>
        <v>82</v>
      </c>
      <c r="D676" s="43">
        <f t="shared" si="66"/>
        <v>761</v>
      </c>
      <c r="E676" s="42"/>
      <c r="F676" s="44"/>
      <c r="G676" s="45"/>
      <c r="H676" s="43"/>
      <c r="I676" s="45"/>
      <c r="J676" s="82" t="s">
        <v>419</v>
      </c>
      <c r="K676" s="220">
        <f t="shared" si="67"/>
        <v>571</v>
      </c>
      <c r="L676" s="42" t="s">
        <v>47</v>
      </c>
      <c r="M676" s="42" t="s">
        <v>51</v>
      </c>
      <c r="N676" s="42"/>
      <c r="O676" s="42"/>
      <c r="P676" s="41"/>
    </row>
    <row r="677" spans="1:16" s="46" customFormat="1" ht="15" hidden="1" customHeight="1" outlineLevel="2" x14ac:dyDescent="0.25">
      <c r="A677" s="42"/>
      <c r="B677" s="41" t="str">
        <f t="shared" si="64"/>
        <v>CT Type - Circuit 83</v>
      </c>
      <c r="C677" s="42">
        <f t="shared" si="65"/>
        <v>83</v>
      </c>
      <c r="D677" s="43">
        <f t="shared" si="66"/>
        <v>762</v>
      </c>
      <c r="E677" s="42"/>
      <c r="F677" s="44"/>
      <c r="G677" s="45"/>
      <c r="H677" s="43"/>
      <c r="I677" s="45"/>
      <c r="J677" s="82" t="s">
        <v>419</v>
      </c>
      <c r="K677" s="220">
        <f t="shared" si="67"/>
        <v>572</v>
      </c>
      <c r="L677" s="42" t="s">
        <v>47</v>
      </c>
      <c r="M677" s="42" t="s">
        <v>51</v>
      </c>
      <c r="N677" s="42"/>
      <c r="O677" s="42"/>
      <c r="P677" s="41"/>
    </row>
    <row r="678" spans="1:16" s="46" customFormat="1" ht="15" hidden="1" customHeight="1" outlineLevel="2" x14ac:dyDescent="0.25">
      <c r="A678" s="42"/>
      <c r="B678" s="41" t="str">
        <f t="shared" si="64"/>
        <v>CT Type - Circuit 84</v>
      </c>
      <c r="C678" s="42">
        <f t="shared" si="65"/>
        <v>84</v>
      </c>
      <c r="D678" s="43">
        <f t="shared" si="66"/>
        <v>763</v>
      </c>
      <c r="E678" s="42"/>
      <c r="F678" s="44"/>
      <c r="G678" s="45"/>
      <c r="H678" s="43"/>
      <c r="I678" s="45"/>
      <c r="J678" s="82" t="s">
        <v>419</v>
      </c>
      <c r="K678" s="220">
        <f t="shared" si="67"/>
        <v>573</v>
      </c>
      <c r="L678" s="42" t="s">
        <v>47</v>
      </c>
      <c r="M678" s="42" t="s">
        <v>51</v>
      </c>
      <c r="N678" s="42"/>
      <c r="O678" s="42"/>
      <c r="P678" s="41"/>
    </row>
    <row r="679" spans="1:16" s="46" customFormat="1" ht="15" hidden="1" customHeight="1" outlineLevel="2" x14ac:dyDescent="0.25">
      <c r="A679" s="42"/>
      <c r="B679" s="41" t="str">
        <f t="shared" si="64"/>
        <v>CT Type - Circuit 85</v>
      </c>
      <c r="C679" s="42">
        <f t="shared" si="65"/>
        <v>85</v>
      </c>
      <c r="D679" s="43">
        <f t="shared" si="66"/>
        <v>764</v>
      </c>
      <c r="E679" s="42"/>
      <c r="F679" s="44"/>
      <c r="G679" s="45"/>
      <c r="H679" s="43"/>
      <c r="I679" s="45"/>
      <c r="J679" s="82" t="s">
        <v>419</v>
      </c>
      <c r="K679" s="220">
        <f t="shared" si="67"/>
        <v>574</v>
      </c>
      <c r="L679" s="42" t="s">
        <v>47</v>
      </c>
      <c r="M679" s="42" t="s">
        <v>51</v>
      </c>
      <c r="N679" s="42"/>
      <c r="O679" s="42"/>
      <c r="P679" s="41"/>
    </row>
    <row r="680" spans="1:16" s="46" customFormat="1" ht="15" hidden="1" customHeight="1" outlineLevel="2" x14ac:dyDescent="0.25">
      <c r="A680" s="42"/>
      <c r="B680" s="41" t="str">
        <f t="shared" si="64"/>
        <v>CT Type - Circuit 86</v>
      </c>
      <c r="C680" s="42">
        <f t="shared" si="65"/>
        <v>86</v>
      </c>
      <c r="D680" s="43">
        <f t="shared" si="66"/>
        <v>765</v>
      </c>
      <c r="E680" s="42"/>
      <c r="F680" s="44"/>
      <c r="G680" s="45"/>
      <c r="H680" s="43"/>
      <c r="I680" s="45"/>
      <c r="J680" s="82" t="s">
        <v>419</v>
      </c>
      <c r="K680" s="220">
        <f t="shared" si="67"/>
        <v>575</v>
      </c>
      <c r="L680" s="42" t="s">
        <v>47</v>
      </c>
      <c r="M680" s="42" t="s">
        <v>51</v>
      </c>
      <c r="N680" s="42"/>
      <c r="O680" s="42"/>
      <c r="P680" s="41"/>
    </row>
    <row r="681" spans="1:16" s="46" customFormat="1" ht="15" hidden="1" customHeight="1" outlineLevel="2" x14ac:dyDescent="0.25">
      <c r="A681" s="42"/>
      <c r="B681" s="41" t="str">
        <f t="shared" si="64"/>
        <v>CT Type - Circuit 87</v>
      </c>
      <c r="C681" s="42">
        <f t="shared" si="65"/>
        <v>87</v>
      </c>
      <c r="D681" s="43">
        <f t="shared" si="66"/>
        <v>766</v>
      </c>
      <c r="E681" s="42"/>
      <c r="F681" s="44"/>
      <c r="G681" s="45"/>
      <c r="H681" s="43"/>
      <c r="I681" s="45"/>
      <c r="J681" s="82" t="s">
        <v>419</v>
      </c>
      <c r="K681" s="220">
        <f t="shared" si="67"/>
        <v>576</v>
      </c>
      <c r="L681" s="42" t="s">
        <v>47</v>
      </c>
      <c r="M681" s="42" t="s">
        <v>51</v>
      </c>
      <c r="N681" s="42"/>
      <c r="O681" s="42"/>
      <c r="P681" s="41"/>
    </row>
    <row r="682" spans="1:16" s="46" customFormat="1" ht="15.75" hidden="1" customHeight="1" outlineLevel="2" x14ac:dyDescent="0.25">
      <c r="A682" s="40"/>
      <c r="B682" s="41" t="str">
        <f t="shared" si="64"/>
        <v>CT Type - Circuit 88</v>
      </c>
      <c r="C682" s="42">
        <f t="shared" si="65"/>
        <v>88</v>
      </c>
      <c r="D682" s="43">
        <f t="shared" si="66"/>
        <v>767</v>
      </c>
      <c r="E682" s="42"/>
      <c r="F682" s="44"/>
      <c r="G682" s="45"/>
      <c r="H682" s="43"/>
      <c r="I682" s="45"/>
      <c r="J682" s="82" t="s">
        <v>419</v>
      </c>
      <c r="K682" s="220">
        <f t="shared" si="67"/>
        <v>577</v>
      </c>
      <c r="L682" s="42" t="s">
        <v>47</v>
      </c>
      <c r="M682" s="42" t="s">
        <v>51</v>
      </c>
      <c r="N682" s="42"/>
      <c r="O682" s="42"/>
      <c r="P682" s="41"/>
    </row>
    <row r="683" spans="1:16" s="46" customFormat="1" ht="15.75" hidden="1" customHeight="1" outlineLevel="2" x14ac:dyDescent="0.25">
      <c r="A683" s="40"/>
      <c r="B683" s="41" t="str">
        <f t="shared" si="64"/>
        <v>CT Type - Circuit 89</v>
      </c>
      <c r="C683" s="42">
        <f t="shared" si="65"/>
        <v>89</v>
      </c>
      <c r="D683" s="43">
        <f t="shared" si="66"/>
        <v>768</v>
      </c>
      <c r="E683" s="42"/>
      <c r="F683" s="44"/>
      <c r="G683" s="45"/>
      <c r="H683" s="43"/>
      <c r="I683" s="45"/>
      <c r="J683" s="82" t="s">
        <v>419</v>
      </c>
      <c r="K683" s="220">
        <f t="shared" si="67"/>
        <v>578</v>
      </c>
      <c r="L683" s="42" t="s">
        <v>47</v>
      </c>
      <c r="M683" s="42" t="s">
        <v>51</v>
      </c>
      <c r="N683" s="42"/>
      <c r="O683" s="42"/>
      <c r="P683" s="41"/>
    </row>
    <row r="684" spans="1:16" s="46" customFormat="1" ht="15.75" hidden="1" customHeight="1" outlineLevel="2" x14ac:dyDescent="0.25">
      <c r="A684" s="40"/>
      <c r="B684" s="41" t="str">
        <f t="shared" si="64"/>
        <v>CT Type - Circuit 90</v>
      </c>
      <c r="C684" s="42">
        <f t="shared" si="65"/>
        <v>90</v>
      </c>
      <c r="D684" s="43">
        <f t="shared" si="66"/>
        <v>769</v>
      </c>
      <c r="E684" s="42"/>
      <c r="F684" s="44"/>
      <c r="G684" s="45"/>
      <c r="H684" s="43"/>
      <c r="I684" s="45"/>
      <c r="J684" s="82" t="s">
        <v>419</v>
      </c>
      <c r="K684" s="220">
        <f t="shared" si="67"/>
        <v>579</v>
      </c>
      <c r="L684" s="42" t="s">
        <v>47</v>
      </c>
      <c r="M684" s="42" t="s">
        <v>51</v>
      </c>
      <c r="N684" s="42"/>
      <c r="O684" s="42"/>
      <c r="P684" s="41"/>
    </row>
    <row r="685" spans="1:16" s="46" customFormat="1" ht="15.75" hidden="1" customHeight="1" outlineLevel="2" x14ac:dyDescent="0.25">
      <c r="A685" s="40"/>
      <c r="B685" s="41" t="str">
        <f t="shared" si="64"/>
        <v>CT Type - Circuit 91</v>
      </c>
      <c r="C685" s="42">
        <f t="shared" si="65"/>
        <v>91</v>
      </c>
      <c r="D685" s="43">
        <f t="shared" si="66"/>
        <v>770</v>
      </c>
      <c r="E685" s="42"/>
      <c r="F685" s="44"/>
      <c r="G685" s="45"/>
      <c r="H685" s="43"/>
      <c r="I685" s="45"/>
      <c r="J685" s="82" t="s">
        <v>419</v>
      </c>
      <c r="K685" s="220">
        <f t="shared" si="67"/>
        <v>580</v>
      </c>
      <c r="L685" s="42" t="s">
        <v>47</v>
      </c>
      <c r="M685" s="42" t="s">
        <v>51</v>
      </c>
      <c r="N685" s="42"/>
      <c r="O685" s="42"/>
      <c r="P685" s="41"/>
    </row>
    <row r="686" spans="1:16" s="46" customFormat="1" ht="15.75" hidden="1" customHeight="1" outlineLevel="2" x14ac:dyDescent="0.25">
      <c r="A686" s="40"/>
      <c r="B686" s="41" t="str">
        <f t="shared" si="64"/>
        <v>CT Type - Circuit 92</v>
      </c>
      <c r="C686" s="42">
        <f t="shared" si="65"/>
        <v>92</v>
      </c>
      <c r="D686" s="43">
        <f t="shared" si="66"/>
        <v>771</v>
      </c>
      <c r="E686" s="42"/>
      <c r="F686" s="44"/>
      <c r="G686" s="45"/>
      <c r="H686" s="43"/>
      <c r="I686" s="45"/>
      <c r="J686" s="82" t="s">
        <v>419</v>
      </c>
      <c r="K686" s="220">
        <f t="shared" si="67"/>
        <v>581</v>
      </c>
      <c r="L686" s="42" t="s">
        <v>47</v>
      </c>
      <c r="M686" s="42" t="s">
        <v>51</v>
      </c>
      <c r="N686" s="42"/>
      <c r="O686" s="42"/>
      <c r="P686" s="41"/>
    </row>
    <row r="687" spans="1:16" s="46" customFormat="1" ht="15.75" hidden="1" customHeight="1" outlineLevel="2" x14ac:dyDescent="0.25">
      <c r="A687" s="40"/>
      <c r="B687" s="41" t="str">
        <f t="shared" si="64"/>
        <v>CT Type - Circuit 93</v>
      </c>
      <c r="C687" s="42">
        <f t="shared" si="65"/>
        <v>93</v>
      </c>
      <c r="D687" s="43">
        <f t="shared" si="66"/>
        <v>772</v>
      </c>
      <c r="E687" s="42"/>
      <c r="F687" s="44"/>
      <c r="G687" s="45"/>
      <c r="H687" s="43"/>
      <c r="I687" s="45"/>
      <c r="J687" s="82" t="s">
        <v>419</v>
      </c>
      <c r="K687" s="220">
        <f t="shared" si="67"/>
        <v>582</v>
      </c>
      <c r="L687" s="42" t="s">
        <v>47</v>
      </c>
      <c r="M687" s="42" t="s">
        <v>51</v>
      </c>
      <c r="N687" s="42"/>
      <c r="O687" s="42"/>
      <c r="P687" s="41"/>
    </row>
    <row r="688" spans="1:16" s="46" customFormat="1" ht="15.75" hidden="1" customHeight="1" outlineLevel="2" x14ac:dyDescent="0.25">
      <c r="A688" s="40"/>
      <c r="B688" s="41" t="str">
        <f t="shared" si="64"/>
        <v>CT Type - Circuit 94</v>
      </c>
      <c r="C688" s="42">
        <f t="shared" si="65"/>
        <v>94</v>
      </c>
      <c r="D688" s="43">
        <f t="shared" si="66"/>
        <v>773</v>
      </c>
      <c r="E688" s="42"/>
      <c r="F688" s="44"/>
      <c r="G688" s="45"/>
      <c r="H688" s="43"/>
      <c r="I688" s="45"/>
      <c r="J688" s="82" t="s">
        <v>419</v>
      </c>
      <c r="K688" s="220">
        <f t="shared" si="67"/>
        <v>583</v>
      </c>
      <c r="L688" s="42" t="s">
        <v>47</v>
      </c>
      <c r="M688" s="42" t="s">
        <v>51</v>
      </c>
      <c r="N688" s="42"/>
      <c r="O688" s="42"/>
      <c r="P688" s="41"/>
    </row>
    <row r="689" spans="1:16" s="46" customFormat="1" ht="15.75" hidden="1" customHeight="1" outlineLevel="2" x14ac:dyDescent="0.25">
      <c r="A689" s="40"/>
      <c r="B689" s="41" t="str">
        <f t="shared" si="64"/>
        <v>CT Type - Circuit 95</v>
      </c>
      <c r="C689" s="42">
        <f t="shared" si="65"/>
        <v>95</v>
      </c>
      <c r="D689" s="43">
        <f t="shared" si="66"/>
        <v>774</v>
      </c>
      <c r="E689" s="42"/>
      <c r="F689" s="44"/>
      <c r="G689" s="45"/>
      <c r="H689" s="43"/>
      <c r="I689" s="45"/>
      <c r="J689" s="82" t="s">
        <v>419</v>
      </c>
      <c r="K689" s="220">
        <f t="shared" si="67"/>
        <v>584</v>
      </c>
      <c r="L689" s="42" t="s">
        <v>47</v>
      </c>
      <c r="M689" s="42" t="s">
        <v>51</v>
      </c>
      <c r="N689" s="42"/>
      <c r="O689" s="42"/>
      <c r="P689" s="41"/>
    </row>
    <row r="690" spans="1:16" s="46" customFormat="1" ht="15.75" hidden="1" customHeight="1" outlineLevel="2" x14ac:dyDescent="0.25">
      <c r="A690" s="40"/>
      <c r="B690" s="41" t="str">
        <f t="shared" si="64"/>
        <v>CT Type - Circuit 96</v>
      </c>
      <c r="C690" s="42">
        <f t="shared" si="65"/>
        <v>96</v>
      </c>
      <c r="D690" s="43">
        <f t="shared" si="66"/>
        <v>775</v>
      </c>
      <c r="E690" s="42"/>
      <c r="F690" s="44"/>
      <c r="G690" s="45"/>
      <c r="H690" s="43"/>
      <c r="I690" s="45"/>
      <c r="J690" s="82" t="s">
        <v>419</v>
      </c>
      <c r="K690" s="220">
        <f t="shared" si="67"/>
        <v>585</v>
      </c>
      <c r="L690" s="42" t="s">
        <v>47</v>
      </c>
      <c r="M690" s="42" t="s">
        <v>51</v>
      </c>
      <c r="N690" s="42"/>
      <c r="O690" s="42"/>
      <c r="P690" s="41"/>
    </row>
    <row r="691" spans="1:16" s="31" customFormat="1" outlineLevel="1" collapsed="1" x14ac:dyDescent="0.25">
      <c r="A691" s="25"/>
      <c r="B691" s="26"/>
      <c r="C691" s="27"/>
      <c r="D691" s="28"/>
      <c r="E691" s="27"/>
      <c r="F691" s="29"/>
      <c r="G691" s="30"/>
      <c r="H691" s="28"/>
      <c r="I691" s="30"/>
      <c r="J691" s="118"/>
      <c r="K691" s="115"/>
      <c r="L691" s="27"/>
      <c r="M691" s="27"/>
      <c r="N691" s="27"/>
      <c r="O691" s="27"/>
      <c r="P691" s="26"/>
    </row>
    <row r="692" spans="1:16" s="31" customFormat="1" outlineLevel="1" x14ac:dyDescent="0.25">
      <c r="A692" s="25"/>
      <c r="B692" s="26" t="s">
        <v>219</v>
      </c>
      <c r="C692" s="27"/>
      <c r="D692" s="28">
        <f>E590+1</f>
        <v>776</v>
      </c>
      <c r="E692" s="27">
        <f>D788</f>
        <v>871</v>
      </c>
      <c r="F692" s="29"/>
      <c r="G692" s="30"/>
      <c r="H692" s="28"/>
      <c r="I692" s="30"/>
      <c r="J692" s="75"/>
      <c r="K692" s="70"/>
      <c r="L692" s="27"/>
      <c r="M692" s="27"/>
      <c r="N692" s="27"/>
      <c r="O692" s="27"/>
      <c r="P692" s="26"/>
    </row>
    <row r="693" spans="1:16" s="31" customFormat="1" ht="15.75" hidden="1" customHeight="1" outlineLevel="2" x14ac:dyDescent="0.25">
      <c r="A693" s="25"/>
      <c r="B693" s="26" t="str">
        <f>CONCATENATE("Smart Port to Circuit Assignment -  ",C693)</f>
        <v>Smart Port to Circuit Assignment -  SP1, CH1</v>
      </c>
      <c r="C693" s="27" t="s">
        <v>221</v>
      </c>
      <c r="D693" s="28">
        <f>D692</f>
        <v>776</v>
      </c>
      <c r="E693" s="27"/>
      <c r="F693" s="29"/>
      <c r="G693" s="30"/>
      <c r="H693" s="28"/>
      <c r="I693" s="30"/>
      <c r="J693" s="75"/>
      <c r="K693" s="70"/>
      <c r="L693" s="27" t="s">
        <v>47</v>
      </c>
      <c r="M693" s="27" t="s">
        <v>51</v>
      </c>
      <c r="N693" s="27"/>
      <c r="O693" s="27"/>
      <c r="P693" s="26"/>
    </row>
    <row r="694" spans="1:16" s="31" customFormat="1" ht="15.75" hidden="1" customHeight="1" outlineLevel="2" x14ac:dyDescent="0.25">
      <c r="A694" s="25"/>
      <c r="B694" s="26" t="str">
        <f t="shared" ref="B694:B757" si="68">CONCATENATE("Smart Port to Circuit Assignment -  ",C694)</f>
        <v>Smart Port to Circuit Assignment -  SP1, CH2</v>
      </c>
      <c r="C694" s="27" t="s">
        <v>222</v>
      </c>
      <c r="D694" s="28">
        <f t="shared" ref="D694:D709" si="69">D693+1</f>
        <v>777</v>
      </c>
      <c r="E694" s="27"/>
      <c r="F694" s="29"/>
      <c r="G694" s="30"/>
      <c r="H694" s="28"/>
      <c r="I694" s="30"/>
      <c r="J694" s="75"/>
      <c r="K694" s="70"/>
      <c r="L694" s="27" t="s">
        <v>47</v>
      </c>
      <c r="M694" s="27" t="s">
        <v>51</v>
      </c>
      <c r="N694" s="27"/>
      <c r="O694" s="27"/>
      <c r="P694" s="26"/>
    </row>
    <row r="695" spans="1:16" s="31" customFormat="1" ht="15.75" hidden="1" customHeight="1" outlineLevel="2" x14ac:dyDescent="0.25">
      <c r="A695" s="25"/>
      <c r="B695" s="26" t="str">
        <f t="shared" si="68"/>
        <v>Smart Port to Circuit Assignment -  SP1, CH3</v>
      </c>
      <c r="C695" s="27" t="s">
        <v>223</v>
      </c>
      <c r="D695" s="28">
        <f t="shared" si="69"/>
        <v>778</v>
      </c>
      <c r="E695" s="27"/>
      <c r="F695" s="29"/>
      <c r="G695" s="30"/>
      <c r="H695" s="28"/>
      <c r="I695" s="30"/>
      <c r="J695" s="75"/>
      <c r="K695" s="70"/>
      <c r="L695" s="27" t="s">
        <v>47</v>
      </c>
      <c r="M695" s="27" t="s">
        <v>51</v>
      </c>
      <c r="N695" s="27"/>
      <c r="O695" s="27"/>
      <c r="P695" s="26"/>
    </row>
    <row r="696" spans="1:16" s="31" customFormat="1" ht="15.75" hidden="1" customHeight="1" outlineLevel="2" x14ac:dyDescent="0.25">
      <c r="A696" s="25"/>
      <c r="B696" s="26" t="str">
        <f t="shared" si="68"/>
        <v>Smart Port to Circuit Assignment -  SP1, CH4</v>
      </c>
      <c r="C696" s="27" t="s">
        <v>224</v>
      </c>
      <c r="D696" s="28">
        <f t="shared" si="69"/>
        <v>779</v>
      </c>
      <c r="E696" s="27"/>
      <c r="F696" s="29"/>
      <c r="G696" s="30"/>
      <c r="H696" s="28"/>
      <c r="I696" s="30"/>
      <c r="J696" s="75"/>
      <c r="K696" s="70"/>
      <c r="L696" s="27" t="s">
        <v>47</v>
      </c>
      <c r="M696" s="27" t="s">
        <v>51</v>
      </c>
      <c r="N696" s="27"/>
      <c r="O696" s="27"/>
      <c r="P696" s="26"/>
    </row>
    <row r="697" spans="1:16" s="31" customFormat="1" ht="15.75" hidden="1" customHeight="1" outlineLevel="2" x14ac:dyDescent="0.25">
      <c r="A697" s="25"/>
      <c r="B697" s="26" t="str">
        <f t="shared" si="68"/>
        <v>Smart Port to Circuit Assignment -  SP1, CH5</v>
      </c>
      <c r="C697" s="27" t="s">
        <v>225</v>
      </c>
      <c r="D697" s="28">
        <f t="shared" si="69"/>
        <v>780</v>
      </c>
      <c r="E697" s="27"/>
      <c r="F697" s="29"/>
      <c r="G697" s="30"/>
      <c r="H697" s="28"/>
      <c r="I697" s="30"/>
      <c r="J697" s="75"/>
      <c r="K697" s="70"/>
      <c r="L697" s="27" t="s">
        <v>47</v>
      </c>
      <c r="M697" s="27" t="s">
        <v>51</v>
      </c>
      <c r="N697" s="27"/>
      <c r="O697" s="27"/>
      <c r="P697" s="26"/>
    </row>
    <row r="698" spans="1:16" s="31" customFormat="1" ht="15.75" hidden="1" customHeight="1" outlineLevel="2" x14ac:dyDescent="0.25">
      <c r="A698" s="25"/>
      <c r="B698" s="26" t="str">
        <f t="shared" si="68"/>
        <v>Smart Port to Circuit Assignment -  SP1, CH6</v>
      </c>
      <c r="C698" s="27" t="s">
        <v>226</v>
      </c>
      <c r="D698" s="28">
        <f t="shared" si="69"/>
        <v>781</v>
      </c>
      <c r="E698" s="27"/>
      <c r="F698" s="29"/>
      <c r="G698" s="30"/>
      <c r="H698" s="28"/>
      <c r="I698" s="30"/>
      <c r="J698" s="75"/>
      <c r="K698" s="70"/>
      <c r="L698" s="27" t="s">
        <v>47</v>
      </c>
      <c r="M698" s="27" t="s">
        <v>51</v>
      </c>
      <c r="N698" s="27"/>
      <c r="O698" s="27"/>
      <c r="P698" s="26"/>
    </row>
    <row r="699" spans="1:16" s="31" customFormat="1" ht="15.75" hidden="1" customHeight="1" outlineLevel="2" x14ac:dyDescent="0.25">
      <c r="A699" s="25"/>
      <c r="B699" s="26" t="str">
        <f t="shared" si="68"/>
        <v>Smart Port to Circuit Assignment -  SP1, CH7</v>
      </c>
      <c r="C699" s="27" t="s">
        <v>227</v>
      </c>
      <c r="D699" s="28">
        <f t="shared" si="69"/>
        <v>782</v>
      </c>
      <c r="E699" s="27"/>
      <c r="F699" s="29"/>
      <c r="G699" s="30"/>
      <c r="H699" s="28"/>
      <c r="I699" s="30"/>
      <c r="J699" s="75"/>
      <c r="K699" s="70"/>
      <c r="L699" s="27" t="s">
        <v>47</v>
      </c>
      <c r="M699" s="27" t="s">
        <v>51</v>
      </c>
      <c r="N699" s="27"/>
      <c r="O699" s="27"/>
      <c r="P699" s="26"/>
    </row>
    <row r="700" spans="1:16" s="31" customFormat="1" ht="15" hidden="1" customHeight="1" outlineLevel="2" x14ac:dyDescent="0.25">
      <c r="A700" s="27"/>
      <c r="B700" s="26" t="str">
        <f t="shared" si="68"/>
        <v>Smart Port to Circuit Assignment -  SP1, CH8</v>
      </c>
      <c r="C700" s="27" t="s">
        <v>228</v>
      </c>
      <c r="D700" s="28">
        <f t="shared" si="69"/>
        <v>783</v>
      </c>
      <c r="E700" s="27"/>
      <c r="F700" s="29"/>
      <c r="G700" s="30"/>
      <c r="H700" s="28"/>
      <c r="I700" s="30"/>
      <c r="J700" s="75"/>
      <c r="K700" s="70"/>
      <c r="L700" s="27" t="s">
        <v>47</v>
      </c>
      <c r="M700" s="27" t="s">
        <v>51</v>
      </c>
      <c r="N700" s="27"/>
      <c r="O700" s="27"/>
      <c r="P700" s="26"/>
    </row>
    <row r="701" spans="1:16" s="31" customFormat="1" ht="15" hidden="1" customHeight="1" outlineLevel="2" x14ac:dyDescent="0.25">
      <c r="A701" s="27"/>
      <c r="B701" s="26" t="str">
        <f t="shared" si="68"/>
        <v>Smart Port to Circuit Assignment -  SP1, CH9</v>
      </c>
      <c r="C701" s="27" t="s">
        <v>229</v>
      </c>
      <c r="D701" s="28">
        <f t="shared" si="69"/>
        <v>784</v>
      </c>
      <c r="E701" s="27"/>
      <c r="F701" s="29"/>
      <c r="G701" s="30"/>
      <c r="H701" s="28"/>
      <c r="I701" s="30"/>
      <c r="J701" s="75"/>
      <c r="K701" s="70"/>
      <c r="L701" s="27" t="s">
        <v>47</v>
      </c>
      <c r="M701" s="27" t="s">
        <v>51</v>
      </c>
      <c r="N701" s="27"/>
      <c r="O701" s="27"/>
      <c r="P701" s="26"/>
    </row>
    <row r="702" spans="1:16" s="31" customFormat="1" ht="15" hidden="1" customHeight="1" outlineLevel="2" x14ac:dyDescent="0.25">
      <c r="A702" s="27"/>
      <c r="B702" s="26" t="str">
        <f t="shared" si="68"/>
        <v>Smart Port to Circuit Assignment -  SP1, CH10</v>
      </c>
      <c r="C702" s="27" t="s">
        <v>230</v>
      </c>
      <c r="D702" s="28">
        <f t="shared" si="69"/>
        <v>785</v>
      </c>
      <c r="E702" s="27"/>
      <c r="F702" s="29"/>
      <c r="G702" s="30"/>
      <c r="H702" s="28"/>
      <c r="I702" s="30"/>
      <c r="J702" s="75"/>
      <c r="K702" s="70"/>
      <c r="L702" s="27" t="s">
        <v>47</v>
      </c>
      <c r="M702" s="27" t="s">
        <v>51</v>
      </c>
      <c r="N702" s="27"/>
      <c r="O702" s="27"/>
      <c r="P702" s="26"/>
    </row>
    <row r="703" spans="1:16" s="31" customFormat="1" ht="15" hidden="1" customHeight="1" outlineLevel="2" x14ac:dyDescent="0.25">
      <c r="A703" s="27"/>
      <c r="B703" s="26" t="str">
        <f t="shared" si="68"/>
        <v>Smart Port to Circuit Assignment -  SP1, CH11</v>
      </c>
      <c r="C703" s="27" t="s">
        <v>231</v>
      </c>
      <c r="D703" s="28">
        <f t="shared" si="69"/>
        <v>786</v>
      </c>
      <c r="E703" s="27"/>
      <c r="F703" s="29"/>
      <c r="G703" s="30"/>
      <c r="H703" s="28"/>
      <c r="I703" s="30"/>
      <c r="J703" s="75"/>
      <c r="K703" s="70"/>
      <c r="L703" s="27" t="s">
        <v>47</v>
      </c>
      <c r="M703" s="27" t="s">
        <v>51</v>
      </c>
      <c r="N703" s="27"/>
      <c r="O703" s="27"/>
      <c r="P703" s="26"/>
    </row>
    <row r="704" spans="1:16" s="31" customFormat="1" ht="15" hidden="1" customHeight="1" outlineLevel="2" x14ac:dyDescent="0.25">
      <c r="A704" s="27"/>
      <c r="B704" s="26" t="str">
        <f t="shared" si="68"/>
        <v>Smart Port to Circuit Assignment -  SP1, CH12</v>
      </c>
      <c r="C704" s="27" t="s">
        <v>232</v>
      </c>
      <c r="D704" s="28">
        <f t="shared" si="69"/>
        <v>787</v>
      </c>
      <c r="E704" s="27"/>
      <c r="F704" s="29"/>
      <c r="G704" s="30"/>
      <c r="H704" s="28"/>
      <c r="I704" s="30"/>
      <c r="J704" s="75"/>
      <c r="K704" s="70"/>
      <c r="L704" s="27" t="s">
        <v>47</v>
      </c>
      <c r="M704" s="27" t="s">
        <v>51</v>
      </c>
      <c r="N704" s="27"/>
      <c r="O704" s="27"/>
      <c r="P704" s="26"/>
    </row>
    <row r="705" spans="1:16" s="31" customFormat="1" ht="15" hidden="1" customHeight="1" outlineLevel="2" x14ac:dyDescent="0.25">
      <c r="A705" s="27"/>
      <c r="B705" s="26" t="str">
        <f t="shared" si="68"/>
        <v>Smart Port to Circuit Assignment -  SP1, CH13</v>
      </c>
      <c r="C705" s="27" t="s">
        <v>233</v>
      </c>
      <c r="D705" s="28">
        <f t="shared" si="69"/>
        <v>788</v>
      </c>
      <c r="E705" s="27"/>
      <c r="F705" s="29"/>
      <c r="G705" s="30"/>
      <c r="H705" s="28"/>
      <c r="I705" s="30"/>
      <c r="J705" s="75"/>
      <c r="K705" s="70"/>
      <c r="L705" s="27" t="s">
        <v>47</v>
      </c>
      <c r="M705" s="27" t="s">
        <v>51</v>
      </c>
      <c r="N705" s="27"/>
      <c r="O705" s="27"/>
      <c r="P705" s="26"/>
    </row>
    <row r="706" spans="1:16" s="31" customFormat="1" ht="15" hidden="1" customHeight="1" outlineLevel="2" x14ac:dyDescent="0.25">
      <c r="A706" s="27"/>
      <c r="B706" s="26" t="str">
        <f t="shared" si="68"/>
        <v>Smart Port to Circuit Assignment -  SP1, CH14</v>
      </c>
      <c r="C706" s="27" t="s">
        <v>234</v>
      </c>
      <c r="D706" s="28">
        <f t="shared" si="69"/>
        <v>789</v>
      </c>
      <c r="E706" s="27"/>
      <c r="F706" s="29"/>
      <c r="G706" s="30"/>
      <c r="H706" s="28"/>
      <c r="I706" s="30"/>
      <c r="J706" s="75"/>
      <c r="K706" s="70"/>
      <c r="L706" s="27" t="s">
        <v>47</v>
      </c>
      <c r="M706" s="27" t="s">
        <v>51</v>
      </c>
      <c r="N706" s="27"/>
      <c r="O706" s="27"/>
      <c r="P706" s="26"/>
    </row>
    <row r="707" spans="1:16" s="31" customFormat="1" ht="15" hidden="1" customHeight="1" outlineLevel="2" x14ac:dyDescent="0.25">
      <c r="A707" s="27"/>
      <c r="B707" s="26" t="str">
        <f t="shared" si="68"/>
        <v>Smart Port to Circuit Assignment -  SP1, CH15</v>
      </c>
      <c r="C707" s="27" t="s">
        <v>235</v>
      </c>
      <c r="D707" s="28">
        <f t="shared" si="69"/>
        <v>790</v>
      </c>
      <c r="E707" s="27"/>
      <c r="F707" s="29"/>
      <c r="G707" s="30"/>
      <c r="H707" s="28"/>
      <c r="I707" s="30"/>
      <c r="J707" s="75"/>
      <c r="K707" s="70"/>
      <c r="L707" s="27" t="s">
        <v>47</v>
      </c>
      <c r="M707" s="27" t="s">
        <v>51</v>
      </c>
      <c r="N707" s="27"/>
      <c r="O707" s="27"/>
      <c r="P707" s="26"/>
    </row>
    <row r="708" spans="1:16" s="31" customFormat="1" ht="15" hidden="1" customHeight="1" outlineLevel="2" x14ac:dyDescent="0.25">
      <c r="A708" s="27"/>
      <c r="B708" s="26" t="str">
        <f t="shared" si="68"/>
        <v>Smart Port to Circuit Assignment -  SP1, CH16</v>
      </c>
      <c r="C708" s="27" t="s">
        <v>236</v>
      </c>
      <c r="D708" s="28">
        <f t="shared" si="69"/>
        <v>791</v>
      </c>
      <c r="E708" s="27"/>
      <c r="F708" s="29"/>
      <c r="G708" s="30"/>
      <c r="H708" s="28"/>
      <c r="I708" s="30"/>
      <c r="J708" s="75"/>
      <c r="K708" s="70"/>
      <c r="L708" s="27" t="s">
        <v>47</v>
      </c>
      <c r="M708" s="27" t="s">
        <v>51</v>
      </c>
      <c r="N708" s="27"/>
      <c r="O708" s="27"/>
      <c r="P708" s="26"/>
    </row>
    <row r="709" spans="1:16" s="31" customFormat="1" ht="15" hidden="1" customHeight="1" outlineLevel="2" x14ac:dyDescent="0.25">
      <c r="A709" s="27"/>
      <c r="B709" s="26" t="str">
        <f t="shared" si="68"/>
        <v>Smart Port to Circuit Assignment -  SP1, CH17</v>
      </c>
      <c r="C709" s="27" t="s">
        <v>237</v>
      </c>
      <c r="D709" s="28">
        <f t="shared" si="69"/>
        <v>792</v>
      </c>
      <c r="E709" s="27"/>
      <c r="F709" s="29"/>
      <c r="G709" s="30"/>
      <c r="H709" s="28"/>
      <c r="I709" s="30"/>
      <c r="J709" s="75"/>
      <c r="K709" s="70"/>
      <c r="L709" s="27" t="s">
        <v>47</v>
      </c>
      <c r="M709" s="27" t="s">
        <v>51</v>
      </c>
      <c r="N709" s="27"/>
      <c r="O709" s="27"/>
      <c r="P709" s="26"/>
    </row>
    <row r="710" spans="1:16" s="31" customFormat="1" ht="15" hidden="1" customHeight="1" outlineLevel="2" x14ac:dyDescent="0.25">
      <c r="A710" s="27"/>
      <c r="B710" s="26" t="str">
        <f t="shared" si="68"/>
        <v>Smart Port to Circuit Assignment -  SP1, CH18</v>
      </c>
      <c r="C710" s="27" t="s">
        <v>238</v>
      </c>
      <c r="D710" s="28">
        <f t="shared" ref="D710:D725" si="70">D709+1</f>
        <v>793</v>
      </c>
      <c r="E710" s="27"/>
      <c r="F710" s="29"/>
      <c r="G710" s="30"/>
      <c r="H710" s="28"/>
      <c r="I710" s="30"/>
      <c r="J710" s="75"/>
      <c r="K710" s="70"/>
      <c r="L710" s="27" t="s">
        <v>47</v>
      </c>
      <c r="M710" s="27" t="s">
        <v>51</v>
      </c>
      <c r="N710" s="27"/>
      <c r="O710" s="27"/>
      <c r="P710" s="26"/>
    </row>
    <row r="711" spans="1:16" s="31" customFormat="1" ht="15" hidden="1" customHeight="1" outlineLevel="2" x14ac:dyDescent="0.25">
      <c r="A711" s="27"/>
      <c r="B711" s="26" t="str">
        <f t="shared" si="68"/>
        <v>Smart Port to Circuit Assignment -  SP1, CH19</v>
      </c>
      <c r="C711" s="27" t="s">
        <v>239</v>
      </c>
      <c r="D711" s="28">
        <f t="shared" si="70"/>
        <v>794</v>
      </c>
      <c r="E711" s="27"/>
      <c r="F711" s="29"/>
      <c r="G711" s="30"/>
      <c r="H711" s="28"/>
      <c r="I711" s="30"/>
      <c r="J711" s="75"/>
      <c r="K711" s="70"/>
      <c r="L711" s="27" t="s">
        <v>47</v>
      </c>
      <c r="M711" s="27" t="s">
        <v>51</v>
      </c>
      <c r="N711" s="27"/>
      <c r="O711" s="27"/>
      <c r="P711" s="26"/>
    </row>
    <row r="712" spans="1:16" s="31" customFormat="1" ht="15" hidden="1" customHeight="1" outlineLevel="2" x14ac:dyDescent="0.25">
      <c r="A712" s="27"/>
      <c r="B712" s="26" t="str">
        <f t="shared" si="68"/>
        <v>Smart Port to Circuit Assignment -  SP1, CH20</v>
      </c>
      <c r="C712" s="27" t="s">
        <v>240</v>
      </c>
      <c r="D712" s="28">
        <f t="shared" si="70"/>
        <v>795</v>
      </c>
      <c r="E712" s="27"/>
      <c r="F712" s="29"/>
      <c r="G712" s="30"/>
      <c r="H712" s="28"/>
      <c r="I712" s="30"/>
      <c r="J712" s="75"/>
      <c r="K712" s="70"/>
      <c r="L712" s="27" t="s">
        <v>47</v>
      </c>
      <c r="M712" s="27" t="s">
        <v>51</v>
      </c>
      <c r="N712" s="27"/>
      <c r="O712" s="27"/>
      <c r="P712" s="26"/>
    </row>
    <row r="713" spans="1:16" s="31" customFormat="1" ht="15" hidden="1" customHeight="1" outlineLevel="2" x14ac:dyDescent="0.25">
      <c r="A713" s="27"/>
      <c r="B713" s="26" t="str">
        <f t="shared" si="68"/>
        <v>Smart Port to Circuit Assignment -  SP1, CH21</v>
      </c>
      <c r="C713" s="27" t="s">
        <v>241</v>
      </c>
      <c r="D713" s="28">
        <f t="shared" si="70"/>
        <v>796</v>
      </c>
      <c r="E713" s="27"/>
      <c r="F713" s="29"/>
      <c r="G713" s="30"/>
      <c r="H713" s="28"/>
      <c r="I713" s="30"/>
      <c r="J713" s="75"/>
      <c r="K713" s="70"/>
      <c r="L713" s="27" t="s">
        <v>47</v>
      </c>
      <c r="M713" s="27" t="s">
        <v>51</v>
      </c>
      <c r="N713" s="27"/>
      <c r="O713" s="27"/>
      <c r="P713" s="26"/>
    </row>
    <row r="714" spans="1:16" s="31" customFormat="1" ht="15" hidden="1" customHeight="1" outlineLevel="2" x14ac:dyDescent="0.25">
      <c r="A714" s="27"/>
      <c r="B714" s="26" t="str">
        <f t="shared" si="68"/>
        <v>Smart Port to Circuit Assignment -  SP1, CH22</v>
      </c>
      <c r="C714" s="27" t="s">
        <v>242</v>
      </c>
      <c r="D714" s="28">
        <f t="shared" si="70"/>
        <v>797</v>
      </c>
      <c r="E714" s="27"/>
      <c r="F714" s="29"/>
      <c r="G714" s="30"/>
      <c r="H714" s="28"/>
      <c r="I714" s="30"/>
      <c r="J714" s="75"/>
      <c r="K714" s="70"/>
      <c r="L714" s="27" t="s">
        <v>47</v>
      </c>
      <c r="M714" s="27" t="s">
        <v>51</v>
      </c>
      <c r="N714" s="27"/>
      <c r="O714" s="27"/>
      <c r="P714" s="26"/>
    </row>
    <row r="715" spans="1:16" s="31" customFormat="1" ht="15" hidden="1" customHeight="1" outlineLevel="2" x14ac:dyDescent="0.25">
      <c r="A715" s="27"/>
      <c r="B715" s="26" t="str">
        <f t="shared" si="68"/>
        <v>Smart Port to Circuit Assignment -  SP1, CH23</v>
      </c>
      <c r="C715" s="27" t="s">
        <v>243</v>
      </c>
      <c r="D715" s="28">
        <f t="shared" si="70"/>
        <v>798</v>
      </c>
      <c r="E715" s="27"/>
      <c r="F715" s="29"/>
      <c r="G715" s="30"/>
      <c r="H715" s="28"/>
      <c r="I715" s="30"/>
      <c r="J715" s="75"/>
      <c r="K715" s="70"/>
      <c r="L715" s="27" t="s">
        <v>47</v>
      </c>
      <c r="M715" s="27" t="s">
        <v>51</v>
      </c>
      <c r="N715" s="27"/>
      <c r="O715" s="27"/>
      <c r="P715" s="26"/>
    </row>
    <row r="716" spans="1:16" s="31" customFormat="1" ht="15" hidden="1" customHeight="1" outlineLevel="2" x14ac:dyDescent="0.25">
      <c r="A716" s="27"/>
      <c r="B716" s="26" t="str">
        <f t="shared" si="68"/>
        <v>Smart Port to Circuit Assignment -  SP1, CH24</v>
      </c>
      <c r="C716" s="27" t="s">
        <v>244</v>
      </c>
      <c r="D716" s="28">
        <f t="shared" si="70"/>
        <v>799</v>
      </c>
      <c r="E716" s="27"/>
      <c r="F716" s="29"/>
      <c r="G716" s="30"/>
      <c r="H716" s="28"/>
      <c r="I716" s="30"/>
      <c r="J716" s="75"/>
      <c r="K716" s="70"/>
      <c r="L716" s="27" t="s">
        <v>47</v>
      </c>
      <c r="M716" s="27" t="s">
        <v>51</v>
      </c>
      <c r="N716" s="27"/>
      <c r="O716" s="27"/>
      <c r="P716" s="26"/>
    </row>
    <row r="717" spans="1:16" s="31" customFormat="1" ht="15" hidden="1" customHeight="1" outlineLevel="2" x14ac:dyDescent="0.25">
      <c r="A717" s="27"/>
      <c r="B717" s="26" t="str">
        <f t="shared" si="68"/>
        <v>Smart Port to Circuit Assignment -  SP2, CH1</v>
      </c>
      <c r="C717" s="27" t="s">
        <v>245</v>
      </c>
      <c r="D717" s="28">
        <f t="shared" si="70"/>
        <v>800</v>
      </c>
      <c r="E717" s="27"/>
      <c r="F717" s="29"/>
      <c r="G717" s="30"/>
      <c r="H717" s="28"/>
      <c r="I717" s="30"/>
      <c r="J717" s="75"/>
      <c r="K717" s="70"/>
      <c r="L717" s="27" t="s">
        <v>47</v>
      </c>
      <c r="M717" s="27" t="s">
        <v>51</v>
      </c>
      <c r="N717" s="27"/>
      <c r="O717" s="27"/>
      <c r="P717" s="26"/>
    </row>
    <row r="718" spans="1:16" s="31" customFormat="1" ht="15" hidden="1" customHeight="1" outlineLevel="2" x14ac:dyDescent="0.25">
      <c r="A718" s="27"/>
      <c r="B718" s="26" t="str">
        <f t="shared" si="68"/>
        <v>Smart Port to Circuit Assignment -  SP2, CH2</v>
      </c>
      <c r="C718" s="27" t="s">
        <v>246</v>
      </c>
      <c r="D718" s="28">
        <f t="shared" si="70"/>
        <v>801</v>
      </c>
      <c r="E718" s="27"/>
      <c r="F718" s="29"/>
      <c r="G718" s="30"/>
      <c r="H718" s="28"/>
      <c r="I718" s="30"/>
      <c r="J718" s="75"/>
      <c r="K718" s="70"/>
      <c r="L718" s="27" t="s">
        <v>47</v>
      </c>
      <c r="M718" s="27" t="s">
        <v>51</v>
      </c>
      <c r="N718" s="27"/>
      <c r="O718" s="27"/>
      <c r="P718" s="26"/>
    </row>
    <row r="719" spans="1:16" s="31" customFormat="1" ht="15" hidden="1" customHeight="1" outlineLevel="2" x14ac:dyDescent="0.25">
      <c r="A719" s="27"/>
      <c r="B719" s="26" t="str">
        <f t="shared" si="68"/>
        <v>Smart Port to Circuit Assignment -  SP2, CH3</v>
      </c>
      <c r="C719" s="27" t="s">
        <v>247</v>
      </c>
      <c r="D719" s="28">
        <f t="shared" si="70"/>
        <v>802</v>
      </c>
      <c r="E719" s="27"/>
      <c r="F719" s="29"/>
      <c r="G719" s="30"/>
      <c r="H719" s="28"/>
      <c r="I719" s="30"/>
      <c r="J719" s="75"/>
      <c r="K719" s="70"/>
      <c r="L719" s="27" t="s">
        <v>47</v>
      </c>
      <c r="M719" s="27" t="s">
        <v>51</v>
      </c>
      <c r="N719" s="27"/>
      <c r="O719" s="27"/>
      <c r="P719" s="26"/>
    </row>
    <row r="720" spans="1:16" s="31" customFormat="1" ht="15" hidden="1" customHeight="1" outlineLevel="2" x14ac:dyDescent="0.25">
      <c r="A720" s="27"/>
      <c r="B720" s="26" t="str">
        <f t="shared" si="68"/>
        <v>Smart Port to Circuit Assignment -  SP2, CH4</v>
      </c>
      <c r="C720" s="27" t="s">
        <v>248</v>
      </c>
      <c r="D720" s="28">
        <f t="shared" si="70"/>
        <v>803</v>
      </c>
      <c r="E720" s="27"/>
      <c r="F720" s="29"/>
      <c r="G720" s="30"/>
      <c r="H720" s="28"/>
      <c r="I720" s="30"/>
      <c r="J720" s="75"/>
      <c r="K720" s="70"/>
      <c r="L720" s="27" t="s">
        <v>47</v>
      </c>
      <c r="M720" s="27" t="s">
        <v>51</v>
      </c>
      <c r="N720" s="27"/>
      <c r="O720" s="27"/>
      <c r="P720" s="26"/>
    </row>
    <row r="721" spans="1:16" s="31" customFormat="1" ht="15" hidden="1" customHeight="1" outlineLevel="2" x14ac:dyDescent="0.25">
      <c r="A721" s="27"/>
      <c r="B721" s="26" t="str">
        <f t="shared" si="68"/>
        <v>Smart Port to Circuit Assignment -  SP2, CH5</v>
      </c>
      <c r="C721" s="27" t="s">
        <v>249</v>
      </c>
      <c r="D721" s="28">
        <f t="shared" si="70"/>
        <v>804</v>
      </c>
      <c r="E721" s="27"/>
      <c r="F721" s="29"/>
      <c r="G721" s="30"/>
      <c r="H721" s="28"/>
      <c r="I721" s="30"/>
      <c r="J721" s="75"/>
      <c r="K721" s="70"/>
      <c r="L721" s="27" t="s">
        <v>47</v>
      </c>
      <c r="M721" s="27" t="s">
        <v>51</v>
      </c>
      <c r="N721" s="27"/>
      <c r="O721" s="27"/>
      <c r="P721" s="26"/>
    </row>
    <row r="722" spans="1:16" s="31" customFormat="1" ht="15" hidden="1" customHeight="1" outlineLevel="2" x14ac:dyDescent="0.25">
      <c r="A722" s="27"/>
      <c r="B722" s="26" t="str">
        <f t="shared" si="68"/>
        <v>Smart Port to Circuit Assignment -  SP2, CH6</v>
      </c>
      <c r="C722" s="27" t="s">
        <v>250</v>
      </c>
      <c r="D722" s="28">
        <f t="shared" si="70"/>
        <v>805</v>
      </c>
      <c r="E722" s="27"/>
      <c r="F722" s="29"/>
      <c r="G722" s="30"/>
      <c r="H722" s="28"/>
      <c r="I722" s="30"/>
      <c r="J722" s="75"/>
      <c r="K722" s="70"/>
      <c r="L722" s="27" t="s">
        <v>47</v>
      </c>
      <c r="M722" s="27" t="s">
        <v>51</v>
      </c>
      <c r="N722" s="27"/>
      <c r="O722" s="27"/>
      <c r="P722" s="26"/>
    </row>
    <row r="723" spans="1:16" s="31" customFormat="1" ht="15" hidden="1" customHeight="1" outlineLevel="2" x14ac:dyDescent="0.25">
      <c r="A723" s="27"/>
      <c r="B723" s="26" t="str">
        <f t="shared" si="68"/>
        <v>Smart Port to Circuit Assignment -  SP2, CH7</v>
      </c>
      <c r="C723" s="27" t="s">
        <v>251</v>
      </c>
      <c r="D723" s="28">
        <f t="shared" si="70"/>
        <v>806</v>
      </c>
      <c r="E723" s="27"/>
      <c r="F723" s="29"/>
      <c r="G723" s="30"/>
      <c r="H723" s="28"/>
      <c r="I723" s="30"/>
      <c r="J723" s="75"/>
      <c r="K723" s="70"/>
      <c r="L723" s="27" t="s">
        <v>47</v>
      </c>
      <c r="M723" s="27" t="s">
        <v>51</v>
      </c>
      <c r="N723" s="27"/>
      <c r="O723" s="27"/>
      <c r="P723" s="26"/>
    </row>
    <row r="724" spans="1:16" s="31" customFormat="1" ht="15" hidden="1" customHeight="1" outlineLevel="2" x14ac:dyDescent="0.25">
      <c r="A724" s="27"/>
      <c r="B724" s="26" t="str">
        <f t="shared" si="68"/>
        <v>Smart Port to Circuit Assignment -  SP2, CH8</v>
      </c>
      <c r="C724" s="27" t="s">
        <v>252</v>
      </c>
      <c r="D724" s="28">
        <f t="shared" si="70"/>
        <v>807</v>
      </c>
      <c r="E724" s="27"/>
      <c r="F724" s="29"/>
      <c r="G724" s="30"/>
      <c r="H724" s="28"/>
      <c r="I724" s="30"/>
      <c r="J724" s="75"/>
      <c r="K724" s="70"/>
      <c r="L724" s="27" t="s">
        <v>47</v>
      </c>
      <c r="M724" s="27" t="s">
        <v>51</v>
      </c>
      <c r="N724" s="27"/>
      <c r="O724" s="27"/>
      <c r="P724" s="26"/>
    </row>
    <row r="725" spans="1:16" s="31" customFormat="1" ht="15" hidden="1" customHeight="1" outlineLevel="2" x14ac:dyDescent="0.25">
      <c r="A725" s="27"/>
      <c r="B725" s="26" t="str">
        <f t="shared" si="68"/>
        <v>Smart Port to Circuit Assignment -  SP2, CH9</v>
      </c>
      <c r="C725" s="27" t="s">
        <v>253</v>
      </c>
      <c r="D725" s="28">
        <f t="shared" si="70"/>
        <v>808</v>
      </c>
      <c r="E725" s="27"/>
      <c r="F725" s="29"/>
      <c r="G725" s="30"/>
      <c r="H725" s="28"/>
      <c r="I725" s="30"/>
      <c r="J725" s="75"/>
      <c r="K725" s="70"/>
      <c r="L725" s="27" t="s">
        <v>47</v>
      </c>
      <c r="M725" s="27" t="s">
        <v>51</v>
      </c>
      <c r="N725" s="27"/>
      <c r="O725" s="27"/>
      <c r="P725" s="26"/>
    </row>
    <row r="726" spans="1:16" s="31" customFormat="1" ht="15" hidden="1" customHeight="1" outlineLevel="2" x14ac:dyDescent="0.25">
      <c r="A726" s="27"/>
      <c r="B726" s="26" t="str">
        <f t="shared" si="68"/>
        <v>Smart Port to Circuit Assignment -  SP2, CH10</v>
      </c>
      <c r="C726" s="27" t="s">
        <v>254</v>
      </c>
      <c r="D726" s="28">
        <f t="shared" ref="D726:D741" si="71">D725+1</f>
        <v>809</v>
      </c>
      <c r="E726" s="27"/>
      <c r="F726" s="29"/>
      <c r="G726" s="30"/>
      <c r="H726" s="28"/>
      <c r="I726" s="30"/>
      <c r="J726" s="75"/>
      <c r="K726" s="70"/>
      <c r="L726" s="27" t="s">
        <v>47</v>
      </c>
      <c r="M726" s="27" t="s">
        <v>51</v>
      </c>
      <c r="N726" s="27"/>
      <c r="O726" s="27"/>
      <c r="P726" s="26"/>
    </row>
    <row r="727" spans="1:16" s="31" customFormat="1" ht="15" hidden="1" customHeight="1" outlineLevel="2" x14ac:dyDescent="0.25">
      <c r="A727" s="27"/>
      <c r="B727" s="26" t="str">
        <f t="shared" si="68"/>
        <v>Smart Port to Circuit Assignment -  SP2, CH11</v>
      </c>
      <c r="C727" s="27" t="s">
        <v>255</v>
      </c>
      <c r="D727" s="28">
        <f t="shared" si="71"/>
        <v>810</v>
      </c>
      <c r="E727" s="27"/>
      <c r="F727" s="29"/>
      <c r="G727" s="30"/>
      <c r="H727" s="28"/>
      <c r="I727" s="30"/>
      <c r="J727" s="75"/>
      <c r="K727" s="70"/>
      <c r="L727" s="27" t="s">
        <v>47</v>
      </c>
      <c r="M727" s="27" t="s">
        <v>51</v>
      </c>
      <c r="N727" s="27"/>
      <c r="O727" s="27"/>
      <c r="P727" s="26"/>
    </row>
    <row r="728" spans="1:16" s="31" customFormat="1" ht="15" hidden="1" customHeight="1" outlineLevel="2" x14ac:dyDescent="0.25">
      <c r="A728" s="27"/>
      <c r="B728" s="26" t="str">
        <f t="shared" si="68"/>
        <v>Smart Port to Circuit Assignment -  SP2, CH12</v>
      </c>
      <c r="C728" s="27" t="s">
        <v>256</v>
      </c>
      <c r="D728" s="28">
        <f t="shared" si="71"/>
        <v>811</v>
      </c>
      <c r="E728" s="27"/>
      <c r="F728" s="29"/>
      <c r="G728" s="30"/>
      <c r="H728" s="28"/>
      <c r="I728" s="30"/>
      <c r="J728" s="75"/>
      <c r="K728" s="70"/>
      <c r="L728" s="27" t="s">
        <v>47</v>
      </c>
      <c r="M728" s="27" t="s">
        <v>51</v>
      </c>
      <c r="N728" s="27"/>
      <c r="O728" s="27"/>
      <c r="P728" s="26"/>
    </row>
    <row r="729" spans="1:16" s="31" customFormat="1" ht="15" hidden="1" customHeight="1" outlineLevel="2" x14ac:dyDescent="0.25">
      <c r="A729" s="27"/>
      <c r="B729" s="26" t="str">
        <f t="shared" si="68"/>
        <v>Smart Port to Circuit Assignment -  SP2, CH13</v>
      </c>
      <c r="C729" s="27" t="s">
        <v>257</v>
      </c>
      <c r="D729" s="28">
        <f t="shared" si="71"/>
        <v>812</v>
      </c>
      <c r="E729" s="27"/>
      <c r="F729" s="29"/>
      <c r="G729" s="30"/>
      <c r="H729" s="28"/>
      <c r="I729" s="30"/>
      <c r="J729" s="75"/>
      <c r="K729" s="70"/>
      <c r="L729" s="27" t="s">
        <v>47</v>
      </c>
      <c r="M729" s="27" t="s">
        <v>51</v>
      </c>
      <c r="N729" s="27"/>
      <c r="O729" s="27"/>
      <c r="P729" s="26"/>
    </row>
    <row r="730" spans="1:16" s="31" customFormat="1" ht="15" hidden="1" customHeight="1" outlineLevel="2" x14ac:dyDescent="0.25">
      <c r="A730" s="27"/>
      <c r="B730" s="26" t="str">
        <f t="shared" si="68"/>
        <v>Smart Port to Circuit Assignment -  SP2, CH14</v>
      </c>
      <c r="C730" s="27" t="s">
        <v>258</v>
      </c>
      <c r="D730" s="28">
        <f t="shared" si="71"/>
        <v>813</v>
      </c>
      <c r="E730" s="27"/>
      <c r="F730" s="29"/>
      <c r="G730" s="30"/>
      <c r="H730" s="28"/>
      <c r="I730" s="30"/>
      <c r="J730" s="75"/>
      <c r="K730" s="70"/>
      <c r="L730" s="27" t="s">
        <v>47</v>
      </c>
      <c r="M730" s="27" t="s">
        <v>51</v>
      </c>
      <c r="N730" s="27"/>
      <c r="O730" s="27"/>
      <c r="P730" s="26"/>
    </row>
    <row r="731" spans="1:16" s="31" customFormat="1" ht="15" hidden="1" customHeight="1" outlineLevel="2" x14ac:dyDescent="0.25">
      <c r="A731" s="27"/>
      <c r="B731" s="26" t="str">
        <f t="shared" si="68"/>
        <v>Smart Port to Circuit Assignment -  SP2, CH15</v>
      </c>
      <c r="C731" s="27" t="s">
        <v>259</v>
      </c>
      <c r="D731" s="28">
        <f t="shared" si="71"/>
        <v>814</v>
      </c>
      <c r="E731" s="27"/>
      <c r="F731" s="29"/>
      <c r="G731" s="30"/>
      <c r="H731" s="28"/>
      <c r="I731" s="30"/>
      <c r="J731" s="75"/>
      <c r="K731" s="70"/>
      <c r="L731" s="27" t="s">
        <v>47</v>
      </c>
      <c r="M731" s="27" t="s">
        <v>51</v>
      </c>
      <c r="N731" s="27"/>
      <c r="O731" s="27"/>
      <c r="P731" s="26"/>
    </row>
    <row r="732" spans="1:16" s="31" customFormat="1" ht="15" hidden="1" customHeight="1" outlineLevel="2" x14ac:dyDescent="0.25">
      <c r="A732" s="27"/>
      <c r="B732" s="26" t="str">
        <f t="shared" si="68"/>
        <v>Smart Port to Circuit Assignment -  SP2, CH16</v>
      </c>
      <c r="C732" s="27" t="s">
        <v>260</v>
      </c>
      <c r="D732" s="28">
        <f t="shared" si="71"/>
        <v>815</v>
      </c>
      <c r="E732" s="27"/>
      <c r="F732" s="29"/>
      <c r="G732" s="30"/>
      <c r="H732" s="28"/>
      <c r="I732" s="30"/>
      <c r="J732" s="75"/>
      <c r="K732" s="70"/>
      <c r="L732" s="27" t="s">
        <v>47</v>
      </c>
      <c r="M732" s="27" t="s">
        <v>51</v>
      </c>
      <c r="N732" s="27"/>
      <c r="O732" s="27"/>
      <c r="P732" s="26"/>
    </row>
    <row r="733" spans="1:16" s="31" customFormat="1" ht="15" hidden="1" customHeight="1" outlineLevel="2" x14ac:dyDescent="0.25">
      <c r="A733" s="27"/>
      <c r="B733" s="26" t="str">
        <f t="shared" si="68"/>
        <v>Smart Port to Circuit Assignment -  SP2, CH17</v>
      </c>
      <c r="C733" s="27" t="s">
        <v>261</v>
      </c>
      <c r="D733" s="28">
        <f t="shared" si="71"/>
        <v>816</v>
      </c>
      <c r="E733" s="27"/>
      <c r="F733" s="29"/>
      <c r="G733" s="30"/>
      <c r="H733" s="28"/>
      <c r="I733" s="30"/>
      <c r="J733" s="75"/>
      <c r="K733" s="70"/>
      <c r="L733" s="27" t="s">
        <v>47</v>
      </c>
      <c r="M733" s="27" t="s">
        <v>51</v>
      </c>
      <c r="N733" s="27"/>
      <c r="O733" s="27"/>
      <c r="P733" s="26"/>
    </row>
    <row r="734" spans="1:16" s="31" customFormat="1" ht="15" hidden="1" customHeight="1" outlineLevel="2" x14ac:dyDescent="0.25">
      <c r="A734" s="27"/>
      <c r="B734" s="26" t="str">
        <f t="shared" si="68"/>
        <v>Smart Port to Circuit Assignment -  SP2, CH18</v>
      </c>
      <c r="C734" s="27" t="s">
        <v>262</v>
      </c>
      <c r="D734" s="28">
        <f t="shared" si="71"/>
        <v>817</v>
      </c>
      <c r="E734" s="27"/>
      <c r="F734" s="29"/>
      <c r="G734" s="30"/>
      <c r="H734" s="28"/>
      <c r="I734" s="30"/>
      <c r="J734" s="75"/>
      <c r="K734" s="70"/>
      <c r="L734" s="27" t="s">
        <v>47</v>
      </c>
      <c r="M734" s="27" t="s">
        <v>51</v>
      </c>
      <c r="N734" s="27"/>
      <c r="O734" s="27"/>
      <c r="P734" s="26"/>
    </row>
    <row r="735" spans="1:16" s="31" customFormat="1" ht="15" hidden="1" customHeight="1" outlineLevel="2" x14ac:dyDescent="0.25">
      <c r="A735" s="27"/>
      <c r="B735" s="26" t="str">
        <f t="shared" si="68"/>
        <v>Smart Port to Circuit Assignment -  SP2, CH19</v>
      </c>
      <c r="C735" s="27" t="s">
        <v>263</v>
      </c>
      <c r="D735" s="28">
        <f t="shared" si="71"/>
        <v>818</v>
      </c>
      <c r="E735" s="27"/>
      <c r="F735" s="29"/>
      <c r="G735" s="30"/>
      <c r="H735" s="28"/>
      <c r="I735" s="30"/>
      <c r="J735" s="75"/>
      <c r="K735" s="70"/>
      <c r="L735" s="27" t="s">
        <v>47</v>
      </c>
      <c r="M735" s="27" t="s">
        <v>51</v>
      </c>
      <c r="N735" s="27"/>
      <c r="O735" s="27"/>
      <c r="P735" s="26"/>
    </row>
    <row r="736" spans="1:16" s="31" customFormat="1" ht="15" hidden="1" customHeight="1" outlineLevel="2" x14ac:dyDescent="0.25">
      <c r="A736" s="27"/>
      <c r="B736" s="26" t="str">
        <f t="shared" si="68"/>
        <v>Smart Port to Circuit Assignment -  SP2, CH20</v>
      </c>
      <c r="C736" s="27" t="s">
        <v>264</v>
      </c>
      <c r="D736" s="28">
        <f t="shared" si="71"/>
        <v>819</v>
      </c>
      <c r="E736" s="27"/>
      <c r="F736" s="29"/>
      <c r="G736" s="30"/>
      <c r="H736" s="28"/>
      <c r="I736" s="30"/>
      <c r="J736" s="75"/>
      <c r="K736" s="70"/>
      <c r="L736" s="27" t="s">
        <v>47</v>
      </c>
      <c r="M736" s="27" t="s">
        <v>51</v>
      </c>
      <c r="N736" s="27"/>
      <c r="O736" s="27"/>
      <c r="P736" s="26"/>
    </row>
    <row r="737" spans="1:16" s="31" customFormat="1" ht="15" hidden="1" customHeight="1" outlineLevel="2" x14ac:dyDescent="0.25">
      <c r="A737" s="27"/>
      <c r="B737" s="26" t="str">
        <f t="shared" si="68"/>
        <v>Smart Port to Circuit Assignment -  SP2, CH21</v>
      </c>
      <c r="C737" s="27" t="s">
        <v>265</v>
      </c>
      <c r="D737" s="28">
        <f t="shared" si="71"/>
        <v>820</v>
      </c>
      <c r="E737" s="27"/>
      <c r="F737" s="29"/>
      <c r="G737" s="30"/>
      <c r="H737" s="28"/>
      <c r="I737" s="30"/>
      <c r="J737" s="75"/>
      <c r="K737" s="70"/>
      <c r="L737" s="27" t="s">
        <v>47</v>
      </c>
      <c r="M737" s="27" t="s">
        <v>51</v>
      </c>
      <c r="N737" s="27"/>
      <c r="O737" s="27"/>
      <c r="P737" s="26"/>
    </row>
    <row r="738" spans="1:16" s="31" customFormat="1" ht="15" hidden="1" customHeight="1" outlineLevel="2" x14ac:dyDescent="0.25">
      <c r="A738" s="27"/>
      <c r="B738" s="26" t="str">
        <f t="shared" si="68"/>
        <v>Smart Port to Circuit Assignment -  SP2, CH22</v>
      </c>
      <c r="C738" s="27" t="s">
        <v>266</v>
      </c>
      <c r="D738" s="28">
        <f t="shared" si="71"/>
        <v>821</v>
      </c>
      <c r="E738" s="27"/>
      <c r="F738" s="29"/>
      <c r="G738" s="30"/>
      <c r="H738" s="28"/>
      <c r="I738" s="30"/>
      <c r="J738" s="75"/>
      <c r="K738" s="70"/>
      <c r="L738" s="27" t="s">
        <v>47</v>
      </c>
      <c r="M738" s="27" t="s">
        <v>51</v>
      </c>
      <c r="N738" s="27"/>
      <c r="O738" s="27"/>
      <c r="P738" s="26"/>
    </row>
    <row r="739" spans="1:16" s="31" customFormat="1" ht="15" hidden="1" customHeight="1" outlineLevel="2" x14ac:dyDescent="0.25">
      <c r="A739" s="27"/>
      <c r="B739" s="26" t="str">
        <f t="shared" si="68"/>
        <v>Smart Port to Circuit Assignment -  SP2, CH23</v>
      </c>
      <c r="C739" s="27" t="s">
        <v>267</v>
      </c>
      <c r="D739" s="28">
        <f t="shared" si="71"/>
        <v>822</v>
      </c>
      <c r="E739" s="27"/>
      <c r="F739" s="29"/>
      <c r="G739" s="30"/>
      <c r="H739" s="28"/>
      <c r="I739" s="30"/>
      <c r="J739" s="75"/>
      <c r="K739" s="70"/>
      <c r="L739" s="27" t="s">
        <v>47</v>
      </c>
      <c r="M739" s="27" t="s">
        <v>51</v>
      </c>
      <c r="N739" s="27"/>
      <c r="O739" s="27"/>
      <c r="P739" s="26"/>
    </row>
    <row r="740" spans="1:16" s="31" customFormat="1" ht="15" hidden="1" customHeight="1" outlineLevel="2" x14ac:dyDescent="0.25">
      <c r="A740" s="27"/>
      <c r="B740" s="26" t="str">
        <f t="shared" si="68"/>
        <v>Smart Port to Circuit Assignment -  SP2, CH24</v>
      </c>
      <c r="C740" s="27" t="s">
        <v>268</v>
      </c>
      <c r="D740" s="28">
        <f t="shared" si="71"/>
        <v>823</v>
      </c>
      <c r="E740" s="27"/>
      <c r="F740" s="29"/>
      <c r="G740" s="30"/>
      <c r="H740" s="28"/>
      <c r="I740" s="30"/>
      <c r="J740" s="75"/>
      <c r="K740" s="70"/>
      <c r="L740" s="27" t="s">
        <v>47</v>
      </c>
      <c r="M740" s="27" t="s">
        <v>51</v>
      </c>
      <c r="N740" s="27"/>
      <c r="O740" s="27"/>
      <c r="P740" s="26"/>
    </row>
    <row r="741" spans="1:16" s="31" customFormat="1" ht="15" hidden="1" customHeight="1" outlineLevel="2" x14ac:dyDescent="0.25">
      <c r="A741" s="27"/>
      <c r="B741" s="26" t="str">
        <f t="shared" si="68"/>
        <v>Smart Port to Circuit Assignment -  SP3, CH1</v>
      </c>
      <c r="C741" s="27" t="s">
        <v>269</v>
      </c>
      <c r="D741" s="28">
        <f t="shared" si="71"/>
        <v>824</v>
      </c>
      <c r="E741" s="27"/>
      <c r="F741" s="29"/>
      <c r="G741" s="30"/>
      <c r="H741" s="28"/>
      <c r="I741" s="30"/>
      <c r="J741" s="75"/>
      <c r="K741" s="70"/>
      <c r="L741" s="27" t="s">
        <v>47</v>
      </c>
      <c r="M741" s="27" t="s">
        <v>51</v>
      </c>
      <c r="N741" s="27"/>
      <c r="O741" s="27"/>
      <c r="P741" s="26"/>
    </row>
    <row r="742" spans="1:16" s="31" customFormat="1" ht="15" hidden="1" customHeight="1" outlineLevel="2" x14ac:dyDescent="0.25">
      <c r="A742" s="27"/>
      <c r="B742" s="26" t="str">
        <f t="shared" si="68"/>
        <v>Smart Port to Circuit Assignment -  SP3, CH2</v>
      </c>
      <c r="C742" s="27" t="s">
        <v>270</v>
      </c>
      <c r="D742" s="28">
        <f t="shared" ref="D742:D757" si="72">D741+1</f>
        <v>825</v>
      </c>
      <c r="E742" s="27"/>
      <c r="F742" s="29"/>
      <c r="G742" s="30"/>
      <c r="H742" s="28"/>
      <c r="I742" s="30"/>
      <c r="J742" s="75"/>
      <c r="K742" s="70"/>
      <c r="L742" s="27" t="s">
        <v>47</v>
      </c>
      <c r="M742" s="27" t="s">
        <v>51</v>
      </c>
      <c r="N742" s="27"/>
      <c r="O742" s="27"/>
      <c r="P742" s="26"/>
    </row>
    <row r="743" spans="1:16" s="31" customFormat="1" ht="15" hidden="1" customHeight="1" outlineLevel="2" x14ac:dyDescent="0.25">
      <c r="A743" s="27"/>
      <c r="B743" s="26" t="str">
        <f t="shared" si="68"/>
        <v>Smart Port to Circuit Assignment -  SP3, CH3</v>
      </c>
      <c r="C743" s="27" t="s">
        <v>271</v>
      </c>
      <c r="D743" s="28">
        <f t="shared" si="72"/>
        <v>826</v>
      </c>
      <c r="E743" s="27"/>
      <c r="F743" s="29"/>
      <c r="G743" s="30"/>
      <c r="H743" s="28"/>
      <c r="I743" s="30"/>
      <c r="J743" s="75"/>
      <c r="K743" s="70"/>
      <c r="L743" s="27" t="s">
        <v>47</v>
      </c>
      <c r="M743" s="27" t="s">
        <v>51</v>
      </c>
      <c r="N743" s="27"/>
      <c r="O743" s="27"/>
      <c r="P743" s="26"/>
    </row>
    <row r="744" spans="1:16" s="31" customFormat="1" ht="15" hidden="1" customHeight="1" outlineLevel="2" x14ac:dyDescent="0.25">
      <c r="A744" s="27"/>
      <c r="B744" s="26" t="str">
        <f t="shared" si="68"/>
        <v>Smart Port to Circuit Assignment -  SP3, CH4</v>
      </c>
      <c r="C744" s="27" t="s">
        <v>272</v>
      </c>
      <c r="D744" s="28">
        <f t="shared" si="72"/>
        <v>827</v>
      </c>
      <c r="E744" s="27"/>
      <c r="F744" s="29"/>
      <c r="G744" s="30"/>
      <c r="H744" s="28"/>
      <c r="I744" s="30"/>
      <c r="J744" s="75"/>
      <c r="K744" s="70"/>
      <c r="L744" s="27" t="s">
        <v>47</v>
      </c>
      <c r="M744" s="27" t="s">
        <v>51</v>
      </c>
      <c r="N744" s="27"/>
      <c r="O744" s="27"/>
      <c r="P744" s="26"/>
    </row>
    <row r="745" spans="1:16" s="31" customFormat="1" ht="15" hidden="1" customHeight="1" outlineLevel="2" x14ac:dyDescent="0.25">
      <c r="A745" s="27"/>
      <c r="B745" s="26" t="str">
        <f t="shared" si="68"/>
        <v>Smart Port to Circuit Assignment -  SP3, CH5</v>
      </c>
      <c r="C745" s="27" t="s">
        <v>273</v>
      </c>
      <c r="D745" s="28">
        <f t="shared" si="72"/>
        <v>828</v>
      </c>
      <c r="E745" s="27"/>
      <c r="F745" s="29"/>
      <c r="G745" s="30"/>
      <c r="H745" s="28"/>
      <c r="I745" s="30"/>
      <c r="J745" s="75"/>
      <c r="K745" s="70"/>
      <c r="L745" s="27" t="s">
        <v>47</v>
      </c>
      <c r="M745" s="27" t="s">
        <v>51</v>
      </c>
      <c r="N745" s="27"/>
      <c r="O745" s="27"/>
      <c r="P745" s="26"/>
    </row>
    <row r="746" spans="1:16" s="31" customFormat="1" ht="15" hidden="1" customHeight="1" outlineLevel="2" x14ac:dyDescent="0.25">
      <c r="A746" s="27"/>
      <c r="B746" s="26" t="str">
        <f t="shared" si="68"/>
        <v>Smart Port to Circuit Assignment -  SP3, CH6</v>
      </c>
      <c r="C746" s="27" t="s">
        <v>274</v>
      </c>
      <c r="D746" s="28">
        <f t="shared" si="72"/>
        <v>829</v>
      </c>
      <c r="E746" s="27"/>
      <c r="F746" s="29"/>
      <c r="G746" s="30"/>
      <c r="H746" s="28"/>
      <c r="I746" s="30"/>
      <c r="J746" s="75"/>
      <c r="K746" s="70"/>
      <c r="L746" s="27" t="s">
        <v>47</v>
      </c>
      <c r="M746" s="27" t="s">
        <v>51</v>
      </c>
      <c r="N746" s="27"/>
      <c r="O746" s="27"/>
      <c r="P746" s="26"/>
    </row>
    <row r="747" spans="1:16" s="31" customFormat="1" ht="15" hidden="1" customHeight="1" outlineLevel="2" x14ac:dyDescent="0.25">
      <c r="A747" s="27"/>
      <c r="B747" s="26" t="str">
        <f t="shared" si="68"/>
        <v>Smart Port to Circuit Assignment -  SP3, CH7</v>
      </c>
      <c r="C747" s="27" t="s">
        <v>275</v>
      </c>
      <c r="D747" s="28">
        <f t="shared" si="72"/>
        <v>830</v>
      </c>
      <c r="E747" s="27"/>
      <c r="F747" s="29"/>
      <c r="G747" s="30"/>
      <c r="H747" s="28"/>
      <c r="I747" s="30"/>
      <c r="J747" s="75"/>
      <c r="K747" s="70"/>
      <c r="L747" s="27" t="s">
        <v>47</v>
      </c>
      <c r="M747" s="27" t="s">
        <v>51</v>
      </c>
      <c r="N747" s="27"/>
      <c r="O747" s="27"/>
      <c r="P747" s="26"/>
    </row>
    <row r="748" spans="1:16" s="31" customFormat="1" ht="15" hidden="1" customHeight="1" outlineLevel="2" x14ac:dyDescent="0.25">
      <c r="A748" s="27"/>
      <c r="B748" s="26" t="str">
        <f t="shared" si="68"/>
        <v>Smart Port to Circuit Assignment -  SP3, CH8</v>
      </c>
      <c r="C748" s="27" t="s">
        <v>276</v>
      </c>
      <c r="D748" s="28">
        <f t="shared" si="72"/>
        <v>831</v>
      </c>
      <c r="E748" s="27"/>
      <c r="F748" s="29"/>
      <c r="G748" s="30"/>
      <c r="H748" s="28"/>
      <c r="I748" s="30"/>
      <c r="J748" s="75"/>
      <c r="K748" s="70"/>
      <c r="L748" s="27" t="s">
        <v>47</v>
      </c>
      <c r="M748" s="27" t="s">
        <v>51</v>
      </c>
      <c r="N748" s="27"/>
      <c r="O748" s="27"/>
      <c r="P748" s="26"/>
    </row>
    <row r="749" spans="1:16" s="31" customFormat="1" ht="15" hidden="1" customHeight="1" outlineLevel="2" x14ac:dyDescent="0.25">
      <c r="A749" s="27"/>
      <c r="B749" s="26" t="str">
        <f t="shared" si="68"/>
        <v>Smart Port to Circuit Assignment -  SP3, CH9</v>
      </c>
      <c r="C749" s="27" t="s">
        <v>277</v>
      </c>
      <c r="D749" s="28">
        <f t="shared" si="72"/>
        <v>832</v>
      </c>
      <c r="E749" s="27"/>
      <c r="F749" s="29"/>
      <c r="G749" s="30"/>
      <c r="H749" s="28"/>
      <c r="I749" s="30"/>
      <c r="J749" s="75"/>
      <c r="K749" s="70"/>
      <c r="L749" s="27" t="s">
        <v>47</v>
      </c>
      <c r="M749" s="27" t="s">
        <v>51</v>
      </c>
      <c r="N749" s="27"/>
      <c r="O749" s="27"/>
      <c r="P749" s="26"/>
    </row>
    <row r="750" spans="1:16" s="31" customFormat="1" ht="15" hidden="1" customHeight="1" outlineLevel="2" x14ac:dyDescent="0.25">
      <c r="A750" s="27"/>
      <c r="B750" s="26" t="str">
        <f t="shared" si="68"/>
        <v>Smart Port to Circuit Assignment -  SP3, CH10</v>
      </c>
      <c r="C750" s="27" t="s">
        <v>278</v>
      </c>
      <c r="D750" s="28">
        <f t="shared" si="72"/>
        <v>833</v>
      </c>
      <c r="E750" s="27"/>
      <c r="F750" s="29"/>
      <c r="G750" s="30"/>
      <c r="H750" s="28"/>
      <c r="I750" s="30"/>
      <c r="J750" s="75"/>
      <c r="K750" s="70"/>
      <c r="L750" s="27" t="s">
        <v>47</v>
      </c>
      <c r="M750" s="27" t="s">
        <v>51</v>
      </c>
      <c r="N750" s="27"/>
      <c r="O750" s="27"/>
      <c r="P750" s="26"/>
    </row>
    <row r="751" spans="1:16" s="31" customFormat="1" ht="15" hidden="1" customHeight="1" outlineLevel="2" x14ac:dyDescent="0.25">
      <c r="A751" s="27"/>
      <c r="B751" s="26" t="str">
        <f t="shared" si="68"/>
        <v>Smart Port to Circuit Assignment -  SP3, CH11</v>
      </c>
      <c r="C751" s="27" t="s">
        <v>279</v>
      </c>
      <c r="D751" s="28">
        <f t="shared" si="72"/>
        <v>834</v>
      </c>
      <c r="E751" s="27"/>
      <c r="F751" s="29"/>
      <c r="G751" s="30"/>
      <c r="H751" s="28"/>
      <c r="I751" s="30"/>
      <c r="J751" s="75"/>
      <c r="K751" s="70"/>
      <c r="L751" s="27" t="s">
        <v>47</v>
      </c>
      <c r="M751" s="27" t="s">
        <v>51</v>
      </c>
      <c r="N751" s="27"/>
      <c r="O751" s="27"/>
      <c r="P751" s="26"/>
    </row>
    <row r="752" spans="1:16" s="31" customFormat="1" ht="15" hidden="1" customHeight="1" outlineLevel="2" x14ac:dyDescent="0.25">
      <c r="A752" s="27"/>
      <c r="B752" s="26" t="str">
        <f t="shared" si="68"/>
        <v>Smart Port to Circuit Assignment -  SP3, CH12</v>
      </c>
      <c r="C752" s="27" t="s">
        <v>280</v>
      </c>
      <c r="D752" s="28">
        <f t="shared" si="72"/>
        <v>835</v>
      </c>
      <c r="E752" s="27"/>
      <c r="F752" s="29"/>
      <c r="G752" s="30"/>
      <c r="H752" s="28"/>
      <c r="I752" s="30"/>
      <c r="J752" s="75"/>
      <c r="K752" s="70"/>
      <c r="L752" s="27" t="s">
        <v>47</v>
      </c>
      <c r="M752" s="27" t="s">
        <v>51</v>
      </c>
      <c r="N752" s="27"/>
      <c r="O752" s="27"/>
      <c r="P752" s="26"/>
    </row>
    <row r="753" spans="1:16" s="31" customFormat="1" ht="15" hidden="1" customHeight="1" outlineLevel="2" x14ac:dyDescent="0.25">
      <c r="A753" s="27"/>
      <c r="B753" s="26" t="str">
        <f t="shared" si="68"/>
        <v>Smart Port to Circuit Assignment -  SP3, CH13</v>
      </c>
      <c r="C753" s="27" t="s">
        <v>281</v>
      </c>
      <c r="D753" s="28">
        <f t="shared" si="72"/>
        <v>836</v>
      </c>
      <c r="E753" s="27"/>
      <c r="F753" s="29"/>
      <c r="G753" s="30"/>
      <c r="H753" s="28"/>
      <c r="I753" s="30"/>
      <c r="J753" s="75"/>
      <c r="K753" s="70"/>
      <c r="L753" s="27" t="s">
        <v>47</v>
      </c>
      <c r="M753" s="27" t="s">
        <v>51</v>
      </c>
      <c r="N753" s="27"/>
      <c r="O753" s="27"/>
      <c r="P753" s="26"/>
    </row>
    <row r="754" spans="1:16" s="31" customFormat="1" ht="15" hidden="1" customHeight="1" outlineLevel="2" x14ac:dyDescent="0.25">
      <c r="A754" s="27"/>
      <c r="B754" s="26" t="str">
        <f t="shared" si="68"/>
        <v>Smart Port to Circuit Assignment -  SP3, CH14</v>
      </c>
      <c r="C754" s="27" t="s">
        <v>282</v>
      </c>
      <c r="D754" s="28">
        <f t="shared" si="72"/>
        <v>837</v>
      </c>
      <c r="E754" s="27"/>
      <c r="F754" s="29"/>
      <c r="G754" s="30"/>
      <c r="H754" s="28"/>
      <c r="I754" s="30"/>
      <c r="J754" s="75"/>
      <c r="K754" s="70"/>
      <c r="L754" s="27" t="s">
        <v>47</v>
      </c>
      <c r="M754" s="27" t="s">
        <v>51</v>
      </c>
      <c r="N754" s="27"/>
      <c r="O754" s="27"/>
      <c r="P754" s="26"/>
    </row>
    <row r="755" spans="1:16" s="31" customFormat="1" ht="15" hidden="1" customHeight="1" outlineLevel="2" x14ac:dyDescent="0.25">
      <c r="A755" s="27"/>
      <c r="B755" s="26" t="str">
        <f t="shared" si="68"/>
        <v>Smart Port to Circuit Assignment -  SP3, CH15</v>
      </c>
      <c r="C755" s="27" t="s">
        <v>283</v>
      </c>
      <c r="D755" s="28">
        <f t="shared" si="72"/>
        <v>838</v>
      </c>
      <c r="E755" s="27"/>
      <c r="F755" s="29"/>
      <c r="G755" s="30"/>
      <c r="H755" s="28"/>
      <c r="I755" s="30"/>
      <c r="J755" s="75"/>
      <c r="K755" s="70"/>
      <c r="L755" s="27" t="s">
        <v>47</v>
      </c>
      <c r="M755" s="27" t="s">
        <v>51</v>
      </c>
      <c r="N755" s="27"/>
      <c r="O755" s="27"/>
      <c r="P755" s="26"/>
    </row>
    <row r="756" spans="1:16" s="31" customFormat="1" ht="15" hidden="1" customHeight="1" outlineLevel="2" x14ac:dyDescent="0.25">
      <c r="A756" s="27"/>
      <c r="B756" s="26" t="str">
        <f t="shared" si="68"/>
        <v>Smart Port to Circuit Assignment -  SP3, CH16</v>
      </c>
      <c r="C756" s="27" t="s">
        <v>284</v>
      </c>
      <c r="D756" s="28">
        <f t="shared" si="72"/>
        <v>839</v>
      </c>
      <c r="E756" s="27"/>
      <c r="F756" s="29"/>
      <c r="G756" s="30"/>
      <c r="H756" s="28"/>
      <c r="I756" s="30"/>
      <c r="J756" s="75"/>
      <c r="K756" s="70"/>
      <c r="L756" s="27" t="s">
        <v>47</v>
      </c>
      <c r="M756" s="27" t="s">
        <v>51</v>
      </c>
      <c r="N756" s="27"/>
      <c r="O756" s="27"/>
      <c r="P756" s="26"/>
    </row>
    <row r="757" spans="1:16" s="31" customFormat="1" ht="15" hidden="1" customHeight="1" outlineLevel="2" x14ac:dyDescent="0.25">
      <c r="A757" s="27"/>
      <c r="B757" s="26" t="str">
        <f t="shared" si="68"/>
        <v>Smart Port to Circuit Assignment -  SP3, CH17</v>
      </c>
      <c r="C757" s="27" t="s">
        <v>285</v>
      </c>
      <c r="D757" s="28">
        <f t="shared" si="72"/>
        <v>840</v>
      </c>
      <c r="E757" s="27"/>
      <c r="F757" s="29"/>
      <c r="G757" s="30"/>
      <c r="H757" s="28"/>
      <c r="I757" s="30"/>
      <c r="J757" s="75"/>
      <c r="K757" s="70"/>
      <c r="L757" s="27" t="s">
        <v>47</v>
      </c>
      <c r="M757" s="27" t="s">
        <v>51</v>
      </c>
      <c r="N757" s="27"/>
      <c r="O757" s="27"/>
      <c r="P757" s="26"/>
    </row>
    <row r="758" spans="1:16" s="31" customFormat="1" ht="15" hidden="1" customHeight="1" outlineLevel="2" x14ac:dyDescent="0.25">
      <c r="A758" s="27"/>
      <c r="B758" s="26" t="str">
        <f t="shared" ref="B758:B788" si="73">CONCATENATE("Smart Port to Circuit Assignment -  ",C758)</f>
        <v>Smart Port to Circuit Assignment -  SP3, CH18</v>
      </c>
      <c r="C758" s="27" t="s">
        <v>286</v>
      </c>
      <c r="D758" s="28">
        <f t="shared" ref="D758:D773" si="74">D757+1</f>
        <v>841</v>
      </c>
      <c r="E758" s="27"/>
      <c r="F758" s="29"/>
      <c r="G758" s="30"/>
      <c r="H758" s="28"/>
      <c r="I758" s="30"/>
      <c r="J758" s="75"/>
      <c r="K758" s="70"/>
      <c r="L758" s="27" t="s">
        <v>47</v>
      </c>
      <c r="M758" s="27" t="s">
        <v>51</v>
      </c>
      <c r="N758" s="27"/>
      <c r="O758" s="27"/>
      <c r="P758" s="26"/>
    </row>
    <row r="759" spans="1:16" s="31" customFormat="1" ht="15" hidden="1" customHeight="1" outlineLevel="2" x14ac:dyDescent="0.25">
      <c r="A759" s="27"/>
      <c r="B759" s="26" t="str">
        <f t="shared" si="73"/>
        <v>Smart Port to Circuit Assignment -  SP3, CH19</v>
      </c>
      <c r="C759" s="27" t="s">
        <v>287</v>
      </c>
      <c r="D759" s="28">
        <f t="shared" si="74"/>
        <v>842</v>
      </c>
      <c r="E759" s="27"/>
      <c r="F759" s="29"/>
      <c r="G759" s="30"/>
      <c r="H759" s="28"/>
      <c r="I759" s="30"/>
      <c r="J759" s="75"/>
      <c r="K759" s="70"/>
      <c r="L759" s="27" t="s">
        <v>47</v>
      </c>
      <c r="M759" s="27" t="s">
        <v>51</v>
      </c>
      <c r="N759" s="27"/>
      <c r="O759" s="27"/>
      <c r="P759" s="26"/>
    </row>
    <row r="760" spans="1:16" s="31" customFormat="1" ht="15" hidden="1" customHeight="1" outlineLevel="2" x14ac:dyDescent="0.25">
      <c r="A760" s="27"/>
      <c r="B760" s="26" t="str">
        <f t="shared" si="73"/>
        <v>Smart Port to Circuit Assignment -  SP3, CH20</v>
      </c>
      <c r="C760" s="27" t="s">
        <v>288</v>
      </c>
      <c r="D760" s="28">
        <f t="shared" si="74"/>
        <v>843</v>
      </c>
      <c r="E760" s="27"/>
      <c r="F760" s="29"/>
      <c r="G760" s="30"/>
      <c r="H760" s="28"/>
      <c r="I760" s="30"/>
      <c r="J760" s="75"/>
      <c r="K760" s="70"/>
      <c r="L760" s="27" t="s">
        <v>47</v>
      </c>
      <c r="M760" s="27" t="s">
        <v>51</v>
      </c>
      <c r="N760" s="27"/>
      <c r="O760" s="27"/>
      <c r="P760" s="26"/>
    </row>
    <row r="761" spans="1:16" s="31" customFormat="1" ht="15" hidden="1" customHeight="1" outlineLevel="2" x14ac:dyDescent="0.25">
      <c r="A761" s="27"/>
      <c r="B761" s="26" t="str">
        <f t="shared" si="73"/>
        <v>Smart Port to Circuit Assignment -  SP3, CH21</v>
      </c>
      <c r="C761" s="27" t="s">
        <v>289</v>
      </c>
      <c r="D761" s="28">
        <f t="shared" si="74"/>
        <v>844</v>
      </c>
      <c r="E761" s="27"/>
      <c r="F761" s="29"/>
      <c r="G761" s="30"/>
      <c r="H761" s="28"/>
      <c r="I761" s="30"/>
      <c r="J761" s="75"/>
      <c r="K761" s="70"/>
      <c r="L761" s="27" t="s">
        <v>47</v>
      </c>
      <c r="M761" s="27" t="s">
        <v>51</v>
      </c>
      <c r="N761" s="27"/>
      <c r="O761" s="27"/>
      <c r="P761" s="26"/>
    </row>
    <row r="762" spans="1:16" s="31" customFormat="1" ht="15" hidden="1" customHeight="1" outlineLevel="2" x14ac:dyDescent="0.25">
      <c r="A762" s="27"/>
      <c r="B762" s="26" t="str">
        <f t="shared" si="73"/>
        <v>Smart Port to Circuit Assignment -  SP3, CH22</v>
      </c>
      <c r="C762" s="27" t="s">
        <v>290</v>
      </c>
      <c r="D762" s="28">
        <f t="shared" si="74"/>
        <v>845</v>
      </c>
      <c r="E762" s="27"/>
      <c r="F762" s="29"/>
      <c r="G762" s="30"/>
      <c r="H762" s="28"/>
      <c r="I762" s="30"/>
      <c r="J762" s="75"/>
      <c r="K762" s="70"/>
      <c r="L762" s="27" t="s">
        <v>47</v>
      </c>
      <c r="M762" s="27" t="s">
        <v>51</v>
      </c>
      <c r="N762" s="27"/>
      <c r="O762" s="27"/>
      <c r="P762" s="26"/>
    </row>
    <row r="763" spans="1:16" s="31" customFormat="1" ht="15" hidden="1" customHeight="1" outlineLevel="2" x14ac:dyDescent="0.25">
      <c r="A763" s="27"/>
      <c r="B763" s="26" t="str">
        <f t="shared" si="73"/>
        <v>Smart Port to Circuit Assignment -  SP3, CH23</v>
      </c>
      <c r="C763" s="27" t="s">
        <v>291</v>
      </c>
      <c r="D763" s="28">
        <f t="shared" si="74"/>
        <v>846</v>
      </c>
      <c r="E763" s="27"/>
      <c r="F763" s="29"/>
      <c r="G763" s="30"/>
      <c r="H763" s="28"/>
      <c r="I763" s="30"/>
      <c r="J763" s="75"/>
      <c r="K763" s="70"/>
      <c r="L763" s="27" t="s">
        <v>47</v>
      </c>
      <c r="M763" s="27" t="s">
        <v>51</v>
      </c>
      <c r="N763" s="27"/>
      <c r="O763" s="27"/>
      <c r="P763" s="26"/>
    </row>
    <row r="764" spans="1:16" s="31" customFormat="1" ht="15" hidden="1" customHeight="1" outlineLevel="2" x14ac:dyDescent="0.25">
      <c r="A764" s="27"/>
      <c r="B764" s="26" t="str">
        <f t="shared" si="73"/>
        <v>Smart Port to Circuit Assignment -  SP3, CH24</v>
      </c>
      <c r="C764" s="27" t="s">
        <v>292</v>
      </c>
      <c r="D764" s="28">
        <f t="shared" si="74"/>
        <v>847</v>
      </c>
      <c r="E764" s="27"/>
      <c r="F764" s="29"/>
      <c r="G764" s="30"/>
      <c r="H764" s="28"/>
      <c r="I764" s="30"/>
      <c r="J764" s="75"/>
      <c r="K764" s="70"/>
      <c r="L764" s="27" t="s">
        <v>47</v>
      </c>
      <c r="M764" s="27" t="s">
        <v>51</v>
      </c>
      <c r="N764" s="27"/>
      <c r="O764" s="27"/>
      <c r="P764" s="26"/>
    </row>
    <row r="765" spans="1:16" s="31" customFormat="1" ht="15" hidden="1" customHeight="1" outlineLevel="2" x14ac:dyDescent="0.25">
      <c r="A765" s="27"/>
      <c r="B765" s="26" t="str">
        <f t="shared" si="73"/>
        <v>Smart Port to Circuit Assignment -  SP4, CH1</v>
      </c>
      <c r="C765" s="27" t="s">
        <v>293</v>
      </c>
      <c r="D765" s="28">
        <f t="shared" si="74"/>
        <v>848</v>
      </c>
      <c r="E765" s="27"/>
      <c r="F765" s="29"/>
      <c r="G765" s="30"/>
      <c r="H765" s="28"/>
      <c r="I765" s="30"/>
      <c r="J765" s="75"/>
      <c r="K765" s="70"/>
      <c r="L765" s="27" t="s">
        <v>47</v>
      </c>
      <c r="M765" s="27" t="s">
        <v>51</v>
      </c>
      <c r="N765" s="27"/>
      <c r="O765" s="27"/>
      <c r="P765" s="26"/>
    </row>
    <row r="766" spans="1:16" s="31" customFormat="1" ht="15" hidden="1" customHeight="1" outlineLevel="2" x14ac:dyDescent="0.25">
      <c r="A766" s="27"/>
      <c r="B766" s="26" t="str">
        <f t="shared" si="73"/>
        <v>Smart Port to Circuit Assignment -  SP4, CH2</v>
      </c>
      <c r="C766" s="27" t="s">
        <v>294</v>
      </c>
      <c r="D766" s="28">
        <f t="shared" si="74"/>
        <v>849</v>
      </c>
      <c r="E766" s="27"/>
      <c r="F766" s="29"/>
      <c r="G766" s="30"/>
      <c r="H766" s="28"/>
      <c r="I766" s="30"/>
      <c r="J766" s="75"/>
      <c r="K766" s="70"/>
      <c r="L766" s="27" t="s">
        <v>47</v>
      </c>
      <c r="M766" s="27" t="s">
        <v>51</v>
      </c>
      <c r="N766" s="27"/>
      <c r="O766" s="27"/>
      <c r="P766" s="26"/>
    </row>
    <row r="767" spans="1:16" s="31" customFormat="1" ht="15" hidden="1" customHeight="1" outlineLevel="2" x14ac:dyDescent="0.25">
      <c r="A767" s="27"/>
      <c r="B767" s="26" t="str">
        <f t="shared" si="73"/>
        <v>Smart Port to Circuit Assignment -  SP4, CH3</v>
      </c>
      <c r="C767" s="27" t="s">
        <v>295</v>
      </c>
      <c r="D767" s="28">
        <f t="shared" si="74"/>
        <v>850</v>
      </c>
      <c r="E767" s="27"/>
      <c r="F767" s="29"/>
      <c r="G767" s="30"/>
      <c r="H767" s="28"/>
      <c r="I767" s="30"/>
      <c r="J767" s="75"/>
      <c r="K767" s="70"/>
      <c r="L767" s="27" t="s">
        <v>47</v>
      </c>
      <c r="M767" s="27" t="s">
        <v>51</v>
      </c>
      <c r="N767" s="27"/>
      <c r="O767" s="27"/>
      <c r="P767" s="26"/>
    </row>
    <row r="768" spans="1:16" s="31" customFormat="1" ht="15" hidden="1" customHeight="1" outlineLevel="2" x14ac:dyDescent="0.25">
      <c r="A768" s="27"/>
      <c r="B768" s="26" t="str">
        <f t="shared" si="73"/>
        <v>Smart Port to Circuit Assignment -  SP4, CH4</v>
      </c>
      <c r="C768" s="27" t="s">
        <v>296</v>
      </c>
      <c r="D768" s="28">
        <f t="shared" si="74"/>
        <v>851</v>
      </c>
      <c r="E768" s="27"/>
      <c r="F768" s="29"/>
      <c r="G768" s="30"/>
      <c r="H768" s="28"/>
      <c r="I768" s="30"/>
      <c r="J768" s="75"/>
      <c r="K768" s="70"/>
      <c r="L768" s="27" t="s">
        <v>47</v>
      </c>
      <c r="M768" s="27" t="s">
        <v>51</v>
      </c>
      <c r="N768" s="27"/>
      <c r="O768" s="27"/>
      <c r="P768" s="26"/>
    </row>
    <row r="769" spans="1:16" s="31" customFormat="1" ht="15" hidden="1" customHeight="1" outlineLevel="2" x14ac:dyDescent="0.25">
      <c r="A769" s="27"/>
      <c r="B769" s="26" t="str">
        <f t="shared" si="73"/>
        <v>Smart Port to Circuit Assignment -  SP4, CH5</v>
      </c>
      <c r="C769" s="27" t="s">
        <v>297</v>
      </c>
      <c r="D769" s="28">
        <f t="shared" si="74"/>
        <v>852</v>
      </c>
      <c r="E769" s="27"/>
      <c r="F769" s="29"/>
      <c r="G769" s="30"/>
      <c r="H769" s="28"/>
      <c r="I769" s="30"/>
      <c r="J769" s="75"/>
      <c r="K769" s="70"/>
      <c r="L769" s="27" t="s">
        <v>47</v>
      </c>
      <c r="M769" s="27" t="s">
        <v>51</v>
      </c>
      <c r="N769" s="27"/>
      <c r="O769" s="27"/>
      <c r="P769" s="26"/>
    </row>
    <row r="770" spans="1:16" s="31" customFormat="1" ht="15" hidden="1" customHeight="1" outlineLevel="2" x14ac:dyDescent="0.25">
      <c r="A770" s="27"/>
      <c r="B770" s="26" t="str">
        <f t="shared" si="73"/>
        <v>Smart Port to Circuit Assignment -  SP4, CH6</v>
      </c>
      <c r="C770" s="27" t="s">
        <v>298</v>
      </c>
      <c r="D770" s="28">
        <f t="shared" si="74"/>
        <v>853</v>
      </c>
      <c r="E770" s="27"/>
      <c r="F770" s="29"/>
      <c r="G770" s="30"/>
      <c r="H770" s="28"/>
      <c r="I770" s="30"/>
      <c r="J770" s="75"/>
      <c r="K770" s="70"/>
      <c r="L770" s="27" t="s">
        <v>47</v>
      </c>
      <c r="M770" s="27" t="s">
        <v>51</v>
      </c>
      <c r="N770" s="27"/>
      <c r="O770" s="27"/>
      <c r="P770" s="26"/>
    </row>
    <row r="771" spans="1:16" s="31" customFormat="1" ht="15" hidden="1" customHeight="1" outlineLevel="2" x14ac:dyDescent="0.25">
      <c r="A771" s="27"/>
      <c r="B771" s="26" t="str">
        <f t="shared" si="73"/>
        <v>Smart Port to Circuit Assignment -  SP4, CH7</v>
      </c>
      <c r="C771" s="27" t="s">
        <v>299</v>
      </c>
      <c r="D771" s="28">
        <f t="shared" si="74"/>
        <v>854</v>
      </c>
      <c r="E771" s="27"/>
      <c r="F771" s="29"/>
      <c r="G771" s="30"/>
      <c r="H771" s="28"/>
      <c r="I771" s="30"/>
      <c r="J771" s="75"/>
      <c r="K771" s="70"/>
      <c r="L771" s="27" t="s">
        <v>47</v>
      </c>
      <c r="M771" s="27" t="s">
        <v>51</v>
      </c>
      <c r="N771" s="27"/>
      <c r="O771" s="27"/>
      <c r="P771" s="26"/>
    </row>
    <row r="772" spans="1:16" s="31" customFormat="1" ht="15" hidden="1" customHeight="1" outlineLevel="2" x14ac:dyDescent="0.25">
      <c r="A772" s="27"/>
      <c r="B772" s="26" t="str">
        <f t="shared" si="73"/>
        <v>Smart Port to Circuit Assignment -  SP4, CH8</v>
      </c>
      <c r="C772" s="27" t="s">
        <v>300</v>
      </c>
      <c r="D772" s="28">
        <f t="shared" si="74"/>
        <v>855</v>
      </c>
      <c r="E772" s="27"/>
      <c r="F772" s="29"/>
      <c r="G772" s="30"/>
      <c r="H772" s="28"/>
      <c r="I772" s="30"/>
      <c r="J772" s="75"/>
      <c r="K772" s="70"/>
      <c r="L772" s="27" t="s">
        <v>47</v>
      </c>
      <c r="M772" s="27" t="s">
        <v>51</v>
      </c>
      <c r="N772" s="27"/>
      <c r="O772" s="27"/>
      <c r="P772" s="26"/>
    </row>
    <row r="773" spans="1:16" s="31" customFormat="1" ht="15" hidden="1" customHeight="1" outlineLevel="2" x14ac:dyDescent="0.25">
      <c r="A773" s="27"/>
      <c r="B773" s="26" t="str">
        <f t="shared" si="73"/>
        <v>Smart Port to Circuit Assignment -  SP4, CH9</v>
      </c>
      <c r="C773" s="27" t="s">
        <v>301</v>
      </c>
      <c r="D773" s="28">
        <f t="shared" si="74"/>
        <v>856</v>
      </c>
      <c r="E773" s="27"/>
      <c r="F773" s="29"/>
      <c r="G773" s="30"/>
      <c r="H773" s="28"/>
      <c r="I773" s="30"/>
      <c r="J773" s="75"/>
      <c r="K773" s="70"/>
      <c r="L773" s="27" t="s">
        <v>47</v>
      </c>
      <c r="M773" s="27" t="s">
        <v>51</v>
      </c>
      <c r="N773" s="27"/>
      <c r="O773" s="27"/>
      <c r="P773" s="26"/>
    </row>
    <row r="774" spans="1:16" s="31" customFormat="1" ht="15" hidden="1" customHeight="1" outlineLevel="2" x14ac:dyDescent="0.25">
      <c r="A774" s="27"/>
      <c r="B774" s="26" t="str">
        <f t="shared" si="73"/>
        <v>Smart Port to Circuit Assignment -  SP4, CH10</v>
      </c>
      <c r="C774" s="27" t="s">
        <v>302</v>
      </c>
      <c r="D774" s="28">
        <f t="shared" ref="D774:D788" si="75">D773+1</f>
        <v>857</v>
      </c>
      <c r="E774" s="27"/>
      <c r="F774" s="29"/>
      <c r="G774" s="30"/>
      <c r="H774" s="28"/>
      <c r="I774" s="30"/>
      <c r="J774" s="75"/>
      <c r="K774" s="70"/>
      <c r="L774" s="27" t="s">
        <v>47</v>
      </c>
      <c r="M774" s="27" t="s">
        <v>51</v>
      </c>
      <c r="N774" s="27"/>
      <c r="O774" s="27"/>
      <c r="P774" s="26"/>
    </row>
    <row r="775" spans="1:16" s="31" customFormat="1" ht="15" hidden="1" customHeight="1" outlineLevel="2" x14ac:dyDescent="0.25">
      <c r="A775" s="27"/>
      <c r="B775" s="26" t="str">
        <f t="shared" si="73"/>
        <v>Smart Port to Circuit Assignment -  SP4, CH11</v>
      </c>
      <c r="C775" s="27" t="s">
        <v>303</v>
      </c>
      <c r="D775" s="28">
        <f t="shared" si="75"/>
        <v>858</v>
      </c>
      <c r="E775" s="27"/>
      <c r="F775" s="29"/>
      <c r="G775" s="30"/>
      <c r="H775" s="28"/>
      <c r="I775" s="30"/>
      <c r="J775" s="75"/>
      <c r="K775" s="70"/>
      <c r="L775" s="27" t="s">
        <v>47</v>
      </c>
      <c r="M775" s="27" t="s">
        <v>51</v>
      </c>
      <c r="N775" s="27"/>
      <c r="O775" s="27"/>
      <c r="P775" s="26"/>
    </row>
    <row r="776" spans="1:16" s="31" customFormat="1" ht="15" hidden="1" customHeight="1" outlineLevel="2" x14ac:dyDescent="0.25">
      <c r="A776" s="27"/>
      <c r="B776" s="26" t="str">
        <f t="shared" si="73"/>
        <v>Smart Port to Circuit Assignment -  SP4, CH12</v>
      </c>
      <c r="C776" s="27" t="s">
        <v>304</v>
      </c>
      <c r="D776" s="28">
        <f t="shared" si="75"/>
        <v>859</v>
      </c>
      <c r="E776" s="27"/>
      <c r="F776" s="29"/>
      <c r="G776" s="30"/>
      <c r="H776" s="28"/>
      <c r="I776" s="30"/>
      <c r="J776" s="75"/>
      <c r="K776" s="70"/>
      <c r="L776" s="27" t="s">
        <v>47</v>
      </c>
      <c r="M776" s="27" t="s">
        <v>51</v>
      </c>
      <c r="N776" s="27"/>
      <c r="O776" s="27"/>
      <c r="P776" s="26"/>
    </row>
    <row r="777" spans="1:16" s="31" customFormat="1" ht="15" hidden="1" customHeight="1" outlineLevel="2" x14ac:dyDescent="0.25">
      <c r="A777" s="27"/>
      <c r="B777" s="26" t="str">
        <f t="shared" si="73"/>
        <v>Smart Port to Circuit Assignment -  SP4, CH13</v>
      </c>
      <c r="C777" s="27" t="s">
        <v>305</v>
      </c>
      <c r="D777" s="28">
        <f t="shared" si="75"/>
        <v>860</v>
      </c>
      <c r="E777" s="27"/>
      <c r="F777" s="29"/>
      <c r="G777" s="30"/>
      <c r="H777" s="28"/>
      <c r="I777" s="30"/>
      <c r="J777" s="75"/>
      <c r="K777" s="70"/>
      <c r="L777" s="27" t="s">
        <v>47</v>
      </c>
      <c r="M777" s="27" t="s">
        <v>51</v>
      </c>
      <c r="N777" s="27"/>
      <c r="O777" s="27"/>
      <c r="P777" s="26"/>
    </row>
    <row r="778" spans="1:16" s="31" customFormat="1" ht="15" hidden="1" customHeight="1" outlineLevel="2" x14ac:dyDescent="0.25">
      <c r="A778" s="27"/>
      <c r="B778" s="26" t="str">
        <f t="shared" si="73"/>
        <v>Smart Port to Circuit Assignment -  SP4, CH14</v>
      </c>
      <c r="C778" s="27" t="s">
        <v>306</v>
      </c>
      <c r="D778" s="28">
        <f t="shared" si="75"/>
        <v>861</v>
      </c>
      <c r="E778" s="27"/>
      <c r="F778" s="29"/>
      <c r="G778" s="30"/>
      <c r="H778" s="28"/>
      <c r="I778" s="30"/>
      <c r="J778" s="75"/>
      <c r="K778" s="70"/>
      <c r="L778" s="27" t="s">
        <v>47</v>
      </c>
      <c r="M778" s="27" t="s">
        <v>51</v>
      </c>
      <c r="N778" s="27"/>
      <c r="O778" s="27"/>
      <c r="P778" s="26"/>
    </row>
    <row r="779" spans="1:16" s="31" customFormat="1" ht="15" hidden="1" customHeight="1" outlineLevel="2" x14ac:dyDescent="0.25">
      <c r="A779" s="27"/>
      <c r="B779" s="26" t="str">
        <f t="shared" si="73"/>
        <v>Smart Port to Circuit Assignment -  SP4, CH15</v>
      </c>
      <c r="C779" s="27" t="s">
        <v>307</v>
      </c>
      <c r="D779" s="28">
        <f t="shared" si="75"/>
        <v>862</v>
      </c>
      <c r="E779" s="27"/>
      <c r="F779" s="29"/>
      <c r="G779" s="30"/>
      <c r="H779" s="28"/>
      <c r="I779" s="30"/>
      <c r="J779" s="75"/>
      <c r="K779" s="70"/>
      <c r="L779" s="27" t="s">
        <v>47</v>
      </c>
      <c r="M779" s="27" t="s">
        <v>51</v>
      </c>
      <c r="N779" s="27"/>
      <c r="O779" s="27"/>
      <c r="P779" s="26"/>
    </row>
    <row r="780" spans="1:16" s="31" customFormat="1" ht="15.75" hidden="1" customHeight="1" outlineLevel="2" x14ac:dyDescent="0.25">
      <c r="A780" s="25"/>
      <c r="B780" s="26" t="str">
        <f t="shared" si="73"/>
        <v>Smart Port to Circuit Assignment -  SP4, CH16</v>
      </c>
      <c r="C780" s="27" t="s">
        <v>308</v>
      </c>
      <c r="D780" s="28">
        <f t="shared" si="75"/>
        <v>863</v>
      </c>
      <c r="E780" s="27"/>
      <c r="F780" s="29"/>
      <c r="G780" s="30"/>
      <c r="H780" s="28"/>
      <c r="I780" s="30"/>
      <c r="J780" s="75"/>
      <c r="K780" s="70"/>
      <c r="L780" s="27" t="s">
        <v>47</v>
      </c>
      <c r="M780" s="27" t="s">
        <v>51</v>
      </c>
      <c r="N780" s="27"/>
      <c r="O780" s="27"/>
      <c r="P780" s="26"/>
    </row>
    <row r="781" spans="1:16" s="31" customFormat="1" ht="15.75" hidden="1" customHeight="1" outlineLevel="2" x14ac:dyDescent="0.25">
      <c r="A781" s="25"/>
      <c r="B781" s="26" t="str">
        <f t="shared" si="73"/>
        <v>Smart Port to Circuit Assignment -  SP4, CH17</v>
      </c>
      <c r="C781" s="27" t="s">
        <v>309</v>
      </c>
      <c r="D781" s="28">
        <f t="shared" si="75"/>
        <v>864</v>
      </c>
      <c r="E781" s="27"/>
      <c r="F781" s="29"/>
      <c r="G781" s="30"/>
      <c r="H781" s="28"/>
      <c r="I781" s="30"/>
      <c r="J781" s="75"/>
      <c r="K781" s="70"/>
      <c r="L781" s="27" t="s">
        <v>47</v>
      </c>
      <c r="M781" s="27" t="s">
        <v>51</v>
      </c>
      <c r="N781" s="27"/>
      <c r="O781" s="27"/>
      <c r="P781" s="26"/>
    </row>
    <row r="782" spans="1:16" s="31" customFormat="1" ht="15.75" hidden="1" customHeight="1" outlineLevel="2" x14ac:dyDescent="0.25">
      <c r="A782" s="25"/>
      <c r="B782" s="26" t="str">
        <f t="shared" si="73"/>
        <v>Smart Port to Circuit Assignment -  SP4, CH18</v>
      </c>
      <c r="C782" s="27" t="s">
        <v>310</v>
      </c>
      <c r="D782" s="28">
        <f t="shared" si="75"/>
        <v>865</v>
      </c>
      <c r="E782" s="27"/>
      <c r="F782" s="29"/>
      <c r="G782" s="30"/>
      <c r="H782" s="28"/>
      <c r="I782" s="30"/>
      <c r="J782" s="75"/>
      <c r="K782" s="70"/>
      <c r="L782" s="27" t="s">
        <v>47</v>
      </c>
      <c r="M782" s="27" t="s">
        <v>51</v>
      </c>
      <c r="N782" s="27"/>
      <c r="O782" s="27"/>
      <c r="P782" s="26"/>
    </row>
    <row r="783" spans="1:16" s="31" customFormat="1" ht="15.75" hidden="1" customHeight="1" outlineLevel="2" x14ac:dyDescent="0.25">
      <c r="A783" s="25"/>
      <c r="B783" s="26" t="str">
        <f t="shared" si="73"/>
        <v>Smart Port to Circuit Assignment -  SP4, CH19</v>
      </c>
      <c r="C783" s="27" t="s">
        <v>311</v>
      </c>
      <c r="D783" s="28">
        <f t="shared" si="75"/>
        <v>866</v>
      </c>
      <c r="E783" s="27"/>
      <c r="F783" s="29"/>
      <c r="G783" s="30"/>
      <c r="H783" s="28"/>
      <c r="I783" s="30"/>
      <c r="J783" s="75"/>
      <c r="K783" s="70"/>
      <c r="L783" s="27" t="s">
        <v>47</v>
      </c>
      <c r="M783" s="27" t="s">
        <v>51</v>
      </c>
      <c r="N783" s="27"/>
      <c r="O783" s="27"/>
      <c r="P783" s="26"/>
    </row>
    <row r="784" spans="1:16" s="31" customFormat="1" ht="15.75" hidden="1" customHeight="1" outlineLevel="2" x14ac:dyDescent="0.25">
      <c r="A784" s="25"/>
      <c r="B784" s="26" t="str">
        <f t="shared" si="73"/>
        <v>Smart Port to Circuit Assignment -  SP4, CH20</v>
      </c>
      <c r="C784" s="27" t="s">
        <v>312</v>
      </c>
      <c r="D784" s="28">
        <f t="shared" si="75"/>
        <v>867</v>
      </c>
      <c r="E784" s="27"/>
      <c r="F784" s="29"/>
      <c r="G784" s="30"/>
      <c r="H784" s="28"/>
      <c r="I784" s="30"/>
      <c r="J784" s="75"/>
      <c r="K784" s="70"/>
      <c r="L784" s="27" t="s">
        <v>47</v>
      </c>
      <c r="M784" s="27" t="s">
        <v>51</v>
      </c>
      <c r="N784" s="27"/>
      <c r="O784" s="27"/>
      <c r="P784" s="26"/>
    </row>
    <row r="785" spans="1:16" s="31" customFormat="1" ht="15.75" hidden="1" customHeight="1" outlineLevel="2" x14ac:dyDescent="0.25">
      <c r="A785" s="25"/>
      <c r="B785" s="26" t="str">
        <f t="shared" si="73"/>
        <v>Smart Port to Circuit Assignment -  SP4, CH21</v>
      </c>
      <c r="C785" s="27" t="s">
        <v>313</v>
      </c>
      <c r="D785" s="28">
        <f t="shared" si="75"/>
        <v>868</v>
      </c>
      <c r="E785" s="27"/>
      <c r="F785" s="29"/>
      <c r="G785" s="30"/>
      <c r="H785" s="28"/>
      <c r="I785" s="30"/>
      <c r="J785" s="75"/>
      <c r="K785" s="70"/>
      <c r="L785" s="27" t="s">
        <v>47</v>
      </c>
      <c r="M785" s="27" t="s">
        <v>51</v>
      </c>
      <c r="N785" s="27"/>
      <c r="O785" s="27"/>
      <c r="P785" s="26"/>
    </row>
    <row r="786" spans="1:16" s="31" customFormat="1" ht="15.75" hidden="1" customHeight="1" outlineLevel="2" x14ac:dyDescent="0.25">
      <c r="A786" s="25"/>
      <c r="B786" s="26" t="str">
        <f t="shared" si="73"/>
        <v>Smart Port to Circuit Assignment -  SP4, CH22</v>
      </c>
      <c r="C786" s="27" t="s">
        <v>314</v>
      </c>
      <c r="D786" s="28">
        <f t="shared" si="75"/>
        <v>869</v>
      </c>
      <c r="E786" s="27"/>
      <c r="F786" s="29"/>
      <c r="G786" s="30"/>
      <c r="H786" s="28"/>
      <c r="I786" s="30"/>
      <c r="J786" s="75"/>
      <c r="K786" s="70"/>
      <c r="L786" s="27" t="s">
        <v>47</v>
      </c>
      <c r="M786" s="27" t="s">
        <v>51</v>
      </c>
      <c r="N786" s="27"/>
      <c r="O786" s="27"/>
      <c r="P786" s="26"/>
    </row>
    <row r="787" spans="1:16" s="31" customFormat="1" ht="15.75" hidden="1" customHeight="1" outlineLevel="2" x14ac:dyDescent="0.25">
      <c r="A787" s="25"/>
      <c r="B787" s="26" t="str">
        <f t="shared" si="73"/>
        <v>Smart Port to Circuit Assignment -  SP4, CH23</v>
      </c>
      <c r="C787" s="27" t="s">
        <v>315</v>
      </c>
      <c r="D787" s="28">
        <f t="shared" si="75"/>
        <v>870</v>
      </c>
      <c r="E787" s="27"/>
      <c r="F787" s="29"/>
      <c r="G787" s="30"/>
      <c r="H787" s="28"/>
      <c r="I787" s="30"/>
      <c r="J787" s="75"/>
      <c r="K787" s="70"/>
      <c r="L787" s="27" t="s">
        <v>47</v>
      </c>
      <c r="M787" s="27" t="s">
        <v>51</v>
      </c>
      <c r="N787" s="27"/>
      <c r="O787" s="27"/>
      <c r="P787" s="26"/>
    </row>
    <row r="788" spans="1:16" s="31" customFormat="1" ht="15.75" hidden="1" customHeight="1" outlineLevel="2" x14ac:dyDescent="0.25">
      <c r="A788" s="25"/>
      <c r="B788" s="26" t="str">
        <f t="shared" si="73"/>
        <v>Smart Port to Circuit Assignment -  SP4, CH24</v>
      </c>
      <c r="C788" s="27" t="s">
        <v>316</v>
      </c>
      <c r="D788" s="28">
        <f t="shared" si="75"/>
        <v>871</v>
      </c>
      <c r="E788" s="27"/>
      <c r="F788" s="29"/>
      <c r="G788" s="30"/>
      <c r="H788" s="28"/>
      <c r="I788" s="30"/>
      <c r="J788" s="75"/>
      <c r="K788" s="70"/>
      <c r="L788" s="27" t="s">
        <v>47</v>
      </c>
      <c r="M788" s="27" t="s">
        <v>51</v>
      </c>
      <c r="N788" s="27"/>
      <c r="O788" s="27"/>
      <c r="P788" s="26"/>
    </row>
    <row r="789" spans="1:16" s="31" customFormat="1" outlineLevel="1" collapsed="1" x14ac:dyDescent="0.25">
      <c r="A789" s="25"/>
      <c r="B789" s="26"/>
      <c r="C789" s="27"/>
      <c r="D789" s="28"/>
      <c r="E789" s="27"/>
      <c r="F789" s="29"/>
      <c r="G789" s="30"/>
      <c r="H789" s="28"/>
      <c r="I789" s="30"/>
      <c r="J789" s="71"/>
      <c r="K789" s="70"/>
      <c r="L789" s="27"/>
      <c r="M789" s="27"/>
      <c r="N789" s="27"/>
      <c r="O789" s="27"/>
      <c r="P789" s="26"/>
    </row>
    <row r="790" spans="1:16" outlineLevel="1" x14ac:dyDescent="0.25">
      <c r="B790" s="18" t="s">
        <v>888</v>
      </c>
      <c r="C790" s="8"/>
      <c r="D790" s="9">
        <v>872</v>
      </c>
      <c r="E790" s="8">
        <f>D887</f>
        <v>967</v>
      </c>
      <c r="F790" s="10"/>
      <c r="G790" s="11" t="s">
        <v>144</v>
      </c>
      <c r="H790" s="9"/>
      <c r="I790" s="11"/>
      <c r="J790" s="81" t="s">
        <v>419</v>
      </c>
      <c r="K790" s="182" t="s">
        <v>996</v>
      </c>
      <c r="L790" s="184" t="s">
        <v>47</v>
      </c>
      <c r="M790" s="175" t="s">
        <v>51</v>
      </c>
      <c r="N790" s="8"/>
      <c r="O790" s="175" t="s">
        <v>163</v>
      </c>
      <c r="P790" s="276" t="s">
        <v>892</v>
      </c>
    </row>
    <row r="791" spans="1:16" outlineLevel="1" x14ac:dyDescent="0.25">
      <c r="B791" s="24"/>
      <c r="C791" s="14"/>
      <c r="D791" s="15"/>
      <c r="E791" s="14"/>
      <c r="F791" s="16"/>
      <c r="G791" s="17"/>
      <c r="H791" s="15"/>
      <c r="I791" s="17"/>
      <c r="J791" s="74"/>
      <c r="K791" s="181"/>
      <c r="L791" s="186"/>
      <c r="M791" s="177"/>
      <c r="N791" s="14"/>
      <c r="O791" s="177"/>
      <c r="P791" s="277"/>
    </row>
    <row r="792" spans="1:16" ht="15.75" hidden="1" customHeight="1" outlineLevel="2" x14ac:dyDescent="0.25">
      <c r="B792" s="33" t="str">
        <f>CONCATENATE("Virtual Meter Assignment - Circuit ",C792)</f>
        <v>Virtual Meter Assignment - Circuit 1</v>
      </c>
      <c r="C792" s="34">
        <v>1</v>
      </c>
      <c r="D792" s="21">
        <f>D790</f>
        <v>872</v>
      </c>
      <c r="G792" s="23" t="s">
        <v>144</v>
      </c>
      <c r="J792" s="82" t="s">
        <v>419</v>
      </c>
      <c r="K792" s="220">
        <f>K690+1</f>
        <v>586</v>
      </c>
      <c r="L792" s="34" t="s">
        <v>47</v>
      </c>
      <c r="M792" s="34" t="s">
        <v>51</v>
      </c>
      <c r="O792" s="34" t="s">
        <v>163</v>
      </c>
    </row>
    <row r="793" spans="1:16" ht="15.75" hidden="1" customHeight="1" outlineLevel="2" x14ac:dyDescent="0.25">
      <c r="B793" s="33" t="str">
        <f t="shared" ref="B793:B856" si="76">CONCATENATE("Virtual Meter Assignment - Circuit ",C793)</f>
        <v>Virtual Meter Assignment - Circuit 2</v>
      </c>
      <c r="C793" s="34">
        <f t="shared" ref="C793:D808" si="77">C792+1</f>
        <v>2</v>
      </c>
      <c r="D793" s="21">
        <f t="shared" si="77"/>
        <v>873</v>
      </c>
      <c r="G793" s="23" t="s">
        <v>144</v>
      </c>
      <c r="J793" s="82" t="s">
        <v>419</v>
      </c>
      <c r="K793" s="220">
        <f t="shared" ref="K793:K856" si="78">K792+1</f>
        <v>587</v>
      </c>
      <c r="L793" s="34" t="s">
        <v>47</v>
      </c>
      <c r="M793" s="34" t="s">
        <v>51</v>
      </c>
      <c r="O793" s="34" t="s">
        <v>163</v>
      </c>
    </row>
    <row r="794" spans="1:16" ht="15.75" hidden="1" customHeight="1" outlineLevel="2" x14ac:dyDescent="0.25">
      <c r="B794" s="33" t="str">
        <f t="shared" si="76"/>
        <v>Virtual Meter Assignment - Circuit 3</v>
      </c>
      <c r="C794" s="34">
        <f t="shared" si="77"/>
        <v>3</v>
      </c>
      <c r="D794" s="21">
        <f t="shared" si="77"/>
        <v>874</v>
      </c>
      <c r="G794" s="23" t="s">
        <v>144</v>
      </c>
      <c r="J794" s="82" t="s">
        <v>419</v>
      </c>
      <c r="K794" s="220">
        <f t="shared" si="78"/>
        <v>588</v>
      </c>
      <c r="L794" s="34" t="s">
        <v>47</v>
      </c>
      <c r="M794" s="34" t="s">
        <v>51</v>
      </c>
      <c r="O794" s="34" t="s">
        <v>163</v>
      </c>
    </row>
    <row r="795" spans="1:16" ht="15.75" hidden="1" customHeight="1" outlineLevel="2" x14ac:dyDescent="0.25">
      <c r="B795" s="33" t="str">
        <f t="shared" si="76"/>
        <v>Virtual Meter Assignment - Circuit 4</v>
      </c>
      <c r="C795" s="34">
        <f t="shared" si="77"/>
        <v>4</v>
      </c>
      <c r="D795" s="21">
        <f t="shared" si="77"/>
        <v>875</v>
      </c>
      <c r="G795" s="23" t="s">
        <v>144</v>
      </c>
      <c r="J795" s="82" t="s">
        <v>419</v>
      </c>
      <c r="K795" s="220">
        <f t="shared" si="78"/>
        <v>589</v>
      </c>
      <c r="L795" s="34" t="s">
        <v>47</v>
      </c>
      <c r="M795" s="34" t="s">
        <v>51</v>
      </c>
      <c r="O795" s="34" t="s">
        <v>163</v>
      </c>
    </row>
    <row r="796" spans="1:16" ht="15.75" hidden="1" customHeight="1" outlineLevel="2" x14ac:dyDescent="0.25">
      <c r="B796" s="33" t="str">
        <f t="shared" si="76"/>
        <v>Virtual Meter Assignment - Circuit 5</v>
      </c>
      <c r="C796" s="34">
        <f t="shared" si="77"/>
        <v>5</v>
      </c>
      <c r="D796" s="21">
        <f t="shared" si="77"/>
        <v>876</v>
      </c>
      <c r="G796" s="23" t="s">
        <v>144</v>
      </c>
      <c r="J796" s="82" t="s">
        <v>419</v>
      </c>
      <c r="K796" s="220">
        <f t="shared" si="78"/>
        <v>590</v>
      </c>
      <c r="L796" s="34" t="s">
        <v>47</v>
      </c>
      <c r="M796" s="34" t="s">
        <v>51</v>
      </c>
      <c r="O796" s="34" t="s">
        <v>163</v>
      </c>
    </row>
    <row r="797" spans="1:16" ht="15.75" hidden="1" customHeight="1" outlineLevel="2" x14ac:dyDescent="0.25">
      <c r="B797" s="33" t="str">
        <f t="shared" si="76"/>
        <v>Virtual Meter Assignment - Circuit 6</v>
      </c>
      <c r="C797" s="34">
        <f t="shared" si="77"/>
        <v>6</v>
      </c>
      <c r="D797" s="21">
        <f t="shared" si="77"/>
        <v>877</v>
      </c>
      <c r="G797" s="23" t="s">
        <v>144</v>
      </c>
      <c r="J797" s="82" t="s">
        <v>419</v>
      </c>
      <c r="K797" s="220">
        <f t="shared" si="78"/>
        <v>591</v>
      </c>
      <c r="L797" s="34" t="s">
        <v>47</v>
      </c>
      <c r="M797" s="34" t="s">
        <v>51</v>
      </c>
      <c r="O797" s="34" t="s">
        <v>163</v>
      </c>
    </row>
    <row r="798" spans="1:16" ht="15.75" hidden="1" customHeight="1" outlineLevel="2" x14ac:dyDescent="0.25">
      <c r="B798" s="33" t="str">
        <f t="shared" si="76"/>
        <v>Virtual Meter Assignment - Circuit 7</v>
      </c>
      <c r="C798" s="34">
        <f t="shared" si="77"/>
        <v>7</v>
      </c>
      <c r="D798" s="21">
        <f t="shared" si="77"/>
        <v>878</v>
      </c>
      <c r="G798" s="23" t="s">
        <v>144</v>
      </c>
      <c r="J798" s="82" t="s">
        <v>419</v>
      </c>
      <c r="K798" s="220">
        <f t="shared" si="78"/>
        <v>592</v>
      </c>
      <c r="L798" s="34" t="s">
        <v>47</v>
      </c>
      <c r="M798" s="34" t="s">
        <v>51</v>
      </c>
      <c r="O798" s="34" t="s">
        <v>163</v>
      </c>
    </row>
    <row r="799" spans="1:16" ht="15" hidden="1" customHeight="1" outlineLevel="2" x14ac:dyDescent="0.25">
      <c r="A799" s="34"/>
      <c r="B799" s="33" t="str">
        <f t="shared" si="76"/>
        <v>Virtual Meter Assignment - Circuit 8</v>
      </c>
      <c r="C799" s="34">
        <f t="shared" si="77"/>
        <v>8</v>
      </c>
      <c r="D799" s="21">
        <f t="shared" si="77"/>
        <v>879</v>
      </c>
      <c r="G799" s="23" t="s">
        <v>144</v>
      </c>
      <c r="J799" s="82" t="s">
        <v>419</v>
      </c>
      <c r="K799" s="220">
        <f t="shared" si="78"/>
        <v>593</v>
      </c>
      <c r="L799" s="34" t="s">
        <v>47</v>
      </c>
      <c r="M799" s="34" t="s">
        <v>51</v>
      </c>
      <c r="O799" s="34" t="s">
        <v>163</v>
      </c>
    </row>
    <row r="800" spans="1:16" ht="15" hidden="1" customHeight="1" outlineLevel="2" x14ac:dyDescent="0.25">
      <c r="A800" s="34"/>
      <c r="B800" s="33" t="str">
        <f t="shared" si="76"/>
        <v>Virtual Meter Assignment - Circuit 9</v>
      </c>
      <c r="C800" s="34">
        <f t="shared" si="77"/>
        <v>9</v>
      </c>
      <c r="D800" s="21">
        <f t="shared" si="77"/>
        <v>880</v>
      </c>
      <c r="G800" s="23" t="s">
        <v>144</v>
      </c>
      <c r="J800" s="82" t="s">
        <v>419</v>
      </c>
      <c r="K800" s="220">
        <f t="shared" si="78"/>
        <v>594</v>
      </c>
      <c r="L800" s="34" t="s">
        <v>47</v>
      </c>
      <c r="M800" s="34" t="s">
        <v>51</v>
      </c>
      <c r="O800" s="34" t="s">
        <v>163</v>
      </c>
    </row>
    <row r="801" spans="1:15" ht="15" hidden="1" customHeight="1" outlineLevel="2" x14ac:dyDescent="0.25">
      <c r="A801" s="34"/>
      <c r="B801" s="33" t="str">
        <f t="shared" si="76"/>
        <v>Virtual Meter Assignment - Circuit 10</v>
      </c>
      <c r="C801" s="34">
        <f t="shared" si="77"/>
        <v>10</v>
      </c>
      <c r="D801" s="21">
        <f t="shared" si="77"/>
        <v>881</v>
      </c>
      <c r="G801" s="23" t="s">
        <v>144</v>
      </c>
      <c r="J801" s="82" t="s">
        <v>419</v>
      </c>
      <c r="K801" s="220">
        <f t="shared" si="78"/>
        <v>595</v>
      </c>
      <c r="L801" s="34" t="s">
        <v>47</v>
      </c>
      <c r="M801" s="34" t="s">
        <v>51</v>
      </c>
      <c r="O801" s="34" t="s">
        <v>163</v>
      </c>
    </row>
    <row r="802" spans="1:15" ht="15" hidden="1" customHeight="1" outlineLevel="2" x14ac:dyDescent="0.25">
      <c r="A802" s="34"/>
      <c r="B802" s="33" t="str">
        <f t="shared" si="76"/>
        <v>Virtual Meter Assignment - Circuit 11</v>
      </c>
      <c r="C802" s="34">
        <f t="shared" si="77"/>
        <v>11</v>
      </c>
      <c r="D802" s="21">
        <f t="shared" si="77"/>
        <v>882</v>
      </c>
      <c r="G802" s="23" t="s">
        <v>144</v>
      </c>
      <c r="J802" s="82" t="s">
        <v>419</v>
      </c>
      <c r="K802" s="220">
        <f t="shared" si="78"/>
        <v>596</v>
      </c>
      <c r="L802" s="34" t="s">
        <v>47</v>
      </c>
      <c r="M802" s="34" t="s">
        <v>51</v>
      </c>
      <c r="O802" s="34" t="s">
        <v>163</v>
      </c>
    </row>
    <row r="803" spans="1:15" ht="15" hidden="1" customHeight="1" outlineLevel="2" x14ac:dyDescent="0.25">
      <c r="A803" s="34"/>
      <c r="B803" s="33" t="str">
        <f t="shared" si="76"/>
        <v>Virtual Meter Assignment - Circuit 12</v>
      </c>
      <c r="C803" s="34">
        <f t="shared" si="77"/>
        <v>12</v>
      </c>
      <c r="D803" s="21">
        <f t="shared" si="77"/>
        <v>883</v>
      </c>
      <c r="G803" s="23" t="s">
        <v>144</v>
      </c>
      <c r="J803" s="82" t="s">
        <v>419</v>
      </c>
      <c r="K803" s="220">
        <f t="shared" si="78"/>
        <v>597</v>
      </c>
      <c r="L803" s="34" t="s">
        <v>47</v>
      </c>
      <c r="M803" s="34" t="s">
        <v>51</v>
      </c>
      <c r="O803" s="34" t="s">
        <v>163</v>
      </c>
    </row>
    <row r="804" spans="1:15" ht="15" hidden="1" customHeight="1" outlineLevel="2" x14ac:dyDescent="0.25">
      <c r="A804" s="34"/>
      <c r="B804" s="33" t="str">
        <f t="shared" si="76"/>
        <v>Virtual Meter Assignment - Circuit 13</v>
      </c>
      <c r="C804" s="34">
        <f t="shared" si="77"/>
        <v>13</v>
      </c>
      <c r="D804" s="21">
        <f t="shared" si="77"/>
        <v>884</v>
      </c>
      <c r="G804" s="23" t="s">
        <v>144</v>
      </c>
      <c r="J804" s="82" t="s">
        <v>419</v>
      </c>
      <c r="K804" s="220">
        <f t="shared" si="78"/>
        <v>598</v>
      </c>
      <c r="L804" s="34" t="s">
        <v>47</v>
      </c>
      <c r="M804" s="34" t="s">
        <v>51</v>
      </c>
      <c r="O804" s="34" t="s">
        <v>163</v>
      </c>
    </row>
    <row r="805" spans="1:15" ht="15" hidden="1" customHeight="1" outlineLevel="2" x14ac:dyDescent="0.25">
      <c r="A805" s="34"/>
      <c r="B805" s="33" t="str">
        <f t="shared" si="76"/>
        <v>Virtual Meter Assignment - Circuit 14</v>
      </c>
      <c r="C805" s="34">
        <f t="shared" si="77"/>
        <v>14</v>
      </c>
      <c r="D805" s="21">
        <f t="shared" si="77"/>
        <v>885</v>
      </c>
      <c r="G805" s="23" t="s">
        <v>144</v>
      </c>
      <c r="J805" s="82" t="s">
        <v>419</v>
      </c>
      <c r="K805" s="220">
        <f t="shared" si="78"/>
        <v>599</v>
      </c>
      <c r="L805" s="34" t="s">
        <v>47</v>
      </c>
      <c r="M805" s="34" t="s">
        <v>51</v>
      </c>
      <c r="O805" s="34" t="s">
        <v>163</v>
      </c>
    </row>
    <row r="806" spans="1:15" ht="15" hidden="1" customHeight="1" outlineLevel="2" x14ac:dyDescent="0.25">
      <c r="A806" s="34"/>
      <c r="B806" s="33" t="str">
        <f t="shared" si="76"/>
        <v>Virtual Meter Assignment - Circuit 15</v>
      </c>
      <c r="C806" s="34">
        <f t="shared" si="77"/>
        <v>15</v>
      </c>
      <c r="D806" s="21">
        <f t="shared" si="77"/>
        <v>886</v>
      </c>
      <c r="G806" s="23" t="s">
        <v>144</v>
      </c>
      <c r="J806" s="82" t="s">
        <v>419</v>
      </c>
      <c r="K806" s="220">
        <f t="shared" si="78"/>
        <v>600</v>
      </c>
      <c r="L806" s="34" t="s">
        <v>47</v>
      </c>
      <c r="M806" s="34" t="s">
        <v>51</v>
      </c>
      <c r="O806" s="34" t="s">
        <v>163</v>
      </c>
    </row>
    <row r="807" spans="1:15" ht="15" hidden="1" customHeight="1" outlineLevel="2" x14ac:dyDescent="0.25">
      <c r="A807" s="34"/>
      <c r="B807" s="33" t="str">
        <f t="shared" si="76"/>
        <v>Virtual Meter Assignment - Circuit 16</v>
      </c>
      <c r="C807" s="34">
        <f t="shared" si="77"/>
        <v>16</v>
      </c>
      <c r="D807" s="21">
        <f t="shared" si="77"/>
        <v>887</v>
      </c>
      <c r="G807" s="23" t="s">
        <v>144</v>
      </c>
      <c r="J807" s="82" t="s">
        <v>419</v>
      </c>
      <c r="K807" s="220">
        <f t="shared" si="78"/>
        <v>601</v>
      </c>
      <c r="L807" s="34" t="s">
        <v>47</v>
      </c>
      <c r="M807" s="34" t="s">
        <v>51</v>
      </c>
      <c r="O807" s="34" t="s">
        <v>163</v>
      </c>
    </row>
    <row r="808" spans="1:15" ht="15" hidden="1" customHeight="1" outlineLevel="2" x14ac:dyDescent="0.25">
      <c r="A808" s="34"/>
      <c r="B808" s="33" t="str">
        <f t="shared" si="76"/>
        <v>Virtual Meter Assignment - Circuit 17</v>
      </c>
      <c r="C808" s="34">
        <f t="shared" si="77"/>
        <v>17</v>
      </c>
      <c r="D808" s="21">
        <f t="shared" si="77"/>
        <v>888</v>
      </c>
      <c r="G808" s="23" t="s">
        <v>144</v>
      </c>
      <c r="J808" s="82" t="s">
        <v>419</v>
      </c>
      <c r="K808" s="220">
        <f t="shared" si="78"/>
        <v>602</v>
      </c>
      <c r="L808" s="34" t="s">
        <v>47</v>
      </c>
      <c r="M808" s="34" t="s">
        <v>51</v>
      </c>
      <c r="O808" s="34" t="s">
        <v>163</v>
      </c>
    </row>
    <row r="809" spans="1:15" ht="15" hidden="1" customHeight="1" outlineLevel="2" x14ac:dyDescent="0.25">
      <c r="A809" s="34"/>
      <c r="B809" s="33" t="str">
        <f t="shared" si="76"/>
        <v>Virtual Meter Assignment - Circuit 18</v>
      </c>
      <c r="C809" s="34">
        <f t="shared" ref="C809:D824" si="79">C808+1</f>
        <v>18</v>
      </c>
      <c r="D809" s="21">
        <f t="shared" si="79"/>
        <v>889</v>
      </c>
      <c r="G809" s="23" t="s">
        <v>144</v>
      </c>
      <c r="J809" s="82" t="s">
        <v>419</v>
      </c>
      <c r="K809" s="220">
        <f t="shared" si="78"/>
        <v>603</v>
      </c>
      <c r="L809" s="34" t="s">
        <v>47</v>
      </c>
      <c r="M809" s="34" t="s">
        <v>51</v>
      </c>
      <c r="O809" s="34" t="s">
        <v>163</v>
      </c>
    </row>
    <row r="810" spans="1:15" ht="15" hidden="1" customHeight="1" outlineLevel="2" x14ac:dyDescent="0.25">
      <c r="A810" s="34"/>
      <c r="B810" s="33" t="str">
        <f t="shared" si="76"/>
        <v>Virtual Meter Assignment - Circuit 19</v>
      </c>
      <c r="C810" s="34">
        <f t="shared" si="79"/>
        <v>19</v>
      </c>
      <c r="D810" s="21">
        <f t="shared" si="79"/>
        <v>890</v>
      </c>
      <c r="G810" s="23" t="s">
        <v>144</v>
      </c>
      <c r="J810" s="82" t="s">
        <v>419</v>
      </c>
      <c r="K810" s="220">
        <f t="shared" si="78"/>
        <v>604</v>
      </c>
      <c r="L810" s="34" t="s">
        <v>47</v>
      </c>
      <c r="M810" s="34" t="s">
        <v>51</v>
      </c>
      <c r="O810" s="34" t="s">
        <v>163</v>
      </c>
    </row>
    <row r="811" spans="1:15" ht="15" hidden="1" customHeight="1" outlineLevel="2" x14ac:dyDescent="0.25">
      <c r="A811" s="34"/>
      <c r="B811" s="33" t="str">
        <f t="shared" si="76"/>
        <v>Virtual Meter Assignment - Circuit 20</v>
      </c>
      <c r="C811" s="34">
        <f t="shared" si="79"/>
        <v>20</v>
      </c>
      <c r="D811" s="21">
        <f t="shared" si="79"/>
        <v>891</v>
      </c>
      <c r="G811" s="23" t="s">
        <v>144</v>
      </c>
      <c r="J811" s="82" t="s">
        <v>419</v>
      </c>
      <c r="K811" s="220">
        <f t="shared" si="78"/>
        <v>605</v>
      </c>
      <c r="L811" s="34" t="s">
        <v>47</v>
      </c>
      <c r="M811" s="34" t="s">
        <v>51</v>
      </c>
      <c r="O811" s="34" t="s">
        <v>163</v>
      </c>
    </row>
    <row r="812" spans="1:15" ht="15" hidden="1" customHeight="1" outlineLevel="2" x14ac:dyDescent="0.25">
      <c r="A812" s="34"/>
      <c r="B812" s="33" t="str">
        <f t="shared" si="76"/>
        <v>Virtual Meter Assignment - Circuit 21</v>
      </c>
      <c r="C812" s="34">
        <f t="shared" si="79"/>
        <v>21</v>
      </c>
      <c r="D812" s="21">
        <f t="shared" si="79"/>
        <v>892</v>
      </c>
      <c r="G812" s="23" t="s">
        <v>144</v>
      </c>
      <c r="J812" s="82" t="s">
        <v>419</v>
      </c>
      <c r="K812" s="220">
        <f t="shared" si="78"/>
        <v>606</v>
      </c>
      <c r="L812" s="34" t="s">
        <v>47</v>
      </c>
      <c r="M812" s="34" t="s">
        <v>51</v>
      </c>
      <c r="O812" s="34" t="s">
        <v>163</v>
      </c>
    </row>
    <row r="813" spans="1:15" ht="15" hidden="1" customHeight="1" outlineLevel="2" x14ac:dyDescent="0.25">
      <c r="A813" s="34"/>
      <c r="B813" s="33" t="str">
        <f t="shared" si="76"/>
        <v>Virtual Meter Assignment - Circuit 22</v>
      </c>
      <c r="C813" s="34">
        <f t="shared" si="79"/>
        <v>22</v>
      </c>
      <c r="D813" s="21">
        <f t="shared" si="79"/>
        <v>893</v>
      </c>
      <c r="G813" s="23" t="s">
        <v>144</v>
      </c>
      <c r="J813" s="82" t="s">
        <v>419</v>
      </c>
      <c r="K813" s="220">
        <f t="shared" si="78"/>
        <v>607</v>
      </c>
      <c r="L813" s="34" t="s">
        <v>47</v>
      </c>
      <c r="M813" s="34" t="s">
        <v>51</v>
      </c>
      <c r="O813" s="34" t="s">
        <v>163</v>
      </c>
    </row>
    <row r="814" spans="1:15" ht="15" hidden="1" customHeight="1" outlineLevel="2" x14ac:dyDescent="0.25">
      <c r="A814" s="34"/>
      <c r="B814" s="33" t="str">
        <f t="shared" si="76"/>
        <v>Virtual Meter Assignment - Circuit 23</v>
      </c>
      <c r="C814" s="34">
        <f t="shared" si="79"/>
        <v>23</v>
      </c>
      <c r="D814" s="21">
        <f t="shared" si="79"/>
        <v>894</v>
      </c>
      <c r="G814" s="23" t="s">
        <v>144</v>
      </c>
      <c r="J814" s="82" t="s">
        <v>419</v>
      </c>
      <c r="K814" s="220">
        <f t="shared" si="78"/>
        <v>608</v>
      </c>
      <c r="L814" s="34" t="s">
        <v>47</v>
      </c>
      <c r="M814" s="34" t="s">
        <v>51</v>
      </c>
      <c r="O814" s="34" t="s">
        <v>163</v>
      </c>
    </row>
    <row r="815" spans="1:15" ht="15" hidden="1" customHeight="1" outlineLevel="2" x14ac:dyDescent="0.25">
      <c r="A815" s="34"/>
      <c r="B815" s="33" t="str">
        <f t="shared" si="76"/>
        <v>Virtual Meter Assignment - Circuit 24</v>
      </c>
      <c r="C815" s="34">
        <f t="shared" si="79"/>
        <v>24</v>
      </c>
      <c r="D815" s="21">
        <f t="shared" si="79"/>
        <v>895</v>
      </c>
      <c r="G815" s="23" t="s">
        <v>144</v>
      </c>
      <c r="J815" s="82" t="s">
        <v>419</v>
      </c>
      <c r="K815" s="220">
        <f t="shared" si="78"/>
        <v>609</v>
      </c>
      <c r="L815" s="34" t="s">
        <v>47</v>
      </c>
      <c r="M815" s="34" t="s">
        <v>51</v>
      </c>
      <c r="O815" s="34" t="s">
        <v>163</v>
      </c>
    </row>
    <row r="816" spans="1:15" ht="15" hidden="1" customHeight="1" outlineLevel="2" x14ac:dyDescent="0.25">
      <c r="A816" s="34"/>
      <c r="B816" s="33" t="str">
        <f t="shared" si="76"/>
        <v>Virtual Meter Assignment - Circuit 25</v>
      </c>
      <c r="C816" s="34">
        <f t="shared" si="79"/>
        <v>25</v>
      </c>
      <c r="D816" s="21">
        <f t="shared" si="79"/>
        <v>896</v>
      </c>
      <c r="G816" s="23" t="s">
        <v>144</v>
      </c>
      <c r="J816" s="82" t="s">
        <v>419</v>
      </c>
      <c r="K816" s="220">
        <f t="shared" si="78"/>
        <v>610</v>
      </c>
      <c r="L816" s="34" t="s">
        <v>47</v>
      </c>
      <c r="M816" s="34" t="s">
        <v>51</v>
      </c>
      <c r="O816" s="34" t="s">
        <v>163</v>
      </c>
    </row>
    <row r="817" spans="1:15" ht="15" hidden="1" customHeight="1" outlineLevel="2" x14ac:dyDescent="0.25">
      <c r="A817" s="34"/>
      <c r="B817" s="33" t="str">
        <f t="shared" si="76"/>
        <v>Virtual Meter Assignment - Circuit 26</v>
      </c>
      <c r="C817" s="34">
        <f t="shared" si="79"/>
        <v>26</v>
      </c>
      <c r="D817" s="21">
        <f t="shared" si="79"/>
        <v>897</v>
      </c>
      <c r="G817" s="23" t="s">
        <v>144</v>
      </c>
      <c r="J817" s="82" t="s">
        <v>419</v>
      </c>
      <c r="K817" s="220">
        <f t="shared" si="78"/>
        <v>611</v>
      </c>
      <c r="L817" s="34" t="s">
        <v>47</v>
      </c>
      <c r="M817" s="34" t="s">
        <v>51</v>
      </c>
      <c r="O817" s="34" t="s">
        <v>163</v>
      </c>
    </row>
    <row r="818" spans="1:15" ht="15" hidden="1" customHeight="1" outlineLevel="2" x14ac:dyDescent="0.25">
      <c r="A818" s="34"/>
      <c r="B818" s="33" t="str">
        <f t="shared" si="76"/>
        <v>Virtual Meter Assignment - Circuit 27</v>
      </c>
      <c r="C818" s="34">
        <f t="shared" si="79"/>
        <v>27</v>
      </c>
      <c r="D818" s="21">
        <f t="shared" si="79"/>
        <v>898</v>
      </c>
      <c r="G818" s="23" t="s">
        <v>144</v>
      </c>
      <c r="J818" s="82" t="s">
        <v>419</v>
      </c>
      <c r="K818" s="220">
        <f t="shared" si="78"/>
        <v>612</v>
      </c>
      <c r="L818" s="34" t="s">
        <v>47</v>
      </c>
      <c r="M818" s="34" t="s">
        <v>51</v>
      </c>
      <c r="O818" s="34" t="s">
        <v>163</v>
      </c>
    </row>
    <row r="819" spans="1:15" ht="15" hidden="1" customHeight="1" outlineLevel="2" x14ac:dyDescent="0.25">
      <c r="A819" s="34"/>
      <c r="B819" s="33" t="str">
        <f t="shared" si="76"/>
        <v>Virtual Meter Assignment - Circuit 28</v>
      </c>
      <c r="C819" s="34">
        <f t="shared" si="79"/>
        <v>28</v>
      </c>
      <c r="D819" s="21">
        <f t="shared" si="79"/>
        <v>899</v>
      </c>
      <c r="G819" s="23" t="s">
        <v>144</v>
      </c>
      <c r="J819" s="82" t="s">
        <v>419</v>
      </c>
      <c r="K819" s="220">
        <f t="shared" si="78"/>
        <v>613</v>
      </c>
      <c r="L819" s="34" t="s">
        <v>47</v>
      </c>
      <c r="M819" s="34" t="s">
        <v>51</v>
      </c>
      <c r="O819" s="34" t="s">
        <v>163</v>
      </c>
    </row>
    <row r="820" spans="1:15" ht="15" hidden="1" customHeight="1" outlineLevel="2" x14ac:dyDescent="0.25">
      <c r="A820" s="34"/>
      <c r="B820" s="33" t="str">
        <f t="shared" si="76"/>
        <v>Virtual Meter Assignment - Circuit 29</v>
      </c>
      <c r="C820" s="34">
        <f t="shared" si="79"/>
        <v>29</v>
      </c>
      <c r="D820" s="21">
        <f t="shared" si="79"/>
        <v>900</v>
      </c>
      <c r="G820" s="23" t="s">
        <v>144</v>
      </c>
      <c r="J820" s="82" t="s">
        <v>419</v>
      </c>
      <c r="K820" s="220">
        <f t="shared" si="78"/>
        <v>614</v>
      </c>
      <c r="L820" s="34" t="s">
        <v>47</v>
      </c>
      <c r="M820" s="34" t="s">
        <v>51</v>
      </c>
      <c r="O820" s="34" t="s">
        <v>163</v>
      </c>
    </row>
    <row r="821" spans="1:15" ht="15" hidden="1" customHeight="1" outlineLevel="2" x14ac:dyDescent="0.25">
      <c r="A821" s="34"/>
      <c r="B821" s="33" t="str">
        <f t="shared" si="76"/>
        <v>Virtual Meter Assignment - Circuit 30</v>
      </c>
      <c r="C821" s="34">
        <f t="shared" si="79"/>
        <v>30</v>
      </c>
      <c r="D821" s="21">
        <f t="shared" si="79"/>
        <v>901</v>
      </c>
      <c r="G821" s="23" t="s">
        <v>144</v>
      </c>
      <c r="J821" s="82" t="s">
        <v>419</v>
      </c>
      <c r="K821" s="220">
        <f t="shared" si="78"/>
        <v>615</v>
      </c>
      <c r="L821" s="34" t="s">
        <v>47</v>
      </c>
      <c r="M821" s="34" t="s">
        <v>51</v>
      </c>
      <c r="O821" s="34" t="s">
        <v>163</v>
      </c>
    </row>
    <row r="822" spans="1:15" ht="15" hidden="1" customHeight="1" outlineLevel="2" x14ac:dyDescent="0.25">
      <c r="A822" s="34"/>
      <c r="B822" s="33" t="str">
        <f t="shared" si="76"/>
        <v>Virtual Meter Assignment - Circuit 31</v>
      </c>
      <c r="C822" s="34">
        <f t="shared" si="79"/>
        <v>31</v>
      </c>
      <c r="D822" s="21">
        <f t="shared" si="79"/>
        <v>902</v>
      </c>
      <c r="G822" s="23" t="s">
        <v>144</v>
      </c>
      <c r="J822" s="82" t="s">
        <v>419</v>
      </c>
      <c r="K822" s="220">
        <f t="shared" si="78"/>
        <v>616</v>
      </c>
      <c r="L822" s="34" t="s">
        <v>47</v>
      </c>
      <c r="M822" s="34" t="s">
        <v>51</v>
      </c>
      <c r="O822" s="34" t="s">
        <v>163</v>
      </c>
    </row>
    <row r="823" spans="1:15" ht="15" hidden="1" customHeight="1" outlineLevel="2" x14ac:dyDescent="0.25">
      <c r="A823" s="34"/>
      <c r="B823" s="33" t="str">
        <f t="shared" si="76"/>
        <v>Virtual Meter Assignment - Circuit 32</v>
      </c>
      <c r="C823" s="34">
        <f t="shared" si="79"/>
        <v>32</v>
      </c>
      <c r="D823" s="21">
        <f t="shared" si="79"/>
        <v>903</v>
      </c>
      <c r="G823" s="23" t="s">
        <v>144</v>
      </c>
      <c r="J823" s="82" t="s">
        <v>419</v>
      </c>
      <c r="K823" s="220">
        <f t="shared" si="78"/>
        <v>617</v>
      </c>
      <c r="L823" s="34" t="s">
        <v>47</v>
      </c>
      <c r="M823" s="34" t="s">
        <v>51</v>
      </c>
      <c r="O823" s="34" t="s">
        <v>163</v>
      </c>
    </row>
    <row r="824" spans="1:15" ht="15" hidden="1" customHeight="1" outlineLevel="2" x14ac:dyDescent="0.25">
      <c r="A824" s="34"/>
      <c r="B824" s="33" t="str">
        <f t="shared" si="76"/>
        <v>Virtual Meter Assignment - Circuit 33</v>
      </c>
      <c r="C824" s="34">
        <f t="shared" si="79"/>
        <v>33</v>
      </c>
      <c r="D824" s="21">
        <f t="shared" si="79"/>
        <v>904</v>
      </c>
      <c r="G824" s="23" t="s">
        <v>144</v>
      </c>
      <c r="J824" s="82" t="s">
        <v>419</v>
      </c>
      <c r="K824" s="220">
        <f t="shared" si="78"/>
        <v>618</v>
      </c>
      <c r="L824" s="34" t="s">
        <v>47</v>
      </c>
      <c r="M824" s="34" t="s">
        <v>51</v>
      </c>
      <c r="O824" s="34" t="s">
        <v>163</v>
      </c>
    </row>
    <row r="825" spans="1:15" ht="15" hidden="1" customHeight="1" outlineLevel="2" x14ac:dyDescent="0.25">
      <c r="A825" s="34"/>
      <c r="B825" s="33" t="str">
        <f t="shared" si="76"/>
        <v>Virtual Meter Assignment - Circuit 34</v>
      </c>
      <c r="C825" s="34">
        <f t="shared" ref="C825:D840" si="80">C824+1</f>
        <v>34</v>
      </c>
      <c r="D825" s="21">
        <f t="shared" si="80"/>
        <v>905</v>
      </c>
      <c r="G825" s="23" t="s">
        <v>144</v>
      </c>
      <c r="J825" s="82" t="s">
        <v>419</v>
      </c>
      <c r="K825" s="220">
        <f t="shared" si="78"/>
        <v>619</v>
      </c>
      <c r="L825" s="34" t="s">
        <v>47</v>
      </c>
      <c r="M825" s="34" t="s">
        <v>51</v>
      </c>
      <c r="O825" s="34" t="s">
        <v>163</v>
      </c>
    </row>
    <row r="826" spans="1:15" ht="15" hidden="1" customHeight="1" outlineLevel="2" x14ac:dyDescent="0.25">
      <c r="A826" s="34"/>
      <c r="B826" s="33" t="str">
        <f t="shared" si="76"/>
        <v>Virtual Meter Assignment - Circuit 35</v>
      </c>
      <c r="C826" s="34">
        <f t="shared" si="80"/>
        <v>35</v>
      </c>
      <c r="D826" s="21">
        <f t="shared" si="80"/>
        <v>906</v>
      </c>
      <c r="G826" s="23" t="s">
        <v>144</v>
      </c>
      <c r="J826" s="82" t="s">
        <v>419</v>
      </c>
      <c r="K826" s="220">
        <f t="shared" si="78"/>
        <v>620</v>
      </c>
      <c r="L826" s="34" t="s">
        <v>47</v>
      </c>
      <c r="M826" s="34" t="s">
        <v>51</v>
      </c>
      <c r="O826" s="34" t="s">
        <v>163</v>
      </c>
    </row>
    <row r="827" spans="1:15" ht="15" hidden="1" customHeight="1" outlineLevel="2" x14ac:dyDescent="0.25">
      <c r="A827" s="34"/>
      <c r="B827" s="33" t="str">
        <f t="shared" si="76"/>
        <v>Virtual Meter Assignment - Circuit 36</v>
      </c>
      <c r="C827" s="34">
        <f t="shared" si="80"/>
        <v>36</v>
      </c>
      <c r="D827" s="21">
        <f t="shared" si="80"/>
        <v>907</v>
      </c>
      <c r="G827" s="23" t="s">
        <v>144</v>
      </c>
      <c r="J827" s="82" t="s">
        <v>419</v>
      </c>
      <c r="K827" s="220">
        <f t="shared" si="78"/>
        <v>621</v>
      </c>
      <c r="L827" s="34" t="s">
        <v>47</v>
      </c>
      <c r="M827" s="34" t="s">
        <v>51</v>
      </c>
      <c r="O827" s="34" t="s">
        <v>163</v>
      </c>
    </row>
    <row r="828" spans="1:15" ht="15" hidden="1" customHeight="1" outlineLevel="2" x14ac:dyDescent="0.25">
      <c r="A828" s="34"/>
      <c r="B828" s="33" t="str">
        <f t="shared" si="76"/>
        <v>Virtual Meter Assignment - Circuit 37</v>
      </c>
      <c r="C828" s="34">
        <f t="shared" si="80"/>
        <v>37</v>
      </c>
      <c r="D828" s="21">
        <f t="shared" si="80"/>
        <v>908</v>
      </c>
      <c r="G828" s="23" t="s">
        <v>144</v>
      </c>
      <c r="J828" s="82" t="s">
        <v>419</v>
      </c>
      <c r="K828" s="220">
        <f t="shared" si="78"/>
        <v>622</v>
      </c>
      <c r="L828" s="34" t="s">
        <v>47</v>
      </c>
      <c r="M828" s="34" t="s">
        <v>51</v>
      </c>
      <c r="O828" s="34" t="s">
        <v>163</v>
      </c>
    </row>
    <row r="829" spans="1:15" ht="15" hidden="1" customHeight="1" outlineLevel="2" x14ac:dyDescent="0.25">
      <c r="A829" s="34"/>
      <c r="B829" s="33" t="str">
        <f t="shared" si="76"/>
        <v>Virtual Meter Assignment - Circuit 38</v>
      </c>
      <c r="C829" s="34">
        <f t="shared" si="80"/>
        <v>38</v>
      </c>
      <c r="D829" s="21">
        <f t="shared" si="80"/>
        <v>909</v>
      </c>
      <c r="G829" s="23" t="s">
        <v>144</v>
      </c>
      <c r="J829" s="82" t="s">
        <v>419</v>
      </c>
      <c r="K829" s="220">
        <f t="shared" si="78"/>
        <v>623</v>
      </c>
      <c r="L829" s="34" t="s">
        <v>47</v>
      </c>
      <c r="M829" s="34" t="s">
        <v>51</v>
      </c>
      <c r="O829" s="34" t="s">
        <v>163</v>
      </c>
    </row>
    <row r="830" spans="1:15" ht="15" hidden="1" customHeight="1" outlineLevel="2" x14ac:dyDescent="0.25">
      <c r="A830" s="34"/>
      <c r="B830" s="33" t="str">
        <f t="shared" si="76"/>
        <v>Virtual Meter Assignment - Circuit 39</v>
      </c>
      <c r="C830" s="34">
        <f t="shared" si="80"/>
        <v>39</v>
      </c>
      <c r="D830" s="21">
        <f t="shared" si="80"/>
        <v>910</v>
      </c>
      <c r="G830" s="23" t="s">
        <v>144</v>
      </c>
      <c r="J830" s="82" t="s">
        <v>419</v>
      </c>
      <c r="K830" s="220">
        <f t="shared" si="78"/>
        <v>624</v>
      </c>
      <c r="L830" s="34" t="s">
        <v>47</v>
      </c>
      <c r="M830" s="34" t="s">
        <v>51</v>
      </c>
      <c r="O830" s="34" t="s">
        <v>163</v>
      </c>
    </row>
    <row r="831" spans="1:15" ht="15" hidden="1" customHeight="1" outlineLevel="2" x14ac:dyDescent="0.25">
      <c r="A831" s="34"/>
      <c r="B831" s="33" t="str">
        <f t="shared" si="76"/>
        <v>Virtual Meter Assignment - Circuit 40</v>
      </c>
      <c r="C831" s="34">
        <f t="shared" si="80"/>
        <v>40</v>
      </c>
      <c r="D831" s="21">
        <f t="shared" si="80"/>
        <v>911</v>
      </c>
      <c r="G831" s="23" t="s">
        <v>144</v>
      </c>
      <c r="J831" s="82" t="s">
        <v>419</v>
      </c>
      <c r="K831" s="220">
        <f t="shared" si="78"/>
        <v>625</v>
      </c>
      <c r="L831" s="34" t="s">
        <v>47</v>
      </c>
      <c r="M831" s="34" t="s">
        <v>51</v>
      </c>
      <c r="O831" s="34" t="s">
        <v>163</v>
      </c>
    </row>
    <row r="832" spans="1:15" ht="15" hidden="1" customHeight="1" outlineLevel="2" x14ac:dyDescent="0.25">
      <c r="A832" s="34"/>
      <c r="B832" s="33" t="str">
        <f t="shared" si="76"/>
        <v>Virtual Meter Assignment - Circuit 41</v>
      </c>
      <c r="C832" s="34">
        <f t="shared" si="80"/>
        <v>41</v>
      </c>
      <c r="D832" s="21">
        <f t="shared" si="80"/>
        <v>912</v>
      </c>
      <c r="G832" s="23" t="s">
        <v>144</v>
      </c>
      <c r="J832" s="82" t="s">
        <v>419</v>
      </c>
      <c r="K832" s="220">
        <f t="shared" si="78"/>
        <v>626</v>
      </c>
      <c r="L832" s="34" t="s">
        <v>47</v>
      </c>
      <c r="M832" s="34" t="s">
        <v>51</v>
      </c>
      <c r="O832" s="34" t="s">
        <v>163</v>
      </c>
    </row>
    <row r="833" spans="1:15" ht="15" hidden="1" customHeight="1" outlineLevel="2" x14ac:dyDescent="0.25">
      <c r="A833" s="34"/>
      <c r="B833" s="33" t="str">
        <f t="shared" si="76"/>
        <v>Virtual Meter Assignment - Circuit 42</v>
      </c>
      <c r="C833" s="34">
        <f t="shared" si="80"/>
        <v>42</v>
      </c>
      <c r="D833" s="21">
        <f t="shared" si="80"/>
        <v>913</v>
      </c>
      <c r="G833" s="23" t="s">
        <v>144</v>
      </c>
      <c r="J833" s="82" t="s">
        <v>419</v>
      </c>
      <c r="K833" s="220">
        <f t="shared" si="78"/>
        <v>627</v>
      </c>
      <c r="L833" s="34" t="s">
        <v>47</v>
      </c>
      <c r="M833" s="34" t="s">
        <v>51</v>
      </c>
      <c r="O833" s="34" t="s">
        <v>163</v>
      </c>
    </row>
    <row r="834" spans="1:15" ht="15" hidden="1" customHeight="1" outlineLevel="2" x14ac:dyDescent="0.25">
      <c r="A834" s="34"/>
      <c r="B834" s="33" t="str">
        <f t="shared" si="76"/>
        <v>Virtual Meter Assignment - Circuit 43</v>
      </c>
      <c r="C834" s="34">
        <f t="shared" si="80"/>
        <v>43</v>
      </c>
      <c r="D834" s="21">
        <f t="shared" si="80"/>
        <v>914</v>
      </c>
      <c r="G834" s="23" t="s">
        <v>144</v>
      </c>
      <c r="J834" s="82" t="s">
        <v>419</v>
      </c>
      <c r="K834" s="220">
        <f t="shared" si="78"/>
        <v>628</v>
      </c>
      <c r="L834" s="34" t="s">
        <v>47</v>
      </c>
      <c r="M834" s="34" t="s">
        <v>51</v>
      </c>
      <c r="O834" s="34" t="s">
        <v>163</v>
      </c>
    </row>
    <row r="835" spans="1:15" ht="15" hidden="1" customHeight="1" outlineLevel="2" x14ac:dyDescent="0.25">
      <c r="A835" s="34"/>
      <c r="B835" s="33" t="str">
        <f t="shared" si="76"/>
        <v>Virtual Meter Assignment - Circuit 44</v>
      </c>
      <c r="C835" s="34">
        <f t="shared" si="80"/>
        <v>44</v>
      </c>
      <c r="D835" s="21">
        <f t="shared" si="80"/>
        <v>915</v>
      </c>
      <c r="G835" s="23" t="s">
        <v>144</v>
      </c>
      <c r="J835" s="82" t="s">
        <v>419</v>
      </c>
      <c r="K835" s="220">
        <f t="shared" si="78"/>
        <v>629</v>
      </c>
      <c r="L835" s="34" t="s">
        <v>47</v>
      </c>
      <c r="M835" s="34" t="s">
        <v>51</v>
      </c>
      <c r="O835" s="34" t="s">
        <v>163</v>
      </c>
    </row>
    <row r="836" spans="1:15" ht="15" hidden="1" customHeight="1" outlineLevel="2" x14ac:dyDescent="0.25">
      <c r="A836" s="34"/>
      <c r="B836" s="33" t="str">
        <f t="shared" si="76"/>
        <v>Virtual Meter Assignment - Circuit 45</v>
      </c>
      <c r="C836" s="34">
        <f t="shared" si="80"/>
        <v>45</v>
      </c>
      <c r="D836" s="21">
        <f t="shared" si="80"/>
        <v>916</v>
      </c>
      <c r="G836" s="23" t="s">
        <v>144</v>
      </c>
      <c r="J836" s="82" t="s">
        <v>419</v>
      </c>
      <c r="K836" s="220">
        <f t="shared" si="78"/>
        <v>630</v>
      </c>
      <c r="L836" s="34" t="s">
        <v>47</v>
      </c>
      <c r="M836" s="34" t="s">
        <v>51</v>
      </c>
      <c r="O836" s="34" t="s">
        <v>163</v>
      </c>
    </row>
    <row r="837" spans="1:15" ht="15" hidden="1" customHeight="1" outlineLevel="2" x14ac:dyDescent="0.25">
      <c r="A837" s="34"/>
      <c r="B837" s="33" t="str">
        <f t="shared" si="76"/>
        <v>Virtual Meter Assignment - Circuit 46</v>
      </c>
      <c r="C837" s="34">
        <f t="shared" si="80"/>
        <v>46</v>
      </c>
      <c r="D837" s="21">
        <f t="shared" si="80"/>
        <v>917</v>
      </c>
      <c r="G837" s="23" t="s">
        <v>144</v>
      </c>
      <c r="J837" s="82" t="s">
        <v>419</v>
      </c>
      <c r="K837" s="220">
        <f t="shared" si="78"/>
        <v>631</v>
      </c>
      <c r="L837" s="34" t="s">
        <v>47</v>
      </c>
      <c r="M837" s="34" t="s">
        <v>51</v>
      </c>
      <c r="O837" s="34" t="s">
        <v>163</v>
      </c>
    </row>
    <row r="838" spans="1:15" ht="15" hidden="1" customHeight="1" outlineLevel="2" x14ac:dyDescent="0.25">
      <c r="A838" s="34"/>
      <c r="B838" s="33" t="str">
        <f t="shared" si="76"/>
        <v>Virtual Meter Assignment - Circuit 47</v>
      </c>
      <c r="C838" s="34">
        <f t="shared" si="80"/>
        <v>47</v>
      </c>
      <c r="D838" s="21">
        <f t="shared" si="80"/>
        <v>918</v>
      </c>
      <c r="G838" s="23" t="s">
        <v>144</v>
      </c>
      <c r="J838" s="82" t="s">
        <v>419</v>
      </c>
      <c r="K838" s="220">
        <f t="shared" si="78"/>
        <v>632</v>
      </c>
      <c r="L838" s="34" t="s">
        <v>47</v>
      </c>
      <c r="M838" s="34" t="s">
        <v>51</v>
      </c>
      <c r="O838" s="34" t="s">
        <v>163</v>
      </c>
    </row>
    <row r="839" spans="1:15" ht="15" hidden="1" customHeight="1" outlineLevel="2" x14ac:dyDescent="0.25">
      <c r="A839" s="34"/>
      <c r="B839" s="33" t="str">
        <f t="shared" si="76"/>
        <v>Virtual Meter Assignment - Circuit 48</v>
      </c>
      <c r="C839" s="34">
        <f t="shared" si="80"/>
        <v>48</v>
      </c>
      <c r="D839" s="21">
        <f t="shared" si="80"/>
        <v>919</v>
      </c>
      <c r="G839" s="23" t="s">
        <v>144</v>
      </c>
      <c r="J839" s="82" t="s">
        <v>419</v>
      </c>
      <c r="K839" s="220">
        <f t="shared" si="78"/>
        <v>633</v>
      </c>
      <c r="L839" s="34" t="s">
        <v>47</v>
      </c>
      <c r="M839" s="34" t="s">
        <v>51</v>
      </c>
      <c r="O839" s="34" t="s">
        <v>163</v>
      </c>
    </row>
    <row r="840" spans="1:15" ht="15" hidden="1" customHeight="1" outlineLevel="2" x14ac:dyDescent="0.25">
      <c r="A840" s="34"/>
      <c r="B840" s="33" t="str">
        <f t="shared" si="76"/>
        <v>Virtual Meter Assignment - Circuit 49</v>
      </c>
      <c r="C840" s="34">
        <f t="shared" si="80"/>
        <v>49</v>
      </c>
      <c r="D840" s="21">
        <f t="shared" si="80"/>
        <v>920</v>
      </c>
      <c r="G840" s="23" t="s">
        <v>144</v>
      </c>
      <c r="J840" s="82" t="s">
        <v>419</v>
      </c>
      <c r="K840" s="220">
        <f t="shared" si="78"/>
        <v>634</v>
      </c>
      <c r="L840" s="34" t="s">
        <v>47</v>
      </c>
      <c r="M840" s="34" t="s">
        <v>51</v>
      </c>
      <c r="O840" s="34" t="s">
        <v>163</v>
      </c>
    </row>
    <row r="841" spans="1:15" ht="15" hidden="1" customHeight="1" outlineLevel="2" x14ac:dyDescent="0.25">
      <c r="A841" s="34"/>
      <c r="B841" s="33" t="str">
        <f t="shared" si="76"/>
        <v>Virtual Meter Assignment - Circuit 50</v>
      </c>
      <c r="C841" s="34">
        <f t="shared" ref="C841:D856" si="81">C840+1</f>
        <v>50</v>
      </c>
      <c r="D841" s="21">
        <f t="shared" si="81"/>
        <v>921</v>
      </c>
      <c r="G841" s="23" t="s">
        <v>144</v>
      </c>
      <c r="J841" s="82" t="s">
        <v>419</v>
      </c>
      <c r="K841" s="220">
        <f t="shared" si="78"/>
        <v>635</v>
      </c>
      <c r="L841" s="34" t="s">
        <v>47</v>
      </c>
      <c r="M841" s="34" t="s">
        <v>51</v>
      </c>
      <c r="O841" s="34" t="s">
        <v>163</v>
      </c>
    </row>
    <row r="842" spans="1:15" ht="15" hidden="1" customHeight="1" outlineLevel="2" x14ac:dyDescent="0.25">
      <c r="A842" s="34"/>
      <c r="B842" s="33" t="str">
        <f t="shared" si="76"/>
        <v>Virtual Meter Assignment - Circuit 51</v>
      </c>
      <c r="C842" s="34">
        <f t="shared" si="81"/>
        <v>51</v>
      </c>
      <c r="D842" s="21">
        <f t="shared" si="81"/>
        <v>922</v>
      </c>
      <c r="G842" s="23" t="s">
        <v>144</v>
      </c>
      <c r="J842" s="82" t="s">
        <v>419</v>
      </c>
      <c r="K842" s="220">
        <f t="shared" si="78"/>
        <v>636</v>
      </c>
      <c r="L842" s="34" t="s">
        <v>47</v>
      </c>
      <c r="M842" s="34" t="s">
        <v>51</v>
      </c>
      <c r="O842" s="34" t="s">
        <v>163</v>
      </c>
    </row>
    <row r="843" spans="1:15" ht="15" hidden="1" customHeight="1" outlineLevel="2" x14ac:dyDescent="0.25">
      <c r="A843" s="34"/>
      <c r="B843" s="33" t="str">
        <f t="shared" si="76"/>
        <v>Virtual Meter Assignment - Circuit 52</v>
      </c>
      <c r="C843" s="34">
        <f t="shared" si="81"/>
        <v>52</v>
      </c>
      <c r="D843" s="21">
        <f t="shared" si="81"/>
        <v>923</v>
      </c>
      <c r="G843" s="23" t="s">
        <v>144</v>
      </c>
      <c r="J843" s="82" t="s">
        <v>419</v>
      </c>
      <c r="K843" s="220">
        <f t="shared" si="78"/>
        <v>637</v>
      </c>
      <c r="L843" s="34" t="s">
        <v>47</v>
      </c>
      <c r="M843" s="34" t="s">
        <v>51</v>
      </c>
      <c r="O843" s="34" t="s">
        <v>163</v>
      </c>
    </row>
    <row r="844" spans="1:15" ht="15" hidden="1" customHeight="1" outlineLevel="2" x14ac:dyDescent="0.25">
      <c r="A844" s="34"/>
      <c r="B844" s="33" t="str">
        <f t="shared" si="76"/>
        <v>Virtual Meter Assignment - Circuit 53</v>
      </c>
      <c r="C844" s="34">
        <f t="shared" si="81"/>
        <v>53</v>
      </c>
      <c r="D844" s="21">
        <f t="shared" si="81"/>
        <v>924</v>
      </c>
      <c r="G844" s="23" t="s">
        <v>144</v>
      </c>
      <c r="J844" s="82" t="s">
        <v>419</v>
      </c>
      <c r="K844" s="220">
        <f t="shared" si="78"/>
        <v>638</v>
      </c>
      <c r="L844" s="34" t="s">
        <v>47</v>
      </c>
      <c r="M844" s="34" t="s">
        <v>51</v>
      </c>
      <c r="O844" s="34" t="s">
        <v>163</v>
      </c>
    </row>
    <row r="845" spans="1:15" ht="15" hidden="1" customHeight="1" outlineLevel="2" x14ac:dyDescent="0.25">
      <c r="A845" s="34"/>
      <c r="B845" s="33" t="str">
        <f t="shared" si="76"/>
        <v>Virtual Meter Assignment - Circuit 54</v>
      </c>
      <c r="C845" s="34">
        <f t="shared" si="81"/>
        <v>54</v>
      </c>
      <c r="D845" s="21">
        <f t="shared" si="81"/>
        <v>925</v>
      </c>
      <c r="G845" s="23" t="s">
        <v>144</v>
      </c>
      <c r="J845" s="82" t="s">
        <v>419</v>
      </c>
      <c r="K845" s="220">
        <f t="shared" si="78"/>
        <v>639</v>
      </c>
      <c r="L845" s="34" t="s">
        <v>47</v>
      </c>
      <c r="M845" s="34" t="s">
        <v>51</v>
      </c>
      <c r="O845" s="34" t="s">
        <v>163</v>
      </c>
    </row>
    <row r="846" spans="1:15" ht="15" hidden="1" customHeight="1" outlineLevel="2" x14ac:dyDescent="0.25">
      <c r="A846" s="34"/>
      <c r="B846" s="33" t="str">
        <f t="shared" si="76"/>
        <v>Virtual Meter Assignment - Circuit 55</v>
      </c>
      <c r="C846" s="34">
        <f t="shared" si="81"/>
        <v>55</v>
      </c>
      <c r="D846" s="21">
        <f t="shared" si="81"/>
        <v>926</v>
      </c>
      <c r="G846" s="23" t="s">
        <v>144</v>
      </c>
      <c r="J846" s="82" t="s">
        <v>419</v>
      </c>
      <c r="K846" s="220">
        <f t="shared" si="78"/>
        <v>640</v>
      </c>
      <c r="L846" s="34" t="s">
        <v>47</v>
      </c>
      <c r="M846" s="34" t="s">
        <v>51</v>
      </c>
      <c r="O846" s="34" t="s">
        <v>163</v>
      </c>
    </row>
    <row r="847" spans="1:15" ht="15" hidden="1" customHeight="1" outlineLevel="2" x14ac:dyDescent="0.25">
      <c r="A847" s="34"/>
      <c r="B847" s="33" t="str">
        <f t="shared" si="76"/>
        <v>Virtual Meter Assignment - Circuit 56</v>
      </c>
      <c r="C847" s="34">
        <f t="shared" si="81"/>
        <v>56</v>
      </c>
      <c r="D847" s="21">
        <f t="shared" si="81"/>
        <v>927</v>
      </c>
      <c r="G847" s="23" t="s">
        <v>144</v>
      </c>
      <c r="J847" s="82" t="s">
        <v>419</v>
      </c>
      <c r="K847" s="220">
        <f t="shared" si="78"/>
        <v>641</v>
      </c>
      <c r="L847" s="34" t="s">
        <v>47</v>
      </c>
      <c r="M847" s="34" t="s">
        <v>51</v>
      </c>
      <c r="O847" s="34" t="s">
        <v>163</v>
      </c>
    </row>
    <row r="848" spans="1:15" ht="15" hidden="1" customHeight="1" outlineLevel="2" x14ac:dyDescent="0.25">
      <c r="A848" s="34"/>
      <c r="B848" s="33" t="str">
        <f t="shared" si="76"/>
        <v>Virtual Meter Assignment - Circuit 57</v>
      </c>
      <c r="C848" s="34">
        <f t="shared" si="81"/>
        <v>57</v>
      </c>
      <c r="D848" s="21">
        <f t="shared" si="81"/>
        <v>928</v>
      </c>
      <c r="G848" s="23" t="s">
        <v>144</v>
      </c>
      <c r="J848" s="82" t="s">
        <v>419</v>
      </c>
      <c r="K848" s="220">
        <f t="shared" si="78"/>
        <v>642</v>
      </c>
      <c r="L848" s="34" t="s">
        <v>47</v>
      </c>
      <c r="M848" s="34" t="s">
        <v>51</v>
      </c>
      <c r="O848" s="34" t="s">
        <v>163</v>
      </c>
    </row>
    <row r="849" spans="1:15" ht="15" hidden="1" customHeight="1" outlineLevel="2" x14ac:dyDescent="0.25">
      <c r="A849" s="34"/>
      <c r="B849" s="33" t="str">
        <f t="shared" si="76"/>
        <v>Virtual Meter Assignment - Circuit 58</v>
      </c>
      <c r="C849" s="34">
        <f t="shared" si="81"/>
        <v>58</v>
      </c>
      <c r="D849" s="21">
        <f t="shared" si="81"/>
        <v>929</v>
      </c>
      <c r="G849" s="23" t="s">
        <v>144</v>
      </c>
      <c r="J849" s="82" t="s">
        <v>419</v>
      </c>
      <c r="K849" s="220">
        <f t="shared" si="78"/>
        <v>643</v>
      </c>
      <c r="L849" s="34" t="s">
        <v>47</v>
      </c>
      <c r="M849" s="34" t="s">
        <v>51</v>
      </c>
      <c r="O849" s="34" t="s">
        <v>163</v>
      </c>
    </row>
    <row r="850" spans="1:15" ht="15" hidden="1" customHeight="1" outlineLevel="2" x14ac:dyDescent="0.25">
      <c r="A850" s="34"/>
      <c r="B850" s="33" t="str">
        <f t="shared" si="76"/>
        <v>Virtual Meter Assignment - Circuit 59</v>
      </c>
      <c r="C850" s="34">
        <f t="shared" si="81"/>
        <v>59</v>
      </c>
      <c r="D850" s="21">
        <f t="shared" si="81"/>
        <v>930</v>
      </c>
      <c r="G850" s="23" t="s">
        <v>144</v>
      </c>
      <c r="J850" s="82" t="s">
        <v>419</v>
      </c>
      <c r="K850" s="220">
        <f t="shared" si="78"/>
        <v>644</v>
      </c>
      <c r="L850" s="34" t="s">
        <v>47</v>
      </c>
      <c r="M850" s="34" t="s">
        <v>51</v>
      </c>
      <c r="O850" s="34" t="s">
        <v>163</v>
      </c>
    </row>
    <row r="851" spans="1:15" ht="15" hidden="1" customHeight="1" outlineLevel="2" x14ac:dyDescent="0.25">
      <c r="A851" s="34"/>
      <c r="B851" s="33" t="str">
        <f t="shared" si="76"/>
        <v>Virtual Meter Assignment - Circuit 60</v>
      </c>
      <c r="C851" s="34">
        <f t="shared" si="81"/>
        <v>60</v>
      </c>
      <c r="D851" s="21">
        <f t="shared" si="81"/>
        <v>931</v>
      </c>
      <c r="G851" s="23" t="s">
        <v>144</v>
      </c>
      <c r="J851" s="82" t="s">
        <v>419</v>
      </c>
      <c r="K851" s="220">
        <f t="shared" si="78"/>
        <v>645</v>
      </c>
      <c r="L851" s="34" t="s">
        <v>47</v>
      </c>
      <c r="M851" s="34" t="s">
        <v>51</v>
      </c>
      <c r="O851" s="34" t="s">
        <v>163</v>
      </c>
    </row>
    <row r="852" spans="1:15" ht="15" hidden="1" customHeight="1" outlineLevel="2" x14ac:dyDescent="0.25">
      <c r="A852" s="34"/>
      <c r="B852" s="33" t="str">
        <f t="shared" si="76"/>
        <v>Virtual Meter Assignment - Circuit 61</v>
      </c>
      <c r="C852" s="34">
        <f t="shared" si="81"/>
        <v>61</v>
      </c>
      <c r="D852" s="21">
        <f t="shared" si="81"/>
        <v>932</v>
      </c>
      <c r="G852" s="23" t="s">
        <v>144</v>
      </c>
      <c r="J852" s="82" t="s">
        <v>419</v>
      </c>
      <c r="K852" s="220">
        <f t="shared" si="78"/>
        <v>646</v>
      </c>
      <c r="L852" s="34" t="s">
        <v>47</v>
      </c>
      <c r="M852" s="34" t="s">
        <v>51</v>
      </c>
      <c r="O852" s="34" t="s">
        <v>163</v>
      </c>
    </row>
    <row r="853" spans="1:15" ht="15" hidden="1" customHeight="1" outlineLevel="2" x14ac:dyDescent="0.25">
      <c r="A853" s="34"/>
      <c r="B853" s="33" t="str">
        <f t="shared" si="76"/>
        <v>Virtual Meter Assignment - Circuit 62</v>
      </c>
      <c r="C853" s="34">
        <f t="shared" si="81"/>
        <v>62</v>
      </c>
      <c r="D853" s="21">
        <f t="shared" si="81"/>
        <v>933</v>
      </c>
      <c r="G853" s="23" t="s">
        <v>144</v>
      </c>
      <c r="J853" s="82" t="s">
        <v>419</v>
      </c>
      <c r="K853" s="220">
        <f t="shared" si="78"/>
        <v>647</v>
      </c>
      <c r="L853" s="34" t="s">
        <v>47</v>
      </c>
      <c r="M853" s="34" t="s">
        <v>51</v>
      </c>
      <c r="O853" s="34" t="s">
        <v>163</v>
      </c>
    </row>
    <row r="854" spans="1:15" ht="15" hidden="1" customHeight="1" outlineLevel="2" x14ac:dyDescent="0.25">
      <c r="A854" s="34"/>
      <c r="B854" s="33" t="str">
        <f t="shared" si="76"/>
        <v>Virtual Meter Assignment - Circuit 63</v>
      </c>
      <c r="C854" s="34">
        <f t="shared" si="81"/>
        <v>63</v>
      </c>
      <c r="D854" s="21">
        <f t="shared" si="81"/>
        <v>934</v>
      </c>
      <c r="G854" s="23" t="s">
        <v>144</v>
      </c>
      <c r="J854" s="82" t="s">
        <v>419</v>
      </c>
      <c r="K854" s="220">
        <f t="shared" si="78"/>
        <v>648</v>
      </c>
      <c r="L854" s="34" t="s">
        <v>47</v>
      </c>
      <c r="M854" s="34" t="s">
        <v>51</v>
      </c>
      <c r="O854" s="34" t="s">
        <v>163</v>
      </c>
    </row>
    <row r="855" spans="1:15" ht="15" hidden="1" customHeight="1" outlineLevel="2" x14ac:dyDescent="0.25">
      <c r="A855" s="34"/>
      <c r="B855" s="33" t="str">
        <f t="shared" si="76"/>
        <v>Virtual Meter Assignment - Circuit 64</v>
      </c>
      <c r="C855" s="34">
        <f t="shared" si="81"/>
        <v>64</v>
      </c>
      <c r="D855" s="21">
        <f t="shared" si="81"/>
        <v>935</v>
      </c>
      <c r="G855" s="23" t="s">
        <v>144</v>
      </c>
      <c r="J855" s="82" t="s">
        <v>419</v>
      </c>
      <c r="K855" s="220">
        <f t="shared" si="78"/>
        <v>649</v>
      </c>
      <c r="L855" s="34" t="s">
        <v>47</v>
      </c>
      <c r="M855" s="34" t="s">
        <v>51</v>
      </c>
      <c r="O855" s="34" t="s">
        <v>163</v>
      </c>
    </row>
    <row r="856" spans="1:15" ht="15" hidden="1" customHeight="1" outlineLevel="2" x14ac:dyDescent="0.25">
      <c r="A856" s="34"/>
      <c r="B856" s="33" t="str">
        <f t="shared" si="76"/>
        <v>Virtual Meter Assignment - Circuit 65</v>
      </c>
      <c r="C856" s="34">
        <f t="shared" si="81"/>
        <v>65</v>
      </c>
      <c r="D856" s="21">
        <f t="shared" si="81"/>
        <v>936</v>
      </c>
      <c r="G856" s="23" t="s">
        <v>144</v>
      </c>
      <c r="J856" s="82" t="s">
        <v>419</v>
      </c>
      <c r="K856" s="220">
        <f t="shared" si="78"/>
        <v>650</v>
      </c>
      <c r="L856" s="34" t="s">
        <v>47</v>
      </c>
      <c r="M856" s="34" t="s">
        <v>51</v>
      </c>
      <c r="O856" s="34" t="s">
        <v>163</v>
      </c>
    </row>
    <row r="857" spans="1:15" ht="15" hidden="1" customHeight="1" outlineLevel="2" x14ac:dyDescent="0.25">
      <c r="A857" s="34"/>
      <c r="B857" s="33" t="str">
        <f t="shared" ref="B857:B887" si="82">CONCATENATE("Virtual Meter Assignment - Circuit ",C857)</f>
        <v>Virtual Meter Assignment - Circuit 66</v>
      </c>
      <c r="C857" s="34">
        <f t="shared" ref="C857:D872" si="83">C856+1</f>
        <v>66</v>
      </c>
      <c r="D857" s="21">
        <f t="shared" si="83"/>
        <v>937</v>
      </c>
      <c r="G857" s="23" t="s">
        <v>144</v>
      </c>
      <c r="J857" s="82" t="s">
        <v>419</v>
      </c>
      <c r="K857" s="220">
        <f t="shared" ref="K857:K887" si="84">K856+1</f>
        <v>651</v>
      </c>
      <c r="L857" s="34" t="s">
        <v>47</v>
      </c>
      <c r="M857" s="34" t="s">
        <v>51</v>
      </c>
      <c r="O857" s="34" t="s">
        <v>163</v>
      </c>
    </row>
    <row r="858" spans="1:15" ht="15" hidden="1" customHeight="1" outlineLevel="2" x14ac:dyDescent="0.25">
      <c r="A858" s="34"/>
      <c r="B858" s="33" t="str">
        <f t="shared" si="82"/>
        <v>Virtual Meter Assignment - Circuit 67</v>
      </c>
      <c r="C858" s="34">
        <f t="shared" si="83"/>
        <v>67</v>
      </c>
      <c r="D858" s="21">
        <f t="shared" si="83"/>
        <v>938</v>
      </c>
      <c r="G858" s="23" t="s">
        <v>144</v>
      </c>
      <c r="J858" s="82" t="s">
        <v>419</v>
      </c>
      <c r="K858" s="220">
        <f t="shared" si="84"/>
        <v>652</v>
      </c>
      <c r="L858" s="34" t="s">
        <v>47</v>
      </c>
      <c r="M858" s="34" t="s">
        <v>51</v>
      </c>
      <c r="O858" s="34" t="s">
        <v>163</v>
      </c>
    </row>
    <row r="859" spans="1:15" ht="15" hidden="1" customHeight="1" outlineLevel="2" x14ac:dyDescent="0.25">
      <c r="A859" s="34"/>
      <c r="B859" s="33" t="str">
        <f t="shared" si="82"/>
        <v>Virtual Meter Assignment - Circuit 68</v>
      </c>
      <c r="C859" s="34">
        <f t="shared" si="83"/>
        <v>68</v>
      </c>
      <c r="D859" s="21">
        <f t="shared" si="83"/>
        <v>939</v>
      </c>
      <c r="G859" s="23" t="s">
        <v>144</v>
      </c>
      <c r="J859" s="82" t="s">
        <v>419</v>
      </c>
      <c r="K859" s="220">
        <f t="shared" si="84"/>
        <v>653</v>
      </c>
      <c r="L859" s="34" t="s">
        <v>47</v>
      </c>
      <c r="M859" s="34" t="s">
        <v>51</v>
      </c>
      <c r="O859" s="34" t="s">
        <v>163</v>
      </c>
    </row>
    <row r="860" spans="1:15" ht="15" hidden="1" customHeight="1" outlineLevel="2" x14ac:dyDescent="0.25">
      <c r="A860" s="34"/>
      <c r="B860" s="33" t="str">
        <f t="shared" si="82"/>
        <v>Virtual Meter Assignment - Circuit 69</v>
      </c>
      <c r="C860" s="34">
        <f t="shared" si="83"/>
        <v>69</v>
      </c>
      <c r="D860" s="21">
        <f t="shared" si="83"/>
        <v>940</v>
      </c>
      <c r="G860" s="23" t="s">
        <v>144</v>
      </c>
      <c r="J860" s="82" t="s">
        <v>419</v>
      </c>
      <c r="K860" s="220">
        <f t="shared" si="84"/>
        <v>654</v>
      </c>
      <c r="L860" s="34" t="s">
        <v>47</v>
      </c>
      <c r="M860" s="34" t="s">
        <v>51</v>
      </c>
      <c r="O860" s="34" t="s">
        <v>163</v>
      </c>
    </row>
    <row r="861" spans="1:15" ht="15" hidden="1" customHeight="1" outlineLevel="2" x14ac:dyDescent="0.25">
      <c r="A861" s="34"/>
      <c r="B861" s="33" t="str">
        <f t="shared" si="82"/>
        <v>Virtual Meter Assignment - Circuit 70</v>
      </c>
      <c r="C861" s="34">
        <f t="shared" si="83"/>
        <v>70</v>
      </c>
      <c r="D861" s="21">
        <f t="shared" si="83"/>
        <v>941</v>
      </c>
      <c r="G861" s="23" t="s">
        <v>144</v>
      </c>
      <c r="J861" s="82" t="s">
        <v>419</v>
      </c>
      <c r="K861" s="220">
        <f t="shared" si="84"/>
        <v>655</v>
      </c>
      <c r="L861" s="34" t="s">
        <v>47</v>
      </c>
      <c r="M861" s="34" t="s">
        <v>51</v>
      </c>
      <c r="O861" s="34" t="s">
        <v>163</v>
      </c>
    </row>
    <row r="862" spans="1:15" ht="15" hidden="1" customHeight="1" outlineLevel="2" x14ac:dyDescent="0.25">
      <c r="A862" s="34"/>
      <c r="B862" s="33" t="str">
        <f t="shared" si="82"/>
        <v>Virtual Meter Assignment - Circuit 71</v>
      </c>
      <c r="C862" s="34">
        <f t="shared" si="83"/>
        <v>71</v>
      </c>
      <c r="D862" s="21">
        <f t="shared" si="83"/>
        <v>942</v>
      </c>
      <c r="G862" s="23" t="s">
        <v>144</v>
      </c>
      <c r="J862" s="82" t="s">
        <v>419</v>
      </c>
      <c r="K862" s="220">
        <f t="shared" si="84"/>
        <v>656</v>
      </c>
      <c r="L862" s="34" t="s">
        <v>47</v>
      </c>
      <c r="M862" s="34" t="s">
        <v>51</v>
      </c>
      <c r="O862" s="34" t="s">
        <v>163</v>
      </c>
    </row>
    <row r="863" spans="1:15" ht="15" hidden="1" customHeight="1" outlineLevel="2" x14ac:dyDescent="0.25">
      <c r="A863" s="34"/>
      <c r="B863" s="33" t="str">
        <f t="shared" si="82"/>
        <v>Virtual Meter Assignment - Circuit 72</v>
      </c>
      <c r="C863" s="34">
        <f t="shared" si="83"/>
        <v>72</v>
      </c>
      <c r="D863" s="21">
        <f t="shared" si="83"/>
        <v>943</v>
      </c>
      <c r="G863" s="23" t="s">
        <v>144</v>
      </c>
      <c r="J863" s="82" t="s">
        <v>419</v>
      </c>
      <c r="K863" s="220">
        <f t="shared" si="84"/>
        <v>657</v>
      </c>
      <c r="L863" s="34" t="s">
        <v>47</v>
      </c>
      <c r="M863" s="34" t="s">
        <v>51</v>
      </c>
      <c r="O863" s="34" t="s">
        <v>163</v>
      </c>
    </row>
    <row r="864" spans="1:15" ht="15" hidden="1" customHeight="1" outlineLevel="2" x14ac:dyDescent="0.25">
      <c r="A864" s="34"/>
      <c r="B864" s="33" t="str">
        <f t="shared" si="82"/>
        <v>Virtual Meter Assignment - Circuit 73</v>
      </c>
      <c r="C864" s="34">
        <f t="shared" si="83"/>
        <v>73</v>
      </c>
      <c r="D864" s="21">
        <f t="shared" si="83"/>
        <v>944</v>
      </c>
      <c r="G864" s="23" t="s">
        <v>144</v>
      </c>
      <c r="J864" s="82" t="s">
        <v>419</v>
      </c>
      <c r="K864" s="220">
        <f t="shared" si="84"/>
        <v>658</v>
      </c>
      <c r="L864" s="34" t="s">
        <v>47</v>
      </c>
      <c r="M864" s="34" t="s">
        <v>51</v>
      </c>
      <c r="O864" s="34" t="s">
        <v>163</v>
      </c>
    </row>
    <row r="865" spans="1:15" ht="15" hidden="1" customHeight="1" outlineLevel="2" x14ac:dyDescent="0.25">
      <c r="A865" s="34"/>
      <c r="B865" s="33" t="str">
        <f t="shared" si="82"/>
        <v>Virtual Meter Assignment - Circuit 74</v>
      </c>
      <c r="C865" s="34">
        <f t="shared" si="83"/>
        <v>74</v>
      </c>
      <c r="D865" s="21">
        <f t="shared" si="83"/>
        <v>945</v>
      </c>
      <c r="G865" s="23" t="s">
        <v>144</v>
      </c>
      <c r="J865" s="82" t="s">
        <v>419</v>
      </c>
      <c r="K865" s="220">
        <f t="shared" si="84"/>
        <v>659</v>
      </c>
      <c r="L865" s="34" t="s">
        <v>47</v>
      </c>
      <c r="M865" s="34" t="s">
        <v>51</v>
      </c>
      <c r="O865" s="34" t="s">
        <v>163</v>
      </c>
    </row>
    <row r="866" spans="1:15" ht="15" hidden="1" customHeight="1" outlineLevel="2" x14ac:dyDescent="0.25">
      <c r="A866" s="34"/>
      <c r="B866" s="33" t="str">
        <f t="shared" si="82"/>
        <v>Virtual Meter Assignment - Circuit 75</v>
      </c>
      <c r="C866" s="34">
        <f t="shared" si="83"/>
        <v>75</v>
      </c>
      <c r="D866" s="21">
        <f t="shared" si="83"/>
        <v>946</v>
      </c>
      <c r="G866" s="23" t="s">
        <v>144</v>
      </c>
      <c r="J866" s="82" t="s">
        <v>419</v>
      </c>
      <c r="K866" s="220">
        <f t="shared" si="84"/>
        <v>660</v>
      </c>
      <c r="L866" s="34" t="s">
        <v>47</v>
      </c>
      <c r="M866" s="34" t="s">
        <v>51</v>
      </c>
      <c r="O866" s="34" t="s">
        <v>163</v>
      </c>
    </row>
    <row r="867" spans="1:15" ht="15" hidden="1" customHeight="1" outlineLevel="2" x14ac:dyDescent="0.25">
      <c r="A867" s="34"/>
      <c r="B867" s="33" t="str">
        <f t="shared" si="82"/>
        <v>Virtual Meter Assignment - Circuit 76</v>
      </c>
      <c r="C867" s="34">
        <f t="shared" si="83"/>
        <v>76</v>
      </c>
      <c r="D867" s="21">
        <f t="shared" si="83"/>
        <v>947</v>
      </c>
      <c r="G867" s="23" t="s">
        <v>144</v>
      </c>
      <c r="J867" s="82" t="s">
        <v>419</v>
      </c>
      <c r="K867" s="220">
        <f t="shared" si="84"/>
        <v>661</v>
      </c>
      <c r="L867" s="34" t="s">
        <v>47</v>
      </c>
      <c r="M867" s="34" t="s">
        <v>51</v>
      </c>
      <c r="O867" s="34" t="s">
        <v>163</v>
      </c>
    </row>
    <row r="868" spans="1:15" ht="15" hidden="1" customHeight="1" outlineLevel="2" x14ac:dyDescent="0.25">
      <c r="A868" s="34"/>
      <c r="B868" s="33" t="str">
        <f t="shared" si="82"/>
        <v>Virtual Meter Assignment - Circuit 77</v>
      </c>
      <c r="C868" s="34">
        <f t="shared" si="83"/>
        <v>77</v>
      </c>
      <c r="D868" s="21">
        <f t="shared" si="83"/>
        <v>948</v>
      </c>
      <c r="G868" s="23" t="s">
        <v>144</v>
      </c>
      <c r="J868" s="82" t="s">
        <v>419</v>
      </c>
      <c r="K868" s="220">
        <f t="shared" si="84"/>
        <v>662</v>
      </c>
      <c r="L868" s="34" t="s">
        <v>47</v>
      </c>
      <c r="M868" s="34" t="s">
        <v>51</v>
      </c>
      <c r="O868" s="34" t="s">
        <v>163</v>
      </c>
    </row>
    <row r="869" spans="1:15" ht="15" hidden="1" customHeight="1" outlineLevel="2" x14ac:dyDescent="0.25">
      <c r="A869" s="34"/>
      <c r="B869" s="33" t="str">
        <f t="shared" si="82"/>
        <v>Virtual Meter Assignment - Circuit 78</v>
      </c>
      <c r="C869" s="34">
        <f t="shared" si="83"/>
        <v>78</v>
      </c>
      <c r="D869" s="21">
        <f t="shared" si="83"/>
        <v>949</v>
      </c>
      <c r="G869" s="23" t="s">
        <v>144</v>
      </c>
      <c r="J869" s="82" t="s">
        <v>419</v>
      </c>
      <c r="K869" s="220">
        <f t="shared" si="84"/>
        <v>663</v>
      </c>
      <c r="L869" s="34" t="s">
        <v>47</v>
      </c>
      <c r="M869" s="34" t="s">
        <v>51</v>
      </c>
      <c r="O869" s="34" t="s">
        <v>163</v>
      </c>
    </row>
    <row r="870" spans="1:15" ht="15" hidden="1" customHeight="1" outlineLevel="2" x14ac:dyDescent="0.25">
      <c r="A870" s="34"/>
      <c r="B870" s="33" t="str">
        <f t="shared" si="82"/>
        <v>Virtual Meter Assignment - Circuit 79</v>
      </c>
      <c r="C870" s="34">
        <f t="shared" si="83"/>
        <v>79</v>
      </c>
      <c r="D870" s="21">
        <f t="shared" si="83"/>
        <v>950</v>
      </c>
      <c r="G870" s="23" t="s">
        <v>144</v>
      </c>
      <c r="J870" s="82" t="s">
        <v>419</v>
      </c>
      <c r="K870" s="220">
        <f t="shared" si="84"/>
        <v>664</v>
      </c>
      <c r="L870" s="34" t="s">
        <v>47</v>
      </c>
      <c r="M870" s="34" t="s">
        <v>51</v>
      </c>
      <c r="O870" s="34" t="s">
        <v>163</v>
      </c>
    </row>
    <row r="871" spans="1:15" ht="15" hidden="1" customHeight="1" outlineLevel="2" x14ac:dyDescent="0.25">
      <c r="A871" s="34"/>
      <c r="B871" s="33" t="str">
        <f t="shared" si="82"/>
        <v>Virtual Meter Assignment - Circuit 80</v>
      </c>
      <c r="C871" s="34">
        <f t="shared" si="83"/>
        <v>80</v>
      </c>
      <c r="D871" s="21">
        <f t="shared" si="83"/>
        <v>951</v>
      </c>
      <c r="G871" s="23" t="s">
        <v>144</v>
      </c>
      <c r="J871" s="82" t="s">
        <v>419</v>
      </c>
      <c r="K871" s="220">
        <f t="shared" si="84"/>
        <v>665</v>
      </c>
      <c r="L871" s="34" t="s">
        <v>47</v>
      </c>
      <c r="M871" s="34" t="s">
        <v>51</v>
      </c>
      <c r="O871" s="34" t="s">
        <v>163</v>
      </c>
    </row>
    <row r="872" spans="1:15" ht="15" hidden="1" customHeight="1" outlineLevel="2" x14ac:dyDescent="0.25">
      <c r="A872" s="34"/>
      <c r="B872" s="33" t="str">
        <f t="shared" si="82"/>
        <v>Virtual Meter Assignment - Circuit 81</v>
      </c>
      <c r="C872" s="34">
        <f t="shared" si="83"/>
        <v>81</v>
      </c>
      <c r="D872" s="21">
        <f t="shared" si="83"/>
        <v>952</v>
      </c>
      <c r="G872" s="23" t="s">
        <v>144</v>
      </c>
      <c r="J872" s="82" t="s">
        <v>419</v>
      </c>
      <c r="K872" s="220">
        <f t="shared" si="84"/>
        <v>666</v>
      </c>
      <c r="L872" s="34" t="s">
        <v>47</v>
      </c>
      <c r="M872" s="34" t="s">
        <v>51</v>
      </c>
      <c r="O872" s="34" t="s">
        <v>163</v>
      </c>
    </row>
    <row r="873" spans="1:15" ht="15" hidden="1" customHeight="1" outlineLevel="2" x14ac:dyDescent="0.25">
      <c r="A873" s="34"/>
      <c r="B873" s="33" t="str">
        <f t="shared" si="82"/>
        <v>Virtual Meter Assignment - Circuit 82</v>
      </c>
      <c r="C873" s="34">
        <f t="shared" ref="C873:D887" si="85">C872+1</f>
        <v>82</v>
      </c>
      <c r="D873" s="21">
        <f t="shared" si="85"/>
        <v>953</v>
      </c>
      <c r="G873" s="23" t="s">
        <v>144</v>
      </c>
      <c r="J873" s="82" t="s">
        <v>419</v>
      </c>
      <c r="K873" s="220">
        <f t="shared" si="84"/>
        <v>667</v>
      </c>
      <c r="L873" s="34" t="s">
        <v>47</v>
      </c>
      <c r="M873" s="34" t="s">
        <v>51</v>
      </c>
      <c r="O873" s="34" t="s">
        <v>163</v>
      </c>
    </row>
    <row r="874" spans="1:15" ht="15" hidden="1" customHeight="1" outlineLevel="2" x14ac:dyDescent="0.25">
      <c r="A874" s="34"/>
      <c r="B874" s="33" t="str">
        <f t="shared" si="82"/>
        <v>Virtual Meter Assignment - Circuit 83</v>
      </c>
      <c r="C874" s="34">
        <f t="shared" si="85"/>
        <v>83</v>
      </c>
      <c r="D874" s="21">
        <f t="shared" si="85"/>
        <v>954</v>
      </c>
      <c r="G874" s="23" t="s">
        <v>144</v>
      </c>
      <c r="J874" s="82" t="s">
        <v>419</v>
      </c>
      <c r="K874" s="220">
        <f t="shared" si="84"/>
        <v>668</v>
      </c>
      <c r="L874" s="34" t="s">
        <v>47</v>
      </c>
      <c r="M874" s="34" t="s">
        <v>51</v>
      </c>
      <c r="O874" s="34" t="s">
        <v>163</v>
      </c>
    </row>
    <row r="875" spans="1:15" ht="15" hidden="1" customHeight="1" outlineLevel="2" x14ac:dyDescent="0.25">
      <c r="A875" s="34"/>
      <c r="B875" s="33" t="str">
        <f t="shared" si="82"/>
        <v>Virtual Meter Assignment - Circuit 84</v>
      </c>
      <c r="C875" s="34">
        <f t="shared" si="85"/>
        <v>84</v>
      </c>
      <c r="D875" s="21">
        <f t="shared" si="85"/>
        <v>955</v>
      </c>
      <c r="G875" s="23" t="s">
        <v>144</v>
      </c>
      <c r="J875" s="82" t="s">
        <v>419</v>
      </c>
      <c r="K875" s="220">
        <f t="shared" si="84"/>
        <v>669</v>
      </c>
      <c r="L875" s="34" t="s">
        <v>47</v>
      </c>
      <c r="M875" s="34" t="s">
        <v>51</v>
      </c>
      <c r="O875" s="34" t="s">
        <v>163</v>
      </c>
    </row>
    <row r="876" spans="1:15" ht="15" hidden="1" customHeight="1" outlineLevel="2" x14ac:dyDescent="0.25">
      <c r="A876" s="34"/>
      <c r="B876" s="33" t="str">
        <f t="shared" si="82"/>
        <v>Virtual Meter Assignment - Circuit 85</v>
      </c>
      <c r="C876" s="34">
        <f t="shared" si="85"/>
        <v>85</v>
      </c>
      <c r="D876" s="21">
        <f t="shared" si="85"/>
        <v>956</v>
      </c>
      <c r="G876" s="23" t="s">
        <v>144</v>
      </c>
      <c r="J876" s="82" t="s">
        <v>419</v>
      </c>
      <c r="K876" s="220">
        <f t="shared" si="84"/>
        <v>670</v>
      </c>
      <c r="L876" s="34" t="s">
        <v>47</v>
      </c>
      <c r="M876" s="34" t="s">
        <v>51</v>
      </c>
      <c r="O876" s="34" t="s">
        <v>163</v>
      </c>
    </row>
    <row r="877" spans="1:15" ht="15" hidden="1" customHeight="1" outlineLevel="2" x14ac:dyDescent="0.25">
      <c r="A877" s="34"/>
      <c r="B877" s="33" t="str">
        <f t="shared" si="82"/>
        <v>Virtual Meter Assignment - Circuit 86</v>
      </c>
      <c r="C877" s="34">
        <f t="shared" si="85"/>
        <v>86</v>
      </c>
      <c r="D877" s="21">
        <f t="shared" si="85"/>
        <v>957</v>
      </c>
      <c r="G877" s="23" t="s">
        <v>144</v>
      </c>
      <c r="J877" s="82" t="s">
        <v>419</v>
      </c>
      <c r="K877" s="220">
        <f t="shared" si="84"/>
        <v>671</v>
      </c>
      <c r="L877" s="34" t="s">
        <v>47</v>
      </c>
      <c r="M877" s="34" t="s">
        <v>51</v>
      </c>
      <c r="O877" s="34" t="s">
        <v>163</v>
      </c>
    </row>
    <row r="878" spans="1:15" ht="15" hidden="1" customHeight="1" outlineLevel="2" x14ac:dyDescent="0.25">
      <c r="A878" s="34"/>
      <c r="B878" s="33" t="str">
        <f t="shared" si="82"/>
        <v>Virtual Meter Assignment - Circuit 87</v>
      </c>
      <c r="C878" s="34">
        <f t="shared" si="85"/>
        <v>87</v>
      </c>
      <c r="D878" s="21">
        <f t="shared" si="85"/>
        <v>958</v>
      </c>
      <c r="G878" s="23" t="s">
        <v>144</v>
      </c>
      <c r="J878" s="82" t="s">
        <v>419</v>
      </c>
      <c r="K878" s="220">
        <f t="shared" si="84"/>
        <v>672</v>
      </c>
      <c r="L878" s="34" t="s">
        <v>47</v>
      </c>
      <c r="M878" s="34" t="s">
        <v>51</v>
      </c>
      <c r="O878" s="34" t="s">
        <v>163</v>
      </c>
    </row>
    <row r="879" spans="1:15" ht="15.75" hidden="1" customHeight="1" outlineLevel="2" x14ac:dyDescent="0.25">
      <c r="B879" s="33" t="str">
        <f t="shared" si="82"/>
        <v>Virtual Meter Assignment - Circuit 88</v>
      </c>
      <c r="C879" s="34">
        <f t="shared" si="85"/>
        <v>88</v>
      </c>
      <c r="D879" s="21">
        <f t="shared" si="85"/>
        <v>959</v>
      </c>
      <c r="G879" s="23" t="s">
        <v>144</v>
      </c>
      <c r="J879" s="82" t="s">
        <v>419</v>
      </c>
      <c r="K879" s="220">
        <f t="shared" si="84"/>
        <v>673</v>
      </c>
      <c r="L879" s="34" t="s">
        <v>47</v>
      </c>
      <c r="M879" s="34" t="s">
        <v>51</v>
      </c>
      <c r="O879" s="34" t="s">
        <v>163</v>
      </c>
    </row>
    <row r="880" spans="1:15" ht="15.75" hidden="1" customHeight="1" outlineLevel="2" x14ac:dyDescent="0.25">
      <c r="B880" s="33" t="str">
        <f t="shared" si="82"/>
        <v>Virtual Meter Assignment - Circuit 89</v>
      </c>
      <c r="C880" s="34">
        <f t="shared" si="85"/>
        <v>89</v>
      </c>
      <c r="D880" s="21">
        <f t="shared" si="85"/>
        <v>960</v>
      </c>
      <c r="G880" s="23" t="s">
        <v>144</v>
      </c>
      <c r="J880" s="82" t="s">
        <v>419</v>
      </c>
      <c r="K880" s="220">
        <f t="shared" si="84"/>
        <v>674</v>
      </c>
      <c r="L880" s="34" t="s">
        <v>47</v>
      </c>
      <c r="M880" s="34" t="s">
        <v>51</v>
      </c>
      <c r="O880" s="34" t="s">
        <v>163</v>
      </c>
    </row>
    <row r="881" spans="1:16" ht="15.75" hidden="1" customHeight="1" outlineLevel="2" x14ac:dyDescent="0.25">
      <c r="B881" s="33" t="str">
        <f t="shared" si="82"/>
        <v>Virtual Meter Assignment - Circuit 90</v>
      </c>
      <c r="C881" s="34">
        <f t="shared" si="85"/>
        <v>90</v>
      </c>
      <c r="D881" s="21">
        <f t="shared" si="85"/>
        <v>961</v>
      </c>
      <c r="G881" s="23" t="s">
        <v>144</v>
      </c>
      <c r="J881" s="82" t="s">
        <v>419</v>
      </c>
      <c r="K881" s="220">
        <f t="shared" si="84"/>
        <v>675</v>
      </c>
      <c r="L881" s="34" t="s">
        <v>47</v>
      </c>
      <c r="M881" s="34" t="s">
        <v>51</v>
      </c>
      <c r="O881" s="34" t="s">
        <v>163</v>
      </c>
    </row>
    <row r="882" spans="1:16" ht="15.75" hidden="1" customHeight="1" outlineLevel="2" x14ac:dyDescent="0.25">
      <c r="B882" s="33" t="str">
        <f t="shared" si="82"/>
        <v>Virtual Meter Assignment - Circuit 91</v>
      </c>
      <c r="C882" s="34">
        <f t="shared" si="85"/>
        <v>91</v>
      </c>
      <c r="D882" s="21">
        <f t="shared" si="85"/>
        <v>962</v>
      </c>
      <c r="G882" s="23" t="s">
        <v>144</v>
      </c>
      <c r="J882" s="82" t="s">
        <v>419</v>
      </c>
      <c r="K882" s="220">
        <f t="shared" si="84"/>
        <v>676</v>
      </c>
      <c r="L882" s="34" t="s">
        <v>47</v>
      </c>
      <c r="M882" s="34" t="s">
        <v>51</v>
      </c>
      <c r="O882" s="34" t="s">
        <v>163</v>
      </c>
    </row>
    <row r="883" spans="1:16" ht="15.75" hidden="1" customHeight="1" outlineLevel="2" x14ac:dyDescent="0.25">
      <c r="B883" s="33" t="str">
        <f t="shared" si="82"/>
        <v>Virtual Meter Assignment - Circuit 92</v>
      </c>
      <c r="C883" s="34">
        <f t="shared" si="85"/>
        <v>92</v>
      </c>
      <c r="D883" s="21">
        <f t="shared" si="85"/>
        <v>963</v>
      </c>
      <c r="G883" s="23" t="s">
        <v>144</v>
      </c>
      <c r="J883" s="82" t="s">
        <v>419</v>
      </c>
      <c r="K883" s="220">
        <f t="shared" si="84"/>
        <v>677</v>
      </c>
      <c r="L883" s="34" t="s">
        <v>47</v>
      </c>
      <c r="M883" s="34" t="s">
        <v>51</v>
      </c>
      <c r="O883" s="34" t="s">
        <v>163</v>
      </c>
    </row>
    <row r="884" spans="1:16" ht="15.75" hidden="1" customHeight="1" outlineLevel="2" x14ac:dyDescent="0.25">
      <c r="B884" s="33" t="str">
        <f t="shared" si="82"/>
        <v>Virtual Meter Assignment - Circuit 93</v>
      </c>
      <c r="C884" s="34">
        <f t="shared" si="85"/>
        <v>93</v>
      </c>
      <c r="D884" s="21">
        <f t="shared" si="85"/>
        <v>964</v>
      </c>
      <c r="G884" s="23" t="s">
        <v>144</v>
      </c>
      <c r="J884" s="82" t="s">
        <v>419</v>
      </c>
      <c r="K884" s="220">
        <f t="shared" si="84"/>
        <v>678</v>
      </c>
      <c r="L884" s="34" t="s">
        <v>47</v>
      </c>
      <c r="M884" s="34" t="s">
        <v>51</v>
      </c>
      <c r="O884" s="34" t="s">
        <v>163</v>
      </c>
    </row>
    <row r="885" spans="1:16" ht="15.75" hidden="1" customHeight="1" outlineLevel="2" x14ac:dyDescent="0.25">
      <c r="B885" s="33" t="str">
        <f t="shared" si="82"/>
        <v>Virtual Meter Assignment - Circuit 94</v>
      </c>
      <c r="C885" s="34">
        <f t="shared" si="85"/>
        <v>94</v>
      </c>
      <c r="D885" s="21">
        <f t="shared" si="85"/>
        <v>965</v>
      </c>
      <c r="G885" s="23" t="s">
        <v>144</v>
      </c>
      <c r="J885" s="82" t="s">
        <v>419</v>
      </c>
      <c r="K885" s="220">
        <f t="shared" si="84"/>
        <v>679</v>
      </c>
      <c r="L885" s="34" t="s">
        <v>47</v>
      </c>
      <c r="M885" s="34" t="s">
        <v>51</v>
      </c>
      <c r="O885" s="34" t="s">
        <v>163</v>
      </c>
    </row>
    <row r="886" spans="1:16" ht="15.75" hidden="1" customHeight="1" outlineLevel="2" x14ac:dyDescent="0.25">
      <c r="B886" s="33" t="str">
        <f t="shared" si="82"/>
        <v>Virtual Meter Assignment - Circuit 95</v>
      </c>
      <c r="C886" s="34">
        <f t="shared" si="85"/>
        <v>95</v>
      </c>
      <c r="D886" s="21">
        <f t="shared" si="85"/>
        <v>966</v>
      </c>
      <c r="G886" s="23" t="s">
        <v>144</v>
      </c>
      <c r="J886" s="82" t="s">
        <v>419</v>
      </c>
      <c r="K886" s="220">
        <f t="shared" si="84"/>
        <v>680</v>
      </c>
      <c r="L886" s="34" t="s">
        <v>47</v>
      </c>
      <c r="M886" s="34" t="s">
        <v>51</v>
      </c>
      <c r="O886" s="34" t="s">
        <v>163</v>
      </c>
    </row>
    <row r="887" spans="1:16" ht="15.75" hidden="1" customHeight="1" outlineLevel="2" x14ac:dyDescent="0.25">
      <c r="B887" s="33" t="str">
        <f t="shared" si="82"/>
        <v>Virtual Meter Assignment - Circuit 96</v>
      </c>
      <c r="C887" s="34">
        <f t="shared" si="85"/>
        <v>96</v>
      </c>
      <c r="D887" s="21">
        <f t="shared" si="85"/>
        <v>967</v>
      </c>
      <c r="G887" s="23" t="s">
        <v>144</v>
      </c>
      <c r="J887" s="82" t="s">
        <v>419</v>
      </c>
      <c r="K887" s="220">
        <f t="shared" si="84"/>
        <v>681</v>
      </c>
      <c r="L887" s="34" t="s">
        <v>47</v>
      </c>
      <c r="M887" s="34" t="s">
        <v>51</v>
      </c>
      <c r="O887" s="34" t="s">
        <v>163</v>
      </c>
    </row>
    <row r="888" spans="1:16" outlineLevel="1" collapsed="1" x14ac:dyDescent="0.25">
      <c r="J888" s="82"/>
      <c r="K888" s="156"/>
    </row>
    <row r="889" spans="1:16" outlineLevel="1" x14ac:dyDescent="0.25">
      <c r="B889" s="33" t="s">
        <v>962</v>
      </c>
      <c r="D889" s="21">
        <f>D890</f>
        <v>968</v>
      </c>
      <c r="E889" s="34">
        <f>D904</f>
        <v>982</v>
      </c>
      <c r="F889" s="22">
        <v>-4</v>
      </c>
      <c r="J889" s="82" t="s">
        <v>419</v>
      </c>
      <c r="K889" s="204" t="s">
        <v>997</v>
      </c>
      <c r="P889" s="33" t="s">
        <v>978</v>
      </c>
    </row>
    <row r="890" spans="1:16" s="46" customFormat="1" ht="15.75" hidden="1" customHeight="1" outlineLevel="2" x14ac:dyDescent="0.25">
      <c r="A890" s="40"/>
      <c r="B890" s="41" t="s">
        <v>979</v>
      </c>
      <c r="C890" s="42"/>
      <c r="D890" s="43">
        <f>D887+1</f>
        <v>968</v>
      </c>
      <c r="E890" s="42"/>
      <c r="F890" s="22">
        <v>-4</v>
      </c>
      <c r="G890" s="45"/>
      <c r="H890" s="43"/>
      <c r="I890" s="45"/>
      <c r="J890" s="82" t="s">
        <v>419</v>
      </c>
      <c r="K890" s="204">
        <f>K887+1</f>
        <v>682</v>
      </c>
      <c r="L890" s="42" t="s">
        <v>47</v>
      </c>
      <c r="M890" s="42" t="s">
        <v>51</v>
      </c>
      <c r="N890" s="42" t="s">
        <v>348</v>
      </c>
      <c r="O890" s="42" t="s">
        <v>977</v>
      </c>
      <c r="P890" s="41"/>
    </row>
    <row r="891" spans="1:16" s="46" customFormat="1" ht="15.75" hidden="1" customHeight="1" outlineLevel="2" x14ac:dyDescent="0.25">
      <c r="A891" s="40"/>
      <c r="B891" s="41" t="s">
        <v>963</v>
      </c>
      <c r="C891" s="42"/>
      <c r="D891" s="43">
        <f>D890+1</f>
        <v>969</v>
      </c>
      <c r="E891" s="42"/>
      <c r="F891" s="22">
        <v>-4</v>
      </c>
      <c r="G891" s="45"/>
      <c r="H891" s="43"/>
      <c r="I891" s="45"/>
      <c r="J891" s="82" t="s">
        <v>419</v>
      </c>
      <c r="K891" s="204">
        <f>K890+1</f>
        <v>683</v>
      </c>
      <c r="L891" s="42" t="s">
        <v>47</v>
      </c>
      <c r="M891" s="42" t="s">
        <v>51</v>
      </c>
      <c r="N891" s="42" t="s">
        <v>348</v>
      </c>
      <c r="O891" s="42" t="s">
        <v>977</v>
      </c>
      <c r="P891" s="41"/>
    </row>
    <row r="892" spans="1:16" s="46" customFormat="1" ht="15.75" hidden="1" customHeight="1" outlineLevel="2" x14ac:dyDescent="0.25">
      <c r="A892" s="40"/>
      <c r="B892" s="41" t="s">
        <v>964</v>
      </c>
      <c r="C892" s="42"/>
      <c r="D892" s="43">
        <f t="shared" ref="D892:D904" si="86">D891+1</f>
        <v>970</v>
      </c>
      <c r="E892" s="42"/>
      <c r="F892" s="22">
        <v>-4</v>
      </c>
      <c r="G892" s="45"/>
      <c r="H892" s="43"/>
      <c r="I892" s="45"/>
      <c r="J892" s="82" t="s">
        <v>419</v>
      </c>
      <c r="K892" s="220">
        <f t="shared" ref="K892:K904" si="87">K891+1</f>
        <v>684</v>
      </c>
      <c r="L892" s="42" t="s">
        <v>47</v>
      </c>
      <c r="M892" s="42" t="s">
        <v>51</v>
      </c>
      <c r="N892" s="42" t="s">
        <v>348</v>
      </c>
      <c r="O892" s="42" t="s">
        <v>977</v>
      </c>
      <c r="P892" s="41"/>
    </row>
    <row r="893" spans="1:16" s="46" customFormat="1" ht="15.75" hidden="1" customHeight="1" outlineLevel="2" x14ac:dyDescent="0.25">
      <c r="A893" s="40"/>
      <c r="B893" s="41" t="s">
        <v>965</v>
      </c>
      <c r="C893" s="42"/>
      <c r="D893" s="43">
        <f t="shared" si="86"/>
        <v>971</v>
      </c>
      <c r="E893" s="42"/>
      <c r="F893" s="22">
        <v>-4</v>
      </c>
      <c r="G893" s="45"/>
      <c r="H893" s="43"/>
      <c r="I893" s="45"/>
      <c r="J893" s="82" t="s">
        <v>419</v>
      </c>
      <c r="K893" s="220">
        <f t="shared" si="87"/>
        <v>685</v>
      </c>
      <c r="L893" s="42" t="s">
        <v>47</v>
      </c>
      <c r="M893" s="42" t="s">
        <v>51</v>
      </c>
      <c r="N893" s="42" t="s">
        <v>348</v>
      </c>
      <c r="O893" s="42" t="s">
        <v>977</v>
      </c>
      <c r="P893" s="41"/>
    </row>
    <row r="894" spans="1:16" s="46" customFormat="1" ht="15.75" hidden="1" customHeight="1" outlineLevel="2" x14ac:dyDescent="0.25">
      <c r="A894" s="40"/>
      <c r="B894" s="41" t="s">
        <v>966</v>
      </c>
      <c r="C894" s="42"/>
      <c r="D894" s="43">
        <f t="shared" si="86"/>
        <v>972</v>
      </c>
      <c r="E894" s="42"/>
      <c r="F894" s="22">
        <v>-4</v>
      </c>
      <c r="G894" s="45"/>
      <c r="H894" s="43"/>
      <c r="I894" s="45"/>
      <c r="J894" s="82" t="s">
        <v>419</v>
      </c>
      <c r="K894" s="220">
        <f t="shared" si="87"/>
        <v>686</v>
      </c>
      <c r="L894" s="42" t="s">
        <v>47</v>
      </c>
      <c r="M894" s="42" t="s">
        <v>51</v>
      </c>
      <c r="N894" s="42" t="s">
        <v>348</v>
      </c>
      <c r="O894" s="42" t="s">
        <v>977</v>
      </c>
      <c r="P894" s="41"/>
    </row>
    <row r="895" spans="1:16" s="46" customFormat="1" ht="15.75" hidden="1" customHeight="1" outlineLevel="2" x14ac:dyDescent="0.25">
      <c r="A895" s="40"/>
      <c r="B895" s="41" t="s">
        <v>967</v>
      </c>
      <c r="C895" s="42"/>
      <c r="D895" s="43">
        <f t="shared" si="86"/>
        <v>973</v>
      </c>
      <c r="E895" s="42"/>
      <c r="F895" s="22">
        <v>-4</v>
      </c>
      <c r="G895" s="45"/>
      <c r="H895" s="43"/>
      <c r="I895" s="45"/>
      <c r="J895" s="82" t="s">
        <v>419</v>
      </c>
      <c r="K895" s="220">
        <f t="shared" si="87"/>
        <v>687</v>
      </c>
      <c r="L895" s="42" t="s">
        <v>47</v>
      </c>
      <c r="M895" s="42" t="s">
        <v>51</v>
      </c>
      <c r="N895" s="42" t="s">
        <v>348</v>
      </c>
      <c r="O895" s="42" t="s">
        <v>977</v>
      </c>
      <c r="P895" s="41"/>
    </row>
    <row r="896" spans="1:16" s="46" customFormat="1" ht="15.75" hidden="1" customHeight="1" outlineLevel="2" x14ac:dyDescent="0.25">
      <c r="A896" s="40"/>
      <c r="B896" s="41" t="s">
        <v>968</v>
      </c>
      <c r="C896" s="42"/>
      <c r="D896" s="43">
        <f t="shared" si="86"/>
        <v>974</v>
      </c>
      <c r="E896" s="42"/>
      <c r="F896" s="22">
        <v>-4</v>
      </c>
      <c r="G896" s="45"/>
      <c r="H896" s="43"/>
      <c r="I896" s="45"/>
      <c r="J896" s="82" t="s">
        <v>419</v>
      </c>
      <c r="K896" s="220">
        <f t="shared" si="87"/>
        <v>688</v>
      </c>
      <c r="L896" s="42" t="s">
        <v>47</v>
      </c>
      <c r="M896" s="42" t="s">
        <v>51</v>
      </c>
      <c r="N896" s="42" t="s">
        <v>348</v>
      </c>
      <c r="O896" s="42" t="s">
        <v>977</v>
      </c>
      <c r="P896" s="41"/>
    </row>
    <row r="897" spans="1:16" s="46" customFormat="1" ht="15.75" hidden="1" customHeight="1" outlineLevel="2" x14ac:dyDescent="0.25">
      <c r="A897" s="40"/>
      <c r="B897" s="41" t="s">
        <v>969</v>
      </c>
      <c r="C897" s="42"/>
      <c r="D897" s="43">
        <f t="shared" si="86"/>
        <v>975</v>
      </c>
      <c r="E897" s="42"/>
      <c r="F897" s="22">
        <v>-4</v>
      </c>
      <c r="G897" s="45"/>
      <c r="H897" s="43"/>
      <c r="I897" s="45"/>
      <c r="J897" s="82" t="s">
        <v>419</v>
      </c>
      <c r="K897" s="220">
        <f t="shared" si="87"/>
        <v>689</v>
      </c>
      <c r="L897" s="42" t="s">
        <v>47</v>
      </c>
      <c r="M897" s="42" t="s">
        <v>51</v>
      </c>
      <c r="N897" s="42" t="s">
        <v>348</v>
      </c>
      <c r="O897" s="42" t="s">
        <v>977</v>
      </c>
      <c r="P897" s="41"/>
    </row>
    <row r="898" spans="1:16" s="46" customFormat="1" ht="15.75" hidden="1" customHeight="1" outlineLevel="2" x14ac:dyDescent="0.25">
      <c r="A898" s="40"/>
      <c r="B898" s="41" t="s">
        <v>970</v>
      </c>
      <c r="C898" s="42"/>
      <c r="D898" s="43">
        <f t="shared" si="86"/>
        <v>976</v>
      </c>
      <c r="E898" s="42"/>
      <c r="F898" s="22">
        <v>-4</v>
      </c>
      <c r="G898" s="45"/>
      <c r="H898" s="43"/>
      <c r="I898" s="45"/>
      <c r="J898" s="82" t="s">
        <v>419</v>
      </c>
      <c r="K898" s="220">
        <f t="shared" si="87"/>
        <v>690</v>
      </c>
      <c r="L898" s="42" t="s">
        <v>47</v>
      </c>
      <c r="M898" s="42" t="s">
        <v>51</v>
      </c>
      <c r="N898" s="42" t="s">
        <v>348</v>
      </c>
      <c r="O898" s="42" t="s">
        <v>977</v>
      </c>
      <c r="P898" s="41"/>
    </row>
    <row r="899" spans="1:16" s="46" customFormat="1" ht="15.75" hidden="1" customHeight="1" outlineLevel="2" x14ac:dyDescent="0.25">
      <c r="A899" s="40"/>
      <c r="B899" s="41" t="s">
        <v>971</v>
      </c>
      <c r="C899" s="42"/>
      <c r="D899" s="43">
        <f t="shared" si="86"/>
        <v>977</v>
      </c>
      <c r="E899" s="42"/>
      <c r="F899" s="22">
        <v>-4</v>
      </c>
      <c r="G899" s="45"/>
      <c r="H899" s="43"/>
      <c r="I899" s="45"/>
      <c r="J899" s="82" t="s">
        <v>419</v>
      </c>
      <c r="K899" s="220">
        <f t="shared" si="87"/>
        <v>691</v>
      </c>
      <c r="L899" s="42" t="s">
        <v>47</v>
      </c>
      <c r="M899" s="42" t="s">
        <v>51</v>
      </c>
      <c r="N899" s="42" t="s">
        <v>348</v>
      </c>
      <c r="O899" s="42" t="s">
        <v>977</v>
      </c>
      <c r="P899" s="41"/>
    </row>
    <row r="900" spans="1:16" s="46" customFormat="1" ht="15.75" hidden="1" customHeight="1" outlineLevel="2" x14ac:dyDescent="0.25">
      <c r="A900" s="40"/>
      <c r="B900" s="41" t="s">
        <v>972</v>
      </c>
      <c r="C900" s="42"/>
      <c r="D900" s="43">
        <f t="shared" si="86"/>
        <v>978</v>
      </c>
      <c r="E900" s="42"/>
      <c r="F900" s="22">
        <v>-4</v>
      </c>
      <c r="G900" s="45"/>
      <c r="H900" s="43"/>
      <c r="I900" s="45"/>
      <c r="J900" s="82" t="s">
        <v>419</v>
      </c>
      <c r="K900" s="220">
        <f t="shared" si="87"/>
        <v>692</v>
      </c>
      <c r="L900" s="42" t="s">
        <v>47</v>
      </c>
      <c r="M900" s="42" t="s">
        <v>51</v>
      </c>
      <c r="N900" s="42" t="s">
        <v>348</v>
      </c>
      <c r="O900" s="42" t="s">
        <v>977</v>
      </c>
      <c r="P900" s="41"/>
    </row>
    <row r="901" spans="1:16" s="46" customFormat="1" ht="15.75" hidden="1" customHeight="1" outlineLevel="2" x14ac:dyDescent="0.25">
      <c r="A901" s="40"/>
      <c r="B901" s="41" t="s">
        <v>973</v>
      </c>
      <c r="C901" s="42"/>
      <c r="D901" s="43">
        <f t="shared" si="86"/>
        <v>979</v>
      </c>
      <c r="E901" s="42"/>
      <c r="F901" s="22">
        <v>-4</v>
      </c>
      <c r="G901" s="45"/>
      <c r="H901" s="43"/>
      <c r="I901" s="45"/>
      <c r="J901" s="82" t="s">
        <v>419</v>
      </c>
      <c r="K901" s="220">
        <f t="shared" si="87"/>
        <v>693</v>
      </c>
      <c r="L901" s="42" t="s">
        <v>47</v>
      </c>
      <c r="M901" s="42" t="s">
        <v>51</v>
      </c>
      <c r="N901" s="42" t="s">
        <v>348</v>
      </c>
      <c r="O901" s="42" t="s">
        <v>977</v>
      </c>
      <c r="P901" s="41"/>
    </row>
    <row r="902" spans="1:16" s="46" customFormat="1" ht="15.75" hidden="1" customHeight="1" outlineLevel="2" x14ac:dyDescent="0.25">
      <c r="A902" s="40"/>
      <c r="B902" s="41" t="s">
        <v>974</v>
      </c>
      <c r="C902" s="42"/>
      <c r="D902" s="43">
        <f t="shared" si="86"/>
        <v>980</v>
      </c>
      <c r="E902" s="42"/>
      <c r="F902" s="22">
        <v>-4</v>
      </c>
      <c r="G902" s="45"/>
      <c r="H902" s="43"/>
      <c r="I902" s="45"/>
      <c r="J902" s="82" t="s">
        <v>419</v>
      </c>
      <c r="K902" s="220">
        <f t="shared" si="87"/>
        <v>694</v>
      </c>
      <c r="L902" s="42" t="s">
        <v>47</v>
      </c>
      <c r="M902" s="42" t="s">
        <v>51</v>
      </c>
      <c r="N902" s="42" t="s">
        <v>348</v>
      </c>
      <c r="O902" s="42" t="s">
        <v>977</v>
      </c>
      <c r="P902" s="41"/>
    </row>
    <row r="903" spans="1:16" s="46" customFormat="1" ht="15.75" hidden="1" customHeight="1" outlineLevel="2" x14ac:dyDescent="0.25">
      <c r="A903" s="40"/>
      <c r="B903" s="41" t="s">
        <v>975</v>
      </c>
      <c r="C903" s="42"/>
      <c r="D903" s="43">
        <f t="shared" si="86"/>
        <v>981</v>
      </c>
      <c r="E903" s="42"/>
      <c r="F903" s="22">
        <v>-4</v>
      </c>
      <c r="G903" s="45"/>
      <c r="H903" s="43"/>
      <c r="I903" s="45"/>
      <c r="J903" s="82" t="s">
        <v>419</v>
      </c>
      <c r="K903" s="220">
        <f t="shared" si="87"/>
        <v>695</v>
      </c>
      <c r="L903" s="42" t="s">
        <v>47</v>
      </c>
      <c r="M903" s="42" t="s">
        <v>51</v>
      </c>
      <c r="N903" s="42" t="s">
        <v>348</v>
      </c>
      <c r="O903" s="42" t="s">
        <v>977</v>
      </c>
      <c r="P903" s="41"/>
    </row>
    <row r="904" spans="1:16" s="46" customFormat="1" ht="15.75" hidden="1" customHeight="1" outlineLevel="2" x14ac:dyDescent="0.25">
      <c r="A904" s="40"/>
      <c r="B904" s="41" t="s">
        <v>976</v>
      </c>
      <c r="C904" s="42"/>
      <c r="D904" s="43">
        <f t="shared" si="86"/>
        <v>982</v>
      </c>
      <c r="E904" s="42"/>
      <c r="F904" s="22">
        <v>-4</v>
      </c>
      <c r="G904" s="45"/>
      <c r="H904" s="43"/>
      <c r="I904" s="45"/>
      <c r="J904" s="82" t="s">
        <v>419</v>
      </c>
      <c r="K904" s="220">
        <f t="shared" si="87"/>
        <v>696</v>
      </c>
      <c r="L904" s="42" t="s">
        <v>47</v>
      </c>
      <c r="M904" s="42" t="s">
        <v>51</v>
      </c>
      <c r="N904" s="42" t="s">
        <v>348</v>
      </c>
      <c r="O904" s="42" t="s">
        <v>977</v>
      </c>
      <c r="P904" s="41"/>
    </row>
    <row r="905" spans="1:16" outlineLevel="1" collapsed="1" x14ac:dyDescent="0.25">
      <c r="J905" s="82"/>
      <c r="K905" s="204"/>
    </row>
    <row r="906" spans="1:16" x14ac:dyDescent="0.25">
      <c r="J906" s="82"/>
      <c r="K906" s="204"/>
    </row>
    <row r="907" spans="1:16" x14ac:dyDescent="0.25">
      <c r="A907" s="6" t="s">
        <v>141</v>
      </c>
      <c r="J907" s="82"/>
      <c r="K907" s="204"/>
    </row>
    <row r="908" spans="1:16" outlineLevel="1" x14ac:dyDescent="0.25">
      <c r="A908" s="60" t="s">
        <v>120</v>
      </c>
      <c r="D908" s="21">
        <v>1000</v>
      </c>
      <c r="E908" s="34">
        <f>D915</f>
        <v>1006</v>
      </c>
      <c r="J908" s="82"/>
      <c r="K908" s="204"/>
    </row>
    <row r="909" spans="1:16" ht="15.75" customHeight="1" outlineLevel="2" x14ac:dyDescent="0.25">
      <c r="A909" s="60"/>
      <c r="B909" s="33" t="s">
        <v>172</v>
      </c>
      <c r="D909" s="21">
        <f>D908</f>
        <v>1000</v>
      </c>
      <c r="G909" s="23" t="s">
        <v>144</v>
      </c>
      <c r="J909" s="82" t="s">
        <v>419</v>
      </c>
      <c r="K909" s="204">
        <v>700</v>
      </c>
      <c r="L909" s="34" t="s">
        <v>47</v>
      </c>
      <c r="M909" s="34" t="s">
        <v>51</v>
      </c>
      <c r="N909" s="34" t="s">
        <v>352</v>
      </c>
      <c r="O909" s="34" t="s">
        <v>328</v>
      </c>
    </row>
    <row r="910" spans="1:16" ht="15.75" customHeight="1" outlineLevel="2" x14ac:dyDescent="0.25">
      <c r="A910" s="60"/>
      <c r="B910" s="33" t="s">
        <v>173</v>
      </c>
      <c r="D910" s="21">
        <f t="shared" ref="D910:D915" si="88">D909+1</f>
        <v>1001</v>
      </c>
      <c r="G910" s="23" t="s">
        <v>144</v>
      </c>
      <c r="J910" s="82" t="s">
        <v>419</v>
      </c>
      <c r="K910" s="204">
        <v>701</v>
      </c>
      <c r="L910" s="34" t="s">
        <v>47</v>
      </c>
      <c r="M910" s="34" t="s">
        <v>51</v>
      </c>
      <c r="N910" s="34" t="s">
        <v>352</v>
      </c>
      <c r="O910" s="34" t="s">
        <v>328</v>
      </c>
    </row>
    <row r="911" spans="1:16" ht="15.75" customHeight="1" outlineLevel="2" x14ac:dyDescent="0.25">
      <c r="A911" s="60"/>
      <c r="B911" s="33" t="s">
        <v>174</v>
      </c>
      <c r="D911" s="21">
        <f t="shared" si="88"/>
        <v>1002</v>
      </c>
      <c r="G911" s="23" t="s">
        <v>144</v>
      </c>
      <c r="J911" s="82" t="s">
        <v>419</v>
      </c>
      <c r="K911" s="204">
        <v>702</v>
      </c>
      <c r="L911" s="34" t="s">
        <v>47</v>
      </c>
      <c r="M911" s="34" t="s">
        <v>51</v>
      </c>
      <c r="N911" s="34" t="s">
        <v>347</v>
      </c>
      <c r="O911" s="34" t="s">
        <v>328</v>
      </c>
      <c r="P911" s="33" t="s">
        <v>335</v>
      </c>
    </row>
    <row r="912" spans="1:16" ht="15.75" customHeight="1" outlineLevel="2" x14ac:dyDescent="0.25">
      <c r="A912" s="60"/>
      <c r="B912" s="33" t="s">
        <v>175</v>
      </c>
      <c r="D912" s="21">
        <f t="shared" si="88"/>
        <v>1003</v>
      </c>
      <c r="G912" s="23" t="s">
        <v>144</v>
      </c>
      <c r="J912" s="82" t="s">
        <v>419</v>
      </c>
      <c r="K912" s="204">
        <v>703</v>
      </c>
      <c r="L912" s="34" t="s">
        <v>47</v>
      </c>
      <c r="M912" s="34" t="s">
        <v>51</v>
      </c>
      <c r="N912" s="34" t="s">
        <v>347</v>
      </c>
      <c r="O912" s="34" t="s">
        <v>328</v>
      </c>
      <c r="P912" s="33" t="s">
        <v>335</v>
      </c>
    </row>
    <row r="913" spans="1:16" s="46" customFormat="1" ht="15.75" customHeight="1" outlineLevel="2" x14ac:dyDescent="0.25">
      <c r="A913" s="107"/>
      <c r="B913" s="41" t="s">
        <v>118</v>
      </c>
      <c r="C913" s="42"/>
      <c r="D913" s="43">
        <f t="shared" si="88"/>
        <v>1004</v>
      </c>
      <c r="E913" s="42"/>
      <c r="F913" s="44">
        <v>-1</v>
      </c>
      <c r="G913" s="45" t="s">
        <v>144</v>
      </c>
      <c r="H913" s="43"/>
      <c r="I913" s="45"/>
      <c r="J913" s="82"/>
      <c r="K913" s="204"/>
      <c r="L913" s="42" t="s">
        <v>47</v>
      </c>
      <c r="M913" s="42" t="s">
        <v>51</v>
      </c>
      <c r="N913" s="42" t="s">
        <v>348</v>
      </c>
      <c r="O913" s="42" t="s">
        <v>344</v>
      </c>
      <c r="P913" s="41" t="s">
        <v>825</v>
      </c>
    </row>
    <row r="914" spans="1:16" s="31" customFormat="1" ht="15.75" customHeight="1" outlineLevel="2" x14ac:dyDescent="0.25">
      <c r="A914" s="61"/>
      <c r="B914" s="26" t="s">
        <v>824</v>
      </c>
      <c r="C914" s="27"/>
      <c r="D914" s="28">
        <f t="shared" si="88"/>
        <v>1005</v>
      </c>
      <c r="E914" s="27"/>
      <c r="F914" s="29"/>
      <c r="G914" s="30" t="s">
        <v>144</v>
      </c>
      <c r="H914" s="28"/>
      <c r="I914" s="30"/>
      <c r="J914" s="203"/>
      <c r="K914" s="204"/>
      <c r="L914" s="27" t="s">
        <v>104</v>
      </c>
      <c r="M914" s="27"/>
      <c r="N914" s="27"/>
      <c r="O914" s="27"/>
      <c r="P914" s="26"/>
    </row>
    <row r="915" spans="1:16" s="31" customFormat="1" ht="15.75" customHeight="1" outlineLevel="2" x14ac:dyDescent="0.25">
      <c r="A915" s="61"/>
      <c r="B915" s="26" t="s">
        <v>824</v>
      </c>
      <c r="C915" s="27"/>
      <c r="D915" s="28">
        <f t="shared" si="88"/>
        <v>1006</v>
      </c>
      <c r="E915" s="27"/>
      <c r="F915" s="29"/>
      <c r="G915" s="30" t="s">
        <v>144</v>
      </c>
      <c r="H915" s="28"/>
      <c r="I915" s="30"/>
      <c r="J915" s="203"/>
      <c r="K915" s="204"/>
      <c r="L915" s="27" t="s">
        <v>104</v>
      </c>
      <c r="M915" s="27"/>
      <c r="N915" s="27"/>
      <c r="O915" s="27"/>
      <c r="P915" s="26"/>
    </row>
    <row r="916" spans="1:16" outlineLevel="1" x14ac:dyDescent="0.25">
      <c r="A916" s="60"/>
      <c r="J916" s="82"/>
      <c r="K916" s="204"/>
    </row>
    <row r="917" spans="1:16" outlineLevel="1" x14ac:dyDescent="0.25">
      <c r="A917" s="60" t="s">
        <v>119</v>
      </c>
      <c r="D917" s="21">
        <f>D915+1</f>
        <v>1007</v>
      </c>
      <c r="E917" s="34">
        <f>D932</f>
        <v>1021</v>
      </c>
      <c r="J917" s="82"/>
      <c r="K917" s="204"/>
    </row>
    <row r="918" spans="1:16" s="31" customFormat="1" ht="15.75" customHeight="1" outlineLevel="2" x14ac:dyDescent="0.25">
      <c r="A918" s="61"/>
      <c r="B918" s="26" t="s">
        <v>824</v>
      </c>
      <c r="C918" s="27"/>
      <c r="D918" s="28">
        <f>D917</f>
        <v>1007</v>
      </c>
      <c r="E918" s="27"/>
      <c r="F918" s="29"/>
      <c r="G918" s="30" t="s">
        <v>144</v>
      </c>
      <c r="H918" s="28"/>
      <c r="I918" s="30"/>
      <c r="J918" s="203"/>
      <c r="K918" s="204"/>
      <c r="L918" s="27" t="s">
        <v>47</v>
      </c>
      <c r="M918" s="27" t="s">
        <v>51</v>
      </c>
      <c r="N918" s="27" t="s">
        <v>352</v>
      </c>
      <c r="O918" s="27"/>
      <c r="P918" s="26"/>
    </row>
    <row r="919" spans="1:16" ht="15.75" customHeight="1" outlineLevel="2" x14ac:dyDescent="0.25">
      <c r="A919" s="60"/>
      <c r="B919" s="33" t="s">
        <v>107</v>
      </c>
      <c r="D919" s="21">
        <f>D918+1</f>
        <v>1008</v>
      </c>
      <c r="G919" s="23" t="s">
        <v>144</v>
      </c>
      <c r="J919" s="82" t="s">
        <v>419</v>
      </c>
      <c r="K919" s="204">
        <v>704</v>
      </c>
      <c r="L919" s="34" t="s">
        <v>47</v>
      </c>
      <c r="M919" s="34" t="s">
        <v>51</v>
      </c>
      <c r="N919" s="34" t="s">
        <v>352</v>
      </c>
      <c r="O919" s="34" t="s">
        <v>328</v>
      </c>
    </row>
    <row r="920" spans="1:16" ht="15.75" customHeight="1" outlineLevel="2" x14ac:dyDescent="0.25">
      <c r="A920" s="60"/>
      <c r="B920" s="33" t="s">
        <v>108</v>
      </c>
      <c r="D920" s="21">
        <f t="shared" ref="D920:D932" si="89">D919+1</f>
        <v>1009</v>
      </c>
      <c r="G920" s="23" t="s">
        <v>144</v>
      </c>
      <c r="J920" s="82" t="s">
        <v>419</v>
      </c>
      <c r="K920" s="204">
        <v>705</v>
      </c>
      <c r="L920" s="34" t="s">
        <v>47</v>
      </c>
      <c r="M920" s="34" t="s">
        <v>51</v>
      </c>
      <c r="N920" s="34" t="s">
        <v>352</v>
      </c>
      <c r="O920" s="34" t="s">
        <v>328</v>
      </c>
    </row>
    <row r="921" spans="1:16" s="31" customFormat="1" ht="15.75" customHeight="1" outlineLevel="2" x14ac:dyDescent="0.25">
      <c r="A921" s="61"/>
      <c r="B921" s="26" t="s">
        <v>824</v>
      </c>
      <c r="C921" s="27"/>
      <c r="D921" s="28">
        <f t="shared" si="89"/>
        <v>1010</v>
      </c>
      <c r="E921" s="27"/>
      <c r="F921" s="29"/>
      <c r="G921" s="30" t="s">
        <v>144</v>
      </c>
      <c r="H921" s="28"/>
      <c r="I921" s="30"/>
      <c r="J921" s="203"/>
      <c r="K921" s="204"/>
      <c r="L921" s="27" t="s">
        <v>47</v>
      </c>
      <c r="M921" s="27" t="s">
        <v>51</v>
      </c>
      <c r="N921" s="27" t="s">
        <v>352</v>
      </c>
      <c r="O921" s="27" t="s">
        <v>328</v>
      </c>
      <c r="P921" s="26"/>
    </row>
    <row r="922" spans="1:16" s="31" customFormat="1" ht="15.75" customHeight="1" outlineLevel="2" x14ac:dyDescent="0.25">
      <c r="A922" s="61"/>
      <c r="B922" s="26" t="s">
        <v>109</v>
      </c>
      <c r="C922" s="27"/>
      <c r="D922" s="28">
        <f t="shared" si="89"/>
        <v>1011</v>
      </c>
      <c r="E922" s="27"/>
      <c r="F922" s="29"/>
      <c r="G922" s="30" t="s">
        <v>144</v>
      </c>
      <c r="H922" s="28"/>
      <c r="I922" s="30"/>
      <c r="J922" s="203"/>
      <c r="K922" s="204"/>
      <c r="L922" s="27" t="s">
        <v>47</v>
      </c>
      <c r="M922" s="27" t="s">
        <v>51</v>
      </c>
      <c r="N922" s="27" t="s">
        <v>352</v>
      </c>
      <c r="O922" s="27" t="s">
        <v>328</v>
      </c>
      <c r="P922" s="26"/>
    </row>
    <row r="923" spans="1:16" s="31" customFormat="1" ht="15.75" customHeight="1" outlineLevel="2" x14ac:dyDescent="0.25">
      <c r="A923" s="61"/>
      <c r="B923" s="26" t="s">
        <v>110</v>
      </c>
      <c r="C923" s="27"/>
      <c r="D923" s="28">
        <f t="shared" si="89"/>
        <v>1012</v>
      </c>
      <c r="E923" s="27"/>
      <c r="F923" s="29"/>
      <c r="G923" s="30" t="s">
        <v>144</v>
      </c>
      <c r="H923" s="28"/>
      <c r="I923" s="30"/>
      <c r="J923" s="203"/>
      <c r="K923" s="204"/>
      <c r="L923" s="27" t="s">
        <v>47</v>
      </c>
      <c r="M923" s="27" t="s">
        <v>51</v>
      </c>
      <c r="N923" s="27" t="s">
        <v>352</v>
      </c>
      <c r="O923" s="27" t="s">
        <v>328</v>
      </c>
      <c r="P923" s="26"/>
    </row>
    <row r="924" spans="1:16" s="31" customFormat="1" ht="15.75" customHeight="1" outlineLevel="2" x14ac:dyDescent="0.25">
      <c r="A924" s="61"/>
      <c r="B924" s="26" t="s">
        <v>824</v>
      </c>
      <c r="C924" s="27"/>
      <c r="D924" s="28">
        <f t="shared" si="89"/>
        <v>1013</v>
      </c>
      <c r="E924" s="27"/>
      <c r="F924" s="29"/>
      <c r="G924" s="30" t="s">
        <v>144</v>
      </c>
      <c r="H924" s="28"/>
      <c r="I924" s="30"/>
      <c r="J924" s="203"/>
      <c r="K924" s="204"/>
      <c r="L924" s="27" t="s">
        <v>47</v>
      </c>
      <c r="M924" s="27" t="s">
        <v>51</v>
      </c>
      <c r="N924" s="27" t="s">
        <v>348</v>
      </c>
      <c r="O924" s="27" t="s">
        <v>344</v>
      </c>
      <c r="P924" s="26"/>
    </row>
    <row r="925" spans="1:16" ht="15.75" customHeight="1" outlineLevel="2" x14ac:dyDescent="0.25">
      <c r="A925" s="60"/>
      <c r="B925" s="33" t="s">
        <v>111</v>
      </c>
      <c r="D925" s="21">
        <f t="shared" si="89"/>
        <v>1014</v>
      </c>
      <c r="F925" s="22">
        <v>-1</v>
      </c>
      <c r="G925" s="23" t="s">
        <v>144</v>
      </c>
      <c r="J925" s="82" t="s">
        <v>419</v>
      </c>
      <c r="K925" s="204">
        <v>706</v>
      </c>
      <c r="L925" s="34" t="s">
        <v>47</v>
      </c>
      <c r="M925" s="34" t="s">
        <v>51</v>
      </c>
      <c r="N925" s="34" t="s">
        <v>348</v>
      </c>
      <c r="O925" s="34" t="s">
        <v>344</v>
      </c>
      <c r="P925" s="33" t="s">
        <v>331</v>
      </c>
    </row>
    <row r="926" spans="1:16" ht="15.75" customHeight="1" outlineLevel="2" x14ac:dyDescent="0.25">
      <c r="A926" s="60"/>
      <c r="B926" s="33" t="s">
        <v>112</v>
      </c>
      <c r="D926" s="21">
        <f t="shared" si="89"/>
        <v>1015</v>
      </c>
      <c r="F926" s="22">
        <v>-1</v>
      </c>
      <c r="G926" s="23" t="s">
        <v>144</v>
      </c>
      <c r="J926" s="82" t="s">
        <v>419</v>
      </c>
      <c r="K926" s="204">
        <v>707</v>
      </c>
      <c r="L926" s="34" t="s">
        <v>47</v>
      </c>
      <c r="M926" s="34" t="s">
        <v>51</v>
      </c>
      <c r="N926" s="34" t="s">
        <v>348</v>
      </c>
      <c r="O926" s="34" t="s">
        <v>344</v>
      </c>
      <c r="P926" s="33" t="s">
        <v>332</v>
      </c>
    </row>
    <row r="927" spans="1:16" s="31" customFormat="1" ht="15.75" customHeight="1" outlineLevel="2" x14ac:dyDescent="0.25">
      <c r="A927" s="61"/>
      <c r="B927" s="26" t="s">
        <v>824</v>
      </c>
      <c r="C927" s="27"/>
      <c r="D927" s="28">
        <f t="shared" si="89"/>
        <v>1016</v>
      </c>
      <c r="E927" s="27"/>
      <c r="F927" s="29"/>
      <c r="G927" s="30" t="s">
        <v>144</v>
      </c>
      <c r="H927" s="28"/>
      <c r="I927" s="30"/>
      <c r="J927" s="203"/>
      <c r="K927" s="204"/>
      <c r="L927" s="27" t="s">
        <v>47</v>
      </c>
      <c r="M927" s="27" t="s">
        <v>51</v>
      </c>
      <c r="N927" s="27" t="s">
        <v>348</v>
      </c>
      <c r="O927" s="27" t="s">
        <v>344</v>
      </c>
      <c r="P927" s="26"/>
    </row>
    <row r="928" spans="1:16" s="31" customFormat="1" ht="15.75" customHeight="1" outlineLevel="2" x14ac:dyDescent="0.25">
      <c r="A928" s="61"/>
      <c r="B928" s="26" t="s">
        <v>824</v>
      </c>
      <c r="C928" s="27"/>
      <c r="D928" s="28">
        <f t="shared" si="89"/>
        <v>1017</v>
      </c>
      <c r="E928" s="27"/>
      <c r="F928" s="29"/>
      <c r="G928" s="30" t="s">
        <v>144</v>
      </c>
      <c r="H928" s="28"/>
      <c r="I928" s="30"/>
      <c r="J928" s="203"/>
      <c r="K928" s="204"/>
      <c r="L928" s="27" t="s">
        <v>47</v>
      </c>
      <c r="M928" s="27" t="s">
        <v>51</v>
      </c>
      <c r="N928" s="27" t="s">
        <v>348</v>
      </c>
      <c r="O928" s="27" t="s">
        <v>344</v>
      </c>
      <c r="P928" s="26"/>
    </row>
    <row r="929" spans="1:16" s="46" customFormat="1" ht="15.75" customHeight="1" outlineLevel="2" x14ac:dyDescent="0.25">
      <c r="A929" s="107"/>
      <c r="B929" s="41" t="s">
        <v>113</v>
      </c>
      <c r="C929" s="42"/>
      <c r="D929" s="43">
        <f t="shared" si="89"/>
        <v>1018</v>
      </c>
      <c r="E929" s="42"/>
      <c r="F929" s="44">
        <v>-1</v>
      </c>
      <c r="G929" s="45" t="s">
        <v>144</v>
      </c>
      <c r="H929" s="43"/>
      <c r="I929" s="45"/>
      <c r="J929" s="82" t="s">
        <v>419</v>
      </c>
      <c r="K929" s="204">
        <v>708</v>
      </c>
      <c r="L929" s="42" t="s">
        <v>47</v>
      </c>
      <c r="M929" s="42" t="s">
        <v>51</v>
      </c>
      <c r="N929" s="42" t="s">
        <v>348</v>
      </c>
      <c r="O929" s="42" t="s">
        <v>344</v>
      </c>
      <c r="P929" s="41"/>
    </row>
    <row r="930" spans="1:16" s="46" customFormat="1" ht="15.75" customHeight="1" outlineLevel="2" x14ac:dyDescent="0.25">
      <c r="A930" s="107"/>
      <c r="B930" s="41" t="s">
        <v>114</v>
      </c>
      <c r="C930" s="42"/>
      <c r="D930" s="43">
        <f t="shared" si="89"/>
        <v>1019</v>
      </c>
      <c r="E930" s="42"/>
      <c r="F930" s="44">
        <v>-1</v>
      </c>
      <c r="G930" s="45" t="s">
        <v>144</v>
      </c>
      <c r="H930" s="43"/>
      <c r="I930" s="45"/>
      <c r="J930" s="82" t="s">
        <v>419</v>
      </c>
      <c r="K930" s="204">
        <v>709</v>
      </c>
      <c r="L930" s="42" t="s">
        <v>47</v>
      </c>
      <c r="M930" s="42" t="s">
        <v>51</v>
      </c>
      <c r="N930" s="42" t="s">
        <v>348</v>
      </c>
      <c r="O930" s="42" t="s">
        <v>344</v>
      </c>
      <c r="P930" s="41"/>
    </row>
    <row r="931" spans="1:16" s="31" customFormat="1" ht="15.75" customHeight="1" outlineLevel="2" x14ac:dyDescent="0.25">
      <c r="A931" s="61"/>
      <c r="B931" s="26" t="s">
        <v>824</v>
      </c>
      <c r="C931" s="27"/>
      <c r="D931" s="28">
        <f t="shared" si="89"/>
        <v>1020</v>
      </c>
      <c r="E931" s="27"/>
      <c r="F931" s="29"/>
      <c r="G931" s="30" t="s">
        <v>144</v>
      </c>
      <c r="H931" s="28"/>
      <c r="I931" s="30"/>
      <c r="J931" s="203"/>
      <c r="K931" s="204"/>
      <c r="L931" s="27" t="s">
        <v>47</v>
      </c>
      <c r="M931" s="27" t="s">
        <v>51</v>
      </c>
      <c r="N931" s="27" t="s">
        <v>348</v>
      </c>
      <c r="O931" s="27" t="s">
        <v>344</v>
      </c>
      <c r="P931" s="26"/>
    </row>
    <row r="932" spans="1:16" s="46" customFormat="1" ht="15.75" customHeight="1" outlineLevel="2" x14ac:dyDescent="0.25">
      <c r="A932" s="107"/>
      <c r="B932" s="41" t="s">
        <v>115</v>
      </c>
      <c r="C932" s="42"/>
      <c r="D932" s="43">
        <f t="shared" si="89"/>
        <v>1021</v>
      </c>
      <c r="E932" s="42"/>
      <c r="F932" s="44">
        <v>-1</v>
      </c>
      <c r="G932" s="45" t="s">
        <v>144</v>
      </c>
      <c r="H932" s="43"/>
      <c r="I932" s="45"/>
      <c r="J932" s="82" t="s">
        <v>419</v>
      </c>
      <c r="K932" s="204">
        <v>710</v>
      </c>
      <c r="L932" s="42" t="s">
        <v>47</v>
      </c>
      <c r="M932" s="42" t="s">
        <v>51</v>
      </c>
      <c r="N932" s="42" t="s">
        <v>348</v>
      </c>
      <c r="O932" s="42" t="s">
        <v>344</v>
      </c>
      <c r="P932" s="41"/>
    </row>
    <row r="933" spans="1:16" outlineLevel="1" x14ac:dyDescent="0.25">
      <c r="A933" s="60"/>
      <c r="J933" s="82"/>
      <c r="K933" s="204"/>
    </row>
    <row r="934" spans="1:16" ht="15" outlineLevel="1" x14ac:dyDescent="0.25">
      <c r="A934" s="62" t="s">
        <v>140</v>
      </c>
      <c r="D934" s="21">
        <v>1100</v>
      </c>
      <c r="E934" s="34">
        <f>D938</f>
        <v>1103</v>
      </c>
      <c r="J934" s="82"/>
      <c r="K934" s="204"/>
    </row>
    <row r="935" spans="1:16" outlineLevel="3" x14ac:dyDescent="0.25">
      <c r="A935" s="60"/>
      <c r="B935" s="33" t="s">
        <v>166</v>
      </c>
      <c r="D935" s="21">
        <f>D934</f>
        <v>1100</v>
      </c>
      <c r="G935" s="23" t="s">
        <v>144</v>
      </c>
      <c r="J935" s="82" t="s">
        <v>419</v>
      </c>
      <c r="K935" s="204">
        <v>711</v>
      </c>
      <c r="L935" s="34" t="s">
        <v>47</v>
      </c>
      <c r="M935" s="34" t="s">
        <v>51</v>
      </c>
      <c r="N935" s="34" t="s">
        <v>347</v>
      </c>
      <c r="O935" s="34" t="s">
        <v>328</v>
      </c>
      <c r="P935" s="33" t="s">
        <v>333</v>
      </c>
    </row>
    <row r="936" spans="1:16" s="31" customFormat="1" outlineLevel="3" x14ac:dyDescent="0.25">
      <c r="A936" s="61"/>
      <c r="B936" s="26" t="s">
        <v>167</v>
      </c>
      <c r="C936" s="27"/>
      <c r="D936" s="28">
        <f>D935+1</f>
        <v>1101</v>
      </c>
      <c r="E936" s="27"/>
      <c r="F936" s="29"/>
      <c r="G936" s="30" t="s">
        <v>144</v>
      </c>
      <c r="H936" s="28"/>
      <c r="I936" s="30"/>
      <c r="J936" s="203"/>
      <c r="K936" s="204"/>
      <c r="L936" s="27" t="s">
        <v>47</v>
      </c>
      <c r="M936" s="27" t="s">
        <v>51</v>
      </c>
      <c r="N936" s="27" t="s">
        <v>347</v>
      </c>
      <c r="O936" s="27" t="s">
        <v>328</v>
      </c>
      <c r="P936" s="26"/>
    </row>
    <row r="937" spans="1:16" outlineLevel="3" x14ac:dyDescent="0.25">
      <c r="A937" s="60"/>
      <c r="B937" s="33" t="s">
        <v>168</v>
      </c>
      <c r="D937" s="21">
        <f t="shared" ref="D937:D938" si="90">D936+1</f>
        <v>1102</v>
      </c>
      <c r="F937" s="22">
        <v>-1</v>
      </c>
      <c r="G937" s="23" t="s">
        <v>144</v>
      </c>
      <c r="J937" s="82" t="s">
        <v>419</v>
      </c>
      <c r="K937" s="204">
        <v>712</v>
      </c>
      <c r="L937" s="34" t="s">
        <v>47</v>
      </c>
      <c r="M937" s="34" t="s">
        <v>51</v>
      </c>
      <c r="N937" s="34" t="s">
        <v>348</v>
      </c>
      <c r="O937" s="34" t="s">
        <v>344</v>
      </c>
      <c r="P937" s="33" t="s">
        <v>334</v>
      </c>
    </row>
    <row r="938" spans="1:16" s="31" customFormat="1" outlineLevel="3" x14ac:dyDescent="0.25">
      <c r="A938" s="25"/>
      <c r="B938" s="26" t="s">
        <v>169</v>
      </c>
      <c r="C938" s="27"/>
      <c r="D938" s="28">
        <f t="shared" si="90"/>
        <v>1103</v>
      </c>
      <c r="E938" s="27"/>
      <c r="F938" s="29"/>
      <c r="G938" s="30" t="s">
        <v>144</v>
      </c>
      <c r="H938" s="28"/>
      <c r="I938" s="30"/>
      <c r="J938" s="203"/>
      <c r="K938" s="204"/>
      <c r="L938" s="27" t="s">
        <v>47</v>
      </c>
      <c r="M938" s="27" t="s">
        <v>51</v>
      </c>
      <c r="N938" s="27" t="s">
        <v>348</v>
      </c>
      <c r="O938" s="27" t="s">
        <v>344</v>
      </c>
      <c r="P938" s="26"/>
    </row>
    <row r="939" spans="1:16" outlineLevel="1" x14ac:dyDescent="0.25">
      <c r="J939" s="82"/>
      <c r="K939" s="204"/>
    </row>
    <row r="940" spans="1:16" x14ac:dyDescent="0.25">
      <c r="J940" s="82"/>
      <c r="K940" s="204"/>
    </row>
    <row r="941" spans="1:16" x14ac:dyDescent="0.25">
      <c r="A941" s="6" t="s">
        <v>690</v>
      </c>
      <c r="J941" s="82"/>
      <c r="K941" s="204"/>
    </row>
    <row r="942" spans="1:16" x14ac:dyDescent="0.25">
      <c r="B942" s="41" t="s">
        <v>942</v>
      </c>
      <c r="C942" s="42"/>
      <c r="D942" s="43">
        <v>1998</v>
      </c>
      <c r="E942" s="42"/>
      <c r="F942" s="44"/>
      <c r="G942" s="166" t="s">
        <v>838</v>
      </c>
      <c r="H942" s="43"/>
      <c r="I942" s="45"/>
      <c r="J942" s="221" t="s">
        <v>993</v>
      </c>
      <c r="K942" s="204">
        <v>1</v>
      </c>
      <c r="L942" s="42" t="s">
        <v>47</v>
      </c>
      <c r="M942" s="42" t="s">
        <v>51</v>
      </c>
      <c r="N942" s="42"/>
      <c r="O942" s="42"/>
      <c r="P942" s="41" t="s">
        <v>843</v>
      </c>
    </row>
    <row r="943" spans="1:16" x14ac:dyDescent="0.25">
      <c r="B943" s="41" t="s">
        <v>943</v>
      </c>
      <c r="C943" s="42"/>
      <c r="D943" s="43">
        <f>D942+1</f>
        <v>1999</v>
      </c>
      <c r="E943" s="42"/>
      <c r="F943" s="44"/>
      <c r="G943" s="166" t="s">
        <v>838</v>
      </c>
      <c r="H943" s="43"/>
      <c r="I943" s="45"/>
      <c r="J943" s="221" t="s">
        <v>993</v>
      </c>
      <c r="K943" s="204">
        <v>2</v>
      </c>
      <c r="L943" s="42" t="s">
        <v>47</v>
      </c>
      <c r="M943" s="42" t="s">
        <v>51</v>
      </c>
      <c r="N943" s="42"/>
      <c r="O943" s="42"/>
      <c r="P943" s="41" t="s">
        <v>844</v>
      </c>
    </row>
    <row r="944" spans="1:16" outlineLevel="1" x14ac:dyDescent="0.25">
      <c r="A944" s="60" t="s">
        <v>121</v>
      </c>
      <c r="J944" s="82"/>
      <c r="K944" s="204"/>
    </row>
    <row r="945" spans="1:16" ht="15.75" customHeight="1" outlineLevel="2" x14ac:dyDescent="0.25">
      <c r="A945" s="60"/>
      <c r="B945" s="18" t="s">
        <v>116</v>
      </c>
      <c r="C945" s="8"/>
      <c r="D945" s="9">
        <v>1200</v>
      </c>
      <c r="E945" s="8"/>
      <c r="F945" s="10"/>
      <c r="G945" s="11" t="s">
        <v>838</v>
      </c>
      <c r="H945" s="9"/>
      <c r="I945" s="11"/>
      <c r="J945" s="325" t="s">
        <v>993</v>
      </c>
      <c r="K945" s="206">
        <v>3</v>
      </c>
      <c r="L945" s="8" t="s">
        <v>47</v>
      </c>
      <c r="M945" s="8"/>
      <c r="N945" s="8"/>
      <c r="O945" s="288" t="s">
        <v>365</v>
      </c>
      <c r="P945" s="276" t="s">
        <v>828</v>
      </c>
    </row>
    <row r="946" spans="1:16" ht="15.75" customHeight="1" outlineLevel="2" x14ac:dyDescent="0.25">
      <c r="A946" s="60"/>
      <c r="B946" s="19"/>
      <c r="C946" s="20"/>
      <c r="E946" s="20"/>
      <c r="J946" s="82"/>
      <c r="K946" s="204"/>
      <c r="L946" s="20"/>
      <c r="M946" s="20"/>
      <c r="N946" s="20"/>
      <c r="O946" s="289"/>
      <c r="P946" s="294"/>
    </row>
    <row r="947" spans="1:16" ht="15.75" customHeight="1" outlineLevel="2" x14ac:dyDescent="0.25">
      <c r="A947" s="60"/>
      <c r="B947" s="19"/>
      <c r="C947" s="20"/>
      <c r="E947" s="20"/>
      <c r="J947" s="82"/>
      <c r="K947" s="204"/>
      <c r="L947" s="20"/>
      <c r="M947" s="20"/>
      <c r="N947" s="20"/>
      <c r="O947" s="289"/>
      <c r="P947" s="294"/>
    </row>
    <row r="948" spans="1:16" ht="15.75" customHeight="1" outlineLevel="2" x14ac:dyDescent="0.25">
      <c r="A948" s="60"/>
      <c r="B948" s="19"/>
      <c r="C948" s="20"/>
      <c r="E948" s="20"/>
      <c r="J948" s="82"/>
      <c r="K948" s="204"/>
      <c r="L948" s="20"/>
      <c r="M948" s="20"/>
      <c r="N948" s="20"/>
      <c r="O948" s="289"/>
      <c r="P948" s="294"/>
    </row>
    <row r="949" spans="1:16" ht="15.75" customHeight="1" outlineLevel="2" x14ac:dyDescent="0.25">
      <c r="A949" s="60"/>
      <c r="B949" s="19"/>
      <c r="C949" s="20"/>
      <c r="E949" s="20"/>
      <c r="J949" s="82"/>
      <c r="K949" s="204"/>
      <c r="L949" s="20"/>
      <c r="M949" s="20"/>
      <c r="N949" s="20"/>
      <c r="O949" s="289"/>
      <c r="P949" s="294"/>
    </row>
    <row r="950" spans="1:16" ht="15.75" customHeight="1" outlineLevel="2" x14ac:dyDescent="0.25">
      <c r="A950" s="60"/>
      <c r="B950" s="24"/>
      <c r="C950" s="14"/>
      <c r="D950" s="15"/>
      <c r="E950" s="14"/>
      <c r="F950" s="16"/>
      <c r="G950" s="17"/>
      <c r="H950" s="15"/>
      <c r="I950" s="17"/>
      <c r="J950" s="74"/>
      <c r="K950" s="205"/>
      <c r="L950" s="14"/>
      <c r="M950" s="14"/>
      <c r="N950" s="14"/>
      <c r="O950" s="290"/>
      <c r="P950" s="277"/>
    </row>
    <row r="951" spans="1:16" ht="15.75" customHeight="1" outlineLevel="2" x14ac:dyDescent="0.25">
      <c r="A951" s="60"/>
      <c r="B951" s="7" t="s">
        <v>117</v>
      </c>
      <c r="C951" s="8"/>
      <c r="D951" s="93">
        <f>D945+1</f>
        <v>1201</v>
      </c>
      <c r="E951" s="8"/>
      <c r="F951" s="10"/>
      <c r="G951" s="11" t="s">
        <v>838</v>
      </c>
      <c r="H951" s="9"/>
      <c r="I951" s="11"/>
      <c r="J951" s="325" t="s">
        <v>993</v>
      </c>
      <c r="K951" s="206">
        <v>4</v>
      </c>
      <c r="L951" s="8" t="s">
        <v>104</v>
      </c>
      <c r="M951" s="8"/>
      <c r="N951" s="8"/>
      <c r="O951" s="201"/>
      <c r="P951" s="291" t="s">
        <v>887</v>
      </c>
    </row>
    <row r="952" spans="1:16" ht="15.75" customHeight="1" outlineLevel="2" x14ac:dyDescent="0.25">
      <c r="A952" s="60"/>
      <c r="B952" s="96"/>
      <c r="C952" s="20"/>
      <c r="D952" s="43"/>
      <c r="E952" s="20"/>
      <c r="J952" s="82"/>
      <c r="K952" s="204"/>
      <c r="L952" s="20"/>
      <c r="M952" s="20"/>
      <c r="N952" s="20"/>
      <c r="O952" s="202"/>
      <c r="P952" s="292"/>
    </row>
    <row r="953" spans="1:16" ht="15.75" customHeight="1" outlineLevel="2" x14ac:dyDescent="0.25">
      <c r="A953" s="60"/>
      <c r="B953" s="96"/>
      <c r="C953" s="20"/>
      <c r="D953" s="43"/>
      <c r="E953" s="20"/>
      <c r="J953" s="82"/>
      <c r="K953" s="204"/>
      <c r="L953" s="20"/>
      <c r="M953" s="20"/>
      <c r="N953" s="20"/>
      <c r="O953" s="202"/>
      <c r="P953" s="292"/>
    </row>
    <row r="954" spans="1:16" s="46" customFormat="1" ht="15.75" customHeight="1" outlineLevel="2" x14ac:dyDescent="0.25">
      <c r="A954" s="107"/>
      <c r="B954" s="13"/>
      <c r="C954" s="14"/>
      <c r="D954" s="15"/>
      <c r="E954" s="98"/>
      <c r="F954" s="100"/>
      <c r="G954" s="101"/>
      <c r="H954" s="99"/>
      <c r="I954" s="101"/>
      <c r="J954" s="74"/>
      <c r="K954" s="205"/>
      <c r="L954" s="98"/>
      <c r="M954" s="98"/>
      <c r="N954" s="98"/>
      <c r="O954" s="98"/>
      <c r="P954" s="293"/>
    </row>
    <row r="955" spans="1:16" ht="15.75" customHeight="1" outlineLevel="2" x14ac:dyDescent="0.25">
      <c r="A955" s="60"/>
      <c r="B955" s="33" t="s">
        <v>985</v>
      </c>
      <c r="D955" s="21">
        <f>D951+1</f>
        <v>1202</v>
      </c>
      <c r="G955" s="23" t="s">
        <v>144</v>
      </c>
      <c r="J955" s="82"/>
      <c r="K955" s="204"/>
      <c r="L955" s="34" t="s">
        <v>104</v>
      </c>
    </row>
    <row r="956" spans="1:16" s="46" customFormat="1" ht="15.75" customHeight="1" outlineLevel="2" x14ac:dyDescent="0.25">
      <c r="A956" s="107"/>
      <c r="B956" s="41" t="s">
        <v>986</v>
      </c>
      <c r="C956" s="42"/>
      <c r="D956" s="43">
        <f>D955+1</f>
        <v>1203</v>
      </c>
      <c r="E956" s="42"/>
      <c r="F956" s="44"/>
      <c r="G956" s="23" t="s">
        <v>144</v>
      </c>
      <c r="H956" s="43"/>
      <c r="I956" s="45"/>
      <c r="J956" s="82"/>
      <c r="K956" s="204"/>
      <c r="L956" s="42" t="s">
        <v>104</v>
      </c>
      <c r="M956" s="42"/>
      <c r="N956" s="42"/>
      <c r="O956" s="42"/>
      <c r="P956" s="41"/>
    </row>
    <row r="957" spans="1:16" ht="15.75" customHeight="1" outlineLevel="2" x14ac:dyDescent="0.25">
      <c r="A957" s="60"/>
      <c r="B957" s="33" t="s">
        <v>987</v>
      </c>
      <c r="D957" s="21">
        <f>D956+1</f>
        <v>1204</v>
      </c>
      <c r="G957" s="23" t="s">
        <v>144</v>
      </c>
      <c r="J957" s="82"/>
      <c r="K957" s="204"/>
      <c r="L957" s="34" t="s">
        <v>104</v>
      </c>
      <c r="P957" s="26"/>
    </row>
    <row r="958" spans="1:16" s="46" customFormat="1" ht="15.75" customHeight="1" outlineLevel="2" x14ac:dyDescent="0.25">
      <c r="A958" s="107"/>
      <c r="B958" s="41" t="s">
        <v>988</v>
      </c>
      <c r="C958" s="42"/>
      <c r="D958" s="43">
        <f t="shared" ref="D958:D959" si="91">D957+1</f>
        <v>1205</v>
      </c>
      <c r="E958" s="42"/>
      <c r="F958" s="44"/>
      <c r="G958" s="23" t="s">
        <v>144</v>
      </c>
      <c r="H958" s="43"/>
      <c r="I958" s="45"/>
      <c r="J958" s="82"/>
      <c r="K958" s="204"/>
      <c r="L958" s="42" t="s">
        <v>104</v>
      </c>
      <c r="M958" s="42"/>
      <c r="N958" s="42"/>
      <c r="O958" s="42"/>
      <c r="P958" s="41"/>
    </row>
    <row r="959" spans="1:16" s="46" customFormat="1" ht="15.75" customHeight="1" outlineLevel="2" x14ac:dyDescent="0.25">
      <c r="A959" s="107"/>
      <c r="B959" s="41" t="s">
        <v>842</v>
      </c>
      <c r="C959" s="42"/>
      <c r="D959" s="43">
        <f t="shared" si="91"/>
        <v>1206</v>
      </c>
      <c r="E959" s="42"/>
      <c r="F959" s="44"/>
      <c r="G959" s="166" t="s">
        <v>838</v>
      </c>
      <c r="H959" s="43"/>
      <c r="I959" s="45"/>
      <c r="J959" s="221" t="s">
        <v>993</v>
      </c>
      <c r="K959" s="204">
        <v>5</v>
      </c>
      <c r="L959" s="42" t="s">
        <v>47</v>
      </c>
      <c r="M959" s="42" t="s">
        <v>51</v>
      </c>
      <c r="N959" s="42"/>
      <c r="O959" s="42"/>
      <c r="P959" s="41" t="s">
        <v>843</v>
      </c>
    </row>
    <row r="960" spans="1:16" s="46" customFormat="1" ht="15.75" customHeight="1" outlineLevel="2" x14ac:dyDescent="0.25">
      <c r="A960" s="107"/>
      <c r="B960" s="41" t="s">
        <v>994</v>
      </c>
      <c r="C960" s="42"/>
      <c r="D960" s="43">
        <f>D959+1</f>
        <v>1207</v>
      </c>
      <c r="E960" s="42"/>
      <c r="F960" s="44"/>
      <c r="G960" s="166" t="s">
        <v>838</v>
      </c>
      <c r="H960" s="43"/>
      <c r="I960" s="45"/>
      <c r="J960" s="221" t="s">
        <v>993</v>
      </c>
      <c r="K960" s="204">
        <v>6</v>
      </c>
      <c r="L960" s="42" t="s">
        <v>47</v>
      </c>
      <c r="M960" s="42" t="s">
        <v>51</v>
      </c>
      <c r="N960" s="42"/>
      <c r="O960" s="42"/>
      <c r="P960" s="41" t="s">
        <v>844</v>
      </c>
    </row>
    <row r="961" spans="1:16" outlineLevel="1" x14ac:dyDescent="0.25">
      <c r="A961" s="60"/>
      <c r="J961" s="82"/>
      <c r="K961" s="204"/>
    </row>
    <row r="962" spans="1:16" outlineLevel="1" x14ac:dyDescent="0.25">
      <c r="A962" s="60" t="s">
        <v>139</v>
      </c>
      <c r="J962" s="82"/>
      <c r="K962" s="204"/>
    </row>
    <row r="963" spans="1:16" ht="15.75" customHeight="1" outlineLevel="1" x14ac:dyDescent="0.25">
      <c r="A963" s="60"/>
      <c r="B963" s="18" t="s">
        <v>462</v>
      </c>
      <c r="C963" s="8"/>
      <c r="D963" s="9">
        <f>D960+1</f>
        <v>1208</v>
      </c>
      <c r="E963" s="8">
        <f>D969</f>
        <v>1210</v>
      </c>
      <c r="F963" s="10"/>
      <c r="G963" s="11" t="s">
        <v>838</v>
      </c>
      <c r="H963" s="9"/>
      <c r="I963" s="11"/>
      <c r="J963" s="325" t="s">
        <v>993</v>
      </c>
      <c r="K963" s="191" t="s">
        <v>445</v>
      </c>
      <c r="L963" s="8" t="s">
        <v>47</v>
      </c>
      <c r="M963" s="8" t="s">
        <v>51</v>
      </c>
      <c r="N963" s="8"/>
      <c r="O963" s="288" t="s">
        <v>365</v>
      </c>
      <c r="P963" s="291" t="s">
        <v>827</v>
      </c>
    </row>
    <row r="964" spans="1:16" ht="15.75" customHeight="1" outlineLevel="1" x14ac:dyDescent="0.25">
      <c r="A964" s="60"/>
      <c r="B964" s="19"/>
      <c r="C964" s="20"/>
      <c r="E964" s="20"/>
      <c r="J964" s="82"/>
      <c r="K964" s="204"/>
      <c r="L964" s="20"/>
      <c r="M964" s="20"/>
      <c r="N964" s="20"/>
      <c r="O964" s="289"/>
      <c r="P964" s="292"/>
    </row>
    <row r="965" spans="1:16" ht="15.75" customHeight="1" outlineLevel="1" x14ac:dyDescent="0.25">
      <c r="A965" s="60"/>
      <c r="B965" s="19"/>
      <c r="C965" s="20"/>
      <c r="E965" s="20"/>
      <c r="J965" s="82"/>
      <c r="K965" s="204"/>
      <c r="L965" s="20"/>
      <c r="M965" s="20"/>
      <c r="N965" s="20"/>
      <c r="O965" s="289"/>
      <c r="P965" s="292"/>
    </row>
    <row r="966" spans="1:16" ht="15.75" customHeight="1" outlineLevel="1" x14ac:dyDescent="0.25">
      <c r="A966" s="60"/>
      <c r="B966" s="24"/>
      <c r="C966" s="14"/>
      <c r="D966" s="15"/>
      <c r="E966" s="14"/>
      <c r="F966" s="16"/>
      <c r="G966" s="17"/>
      <c r="H966" s="15"/>
      <c r="I966" s="17"/>
      <c r="J966" s="74"/>
      <c r="K966" s="205"/>
      <c r="L966" s="14"/>
      <c r="M966" s="14"/>
      <c r="N966" s="14"/>
      <c r="O966" s="290"/>
      <c r="P966" s="293"/>
    </row>
    <row r="967" spans="1:16" ht="15.75" customHeight="1" outlineLevel="2" x14ac:dyDescent="0.25">
      <c r="A967" s="60"/>
      <c r="B967" s="33" t="s">
        <v>176</v>
      </c>
      <c r="D967" s="21">
        <f>D963</f>
        <v>1208</v>
      </c>
      <c r="G967" s="23" t="s">
        <v>838</v>
      </c>
      <c r="J967" s="325" t="s">
        <v>993</v>
      </c>
      <c r="K967" s="204">
        <v>7</v>
      </c>
      <c r="L967" s="8" t="s">
        <v>47</v>
      </c>
      <c r="M967" s="34" t="s">
        <v>51</v>
      </c>
    </row>
    <row r="968" spans="1:16" ht="15.75" customHeight="1" outlineLevel="2" x14ac:dyDescent="0.25">
      <c r="A968" s="60"/>
      <c r="B968" s="33" t="s">
        <v>177</v>
      </c>
      <c r="D968" s="21">
        <f>D967+1</f>
        <v>1209</v>
      </c>
      <c r="G968" s="23" t="s">
        <v>838</v>
      </c>
      <c r="J968" s="221" t="s">
        <v>993</v>
      </c>
      <c r="K968" s="204">
        <v>8</v>
      </c>
      <c r="L968" s="34" t="s">
        <v>47</v>
      </c>
      <c r="M968" s="34" t="s">
        <v>51</v>
      </c>
    </row>
    <row r="969" spans="1:16" ht="15.75" customHeight="1" outlineLevel="2" x14ac:dyDescent="0.25">
      <c r="A969" s="60"/>
      <c r="B969" s="33" t="s">
        <v>178</v>
      </c>
      <c r="D969" s="21">
        <f>D968+1</f>
        <v>1210</v>
      </c>
      <c r="G969" s="23" t="s">
        <v>838</v>
      </c>
      <c r="J969" s="221" t="s">
        <v>993</v>
      </c>
      <c r="K969" s="204">
        <v>9</v>
      </c>
      <c r="L969" s="34" t="s">
        <v>47</v>
      </c>
      <c r="M969" s="34" t="s">
        <v>51</v>
      </c>
    </row>
    <row r="970" spans="1:16" outlineLevel="1" x14ac:dyDescent="0.25">
      <c r="A970" s="60"/>
      <c r="J970" s="82"/>
      <c r="K970" s="204"/>
    </row>
    <row r="971" spans="1:16" s="63" customFormat="1" outlineLevel="1" x14ac:dyDescent="0.25">
      <c r="A971" s="60" t="s">
        <v>983</v>
      </c>
      <c r="C971" s="34"/>
      <c r="D971" s="21"/>
      <c r="F971" s="64"/>
      <c r="G971" s="23"/>
      <c r="H971" s="21"/>
      <c r="I971" s="23"/>
      <c r="J971" s="82"/>
      <c r="K971" s="204"/>
      <c r="L971" s="34"/>
      <c r="M971" s="34"/>
      <c r="N971" s="34"/>
      <c r="O971" s="34"/>
      <c r="P971" s="33"/>
    </row>
    <row r="972" spans="1:16" s="63" customFormat="1" ht="15.75" customHeight="1" outlineLevel="1" x14ac:dyDescent="0.25">
      <c r="A972" s="65"/>
      <c r="B972" s="18" t="s">
        <v>984</v>
      </c>
      <c r="C972" s="137"/>
      <c r="D972" s="9">
        <f>E963+1</f>
        <v>1211</v>
      </c>
      <c r="E972" s="8">
        <f>D1072</f>
        <v>1306</v>
      </c>
      <c r="F972" s="10"/>
      <c r="G972" s="11" t="s">
        <v>838</v>
      </c>
      <c r="H972" s="9"/>
      <c r="I972" s="11"/>
      <c r="J972" s="325" t="s">
        <v>993</v>
      </c>
      <c r="K972" s="191" t="s">
        <v>447</v>
      </c>
      <c r="L972" s="8" t="s">
        <v>47</v>
      </c>
      <c r="M972" s="8" t="s">
        <v>51</v>
      </c>
      <c r="N972" s="8"/>
      <c r="O972" s="288" t="s">
        <v>365</v>
      </c>
      <c r="P972" s="295" t="s">
        <v>826</v>
      </c>
    </row>
    <row r="973" spans="1:16" s="63" customFormat="1" outlineLevel="1" x14ac:dyDescent="0.25">
      <c r="A973" s="65"/>
      <c r="B973" s="19"/>
      <c r="C973" s="121"/>
      <c r="D973" s="21"/>
      <c r="E973" s="20"/>
      <c r="F973" s="22"/>
      <c r="G973" s="23"/>
      <c r="H973" s="21"/>
      <c r="I973" s="23"/>
      <c r="J973" s="82"/>
      <c r="K973" s="204"/>
      <c r="L973" s="20"/>
      <c r="M973" s="20"/>
      <c r="N973" s="20"/>
      <c r="O973" s="289"/>
      <c r="P973" s="296"/>
    </row>
    <row r="974" spans="1:16" s="63" customFormat="1" outlineLevel="1" x14ac:dyDescent="0.25">
      <c r="A974" s="65"/>
      <c r="B974" s="19"/>
      <c r="C974" s="121"/>
      <c r="D974" s="21"/>
      <c r="E974" s="20"/>
      <c r="F974" s="22"/>
      <c r="G974" s="23"/>
      <c r="H974" s="21"/>
      <c r="I974" s="23"/>
      <c r="J974" s="82"/>
      <c r="K974" s="204"/>
      <c r="L974" s="20"/>
      <c r="M974" s="20"/>
      <c r="N974" s="20"/>
      <c r="O974" s="289"/>
      <c r="P974" s="296"/>
    </row>
    <row r="975" spans="1:16" s="63" customFormat="1" outlineLevel="1" x14ac:dyDescent="0.25">
      <c r="A975" s="65"/>
      <c r="B975" s="19"/>
      <c r="C975" s="121"/>
      <c r="D975" s="21"/>
      <c r="E975" s="20"/>
      <c r="F975" s="22"/>
      <c r="G975" s="23"/>
      <c r="H975" s="21"/>
      <c r="I975" s="23"/>
      <c r="J975" s="82"/>
      <c r="K975" s="204"/>
      <c r="L975" s="20"/>
      <c r="M975" s="20"/>
      <c r="N975" s="20"/>
      <c r="O975" s="289"/>
      <c r="P975" s="296"/>
    </row>
    <row r="976" spans="1:16" s="63" customFormat="1" outlineLevel="1" x14ac:dyDescent="0.25">
      <c r="A976" s="65"/>
      <c r="B976" s="24"/>
      <c r="C976" s="138"/>
      <c r="D976" s="15"/>
      <c r="E976" s="14"/>
      <c r="F976" s="16"/>
      <c r="G976" s="17"/>
      <c r="H976" s="15"/>
      <c r="I976" s="17"/>
      <c r="J976" s="74"/>
      <c r="K976" s="205"/>
      <c r="L976" s="14"/>
      <c r="M976" s="14"/>
      <c r="N976" s="14"/>
      <c r="O976" s="290"/>
      <c r="P976" s="297"/>
    </row>
    <row r="977" spans="1:13" ht="15.75" hidden="1" customHeight="1" outlineLevel="2" x14ac:dyDescent="0.25">
      <c r="B977" s="33" t="str">
        <f>CONCATENATE("Alarm Status - Circuit ",C977)</f>
        <v>Alarm Status - Circuit 1</v>
      </c>
      <c r="C977" s="34">
        <v>1</v>
      </c>
      <c r="D977" s="21">
        <f>D972</f>
        <v>1211</v>
      </c>
      <c r="G977" s="23" t="s">
        <v>838</v>
      </c>
      <c r="J977" s="325" t="s">
        <v>993</v>
      </c>
      <c r="K977" s="204">
        <v>10</v>
      </c>
      <c r="L977" s="8" t="s">
        <v>47</v>
      </c>
      <c r="M977" s="34" t="s">
        <v>51</v>
      </c>
    </row>
    <row r="978" spans="1:13" ht="15.75" hidden="1" customHeight="1" outlineLevel="2" x14ac:dyDescent="0.25">
      <c r="B978" s="33" t="str">
        <f t="shared" ref="B978:B1041" si="92">CONCATENATE("Alarm Status - Circuit ",C978)</f>
        <v>Alarm Status - Circuit 2</v>
      </c>
      <c r="C978" s="34">
        <f t="shared" ref="C978:C1009" si="93">C977+1</f>
        <v>2</v>
      </c>
      <c r="D978" s="21">
        <f t="shared" ref="D978:D1009" si="94">D977+1</f>
        <v>1212</v>
      </c>
      <c r="G978" s="23" t="s">
        <v>838</v>
      </c>
      <c r="J978" s="221" t="s">
        <v>993</v>
      </c>
      <c r="K978" s="204">
        <v>11</v>
      </c>
      <c r="L978" s="34" t="s">
        <v>47</v>
      </c>
      <c r="M978" s="34" t="s">
        <v>51</v>
      </c>
    </row>
    <row r="979" spans="1:13" ht="15.75" hidden="1" customHeight="1" outlineLevel="2" x14ac:dyDescent="0.25">
      <c r="B979" s="33" t="str">
        <f t="shared" si="92"/>
        <v>Alarm Status - Circuit 3</v>
      </c>
      <c r="C979" s="34">
        <f t="shared" si="93"/>
        <v>3</v>
      </c>
      <c r="D979" s="21">
        <f t="shared" si="94"/>
        <v>1213</v>
      </c>
      <c r="G979" s="23" t="s">
        <v>838</v>
      </c>
      <c r="J979" s="221" t="s">
        <v>993</v>
      </c>
      <c r="K979" s="219">
        <v>12</v>
      </c>
      <c r="L979" s="34" t="s">
        <v>47</v>
      </c>
      <c r="M979" s="34" t="s">
        <v>51</v>
      </c>
    </row>
    <row r="980" spans="1:13" ht="15.75" hidden="1" customHeight="1" outlineLevel="2" x14ac:dyDescent="0.25">
      <c r="B980" s="33" t="str">
        <f t="shared" si="92"/>
        <v>Alarm Status - Circuit 4</v>
      </c>
      <c r="C980" s="34">
        <f t="shared" si="93"/>
        <v>4</v>
      </c>
      <c r="D980" s="21">
        <f t="shared" si="94"/>
        <v>1214</v>
      </c>
      <c r="G980" s="23" t="s">
        <v>838</v>
      </c>
      <c r="J980" s="221" t="s">
        <v>993</v>
      </c>
      <c r="K980" s="219">
        <v>13</v>
      </c>
      <c r="L980" s="34" t="s">
        <v>47</v>
      </c>
      <c r="M980" s="34" t="s">
        <v>51</v>
      </c>
    </row>
    <row r="981" spans="1:13" ht="15.75" hidden="1" customHeight="1" outlineLevel="2" x14ac:dyDescent="0.25">
      <c r="B981" s="33" t="str">
        <f t="shared" si="92"/>
        <v>Alarm Status - Circuit 5</v>
      </c>
      <c r="C981" s="34">
        <f t="shared" si="93"/>
        <v>5</v>
      </c>
      <c r="D981" s="21">
        <f t="shared" si="94"/>
        <v>1215</v>
      </c>
      <c r="G981" s="23" t="s">
        <v>838</v>
      </c>
      <c r="J981" s="221" t="s">
        <v>993</v>
      </c>
      <c r="K981" s="219">
        <v>14</v>
      </c>
      <c r="L981" s="34" t="s">
        <v>47</v>
      </c>
      <c r="M981" s="34" t="s">
        <v>51</v>
      </c>
    </row>
    <row r="982" spans="1:13" ht="15.75" hidden="1" customHeight="1" outlineLevel="2" x14ac:dyDescent="0.25">
      <c r="B982" s="33" t="str">
        <f t="shared" si="92"/>
        <v>Alarm Status - Circuit 6</v>
      </c>
      <c r="C982" s="34">
        <f t="shared" si="93"/>
        <v>6</v>
      </c>
      <c r="D982" s="21">
        <f t="shared" si="94"/>
        <v>1216</v>
      </c>
      <c r="G982" s="23" t="s">
        <v>838</v>
      </c>
      <c r="J982" s="221" t="s">
        <v>993</v>
      </c>
      <c r="K982" s="219">
        <v>15</v>
      </c>
      <c r="L982" s="34" t="s">
        <v>47</v>
      </c>
      <c r="M982" s="34" t="s">
        <v>51</v>
      </c>
    </row>
    <row r="983" spans="1:13" ht="15.75" hidden="1" customHeight="1" outlineLevel="2" x14ac:dyDescent="0.25">
      <c r="B983" s="33" t="str">
        <f t="shared" si="92"/>
        <v>Alarm Status - Circuit 7</v>
      </c>
      <c r="C983" s="34">
        <f t="shared" si="93"/>
        <v>7</v>
      </c>
      <c r="D983" s="21">
        <f t="shared" si="94"/>
        <v>1217</v>
      </c>
      <c r="G983" s="23" t="s">
        <v>838</v>
      </c>
      <c r="J983" s="221" t="s">
        <v>993</v>
      </c>
      <c r="K983" s="219">
        <v>16</v>
      </c>
      <c r="L983" s="34" t="s">
        <v>47</v>
      </c>
      <c r="M983" s="34" t="s">
        <v>51</v>
      </c>
    </row>
    <row r="984" spans="1:13" ht="15" hidden="1" customHeight="1" outlineLevel="2" x14ac:dyDescent="0.25">
      <c r="A984" s="34"/>
      <c r="B984" s="33" t="str">
        <f t="shared" si="92"/>
        <v>Alarm Status - Circuit 8</v>
      </c>
      <c r="C984" s="34">
        <f t="shared" si="93"/>
        <v>8</v>
      </c>
      <c r="D984" s="21">
        <f t="shared" si="94"/>
        <v>1218</v>
      </c>
      <c r="G984" s="23" t="s">
        <v>838</v>
      </c>
      <c r="J984" s="221" t="s">
        <v>993</v>
      </c>
      <c r="K984" s="219">
        <v>17</v>
      </c>
      <c r="L984" s="34" t="s">
        <v>47</v>
      </c>
      <c r="M984" s="34" t="s">
        <v>51</v>
      </c>
    </row>
    <row r="985" spans="1:13" ht="15" hidden="1" customHeight="1" outlineLevel="2" x14ac:dyDescent="0.25">
      <c r="A985" s="34"/>
      <c r="B985" s="33" t="str">
        <f t="shared" si="92"/>
        <v>Alarm Status - Circuit 9</v>
      </c>
      <c r="C985" s="34">
        <f t="shared" si="93"/>
        <v>9</v>
      </c>
      <c r="D985" s="21">
        <f t="shared" si="94"/>
        <v>1219</v>
      </c>
      <c r="G985" s="23" t="s">
        <v>838</v>
      </c>
      <c r="J985" s="221" t="s">
        <v>993</v>
      </c>
      <c r="K985" s="219">
        <v>18</v>
      </c>
      <c r="L985" s="34" t="s">
        <v>47</v>
      </c>
      <c r="M985" s="34" t="s">
        <v>51</v>
      </c>
    </row>
    <row r="986" spans="1:13" ht="15" hidden="1" customHeight="1" outlineLevel="2" x14ac:dyDescent="0.25">
      <c r="A986" s="34"/>
      <c r="B986" s="33" t="str">
        <f t="shared" si="92"/>
        <v>Alarm Status - Circuit 10</v>
      </c>
      <c r="C986" s="34">
        <f t="shared" si="93"/>
        <v>10</v>
      </c>
      <c r="D986" s="21">
        <f t="shared" si="94"/>
        <v>1220</v>
      </c>
      <c r="G986" s="23" t="s">
        <v>838</v>
      </c>
      <c r="J986" s="221" t="s">
        <v>993</v>
      </c>
      <c r="K986" s="219">
        <v>19</v>
      </c>
      <c r="L986" s="34" t="s">
        <v>47</v>
      </c>
      <c r="M986" s="34" t="s">
        <v>51</v>
      </c>
    </row>
    <row r="987" spans="1:13" ht="15" hidden="1" customHeight="1" outlineLevel="2" x14ac:dyDescent="0.25">
      <c r="A987" s="34"/>
      <c r="B987" s="33" t="str">
        <f t="shared" si="92"/>
        <v>Alarm Status - Circuit 11</v>
      </c>
      <c r="C987" s="34">
        <f t="shared" si="93"/>
        <v>11</v>
      </c>
      <c r="D987" s="21">
        <f t="shared" si="94"/>
        <v>1221</v>
      </c>
      <c r="G987" s="23" t="s">
        <v>838</v>
      </c>
      <c r="J987" s="221" t="s">
        <v>993</v>
      </c>
      <c r="K987" s="219">
        <v>20</v>
      </c>
      <c r="L987" s="34" t="s">
        <v>47</v>
      </c>
      <c r="M987" s="34" t="s">
        <v>51</v>
      </c>
    </row>
    <row r="988" spans="1:13" ht="15" hidden="1" customHeight="1" outlineLevel="2" x14ac:dyDescent="0.25">
      <c r="A988" s="34"/>
      <c r="B988" s="33" t="str">
        <f t="shared" si="92"/>
        <v>Alarm Status - Circuit 12</v>
      </c>
      <c r="C988" s="34">
        <f t="shared" si="93"/>
        <v>12</v>
      </c>
      <c r="D988" s="21">
        <f t="shared" si="94"/>
        <v>1222</v>
      </c>
      <c r="G988" s="23" t="s">
        <v>838</v>
      </c>
      <c r="J988" s="221" t="s">
        <v>993</v>
      </c>
      <c r="K988" s="219">
        <v>21</v>
      </c>
      <c r="L988" s="34" t="s">
        <v>47</v>
      </c>
      <c r="M988" s="34" t="s">
        <v>51</v>
      </c>
    </row>
    <row r="989" spans="1:13" ht="15" hidden="1" customHeight="1" outlineLevel="2" x14ac:dyDescent="0.25">
      <c r="A989" s="34"/>
      <c r="B989" s="33" t="str">
        <f t="shared" si="92"/>
        <v>Alarm Status - Circuit 13</v>
      </c>
      <c r="C989" s="34">
        <f t="shared" si="93"/>
        <v>13</v>
      </c>
      <c r="D989" s="21">
        <f t="shared" si="94"/>
        <v>1223</v>
      </c>
      <c r="G989" s="23" t="s">
        <v>838</v>
      </c>
      <c r="J989" s="221" t="s">
        <v>993</v>
      </c>
      <c r="K989" s="219">
        <v>22</v>
      </c>
      <c r="L989" s="34" t="s">
        <v>47</v>
      </c>
      <c r="M989" s="34" t="s">
        <v>51</v>
      </c>
    </row>
    <row r="990" spans="1:13" ht="15" hidden="1" customHeight="1" outlineLevel="2" x14ac:dyDescent="0.25">
      <c r="A990" s="34"/>
      <c r="B990" s="33" t="str">
        <f t="shared" si="92"/>
        <v>Alarm Status - Circuit 14</v>
      </c>
      <c r="C990" s="34">
        <f t="shared" si="93"/>
        <v>14</v>
      </c>
      <c r="D990" s="21">
        <f t="shared" si="94"/>
        <v>1224</v>
      </c>
      <c r="G990" s="23" t="s">
        <v>838</v>
      </c>
      <c r="J990" s="221" t="s">
        <v>993</v>
      </c>
      <c r="K990" s="219">
        <v>23</v>
      </c>
      <c r="L990" s="34" t="s">
        <v>47</v>
      </c>
      <c r="M990" s="34" t="s">
        <v>51</v>
      </c>
    </row>
    <row r="991" spans="1:13" ht="15" hidden="1" customHeight="1" outlineLevel="2" x14ac:dyDescent="0.25">
      <c r="A991" s="34"/>
      <c r="B991" s="33" t="str">
        <f t="shared" si="92"/>
        <v>Alarm Status - Circuit 15</v>
      </c>
      <c r="C991" s="34">
        <f t="shared" si="93"/>
        <v>15</v>
      </c>
      <c r="D991" s="21">
        <f t="shared" si="94"/>
        <v>1225</v>
      </c>
      <c r="G991" s="23" t="s">
        <v>838</v>
      </c>
      <c r="J991" s="221" t="s">
        <v>993</v>
      </c>
      <c r="K991" s="219">
        <v>24</v>
      </c>
      <c r="L991" s="34" t="s">
        <v>47</v>
      </c>
      <c r="M991" s="34" t="s">
        <v>51</v>
      </c>
    </row>
    <row r="992" spans="1:13" ht="15" hidden="1" customHeight="1" outlineLevel="2" x14ac:dyDescent="0.25">
      <c r="A992" s="34"/>
      <c r="B992" s="33" t="str">
        <f t="shared" si="92"/>
        <v>Alarm Status - Circuit 16</v>
      </c>
      <c r="C992" s="34">
        <f t="shared" si="93"/>
        <v>16</v>
      </c>
      <c r="D992" s="21">
        <f t="shared" si="94"/>
        <v>1226</v>
      </c>
      <c r="G992" s="23" t="s">
        <v>838</v>
      </c>
      <c r="J992" s="221" t="s">
        <v>993</v>
      </c>
      <c r="K992" s="219">
        <v>25</v>
      </c>
      <c r="L992" s="34" t="s">
        <v>47</v>
      </c>
      <c r="M992" s="34" t="s">
        <v>51</v>
      </c>
    </row>
    <row r="993" spans="1:13" ht="15" hidden="1" customHeight="1" outlineLevel="2" x14ac:dyDescent="0.25">
      <c r="A993" s="34"/>
      <c r="B993" s="33" t="str">
        <f t="shared" si="92"/>
        <v>Alarm Status - Circuit 17</v>
      </c>
      <c r="C993" s="34">
        <f t="shared" si="93"/>
        <v>17</v>
      </c>
      <c r="D993" s="21">
        <f t="shared" si="94"/>
        <v>1227</v>
      </c>
      <c r="G993" s="23" t="s">
        <v>838</v>
      </c>
      <c r="J993" s="221" t="s">
        <v>993</v>
      </c>
      <c r="K993" s="219">
        <v>26</v>
      </c>
      <c r="L993" s="34" t="s">
        <v>47</v>
      </c>
      <c r="M993" s="34" t="s">
        <v>51</v>
      </c>
    </row>
    <row r="994" spans="1:13" ht="15" hidden="1" customHeight="1" outlineLevel="2" x14ac:dyDescent="0.25">
      <c r="A994" s="34"/>
      <c r="B994" s="33" t="str">
        <f t="shared" si="92"/>
        <v>Alarm Status - Circuit 18</v>
      </c>
      <c r="C994" s="34">
        <f t="shared" si="93"/>
        <v>18</v>
      </c>
      <c r="D994" s="21">
        <f t="shared" si="94"/>
        <v>1228</v>
      </c>
      <c r="G994" s="23" t="s">
        <v>838</v>
      </c>
      <c r="J994" s="221" t="s">
        <v>993</v>
      </c>
      <c r="K994" s="219">
        <v>27</v>
      </c>
      <c r="L994" s="34" t="s">
        <v>47</v>
      </c>
      <c r="M994" s="34" t="s">
        <v>51</v>
      </c>
    </row>
    <row r="995" spans="1:13" ht="15" hidden="1" customHeight="1" outlineLevel="2" x14ac:dyDescent="0.25">
      <c r="A995" s="34"/>
      <c r="B995" s="33" t="str">
        <f t="shared" si="92"/>
        <v>Alarm Status - Circuit 19</v>
      </c>
      <c r="C995" s="34">
        <f t="shared" si="93"/>
        <v>19</v>
      </c>
      <c r="D995" s="21">
        <f t="shared" si="94"/>
        <v>1229</v>
      </c>
      <c r="G995" s="23" t="s">
        <v>838</v>
      </c>
      <c r="J995" s="221" t="s">
        <v>993</v>
      </c>
      <c r="K995" s="219">
        <v>28</v>
      </c>
      <c r="L995" s="34" t="s">
        <v>47</v>
      </c>
      <c r="M995" s="34" t="s">
        <v>51</v>
      </c>
    </row>
    <row r="996" spans="1:13" ht="15" hidden="1" customHeight="1" outlineLevel="2" x14ac:dyDescent="0.25">
      <c r="A996" s="34"/>
      <c r="B996" s="33" t="str">
        <f t="shared" si="92"/>
        <v>Alarm Status - Circuit 20</v>
      </c>
      <c r="C996" s="34">
        <f t="shared" si="93"/>
        <v>20</v>
      </c>
      <c r="D996" s="21">
        <f t="shared" si="94"/>
        <v>1230</v>
      </c>
      <c r="G996" s="23" t="s">
        <v>838</v>
      </c>
      <c r="J996" s="221" t="s">
        <v>993</v>
      </c>
      <c r="K996" s="219">
        <v>29</v>
      </c>
      <c r="L996" s="34" t="s">
        <v>47</v>
      </c>
      <c r="M996" s="34" t="s">
        <v>51</v>
      </c>
    </row>
    <row r="997" spans="1:13" ht="15" hidden="1" customHeight="1" outlineLevel="2" x14ac:dyDescent="0.25">
      <c r="A997" s="34"/>
      <c r="B997" s="33" t="str">
        <f t="shared" si="92"/>
        <v>Alarm Status - Circuit 21</v>
      </c>
      <c r="C997" s="34">
        <f t="shared" si="93"/>
        <v>21</v>
      </c>
      <c r="D997" s="21">
        <f t="shared" si="94"/>
        <v>1231</v>
      </c>
      <c r="G997" s="23" t="s">
        <v>838</v>
      </c>
      <c r="J997" s="221" t="s">
        <v>993</v>
      </c>
      <c r="K997" s="219">
        <v>30</v>
      </c>
      <c r="L997" s="34" t="s">
        <v>47</v>
      </c>
      <c r="M997" s="34" t="s">
        <v>51</v>
      </c>
    </row>
    <row r="998" spans="1:13" ht="15" hidden="1" customHeight="1" outlineLevel="2" x14ac:dyDescent="0.25">
      <c r="A998" s="34"/>
      <c r="B998" s="33" t="str">
        <f t="shared" si="92"/>
        <v>Alarm Status - Circuit 22</v>
      </c>
      <c r="C998" s="34">
        <f t="shared" si="93"/>
        <v>22</v>
      </c>
      <c r="D998" s="21">
        <f t="shared" si="94"/>
        <v>1232</v>
      </c>
      <c r="G998" s="23" t="s">
        <v>838</v>
      </c>
      <c r="J998" s="221" t="s">
        <v>993</v>
      </c>
      <c r="K998" s="219">
        <v>31</v>
      </c>
      <c r="L998" s="34" t="s">
        <v>47</v>
      </c>
      <c r="M998" s="34" t="s">
        <v>51</v>
      </c>
    </row>
    <row r="999" spans="1:13" ht="15" hidden="1" customHeight="1" outlineLevel="2" x14ac:dyDescent="0.25">
      <c r="A999" s="34"/>
      <c r="B999" s="33" t="str">
        <f t="shared" si="92"/>
        <v>Alarm Status - Circuit 23</v>
      </c>
      <c r="C999" s="34">
        <f t="shared" si="93"/>
        <v>23</v>
      </c>
      <c r="D999" s="21">
        <f t="shared" si="94"/>
        <v>1233</v>
      </c>
      <c r="G999" s="23" t="s">
        <v>838</v>
      </c>
      <c r="J999" s="221" t="s">
        <v>993</v>
      </c>
      <c r="K999" s="219">
        <v>32</v>
      </c>
      <c r="L999" s="34" t="s">
        <v>47</v>
      </c>
      <c r="M999" s="34" t="s">
        <v>51</v>
      </c>
    </row>
    <row r="1000" spans="1:13" ht="15" hidden="1" customHeight="1" outlineLevel="2" x14ac:dyDescent="0.25">
      <c r="A1000" s="34"/>
      <c r="B1000" s="33" t="str">
        <f t="shared" si="92"/>
        <v>Alarm Status - Circuit 24</v>
      </c>
      <c r="C1000" s="34">
        <f t="shared" si="93"/>
        <v>24</v>
      </c>
      <c r="D1000" s="21">
        <f t="shared" si="94"/>
        <v>1234</v>
      </c>
      <c r="G1000" s="23" t="s">
        <v>838</v>
      </c>
      <c r="J1000" s="221" t="s">
        <v>993</v>
      </c>
      <c r="K1000" s="219">
        <v>33</v>
      </c>
      <c r="L1000" s="34" t="s">
        <v>47</v>
      </c>
      <c r="M1000" s="34" t="s">
        <v>51</v>
      </c>
    </row>
    <row r="1001" spans="1:13" ht="15" hidden="1" customHeight="1" outlineLevel="2" x14ac:dyDescent="0.25">
      <c r="A1001" s="34"/>
      <c r="B1001" s="33" t="str">
        <f t="shared" si="92"/>
        <v>Alarm Status - Circuit 25</v>
      </c>
      <c r="C1001" s="34">
        <f t="shared" si="93"/>
        <v>25</v>
      </c>
      <c r="D1001" s="21">
        <f t="shared" si="94"/>
        <v>1235</v>
      </c>
      <c r="G1001" s="23" t="s">
        <v>838</v>
      </c>
      <c r="J1001" s="221" t="s">
        <v>993</v>
      </c>
      <c r="K1001" s="219">
        <v>34</v>
      </c>
      <c r="L1001" s="34" t="s">
        <v>47</v>
      </c>
      <c r="M1001" s="34" t="s">
        <v>51</v>
      </c>
    </row>
    <row r="1002" spans="1:13" ht="15" hidden="1" customHeight="1" outlineLevel="2" x14ac:dyDescent="0.25">
      <c r="A1002" s="34"/>
      <c r="B1002" s="33" t="str">
        <f t="shared" si="92"/>
        <v>Alarm Status - Circuit 26</v>
      </c>
      <c r="C1002" s="34">
        <f t="shared" si="93"/>
        <v>26</v>
      </c>
      <c r="D1002" s="21">
        <f t="shared" si="94"/>
        <v>1236</v>
      </c>
      <c r="G1002" s="23" t="s">
        <v>838</v>
      </c>
      <c r="J1002" s="221" t="s">
        <v>993</v>
      </c>
      <c r="K1002" s="219">
        <v>35</v>
      </c>
      <c r="L1002" s="34" t="s">
        <v>47</v>
      </c>
      <c r="M1002" s="34" t="s">
        <v>51</v>
      </c>
    </row>
    <row r="1003" spans="1:13" ht="15" hidden="1" customHeight="1" outlineLevel="2" x14ac:dyDescent="0.25">
      <c r="A1003" s="34"/>
      <c r="B1003" s="33" t="str">
        <f t="shared" si="92"/>
        <v>Alarm Status - Circuit 27</v>
      </c>
      <c r="C1003" s="34">
        <f t="shared" si="93"/>
        <v>27</v>
      </c>
      <c r="D1003" s="21">
        <f t="shared" si="94"/>
        <v>1237</v>
      </c>
      <c r="G1003" s="23" t="s">
        <v>838</v>
      </c>
      <c r="J1003" s="221" t="s">
        <v>993</v>
      </c>
      <c r="K1003" s="219">
        <v>36</v>
      </c>
      <c r="L1003" s="34" t="s">
        <v>47</v>
      </c>
      <c r="M1003" s="34" t="s">
        <v>51</v>
      </c>
    </row>
    <row r="1004" spans="1:13" ht="15" hidden="1" customHeight="1" outlineLevel="2" x14ac:dyDescent="0.25">
      <c r="A1004" s="34"/>
      <c r="B1004" s="33" t="str">
        <f t="shared" si="92"/>
        <v>Alarm Status - Circuit 28</v>
      </c>
      <c r="C1004" s="34">
        <f t="shared" si="93"/>
        <v>28</v>
      </c>
      <c r="D1004" s="21">
        <f t="shared" si="94"/>
        <v>1238</v>
      </c>
      <c r="G1004" s="23" t="s">
        <v>838</v>
      </c>
      <c r="J1004" s="221" t="s">
        <v>993</v>
      </c>
      <c r="K1004" s="219">
        <v>37</v>
      </c>
      <c r="L1004" s="34" t="s">
        <v>47</v>
      </c>
      <c r="M1004" s="34" t="s">
        <v>51</v>
      </c>
    </row>
    <row r="1005" spans="1:13" ht="15" hidden="1" customHeight="1" outlineLevel="2" x14ac:dyDescent="0.25">
      <c r="A1005" s="34"/>
      <c r="B1005" s="33" t="str">
        <f t="shared" si="92"/>
        <v>Alarm Status - Circuit 29</v>
      </c>
      <c r="C1005" s="34">
        <f t="shared" si="93"/>
        <v>29</v>
      </c>
      <c r="D1005" s="21">
        <f t="shared" si="94"/>
        <v>1239</v>
      </c>
      <c r="G1005" s="23" t="s">
        <v>838</v>
      </c>
      <c r="J1005" s="221" t="s">
        <v>993</v>
      </c>
      <c r="K1005" s="219">
        <v>38</v>
      </c>
      <c r="L1005" s="34" t="s">
        <v>47</v>
      </c>
      <c r="M1005" s="34" t="s">
        <v>51</v>
      </c>
    </row>
    <row r="1006" spans="1:13" ht="15" hidden="1" customHeight="1" outlineLevel="2" x14ac:dyDescent="0.25">
      <c r="A1006" s="34"/>
      <c r="B1006" s="33" t="str">
        <f t="shared" si="92"/>
        <v>Alarm Status - Circuit 30</v>
      </c>
      <c r="C1006" s="34">
        <f t="shared" si="93"/>
        <v>30</v>
      </c>
      <c r="D1006" s="21">
        <f t="shared" si="94"/>
        <v>1240</v>
      </c>
      <c r="G1006" s="23" t="s">
        <v>838</v>
      </c>
      <c r="J1006" s="221" t="s">
        <v>993</v>
      </c>
      <c r="K1006" s="219">
        <v>39</v>
      </c>
      <c r="L1006" s="34" t="s">
        <v>47</v>
      </c>
      <c r="M1006" s="34" t="s">
        <v>51</v>
      </c>
    </row>
    <row r="1007" spans="1:13" ht="15" hidden="1" customHeight="1" outlineLevel="2" x14ac:dyDescent="0.25">
      <c r="A1007" s="34"/>
      <c r="B1007" s="33" t="str">
        <f t="shared" si="92"/>
        <v>Alarm Status - Circuit 31</v>
      </c>
      <c r="C1007" s="34">
        <f t="shared" si="93"/>
        <v>31</v>
      </c>
      <c r="D1007" s="21">
        <f t="shared" si="94"/>
        <v>1241</v>
      </c>
      <c r="G1007" s="23" t="s">
        <v>838</v>
      </c>
      <c r="J1007" s="221" t="s">
        <v>993</v>
      </c>
      <c r="K1007" s="219">
        <v>40</v>
      </c>
      <c r="L1007" s="34" t="s">
        <v>47</v>
      </c>
      <c r="M1007" s="34" t="s">
        <v>51</v>
      </c>
    </row>
    <row r="1008" spans="1:13" ht="15" hidden="1" customHeight="1" outlineLevel="2" x14ac:dyDescent="0.25">
      <c r="A1008" s="34"/>
      <c r="B1008" s="33" t="str">
        <f t="shared" si="92"/>
        <v>Alarm Status - Circuit 32</v>
      </c>
      <c r="C1008" s="34">
        <f t="shared" si="93"/>
        <v>32</v>
      </c>
      <c r="D1008" s="21">
        <f t="shared" si="94"/>
        <v>1242</v>
      </c>
      <c r="G1008" s="23" t="s">
        <v>838</v>
      </c>
      <c r="J1008" s="221" t="s">
        <v>993</v>
      </c>
      <c r="K1008" s="219">
        <v>41</v>
      </c>
      <c r="L1008" s="34" t="s">
        <v>47</v>
      </c>
      <c r="M1008" s="34" t="s">
        <v>51</v>
      </c>
    </row>
    <row r="1009" spans="1:13" ht="15" hidden="1" customHeight="1" outlineLevel="2" x14ac:dyDescent="0.25">
      <c r="A1009" s="34"/>
      <c r="B1009" s="33" t="str">
        <f t="shared" si="92"/>
        <v>Alarm Status - Circuit 33</v>
      </c>
      <c r="C1009" s="34">
        <f t="shared" si="93"/>
        <v>33</v>
      </c>
      <c r="D1009" s="21">
        <f t="shared" si="94"/>
        <v>1243</v>
      </c>
      <c r="G1009" s="23" t="s">
        <v>838</v>
      </c>
      <c r="J1009" s="221" t="s">
        <v>993</v>
      </c>
      <c r="K1009" s="219">
        <v>42</v>
      </c>
      <c r="L1009" s="34" t="s">
        <v>47</v>
      </c>
      <c r="M1009" s="34" t="s">
        <v>51</v>
      </c>
    </row>
    <row r="1010" spans="1:13" ht="15" hidden="1" customHeight="1" outlineLevel="2" x14ac:dyDescent="0.25">
      <c r="A1010" s="34"/>
      <c r="B1010" s="33" t="str">
        <f t="shared" si="92"/>
        <v>Alarm Status - Circuit 34</v>
      </c>
      <c r="C1010" s="34">
        <f t="shared" ref="C1010:C1041" si="95">C1009+1</f>
        <v>34</v>
      </c>
      <c r="D1010" s="21">
        <f t="shared" ref="D1010:D1041" si="96">D1009+1</f>
        <v>1244</v>
      </c>
      <c r="G1010" s="23" t="s">
        <v>838</v>
      </c>
      <c r="J1010" s="221" t="s">
        <v>993</v>
      </c>
      <c r="K1010" s="219">
        <v>43</v>
      </c>
      <c r="L1010" s="34" t="s">
        <v>47</v>
      </c>
      <c r="M1010" s="34" t="s">
        <v>51</v>
      </c>
    </row>
    <row r="1011" spans="1:13" ht="15" hidden="1" customHeight="1" outlineLevel="2" x14ac:dyDescent="0.25">
      <c r="A1011" s="34"/>
      <c r="B1011" s="33" t="str">
        <f t="shared" si="92"/>
        <v>Alarm Status - Circuit 35</v>
      </c>
      <c r="C1011" s="34">
        <f t="shared" si="95"/>
        <v>35</v>
      </c>
      <c r="D1011" s="21">
        <f t="shared" si="96"/>
        <v>1245</v>
      </c>
      <c r="G1011" s="23" t="s">
        <v>838</v>
      </c>
      <c r="J1011" s="221" t="s">
        <v>993</v>
      </c>
      <c r="K1011" s="219">
        <v>44</v>
      </c>
      <c r="L1011" s="34" t="s">
        <v>47</v>
      </c>
      <c r="M1011" s="34" t="s">
        <v>51</v>
      </c>
    </row>
    <row r="1012" spans="1:13" ht="15" hidden="1" customHeight="1" outlineLevel="2" x14ac:dyDescent="0.25">
      <c r="A1012" s="34"/>
      <c r="B1012" s="33" t="str">
        <f t="shared" si="92"/>
        <v>Alarm Status - Circuit 36</v>
      </c>
      <c r="C1012" s="34">
        <f t="shared" si="95"/>
        <v>36</v>
      </c>
      <c r="D1012" s="21">
        <f t="shared" si="96"/>
        <v>1246</v>
      </c>
      <c r="G1012" s="23" t="s">
        <v>838</v>
      </c>
      <c r="J1012" s="221" t="s">
        <v>993</v>
      </c>
      <c r="K1012" s="219">
        <v>45</v>
      </c>
      <c r="L1012" s="34" t="s">
        <v>47</v>
      </c>
      <c r="M1012" s="34" t="s">
        <v>51</v>
      </c>
    </row>
    <row r="1013" spans="1:13" ht="15" hidden="1" customHeight="1" outlineLevel="2" x14ac:dyDescent="0.25">
      <c r="A1013" s="34"/>
      <c r="B1013" s="33" t="str">
        <f t="shared" si="92"/>
        <v>Alarm Status - Circuit 37</v>
      </c>
      <c r="C1013" s="34">
        <f t="shared" si="95"/>
        <v>37</v>
      </c>
      <c r="D1013" s="21">
        <f t="shared" si="96"/>
        <v>1247</v>
      </c>
      <c r="G1013" s="23" t="s">
        <v>838</v>
      </c>
      <c r="J1013" s="221" t="s">
        <v>993</v>
      </c>
      <c r="K1013" s="219">
        <v>46</v>
      </c>
      <c r="L1013" s="34" t="s">
        <v>47</v>
      </c>
      <c r="M1013" s="34" t="s">
        <v>51</v>
      </c>
    </row>
    <row r="1014" spans="1:13" ht="15" hidden="1" customHeight="1" outlineLevel="2" x14ac:dyDescent="0.25">
      <c r="A1014" s="34"/>
      <c r="B1014" s="33" t="str">
        <f t="shared" si="92"/>
        <v>Alarm Status - Circuit 38</v>
      </c>
      <c r="C1014" s="34">
        <f t="shared" si="95"/>
        <v>38</v>
      </c>
      <c r="D1014" s="21">
        <f t="shared" si="96"/>
        <v>1248</v>
      </c>
      <c r="G1014" s="23" t="s">
        <v>838</v>
      </c>
      <c r="J1014" s="221" t="s">
        <v>993</v>
      </c>
      <c r="K1014" s="219">
        <v>47</v>
      </c>
      <c r="L1014" s="34" t="s">
        <v>47</v>
      </c>
      <c r="M1014" s="34" t="s">
        <v>51</v>
      </c>
    </row>
    <row r="1015" spans="1:13" ht="15" hidden="1" customHeight="1" outlineLevel="2" x14ac:dyDescent="0.25">
      <c r="A1015" s="34"/>
      <c r="B1015" s="33" t="str">
        <f t="shared" si="92"/>
        <v>Alarm Status - Circuit 39</v>
      </c>
      <c r="C1015" s="34">
        <f t="shared" si="95"/>
        <v>39</v>
      </c>
      <c r="D1015" s="21">
        <f t="shared" si="96"/>
        <v>1249</v>
      </c>
      <c r="G1015" s="23" t="s">
        <v>838</v>
      </c>
      <c r="J1015" s="221" t="s">
        <v>993</v>
      </c>
      <c r="K1015" s="219">
        <v>48</v>
      </c>
      <c r="L1015" s="34" t="s">
        <v>47</v>
      </c>
      <c r="M1015" s="34" t="s">
        <v>51</v>
      </c>
    </row>
    <row r="1016" spans="1:13" ht="15" hidden="1" customHeight="1" outlineLevel="2" x14ac:dyDescent="0.25">
      <c r="A1016" s="34"/>
      <c r="B1016" s="33" t="str">
        <f t="shared" si="92"/>
        <v>Alarm Status - Circuit 40</v>
      </c>
      <c r="C1016" s="34">
        <f t="shared" si="95"/>
        <v>40</v>
      </c>
      <c r="D1016" s="21">
        <f t="shared" si="96"/>
        <v>1250</v>
      </c>
      <c r="G1016" s="23" t="s">
        <v>838</v>
      </c>
      <c r="J1016" s="221" t="s">
        <v>993</v>
      </c>
      <c r="K1016" s="219">
        <v>49</v>
      </c>
      <c r="L1016" s="34" t="s">
        <v>47</v>
      </c>
      <c r="M1016" s="34" t="s">
        <v>51</v>
      </c>
    </row>
    <row r="1017" spans="1:13" ht="15" hidden="1" customHeight="1" outlineLevel="2" x14ac:dyDescent="0.25">
      <c r="A1017" s="34"/>
      <c r="B1017" s="33" t="str">
        <f t="shared" si="92"/>
        <v>Alarm Status - Circuit 41</v>
      </c>
      <c r="C1017" s="34">
        <f t="shared" si="95"/>
        <v>41</v>
      </c>
      <c r="D1017" s="21">
        <f t="shared" si="96"/>
        <v>1251</v>
      </c>
      <c r="G1017" s="23" t="s">
        <v>838</v>
      </c>
      <c r="J1017" s="221" t="s">
        <v>993</v>
      </c>
      <c r="K1017" s="219">
        <v>50</v>
      </c>
      <c r="L1017" s="34" t="s">
        <v>47</v>
      </c>
      <c r="M1017" s="34" t="s">
        <v>51</v>
      </c>
    </row>
    <row r="1018" spans="1:13" ht="15" hidden="1" customHeight="1" outlineLevel="2" x14ac:dyDescent="0.25">
      <c r="A1018" s="34"/>
      <c r="B1018" s="33" t="str">
        <f t="shared" si="92"/>
        <v>Alarm Status - Circuit 42</v>
      </c>
      <c r="C1018" s="34">
        <f t="shared" si="95"/>
        <v>42</v>
      </c>
      <c r="D1018" s="21">
        <f t="shared" si="96"/>
        <v>1252</v>
      </c>
      <c r="G1018" s="23" t="s">
        <v>838</v>
      </c>
      <c r="J1018" s="221" t="s">
        <v>993</v>
      </c>
      <c r="K1018" s="219">
        <v>51</v>
      </c>
      <c r="L1018" s="34" t="s">
        <v>47</v>
      </c>
      <c r="M1018" s="34" t="s">
        <v>51</v>
      </c>
    </row>
    <row r="1019" spans="1:13" ht="15" hidden="1" customHeight="1" outlineLevel="2" x14ac:dyDescent="0.25">
      <c r="A1019" s="34"/>
      <c r="B1019" s="33" t="str">
        <f t="shared" si="92"/>
        <v>Alarm Status - Circuit 43</v>
      </c>
      <c r="C1019" s="34">
        <f t="shared" si="95"/>
        <v>43</v>
      </c>
      <c r="D1019" s="21">
        <f t="shared" si="96"/>
        <v>1253</v>
      </c>
      <c r="G1019" s="23" t="s">
        <v>838</v>
      </c>
      <c r="J1019" s="221" t="s">
        <v>993</v>
      </c>
      <c r="K1019" s="219">
        <v>52</v>
      </c>
      <c r="L1019" s="34" t="s">
        <v>47</v>
      </c>
      <c r="M1019" s="34" t="s">
        <v>51</v>
      </c>
    </row>
    <row r="1020" spans="1:13" ht="15" hidden="1" customHeight="1" outlineLevel="2" x14ac:dyDescent="0.25">
      <c r="A1020" s="34"/>
      <c r="B1020" s="33" t="str">
        <f t="shared" si="92"/>
        <v>Alarm Status - Circuit 44</v>
      </c>
      <c r="C1020" s="34">
        <f t="shared" si="95"/>
        <v>44</v>
      </c>
      <c r="D1020" s="21">
        <f t="shared" si="96"/>
        <v>1254</v>
      </c>
      <c r="G1020" s="23" t="s">
        <v>838</v>
      </c>
      <c r="J1020" s="221" t="s">
        <v>993</v>
      </c>
      <c r="K1020" s="219">
        <v>53</v>
      </c>
      <c r="L1020" s="34" t="s">
        <v>47</v>
      </c>
      <c r="M1020" s="34" t="s">
        <v>51</v>
      </c>
    </row>
    <row r="1021" spans="1:13" ht="15" hidden="1" customHeight="1" outlineLevel="2" x14ac:dyDescent="0.25">
      <c r="A1021" s="34"/>
      <c r="B1021" s="33" t="str">
        <f t="shared" si="92"/>
        <v>Alarm Status - Circuit 45</v>
      </c>
      <c r="C1021" s="34">
        <f t="shared" si="95"/>
        <v>45</v>
      </c>
      <c r="D1021" s="21">
        <f t="shared" si="96"/>
        <v>1255</v>
      </c>
      <c r="G1021" s="23" t="s">
        <v>838</v>
      </c>
      <c r="J1021" s="221" t="s">
        <v>993</v>
      </c>
      <c r="K1021" s="219">
        <v>54</v>
      </c>
      <c r="L1021" s="34" t="s">
        <v>47</v>
      </c>
      <c r="M1021" s="34" t="s">
        <v>51</v>
      </c>
    </row>
    <row r="1022" spans="1:13" ht="15" hidden="1" customHeight="1" outlineLevel="2" x14ac:dyDescent="0.25">
      <c r="A1022" s="34"/>
      <c r="B1022" s="33" t="str">
        <f t="shared" si="92"/>
        <v>Alarm Status - Circuit 46</v>
      </c>
      <c r="C1022" s="34">
        <f t="shared" si="95"/>
        <v>46</v>
      </c>
      <c r="D1022" s="21">
        <f t="shared" si="96"/>
        <v>1256</v>
      </c>
      <c r="G1022" s="23" t="s">
        <v>838</v>
      </c>
      <c r="J1022" s="221" t="s">
        <v>993</v>
      </c>
      <c r="K1022" s="219">
        <v>55</v>
      </c>
      <c r="L1022" s="34" t="s">
        <v>47</v>
      </c>
      <c r="M1022" s="34" t="s">
        <v>51</v>
      </c>
    </row>
    <row r="1023" spans="1:13" ht="15" hidden="1" customHeight="1" outlineLevel="2" x14ac:dyDescent="0.25">
      <c r="A1023" s="34"/>
      <c r="B1023" s="33" t="str">
        <f t="shared" si="92"/>
        <v>Alarm Status - Circuit 47</v>
      </c>
      <c r="C1023" s="34">
        <f t="shared" si="95"/>
        <v>47</v>
      </c>
      <c r="D1023" s="21">
        <f t="shared" si="96"/>
        <v>1257</v>
      </c>
      <c r="G1023" s="23" t="s">
        <v>838</v>
      </c>
      <c r="J1023" s="221" t="s">
        <v>993</v>
      </c>
      <c r="K1023" s="219">
        <v>56</v>
      </c>
      <c r="L1023" s="34" t="s">
        <v>47</v>
      </c>
      <c r="M1023" s="34" t="s">
        <v>51</v>
      </c>
    </row>
    <row r="1024" spans="1:13" ht="15" hidden="1" customHeight="1" outlineLevel="2" x14ac:dyDescent="0.25">
      <c r="A1024" s="34"/>
      <c r="B1024" s="33" t="str">
        <f t="shared" si="92"/>
        <v>Alarm Status - Circuit 48</v>
      </c>
      <c r="C1024" s="34">
        <f t="shared" si="95"/>
        <v>48</v>
      </c>
      <c r="D1024" s="21">
        <f t="shared" si="96"/>
        <v>1258</v>
      </c>
      <c r="G1024" s="23" t="s">
        <v>838</v>
      </c>
      <c r="J1024" s="221" t="s">
        <v>993</v>
      </c>
      <c r="K1024" s="219">
        <v>57</v>
      </c>
      <c r="L1024" s="34" t="s">
        <v>47</v>
      </c>
      <c r="M1024" s="34" t="s">
        <v>51</v>
      </c>
    </row>
    <row r="1025" spans="1:13" ht="15" hidden="1" customHeight="1" outlineLevel="2" x14ac:dyDescent="0.25">
      <c r="A1025" s="34"/>
      <c r="B1025" s="33" t="str">
        <f t="shared" si="92"/>
        <v>Alarm Status - Circuit 49</v>
      </c>
      <c r="C1025" s="34">
        <f t="shared" si="95"/>
        <v>49</v>
      </c>
      <c r="D1025" s="21">
        <f t="shared" si="96"/>
        <v>1259</v>
      </c>
      <c r="G1025" s="23" t="s">
        <v>838</v>
      </c>
      <c r="J1025" s="221" t="s">
        <v>993</v>
      </c>
      <c r="K1025" s="219">
        <v>58</v>
      </c>
      <c r="L1025" s="34" t="s">
        <v>47</v>
      </c>
      <c r="M1025" s="34" t="s">
        <v>51</v>
      </c>
    </row>
    <row r="1026" spans="1:13" ht="15" hidden="1" customHeight="1" outlineLevel="2" x14ac:dyDescent="0.25">
      <c r="A1026" s="34"/>
      <c r="B1026" s="33" t="str">
        <f t="shared" si="92"/>
        <v>Alarm Status - Circuit 50</v>
      </c>
      <c r="C1026" s="34">
        <f t="shared" si="95"/>
        <v>50</v>
      </c>
      <c r="D1026" s="21">
        <f t="shared" si="96"/>
        <v>1260</v>
      </c>
      <c r="G1026" s="23" t="s">
        <v>838</v>
      </c>
      <c r="J1026" s="221" t="s">
        <v>993</v>
      </c>
      <c r="K1026" s="219">
        <v>59</v>
      </c>
      <c r="L1026" s="34" t="s">
        <v>47</v>
      </c>
      <c r="M1026" s="34" t="s">
        <v>51</v>
      </c>
    </row>
    <row r="1027" spans="1:13" ht="15" hidden="1" customHeight="1" outlineLevel="2" x14ac:dyDescent="0.25">
      <c r="A1027" s="34"/>
      <c r="B1027" s="33" t="str">
        <f t="shared" si="92"/>
        <v>Alarm Status - Circuit 51</v>
      </c>
      <c r="C1027" s="34">
        <f t="shared" si="95"/>
        <v>51</v>
      </c>
      <c r="D1027" s="21">
        <f t="shared" si="96"/>
        <v>1261</v>
      </c>
      <c r="G1027" s="23" t="s">
        <v>838</v>
      </c>
      <c r="J1027" s="221" t="s">
        <v>993</v>
      </c>
      <c r="K1027" s="219">
        <v>60</v>
      </c>
      <c r="L1027" s="34" t="s">
        <v>47</v>
      </c>
      <c r="M1027" s="34" t="s">
        <v>51</v>
      </c>
    </row>
    <row r="1028" spans="1:13" ht="15" hidden="1" customHeight="1" outlineLevel="2" x14ac:dyDescent="0.25">
      <c r="A1028" s="34"/>
      <c r="B1028" s="33" t="str">
        <f t="shared" si="92"/>
        <v>Alarm Status - Circuit 52</v>
      </c>
      <c r="C1028" s="34">
        <f t="shared" si="95"/>
        <v>52</v>
      </c>
      <c r="D1028" s="21">
        <f t="shared" si="96"/>
        <v>1262</v>
      </c>
      <c r="G1028" s="23" t="s">
        <v>838</v>
      </c>
      <c r="J1028" s="221" t="s">
        <v>993</v>
      </c>
      <c r="K1028" s="219">
        <v>61</v>
      </c>
      <c r="L1028" s="34" t="s">
        <v>47</v>
      </c>
      <c r="M1028" s="34" t="s">
        <v>51</v>
      </c>
    </row>
    <row r="1029" spans="1:13" ht="15" hidden="1" customHeight="1" outlineLevel="2" x14ac:dyDescent="0.25">
      <c r="A1029" s="34"/>
      <c r="B1029" s="33" t="str">
        <f t="shared" si="92"/>
        <v>Alarm Status - Circuit 53</v>
      </c>
      <c r="C1029" s="34">
        <f t="shared" si="95"/>
        <v>53</v>
      </c>
      <c r="D1029" s="21">
        <f t="shared" si="96"/>
        <v>1263</v>
      </c>
      <c r="G1029" s="23" t="s">
        <v>838</v>
      </c>
      <c r="J1029" s="221" t="s">
        <v>993</v>
      </c>
      <c r="K1029" s="219">
        <v>62</v>
      </c>
      <c r="L1029" s="34" t="s">
        <v>47</v>
      </c>
      <c r="M1029" s="34" t="s">
        <v>51</v>
      </c>
    </row>
    <row r="1030" spans="1:13" ht="15" hidden="1" customHeight="1" outlineLevel="2" x14ac:dyDescent="0.25">
      <c r="A1030" s="34"/>
      <c r="B1030" s="33" t="str">
        <f t="shared" si="92"/>
        <v>Alarm Status - Circuit 54</v>
      </c>
      <c r="C1030" s="34">
        <f t="shared" si="95"/>
        <v>54</v>
      </c>
      <c r="D1030" s="21">
        <f t="shared" si="96"/>
        <v>1264</v>
      </c>
      <c r="G1030" s="23" t="s">
        <v>838</v>
      </c>
      <c r="J1030" s="221" t="s">
        <v>993</v>
      </c>
      <c r="K1030" s="219">
        <v>63</v>
      </c>
      <c r="L1030" s="34" t="s">
        <v>47</v>
      </c>
      <c r="M1030" s="34" t="s">
        <v>51</v>
      </c>
    </row>
    <row r="1031" spans="1:13" ht="15" hidden="1" customHeight="1" outlineLevel="2" x14ac:dyDescent="0.25">
      <c r="A1031" s="34"/>
      <c r="B1031" s="33" t="str">
        <f t="shared" si="92"/>
        <v>Alarm Status - Circuit 55</v>
      </c>
      <c r="C1031" s="34">
        <f t="shared" si="95"/>
        <v>55</v>
      </c>
      <c r="D1031" s="21">
        <f t="shared" si="96"/>
        <v>1265</v>
      </c>
      <c r="G1031" s="23" t="s">
        <v>838</v>
      </c>
      <c r="J1031" s="221" t="s">
        <v>993</v>
      </c>
      <c r="K1031" s="219">
        <v>64</v>
      </c>
      <c r="L1031" s="34" t="s">
        <v>47</v>
      </c>
      <c r="M1031" s="34" t="s">
        <v>51</v>
      </c>
    </row>
    <row r="1032" spans="1:13" ht="15" hidden="1" customHeight="1" outlineLevel="2" x14ac:dyDescent="0.25">
      <c r="A1032" s="34"/>
      <c r="B1032" s="33" t="str">
        <f t="shared" si="92"/>
        <v>Alarm Status - Circuit 56</v>
      </c>
      <c r="C1032" s="34">
        <f t="shared" si="95"/>
        <v>56</v>
      </c>
      <c r="D1032" s="21">
        <f t="shared" si="96"/>
        <v>1266</v>
      </c>
      <c r="G1032" s="23" t="s">
        <v>838</v>
      </c>
      <c r="J1032" s="221" t="s">
        <v>993</v>
      </c>
      <c r="K1032" s="219">
        <v>65</v>
      </c>
      <c r="L1032" s="34" t="s">
        <v>47</v>
      </c>
      <c r="M1032" s="34" t="s">
        <v>51</v>
      </c>
    </row>
    <row r="1033" spans="1:13" ht="15" hidden="1" customHeight="1" outlineLevel="2" x14ac:dyDescent="0.25">
      <c r="A1033" s="34"/>
      <c r="B1033" s="33" t="str">
        <f t="shared" si="92"/>
        <v>Alarm Status - Circuit 57</v>
      </c>
      <c r="C1033" s="34">
        <f t="shared" si="95"/>
        <v>57</v>
      </c>
      <c r="D1033" s="21">
        <f t="shared" si="96"/>
        <v>1267</v>
      </c>
      <c r="G1033" s="23" t="s">
        <v>838</v>
      </c>
      <c r="J1033" s="221" t="s">
        <v>993</v>
      </c>
      <c r="K1033" s="219">
        <v>66</v>
      </c>
      <c r="L1033" s="34" t="s">
        <v>47</v>
      </c>
      <c r="M1033" s="34" t="s">
        <v>51</v>
      </c>
    </row>
    <row r="1034" spans="1:13" ht="15" hidden="1" customHeight="1" outlineLevel="2" x14ac:dyDescent="0.25">
      <c r="A1034" s="34"/>
      <c r="B1034" s="33" t="str">
        <f t="shared" si="92"/>
        <v>Alarm Status - Circuit 58</v>
      </c>
      <c r="C1034" s="34">
        <f t="shared" si="95"/>
        <v>58</v>
      </c>
      <c r="D1034" s="21">
        <f t="shared" si="96"/>
        <v>1268</v>
      </c>
      <c r="G1034" s="23" t="s">
        <v>838</v>
      </c>
      <c r="J1034" s="221" t="s">
        <v>993</v>
      </c>
      <c r="K1034" s="219">
        <v>67</v>
      </c>
      <c r="L1034" s="34" t="s">
        <v>47</v>
      </c>
      <c r="M1034" s="34" t="s">
        <v>51</v>
      </c>
    </row>
    <row r="1035" spans="1:13" ht="15" hidden="1" customHeight="1" outlineLevel="2" x14ac:dyDescent="0.25">
      <c r="A1035" s="34"/>
      <c r="B1035" s="33" t="str">
        <f t="shared" si="92"/>
        <v>Alarm Status - Circuit 59</v>
      </c>
      <c r="C1035" s="34">
        <f t="shared" si="95"/>
        <v>59</v>
      </c>
      <c r="D1035" s="21">
        <f t="shared" si="96"/>
        <v>1269</v>
      </c>
      <c r="G1035" s="23" t="s">
        <v>838</v>
      </c>
      <c r="J1035" s="221" t="s">
        <v>993</v>
      </c>
      <c r="K1035" s="219">
        <v>68</v>
      </c>
      <c r="L1035" s="34" t="s">
        <v>47</v>
      </c>
      <c r="M1035" s="34" t="s">
        <v>51</v>
      </c>
    </row>
    <row r="1036" spans="1:13" ht="15" hidden="1" customHeight="1" outlineLevel="2" x14ac:dyDescent="0.25">
      <c r="A1036" s="34"/>
      <c r="B1036" s="33" t="str">
        <f t="shared" si="92"/>
        <v>Alarm Status - Circuit 60</v>
      </c>
      <c r="C1036" s="34">
        <f t="shared" si="95"/>
        <v>60</v>
      </c>
      <c r="D1036" s="21">
        <f t="shared" si="96"/>
        <v>1270</v>
      </c>
      <c r="G1036" s="23" t="s">
        <v>838</v>
      </c>
      <c r="J1036" s="221" t="s">
        <v>993</v>
      </c>
      <c r="K1036" s="219">
        <v>69</v>
      </c>
      <c r="L1036" s="34" t="s">
        <v>47</v>
      </c>
      <c r="M1036" s="34" t="s">
        <v>51</v>
      </c>
    </row>
    <row r="1037" spans="1:13" ht="15" hidden="1" customHeight="1" outlineLevel="2" x14ac:dyDescent="0.25">
      <c r="A1037" s="34"/>
      <c r="B1037" s="33" t="str">
        <f t="shared" si="92"/>
        <v>Alarm Status - Circuit 61</v>
      </c>
      <c r="C1037" s="34">
        <f t="shared" si="95"/>
        <v>61</v>
      </c>
      <c r="D1037" s="21">
        <f t="shared" si="96"/>
        <v>1271</v>
      </c>
      <c r="G1037" s="23" t="s">
        <v>838</v>
      </c>
      <c r="J1037" s="221" t="s">
        <v>993</v>
      </c>
      <c r="K1037" s="219">
        <v>70</v>
      </c>
      <c r="L1037" s="34" t="s">
        <v>47</v>
      </c>
      <c r="M1037" s="34" t="s">
        <v>51</v>
      </c>
    </row>
    <row r="1038" spans="1:13" ht="15" hidden="1" customHeight="1" outlineLevel="2" x14ac:dyDescent="0.25">
      <c r="A1038" s="34"/>
      <c r="B1038" s="33" t="str">
        <f t="shared" si="92"/>
        <v>Alarm Status - Circuit 62</v>
      </c>
      <c r="C1038" s="34">
        <f t="shared" si="95"/>
        <v>62</v>
      </c>
      <c r="D1038" s="21">
        <f t="shared" si="96"/>
        <v>1272</v>
      </c>
      <c r="G1038" s="23" t="s">
        <v>838</v>
      </c>
      <c r="J1038" s="221" t="s">
        <v>993</v>
      </c>
      <c r="K1038" s="219">
        <v>71</v>
      </c>
      <c r="L1038" s="34" t="s">
        <v>47</v>
      </c>
      <c r="M1038" s="34" t="s">
        <v>51</v>
      </c>
    </row>
    <row r="1039" spans="1:13" ht="15" hidden="1" customHeight="1" outlineLevel="2" x14ac:dyDescent="0.25">
      <c r="A1039" s="34"/>
      <c r="B1039" s="33" t="str">
        <f t="shared" si="92"/>
        <v>Alarm Status - Circuit 63</v>
      </c>
      <c r="C1039" s="34">
        <f t="shared" si="95"/>
        <v>63</v>
      </c>
      <c r="D1039" s="21">
        <f t="shared" si="96"/>
        <v>1273</v>
      </c>
      <c r="G1039" s="23" t="s">
        <v>838</v>
      </c>
      <c r="J1039" s="221" t="s">
        <v>993</v>
      </c>
      <c r="K1039" s="219">
        <v>72</v>
      </c>
      <c r="L1039" s="34" t="s">
        <v>47</v>
      </c>
      <c r="M1039" s="34" t="s">
        <v>51</v>
      </c>
    </row>
    <row r="1040" spans="1:13" ht="15" hidden="1" customHeight="1" outlineLevel="2" x14ac:dyDescent="0.25">
      <c r="A1040" s="34"/>
      <c r="B1040" s="33" t="str">
        <f t="shared" si="92"/>
        <v>Alarm Status - Circuit 64</v>
      </c>
      <c r="C1040" s="34">
        <f t="shared" si="95"/>
        <v>64</v>
      </c>
      <c r="D1040" s="21">
        <f t="shared" si="96"/>
        <v>1274</v>
      </c>
      <c r="G1040" s="23" t="s">
        <v>838</v>
      </c>
      <c r="J1040" s="221" t="s">
        <v>993</v>
      </c>
      <c r="K1040" s="219">
        <v>73</v>
      </c>
      <c r="L1040" s="34" t="s">
        <v>47</v>
      </c>
      <c r="M1040" s="34" t="s">
        <v>51</v>
      </c>
    </row>
    <row r="1041" spans="1:13" ht="15" hidden="1" customHeight="1" outlineLevel="2" x14ac:dyDescent="0.25">
      <c r="A1041" s="34"/>
      <c r="B1041" s="33" t="str">
        <f t="shared" si="92"/>
        <v>Alarm Status - Circuit 65</v>
      </c>
      <c r="C1041" s="34">
        <f t="shared" si="95"/>
        <v>65</v>
      </c>
      <c r="D1041" s="21">
        <f t="shared" si="96"/>
        <v>1275</v>
      </c>
      <c r="G1041" s="23" t="s">
        <v>838</v>
      </c>
      <c r="J1041" s="221" t="s">
        <v>993</v>
      </c>
      <c r="K1041" s="219">
        <v>74</v>
      </c>
      <c r="L1041" s="34" t="s">
        <v>47</v>
      </c>
      <c r="M1041" s="34" t="s">
        <v>51</v>
      </c>
    </row>
    <row r="1042" spans="1:13" ht="15" hidden="1" customHeight="1" outlineLevel="2" x14ac:dyDescent="0.25">
      <c r="A1042" s="34"/>
      <c r="B1042" s="33" t="str">
        <f t="shared" ref="B1042:B1072" si="97">CONCATENATE("Alarm Status - Circuit ",C1042)</f>
        <v>Alarm Status - Circuit 66</v>
      </c>
      <c r="C1042" s="34">
        <f t="shared" ref="C1042:C1072" si="98">C1041+1</f>
        <v>66</v>
      </c>
      <c r="D1042" s="21">
        <f t="shared" ref="D1042:D1072" si="99">D1041+1</f>
        <v>1276</v>
      </c>
      <c r="G1042" s="23" t="s">
        <v>838</v>
      </c>
      <c r="J1042" s="221" t="s">
        <v>993</v>
      </c>
      <c r="K1042" s="219">
        <v>75</v>
      </c>
      <c r="L1042" s="34" t="s">
        <v>47</v>
      </c>
      <c r="M1042" s="34" t="s">
        <v>51</v>
      </c>
    </row>
    <row r="1043" spans="1:13" ht="15" hidden="1" customHeight="1" outlineLevel="2" x14ac:dyDescent="0.25">
      <c r="A1043" s="34"/>
      <c r="B1043" s="33" t="str">
        <f t="shared" si="97"/>
        <v>Alarm Status - Circuit 67</v>
      </c>
      <c r="C1043" s="34">
        <f t="shared" si="98"/>
        <v>67</v>
      </c>
      <c r="D1043" s="21">
        <f t="shared" si="99"/>
        <v>1277</v>
      </c>
      <c r="G1043" s="23" t="s">
        <v>838</v>
      </c>
      <c r="J1043" s="221" t="s">
        <v>993</v>
      </c>
      <c r="K1043" s="219">
        <v>76</v>
      </c>
      <c r="L1043" s="34" t="s">
        <v>47</v>
      </c>
      <c r="M1043" s="34" t="s">
        <v>51</v>
      </c>
    </row>
    <row r="1044" spans="1:13" ht="15" hidden="1" customHeight="1" outlineLevel="2" x14ac:dyDescent="0.25">
      <c r="A1044" s="34"/>
      <c r="B1044" s="33" t="str">
        <f t="shared" si="97"/>
        <v>Alarm Status - Circuit 68</v>
      </c>
      <c r="C1044" s="34">
        <f t="shared" si="98"/>
        <v>68</v>
      </c>
      <c r="D1044" s="21">
        <f t="shared" si="99"/>
        <v>1278</v>
      </c>
      <c r="G1044" s="23" t="s">
        <v>838</v>
      </c>
      <c r="J1044" s="221" t="s">
        <v>993</v>
      </c>
      <c r="K1044" s="219">
        <v>77</v>
      </c>
      <c r="L1044" s="34" t="s">
        <v>47</v>
      </c>
      <c r="M1044" s="34" t="s">
        <v>51</v>
      </c>
    </row>
    <row r="1045" spans="1:13" ht="15" hidden="1" customHeight="1" outlineLevel="2" x14ac:dyDescent="0.25">
      <c r="A1045" s="34"/>
      <c r="B1045" s="33" t="str">
        <f t="shared" si="97"/>
        <v>Alarm Status - Circuit 69</v>
      </c>
      <c r="C1045" s="34">
        <f t="shared" si="98"/>
        <v>69</v>
      </c>
      <c r="D1045" s="21">
        <f t="shared" si="99"/>
        <v>1279</v>
      </c>
      <c r="G1045" s="23" t="s">
        <v>838</v>
      </c>
      <c r="J1045" s="221" t="s">
        <v>993</v>
      </c>
      <c r="K1045" s="219">
        <v>78</v>
      </c>
      <c r="L1045" s="34" t="s">
        <v>47</v>
      </c>
      <c r="M1045" s="34" t="s">
        <v>51</v>
      </c>
    </row>
    <row r="1046" spans="1:13" ht="15" hidden="1" customHeight="1" outlineLevel="2" x14ac:dyDescent="0.25">
      <c r="A1046" s="34"/>
      <c r="B1046" s="33" t="str">
        <f t="shared" si="97"/>
        <v>Alarm Status - Circuit 70</v>
      </c>
      <c r="C1046" s="34">
        <f t="shared" si="98"/>
        <v>70</v>
      </c>
      <c r="D1046" s="21">
        <f t="shared" si="99"/>
        <v>1280</v>
      </c>
      <c r="G1046" s="23" t="s">
        <v>838</v>
      </c>
      <c r="J1046" s="221" t="s">
        <v>993</v>
      </c>
      <c r="K1046" s="219">
        <v>79</v>
      </c>
      <c r="L1046" s="34" t="s">
        <v>47</v>
      </c>
      <c r="M1046" s="34" t="s">
        <v>51</v>
      </c>
    </row>
    <row r="1047" spans="1:13" ht="15" hidden="1" customHeight="1" outlineLevel="2" x14ac:dyDescent="0.25">
      <c r="A1047" s="34"/>
      <c r="B1047" s="33" t="str">
        <f t="shared" si="97"/>
        <v>Alarm Status - Circuit 71</v>
      </c>
      <c r="C1047" s="34">
        <f t="shared" si="98"/>
        <v>71</v>
      </c>
      <c r="D1047" s="21">
        <f t="shared" si="99"/>
        <v>1281</v>
      </c>
      <c r="G1047" s="23" t="s">
        <v>838</v>
      </c>
      <c r="J1047" s="221" t="s">
        <v>993</v>
      </c>
      <c r="K1047" s="219">
        <v>80</v>
      </c>
      <c r="L1047" s="34" t="s">
        <v>47</v>
      </c>
      <c r="M1047" s="34" t="s">
        <v>51</v>
      </c>
    </row>
    <row r="1048" spans="1:13" ht="15" hidden="1" customHeight="1" outlineLevel="2" x14ac:dyDescent="0.25">
      <c r="A1048" s="34"/>
      <c r="B1048" s="33" t="str">
        <f t="shared" si="97"/>
        <v>Alarm Status - Circuit 72</v>
      </c>
      <c r="C1048" s="34">
        <f t="shared" si="98"/>
        <v>72</v>
      </c>
      <c r="D1048" s="21">
        <f t="shared" si="99"/>
        <v>1282</v>
      </c>
      <c r="G1048" s="23" t="s">
        <v>838</v>
      </c>
      <c r="J1048" s="221" t="s">
        <v>993</v>
      </c>
      <c r="K1048" s="219">
        <v>81</v>
      </c>
      <c r="L1048" s="34" t="s">
        <v>47</v>
      </c>
      <c r="M1048" s="34" t="s">
        <v>51</v>
      </c>
    </row>
    <row r="1049" spans="1:13" ht="15" hidden="1" customHeight="1" outlineLevel="2" x14ac:dyDescent="0.25">
      <c r="A1049" s="34"/>
      <c r="B1049" s="33" t="str">
        <f t="shared" si="97"/>
        <v>Alarm Status - Circuit 73</v>
      </c>
      <c r="C1049" s="34">
        <f t="shared" si="98"/>
        <v>73</v>
      </c>
      <c r="D1049" s="21">
        <f t="shared" si="99"/>
        <v>1283</v>
      </c>
      <c r="G1049" s="23" t="s">
        <v>838</v>
      </c>
      <c r="J1049" s="221" t="s">
        <v>993</v>
      </c>
      <c r="K1049" s="219">
        <v>82</v>
      </c>
      <c r="L1049" s="34" t="s">
        <v>47</v>
      </c>
      <c r="M1049" s="34" t="s">
        <v>51</v>
      </c>
    </row>
    <row r="1050" spans="1:13" ht="15" hidden="1" customHeight="1" outlineLevel="2" x14ac:dyDescent="0.25">
      <c r="A1050" s="34"/>
      <c r="B1050" s="33" t="str">
        <f t="shared" si="97"/>
        <v>Alarm Status - Circuit 74</v>
      </c>
      <c r="C1050" s="34">
        <f t="shared" si="98"/>
        <v>74</v>
      </c>
      <c r="D1050" s="21">
        <f t="shared" si="99"/>
        <v>1284</v>
      </c>
      <c r="G1050" s="23" t="s">
        <v>838</v>
      </c>
      <c r="J1050" s="221" t="s">
        <v>993</v>
      </c>
      <c r="K1050" s="219">
        <v>83</v>
      </c>
      <c r="L1050" s="34" t="s">
        <v>47</v>
      </c>
      <c r="M1050" s="34" t="s">
        <v>51</v>
      </c>
    </row>
    <row r="1051" spans="1:13" ht="15" hidden="1" customHeight="1" outlineLevel="2" x14ac:dyDescent="0.25">
      <c r="A1051" s="34"/>
      <c r="B1051" s="33" t="str">
        <f t="shared" si="97"/>
        <v>Alarm Status - Circuit 75</v>
      </c>
      <c r="C1051" s="34">
        <f t="shared" si="98"/>
        <v>75</v>
      </c>
      <c r="D1051" s="21">
        <f t="shared" si="99"/>
        <v>1285</v>
      </c>
      <c r="G1051" s="23" t="s">
        <v>838</v>
      </c>
      <c r="J1051" s="221" t="s">
        <v>993</v>
      </c>
      <c r="K1051" s="219">
        <v>84</v>
      </c>
      <c r="L1051" s="34" t="s">
        <v>47</v>
      </c>
      <c r="M1051" s="34" t="s">
        <v>51</v>
      </c>
    </row>
    <row r="1052" spans="1:13" ht="15" hidden="1" customHeight="1" outlineLevel="2" x14ac:dyDescent="0.25">
      <c r="A1052" s="34"/>
      <c r="B1052" s="33" t="str">
        <f t="shared" si="97"/>
        <v>Alarm Status - Circuit 76</v>
      </c>
      <c r="C1052" s="34">
        <f t="shared" si="98"/>
        <v>76</v>
      </c>
      <c r="D1052" s="21">
        <f t="shared" si="99"/>
        <v>1286</v>
      </c>
      <c r="G1052" s="23" t="s">
        <v>838</v>
      </c>
      <c r="J1052" s="221" t="s">
        <v>993</v>
      </c>
      <c r="K1052" s="219">
        <v>85</v>
      </c>
      <c r="L1052" s="34" t="s">
        <v>47</v>
      </c>
      <c r="M1052" s="34" t="s">
        <v>51</v>
      </c>
    </row>
    <row r="1053" spans="1:13" ht="15" hidden="1" customHeight="1" outlineLevel="2" x14ac:dyDescent="0.25">
      <c r="A1053" s="34"/>
      <c r="B1053" s="33" t="str">
        <f t="shared" si="97"/>
        <v>Alarm Status - Circuit 77</v>
      </c>
      <c r="C1053" s="34">
        <f t="shared" si="98"/>
        <v>77</v>
      </c>
      <c r="D1053" s="21">
        <f t="shared" si="99"/>
        <v>1287</v>
      </c>
      <c r="G1053" s="23" t="s">
        <v>838</v>
      </c>
      <c r="J1053" s="221" t="s">
        <v>993</v>
      </c>
      <c r="K1053" s="219">
        <v>86</v>
      </c>
      <c r="L1053" s="34" t="s">
        <v>47</v>
      </c>
      <c r="M1053" s="34" t="s">
        <v>51</v>
      </c>
    </row>
    <row r="1054" spans="1:13" ht="15" hidden="1" customHeight="1" outlineLevel="2" x14ac:dyDescent="0.25">
      <c r="A1054" s="34"/>
      <c r="B1054" s="33" t="str">
        <f t="shared" si="97"/>
        <v>Alarm Status - Circuit 78</v>
      </c>
      <c r="C1054" s="34">
        <f t="shared" si="98"/>
        <v>78</v>
      </c>
      <c r="D1054" s="21">
        <f t="shared" si="99"/>
        <v>1288</v>
      </c>
      <c r="G1054" s="23" t="s">
        <v>838</v>
      </c>
      <c r="J1054" s="221" t="s">
        <v>993</v>
      </c>
      <c r="K1054" s="219">
        <v>87</v>
      </c>
      <c r="L1054" s="34" t="s">
        <v>47</v>
      </c>
      <c r="M1054" s="34" t="s">
        <v>51</v>
      </c>
    </row>
    <row r="1055" spans="1:13" ht="15" hidden="1" customHeight="1" outlineLevel="2" x14ac:dyDescent="0.25">
      <c r="A1055" s="34"/>
      <c r="B1055" s="33" t="str">
        <f t="shared" si="97"/>
        <v>Alarm Status - Circuit 79</v>
      </c>
      <c r="C1055" s="34">
        <f t="shared" si="98"/>
        <v>79</v>
      </c>
      <c r="D1055" s="21">
        <f t="shared" si="99"/>
        <v>1289</v>
      </c>
      <c r="G1055" s="23" t="s">
        <v>838</v>
      </c>
      <c r="J1055" s="221" t="s">
        <v>993</v>
      </c>
      <c r="K1055" s="219">
        <v>88</v>
      </c>
      <c r="L1055" s="34" t="s">
        <v>47</v>
      </c>
      <c r="M1055" s="34" t="s">
        <v>51</v>
      </c>
    </row>
    <row r="1056" spans="1:13" ht="15" hidden="1" customHeight="1" outlineLevel="2" x14ac:dyDescent="0.25">
      <c r="A1056" s="34"/>
      <c r="B1056" s="33" t="str">
        <f t="shared" si="97"/>
        <v>Alarm Status - Circuit 80</v>
      </c>
      <c r="C1056" s="34">
        <f t="shared" si="98"/>
        <v>80</v>
      </c>
      <c r="D1056" s="21">
        <f t="shared" si="99"/>
        <v>1290</v>
      </c>
      <c r="G1056" s="23" t="s">
        <v>838</v>
      </c>
      <c r="J1056" s="221" t="s">
        <v>993</v>
      </c>
      <c r="K1056" s="219">
        <v>89</v>
      </c>
      <c r="L1056" s="34" t="s">
        <v>47</v>
      </c>
      <c r="M1056" s="34" t="s">
        <v>51</v>
      </c>
    </row>
    <row r="1057" spans="1:13" ht="15" hidden="1" customHeight="1" outlineLevel="2" x14ac:dyDescent="0.25">
      <c r="A1057" s="34"/>
      <c r="B1057" s="33" t="str">
        <f t="shared" si="97"/>
        <v>Alarm Status - Circuit 81</v>
      </c>
      <c r="C1057" s="34">
        <f t="shared" si="98"/>
        <v>81</v>
      </c>
      <c r="D1057" s="21">
        <f t="shared" si="99"/>
        <v>1291</v>
      </c>
      <c r="G1057" s="23" t="s">
        <v>838</v>
      </c>
      <c r="J1057" s="221" t="s">
        <v>993</v>
      </c>
      <c r="K1057" s="219">
        <v>90</v>
      </c>
      <c r="L1057" s="34" t="s">
        <v>47</v>
      </c>
      <c r="M1057" s="34" t="s">
        <v>51</v>
      </c>
    </row>
    <row r="1058" spans="1:13" ht="15" hidden="1" customHeight="1" outlineLevel="2" x14ac:dyDescent="0.25">
      <c r="A1058" s="34"/>
      <c r="B1058" s="33" t="str">
        <f t="shared" si="97"/>
        <v>Alarm Status - Circuit 82</v>
      </c>
      <c r="C1058" s="34">
        <f t="shared" si="98"/>
        <v>82</v>
      </c>
      <c r="D1058" s="21">
        <f t="shared" si="99"/>
        <v>1292</v>
      </c>
      <c r="G1058" s="23" t="s">
        <v>838</v>
      </c>
      <c r="J1058" s="221" t="s">
        <v>993</v>
      </c>
      <c r="K1058" s="219">
        <v>91</v>
      </c>
      <c r="L1058" s="34" t="s">
        <v>47</v>
      </c>
      <c r="M1058" s="34" t="s">
        <v>51</v>
      </c>
    </row>
    <row r="1059" spans="1:13" ht="15" hidden="1" customHeight="1" outlineLevel="2" x14ac:dyDescent="0.25">
      <c r="A1059" s="34"/>
      <c r="B1059" s="33" t="str">
        <f t="shared" si="97"/>
        <v>Alarm Status - Circuit 83</v>
      </c>
      <c r="C1059" s="34">
        <f t="shared" si="98"/>
        <v>83</v>
      </c>
      <c r="D1059" s="21">
        <f t="shared" si="99"/>
        <v>1293</v>
      </c>
      <c r="G1059" s="23" t="s">
        <v>838</v>
      </c>
      <c r="J1059" s="221" t="s">
        <v>993</v>
      </c>
      <c r="K1059" s="219">
        <v>92</v>
      </c>
      <c r="L1059" s="34" t="s">
        <v>47</v>
      </c>
      <c r="M1059" s="34" t="s">
        <v>51</v>
      </c>
    </row>
    <row r="1060" spans="1:13" ht="15" hidden="1" customHeight="1" outlineLevel="2" x14ac:dyDescent="0.25">
      <c r="A1060" s="34"/>
      <c r="B1060" s="33" t="str">
        <f t="shared" si="97"/>
        <v>Alarm Status - Circuit 84</v>
      </c>
      <c r="C1060" s="34">
        <f t="shared" si="98"/>
        <v>84</v>
      </c>
      <c r="D1060" s="21">
        <f t="shared" si="99"/>
        <v>1294</v>
      </c>
      <c r="G1060" s="23" t="s">
        <v>838</v>
      </c>
      <c r="J1060" s="221" t="s">
        <v>993</v>
      </c>
      <c r="K1060" s="219">
        <v>93</v>
      </c>
      <c r="L1060" s="34" t="s">
        <v>47</v>
      </c>
      <c r="M1060" s="34" t="s">
        <v>51</v>
      </c>
    </row>
    <row r="1061" spans="1:13" ht="15" hidden="1" customHeight="1" outlineLevel="2" x14ac:dyDescent="0.25">
      <c r="A1061" s="34"/>
      <c r="B1061" s="33" t="str">
        <f t="shared" si="97"/>
        <v>Alarm Status - Circuit 85</v>
      </c>
      <c r="C1061" s="34">
        <f t="shared" si="98"/>
        <v>85</v>
      </c>
      <c r="D1061" s="21">
        <f t="shared" si="99"/>
        <v>1295</v>
      </c>
      <c r="G1061" s="23" t="s">
        <v>838</v>
      </c>
      <c r="J1061" s="221" t="s">
        <v>993</v>
      </c>
      <c r="K1061" s="219">
        <v>94</v>
      </c>
      <c r="L1061" s="34" t="s">
        <v>47</v>
      </c>
      <c r="M1061" s="34" t="s">
        <v>51</v>
      </c>
    </row>
    <row r="1062" spans="1:13" ht="15" hidden="1" customHeight="1" outlineLevel="2" x14ac:dyDescent="0.25">
      <c r="A1062" s="34"/>
      <c r="B1062" s="33" t="str">
        <f t="shared" si="97"/>
        <v>Alarm Status - Circuit 86</v>
      </c>
      <c r="C1062" s="34">
        <f t="shared" si="98"/>
        <v>86</v>
      </c>
      <c r="D1062" s="21">
        <f t="shared" si="99"/>
        <v>1296</v>
      </c>
      <c r="G1062" s="23" t="s">
        <v>838</v>
      </c>
      <c r="J1062" s="221" t="s">
        <v>993</v>
      </c>
      <c r="K1062" s="219">
        <v>95</v>
      </c>
      <c r="L1062" s="34" t="s">
        <v>47</v>
      </c>
      <c r="M1062" s="34" t="s">
        <v>51</v>
      </c>
    </row>
    <row r="1063" spans="1:13" ht="15" hidden="1" customHeight="1" outlineLevel="2" x14ac:dyDescent="0.25">
      <c r="A1063" s="34"/>
      <c r="B1063" s="33" t="str">
        <f t="shared" si="97"/>
        <v>Alarm Status - Circuit 87</v>
      </c>
      <c r="C1063" s="34">
        <f t="shared" si="98"/>
        <v>87</v>
      </c>
      <c r="D1063" s="21">
        <f t="shared" si="99"/>
        <v>1297</v>
      </c>
      <c r="G1063" s="23" t="s">
        <v>838</v>
      </c>
      <c r="J1063" s="221" t="s">
        <v>993</v>
      </c>
      <c r="K1063" s="219">
        <v>96</v>
      </c>
      <c r="L1063" s="34" t="s">
        <v>47</v>
      </c>
      <c r="M1063" s="34" t="s">
        <v>51</v>
      </c>
    </row>
    <row r="1064" spans="1:13" ht="15.75" hidden="1" customHeight="1" outlineLevel="2" x14ac:dyDescent="0.25">
      <c r="B1064" s="33" t="str">
        <f t="shared" si="97"/>
        <v>Alarm Status - Circuit 88</v>
      </c>
      <c r="C1064" s="34">
        <f t="shared" si="98"/>
        <v>88</v>
      </c>
      <c r="D1064" s="21">
        <f t="shared" si="99"/>
        <v>1298</v>
      </c>
      <c r="G1064" s="23" t="s">
        <v>838</v>
      </c>
      <c r="J1064" s="221" t="s">
        <v>993</v>
      </c>
      <c r="K1064" s="219">
        <v>97</v>
      </c>
      <c r="L1064" s="34" t="s">
        <v>47</v>
      </c>
      <c r="M1064" s="34" t="s">
        <v>51</v>
      </c>
    </row>
    <row r="1065" spans="1:13" ht="15.75" hidden="1" customHeight="1" outlineLevel="2" x14ac:dyDescent="0.25">
      <c r="B1065" s="33" t="str">
        <f t="shared" si="97"/>
        <v>Alarm Status - Circuit 89</v>
      </c>
      <c r="C1065" s="34">
        <f t="shared" si="98"/>
        <v>89</v>
      </c>
      <c r="D1065" s="21">
        <f t="shared" si="99"/>
        <v>1299</v>
      </c>
      <c r="G1065" s="23" t="s">
        <v>838</v>
      </c>
      <c r="J1065" s="221" t="s">
        <v>993</v>
      </c>
      <c r="K1065" s="219">
        <v>98</v>
      </c>
      <c r="L1065" s="34" t="s">
        <v>47</v>
      </c>
      <c r="M1065" s="34" t="s">
        <v>51</v>
      </c>
    </row>
    <row r="1066" spans="1:13" ht="15.75" hidden="1" customHeight="1" outlineLevel="2" x14ac:dyDescent="0.25">
      <c r="B1066" s="33" t="str">
        <f t="shared" si="97"/>
        <v>Alarm Status - Circuit 90</v>
      </c>
      <c r="C1066" s="34">
        <f t="shared" si="98"/>
        <v>90</v>
      </c>
      <c r="D1066" s="21">
        <f t="shared" si="99"/>
        <v>1300</v>
      </c>
      <c r="G1066" s="23" t="s">
        <v>838</v>
      </c>
      <c r="J1066" s="221" t="s">
        <v>993</v>
      </c>
      <c r="K1066" s="219">
        <v>99</v>
      </c>
      <c r="L1066" s="34" t="s">
        <v>47</v>
      </c>
      <c r="M1066" s="34" t="s">
        <v>51</v>
      </c>
    </row>
    <row r="1067" spans="1:13" ht="15.75" hidden="1" customHeight="1" outlineLevel="2" x14ac:dyDescent="0.25">
      <c r="B1067" s="33" t="str">
        <f t="shared" si="97"/>
        <v>Alarm Status - Circuit 91</v>
      </c>
      <c r="C1067" s="34">
        <f t="shared" si="98"/>
        <v>91</v>
      </c>
      <c r="D1067" s="21">
        <f t="shared" si="99"/>
        <v>1301</v>
      </c>
      <c r="G1067" s="23" t="s">
        <v>838</v>
      </c>
      <c r="J1067" s="221" t="s">
        <v>993</v>
      </c>
      <c r="K1067" s="219">
        <v>100</v>
      </c>
      <c r="L1067" s="34" t="s">
        <v>47</v>
      </c>
      <c r="M1067" s="34" t="s">
        <v>51</v>
      </c>
    </row>
    <row r="1068" spans="1:13" ht="15.75" hidden="1" customHeight="1" outlineLevel="2" x14ac:dyDescent="0.25">
      <c r="B1068" s="33" t="str">
        <f t="shared" si="97"/>
        <v>Alarm Status - Circuit 92</v>
      </c>
      <c r="C1068" s="34">
        <f t="shared" si="98"/>
        <v>92</v>
      </c>
      <c r="D1068" s="21">
        <f t="shared" si="99"/>
        <v>1302</v>
      </c>
      <c r="G1068" s="23" t="s">
        <v>838</v>
      </c>
      <c r="J1068" s="221" t="s">
        <v>993</v>
      </c>
      <c r="K1068" s="219">
        <v>101</v>
      </c>
      <c r="L1068" s="34" t="s">
        <v>47</v>
      </c>
      <c r="M1068" s="34" t="s">
        <v>51</v>
      </c>
    </row>
    <row r="1069" spans="1:13" ht="15.75" hidden="1" customHeight="1" outlineLevel="2" x14ac:dyDescent="0.25">
      <c r="B1069" s="33" t="str">
        <f t="shared" si="97"/>
        <v>Alarm Status - Circuit 93</v>
      </c>
      <c r="C1069" s="34">
        <f t="shared" si="98"/>
        <v>93</v>
      </c>
      <c r="D1069" s="21">
        <f t="shared" si="99"/>
        <v>1303</v>
      </c>
      <c r="G1069" s="23" t="s">
        <v>838</v>
      </c>
      <c r="J1069" s="221" t="s">
        <v>993</v>
      </c>
      <c r="K1069" s="219">
        <v>102</v>
      </c>
      <c r="L1069" s="34" t="s">
        <v>47</v>
      </c>
      <c r="M1069" s="34" t="s">
        <v>51</v>
      </c>
    </row>
    <row r="1070" spans="1:13" ht="15.75" hidden="1" customHeight="1" outlineLevel="2" x14ac:dyDescent="0.25">
      <c r="B1070" s="33" t="str">
        <f t="shared" si="97"/>
        <v>Alarm Status - Circuit 94</v>
      </c>
      <c r="C1070" s="34">
        <f t="shared" si="98"/>
        <v>94</v>
      </c>
      <c r="D1070" s="21">
        <f t="shared" si="99"/>
        <v>1304</v>
      </c>
      <c r="G1070" s="23" t="s">
        <v>838</v>
      </c>
      <c r="J1070" s="221" t="s">
        <v>993</v>
      </c>
      <c r="K1070" s="219">
        <v>103</v>
      </c>
      <c r="L1070" s="34" t="s">
        <v>47</v>
      </c>
      <c r="M1070" s="34" t="s">
        <v>51</v>
      </c>
    </row>
    <row r="1071" spans="1:13" ht="15.75" hidden="1" customHeight="1" outlineLevel="2" x14ac:dyDescent="0.25">
      <c r="B1071" s="33" t="str">
        <f t="shared" si="97"/>
        <v>Alarm Status - Circuit 95</v>
      </c>
      <c r="C1071" s="34">
        <f t="shared" si="98"/>
        <v>95</v>
      </c>
      <c r="D1071" s="21">
        <f t="shared" si="99"/>
        <v>1305</v>
      </c>
      <c r="G1071" s="23" t="s">
        <v>838</v>
      </c>
      <c r="J1071" s="221" t="s">
        <v>993</v>
      </c>
      <c r="K1071" s="219">
        <v>104</v>
      </c>
      <c r="L1071" s="34" t="s">
        <v>47</v>
      </c>
      <c r="M1071" s="34" t="s">
        <v>51</v>
      </c>
    </row>
    <row r="1072" spans="1:13" ht="15.75" hidden="1" customHeight="1" outlineLevel="2" x14ac:dyDescent="0.25">
      <c r="B1072" s="33" t="str">
        <f t="shared" si="97"/>
        <v>Alarm Status - Circuit 96</v>
      </c>
      <c r="C1072" s="34">
        <f t="shared" si="98"/>
        <v>96</v>
      </c>
      <c r="D1072" s="21">
        <f t="shared" si="99"/>
        <v>1306</v>
      </c>
      <c r="G1072" s="23" t="s">
        <v>838</v>
      </c>
      <c r="J1072" s="221" t="s">
        <v>993</v>
      </c>
      <c r="K1072" s="219">
        <v>105</v>
      </c>
      <c r="L1072" s="34" t="s">
        <v>47</v>
      </c>
      <c r="M1072" s="34" t="s">
        <v>51</v>
      </c>
    </row>
    <row r="1073" spans="1:16" outlineLevel="1" collapsed="1" x14ac:dyDescent="0.25"/>
    <row r="1074" spans="1:16" outlineLevel="1" x14ac:dyDescent="0.25"/>
    <row r="1075" spans="1:16" s="31" customFormat="1" ht="15" outlineLevel="1" x14ac:dyDescent="0.25">
      <c r="A1075" s="27"/>
      <c r="B1075" s="26" t="s">
        <v>188</v>
      </c>
      <c r="C1075" s="27"/>
      <c r="D1075" s="28">
        <f>E972+1</f>
        <v>1307</v>
      </c>
      <c r="E1075" s="27">
        <f>D1075+5</f>
        <v>1312</v>
      </c>
      <c r="F1075" s="29"/>
      <c r="G1075" s="30"/>
      <c r="H1075" s="28"/>
      <c r="I1075" s="30"/>
      <c r="J1075" s="71"/>
      <c r="K1075" s="70"/>
      <c r="L1075" s="27"/>
      <c r="M1075" s="27"/>
      <c r="N1075" s="27"/>
      <c r="O1075" s="27"/>
      <c r="P1075" s="26"/>
    </row>
    <row r="1076" spans="1:16" s="31" customFormat="1" ht="15" outlineLevel="1" x14ac:dyDescent="0.25">
      <c r="A1076" s="27"/>
      <c r="B1076" s="26" t="s">
        <v>201</v>
      </c>
      <c r="C1076" s="27"/>
      <c r="D1076" s="28">
        <f>E1075+1</f>
        <v>1313</v>
      </c>
      <c r="E1076" s="27">
        <f t="shared" ref="E1076:E1090" si="100">D1076+5</f>
        <v>1318</v>
      </c>
      <c r="F1076" s="29"/>
      <c r="G1076" s="30"/>
      <c r="H1076" s="28"/>
      <c r="I1076" s="30"/>
      <c r="J1076" s="71"/>
      <c r="K1076" s="70"/>
      <c r="L1076" s="27"/>
      <c r="M1076" s="27"/>
      <c r="N1076" s="27"/>
      <c r="O1076" s="27"/>
      <c r="P1076" s="26"/>
    </row>
    <row r="1077" spans="1:16" s="31" customFormat="1" ht="15" outlineLevel="1" x14ac:dyDescent="0.25">
      <c r="A1077" s="27"/>
      <c r="B1077" s="26" t="s">
        <v>202</v>
      </c>
      <c r="C1077" s="27"/>
      <c r="D1077" s="28">
        <f t="shared" ref="D1077:D1090" si="101">E1076+1</f>
        <v>1319</v>
      </c>
      <c r="E1077" s="27">
        <f t="shared" si="100"/>
        <v>1324</v>
      </c>
      <c r="F1077" s="29"/>
      <c r="G1077" s="30"/>
      <c r="H1077" s="28"/>
      <c r="I1077" s="30"/>
      <c r="J1077" s="71"/>
      <c r="K1077" s="70"/>
      <c r="L1077" s="27"/>
      <c r="M1077" s="27"/>
      <c r="N1077" s="27"/>
      <c r="O1077" s="27"/>
      <c r="P1077" s="26"/>
    </row>
    <row r="1078" spans="1:16" s="31" customFormat="1" ht="15" outlineLevel="1" x14ac:dyDescent="0.25">
      <c r="A1078" s="27"/>
      <c r="B1078" s="26" t="s">
        <v>189</v>
      </c>
      <c r="C1078" s="27"/>
      <c r="D1078" s="28">
        <f t="shared" si="101"/>
        <v>1325</v>
      </c>
      <c r="E1078" s="27">
        <f t="shared" si="100"/>
        <v>1330</v>
      </c>
      <c r="F1078" s="29"/>
      <c r="G1078" s="30"/>
      <c r="H1078" s="28"/>
      <c r="I1078" s="30"/>
      <c r="J1078" s="71"/>
      <c r="K1078" s="70"/>
      <c r="L1078" s="27"/>
      <c r="M1078" s="27"/>
      <c r="N1078" s="27"/>
      <c r="O1078" s="27"/>
      <c r="P1078" s="26"/>
    </row>
    <row r="1079" spans="1:16" s="31" customFormat="1" ht="15" outlineLevel="1" x14ac:dyDescent="0.25">
      <c r="A1079" s="27"/>
      <c r="B1079" s="26" t="s">
        <v>190</v>
      </c>
      <c r="C1079" s="27"/>
      <c r="D1079" s="28">
        <f t="shared" si="101"/>
        <v>1331</v>
      </c>
      <c r="E1079" s="27">
        <f t="shared" si="100"/>
        <v>1336</v>
      </c>
      <c r="F1079" s="29"/>
      <c r="G1079" s="30"/>
      <c r="H1079" s="28"/>
      <c r="I1079" s="30"/>
      <c r="J1079" s="71"/>
      <c r="K1079" s="70"/>
      <c r="L1079" s="27"/>
      <c r="M1079" s="27"/>
      <c r="N1079" s="27"/>
      <c r="O1079" s="27"/>
      <c r="P1079" s="26"/>
    </row>
    <row r="1080" spans="1:16" s="31" customFormat="1" ht="15" outlineLevel="1" x14ac:dyDescent="0.25">
      <c r="A1080" s="27"/>
      <c r="B1080" s="26" t="s">
        <v>191</v>
      </c>
      <c r="C1080" s="27"/>
      <c r="D1080" s="28">
        <f t="shared" si="101"/>
        <v>1337</v>
      </c>
      <c r="E1080" s="27">
        <f t="shared" si="100"/>
        <v>1342</v>
      </c>
      <c r="F1080" s="29"/>
      <c r="G1080" s="30"/>
      <c r="H1080" s="28"/>
      <c r="I1080" s="30"/>
      <c r="J1080" s="71"/>
      <c r="K1080" s="70"/>
      <c r="L1080" s="27"/>
      <c r="M1080" s="27"/>
      <c r="N1080" s="27"/>
      <c r="O1080" s="27"/>
      <c r="P1080" s="26"/>
    </row>
    <row r="1081" spans="1:16" s="31" customFormat="1" ht="15" outlineLevel="1" x14ac:dyDescent="0.25">
      <c r="A1081" s="27"/>
      <c r="B1081" s="26" t="s">
        <v>192</v>
      </c>
      <c r="C1081" s="27"/>
      <c r="D1081" s="28">
        <f t="shared" si="101"/>
        <v>1343</v>
      </c>
      <c r="E1081" s="27">
        <f t="shared" si="100"/>
        <v>1348</v>
      </c>
      <c r="F1081" s="29"/>
      <c r="G1081" s="30"/>
      <c r="H1081" s="28"/>
      <c r="I1081" s="30"/>
      <c r="J1081" s="71"/>
      <c r="K1081" s="70"/>
      <c r="L1081" s="27"/>
      <c r="M1081" s="27"/>
      <c r="N1081" s="27"/>
      <c r="O1081" s="27"/>
      <c r="P1081" s="26"/>
    </row>
    <row r="1082" spans="1:16" s="31" customFormat="1" ht="15" outlineLevel="1" x14ac:dyDescent="0.25">
      <c r="A1082" s="27"/>
      <c r="B1082" s="26" t="s">
        <v>193</v>
      </c>
      <c r="C1082" s="27"/>
      <c r="D1082" s="28">
        <f t="shared" si="101"/>
        <v>1349</v>
      </c>
      <c r="E1082" s="27">
        <f t="shared" si="100"/>
        <v>1354</v>
      </c>
      <c r="F1082" s="29"/>
      <c r="G1082" s="30"/>
      <c r="H1082" s="28"/>
      <c r="I1082" s="30"/>
      <c r="J1082" s="71"/>
      <c r="K1082" s="70"/>
      <c r="L1082" s="27"/>
      <c r="M1082" s="27"/>
      <c r="N1082" s="27"/>
      <c r="O1082" s="27"/>
      <c r="P1082" s="26"/>
    </row>
    <row r="1083" spans="1:16" s="31" customFormat="1" ht="15" outlineLevel="1" x14ac:dyDescent="0.25">
      <c r="A1083" s="27"/>
      <c r="B1083" s="26" t="s">
        <v>194</v>
      </c>
      <c r="C1083" s="27"/>
      <c r="D1083" s="28">
        <f t="shared" si="101"/>
        <v>1355</v>
      </c>
      <c r="E1083" s="27">
        <f t="shared" si="100"/>
        <v>1360</v>
      </c>
      <c r="F1083" s="29"/>
      <c r="G1083" s="30"/>
      <c r="H1083" s="28"/>
      <c r="I1083" s="30"/>
      <c r="J1083" s="71"/>
      <c r="K1083" s="70"/>
      <c r="L1083" s="27"/>
      <c r="M1083" s="27"/>
      <c r="N1083" s="27"/>
      <c r="O1083" s="27"/>
      <c r="P1083" s="26"/>
    </row>
    <row r="1084" spans="1:16" s="31" customFormat="1" ht="15" outlineLevel="1" x14ac:dyDescent="0.25">
      <c r="A1084" s="27"/>
      <c r="B1084" s="26" t="s">
        <v>195</v>
      </c>
      <c r="C1084" s="27"/>
      <c r="D1084" s="28">
        <f t="shared" si="101"/>
        <v>1361</v>
      </c>
      <c r="E1084" s="27">
        <f t="shared" si="100"/>
        <v>1366</v>
      </c>
      <c r="F1084" s="29"/>
      <c r="G1084" s="30"/>
      <c r="H1084" s="28"/>
      <c r="I1084" s="30"/>
      <c r="J1084" s="71"/>
      <c r="K1084" s="70"/>
      <c r="L1084" s="27"/>
      <c r="M1084" s="27"/>
      <c r="N1084" s="27"/>
      <c r="O1084" s="27"/>
      <c r="P1084" s="26"/>
    </row>
    <row r="1085" spans="1:16" s="31" customFormat="1" ht="15" outlineLevel="1" x14ac:dyDescent="0.25">
      <c r="A1085" s="27"/>
      <c r="B1085" s="26" t="s">
        <v>196</v>
      </c>
      <c r="C1085" s="27"/>
      <c r="D1085" s="28">
        <f t="shared" si="101"/>
        <v>1367</v>
      </c>
      <c r="E1085" s="27">
        <f t="shared" si="100"/>
        <v>1372</v>
      </c>
      <c r="F1085" s="29"/>
      <c r="G1085" s="30"/>
      <c r="H1085" s="28"/>
      <c r="I1085" s="30"/>
      <c r="J1085" s="71"/>
      <c r="K1085" s="70"/>
      <c r="L1085" s="27"/>
      <c r="M1085" s="27"/>
      <c r="N1085" s="27"/>
      <c r="O1085" s="27"/>
      <c r="P1085" s="26"/>
    </row>
    <row r="1086" spans="1:16" s="31" customFormat="1" ht="15" outlineLevel="1" x14ac:dyDescent="0.25">
      <c r="A1086" s="27"/>
      <c r="B1086" s="26" t="s">
        <v>197</v>
      </c>
      <c r="C1086" s="27"/>
      <c r="D1086" s="28">
        <f t="shared" si="101"/>
        <v>1373</v>
      </c>
      <c r="E1086" s="27">
        <f t="shared" si="100"/>
        <v>1378</v>
      </c>
      <c r="F1086" s="29"/>
      <c r="G1086" s="30"/>
      <c r="H1086" s="28"/>
      <c r="I1086" s="30"/>
      <c r="J1086" s="71"/>
      <c r="K1086" s="70"/>
      <c r="L1086" s="27"/>
      <c r="M1086" s="27"/>
      <c r="N1086" s="27"/>
      <c r="O1086" s="27"/>
      <c r="P1086" s="26"/>
    </row>
    <row r="1087" spans="1:16" s="31" customFormat="1" ht="15" outlineLevel="1" x14ac:dyDescent="0.25">
      <c r="A1087" s="27"/>
      <c r="B1087" s="26" t="s">
        <v>203</v>
      </c>
      <c r="C1087" s="27"/>
      <c r="D1087" s="28">
        <f t="shared" si="101"/>
        <v>1379</v>
      </c>
      <c r="E1087" s="27">
        <f t="shared" si="100"/>
        <v>1384</v>
      </c>
      <c r="F1087" s="29"/>
      <c r="G1087" s="30"/>
      <c r="H1087" s="28"/>
      <c r="I1087" s="30"/>
      <c r="J1087" s="71"/>
      <c r="K1087" s="70"/>
      <c r="L1087" s="27"/>
      <c r="M1087" s="27"/>
      <c r="N1087" s="27"/>
      <c r="O1087" s="27"/>
      <c r="P1087" s="26"/>
    </row>
    <row r="1088" spans="1:16" s="31" customFormat="1" ht="15" outlineLevel="1" x14ac:dyDescent="0.25">
      <c r="A1088" s="27"/>
      <c r="B1088" s="26" t="s">
        <v>204</v>
      </c>
      <c r="C1088" s="27"/>
      <c r="D1088" s="28">
        <f t="shared" si="101"/>
        <v>1385</v>
      </c>
      <c r="E1088" s="27">
        <f t="shared" si="100"/>
        <v>1390</v>
      </c>
      <c r="F1088" s="29"/>
      <c r="G1088" s="30"/>
      <c r="H1088" s="28"/>
      <c r="I1088" s="30"/>
      <c r="J1088" s="71"/>
      <c r="K1088" s="70"/>
      <c r="L1088" s="27"/>
      <c r="M1088" s="27"/>
      <c r="N1088" s="27"/>
      <c r="O1088" s="27"/>
      <c r="P1088" s="26"/>
    </row>
    <row r="1089" spans="1:16" s="31" customFormat="1" ht="15" outlineLevel="1" x14ac:dyDescent="0.25">
      <c r="A1089" s="27"/>
      <c r="B1089" s="26" t="s">
        <v>198</v>
      </c>
      <c r="C1089" s="27"/>
      <c r="D1089" s="28">
        <f t="shared" si="101"/>
        <v>1391</v>
      </c>
      <c r="E1089" s="27">
        <f t="shared" si="100"/>
        <v>1396</v>
      </c>
      <c r="F1089" s="29"/>
      <c r="G1089" s="30"/>
      <c r="H1089" s="28"/>
      <c r="I1089" s="30"/>
      <c r="J1089" s="71"/>
      <c r="K1089" s="70"/>
      <c r="L1089" s="27"/>
      <c r="M1089" s="27"/>
      <c r="N1089" s="27"/>
      <c r="O1089" s="27"/>
      <c r="P1089" s="26"/>
    </row>
    <row r="1090" spans="1:16" s="31" customFormat="1" ht="15" outlineLevel="1" x14ac:dyDescent="0.25">
      <c r="A1090" s="27"/>
      <c r="B1090" s="26" t="s">
        <v>199</v>
      </c>
      <c r="C1090" s="27"/>
      <c r="D1090" s="28">
        <f t="shared" si="101"/>
        <v>1397</v>
      </c>
      <c r="E1090" s="27">
        <f t="shared" si="100"/>
        <v>1402</v>
      </c>
      <c r="F1090" s="29"/>
      <c r="G1090" s="30"/>
      <c r="H1090" s="28"/>
      <c r="I1090" s="30"/>
      <c r="J1090" s="71"/>
      <c r="K1090" s="70"/>
      <c r="L1090" s="27"/>
      <c r="M1090" s="27"/>
      <c r="N1090" s="27"/>
      <c r="O1090" s="27"/>
      <c r="P1090" s="26"/>
    </row>
    <row r="1091" spans="1:16" ht="15" outlineLevel="1" x14ac:dyDescent="0.25">
      <c r="A1091" s="34"/>
    </row>
    <row r="1092" spans="1:16" s="63" customFormat="1" outlineLevel="1" x14ac:dyDescent="0.25">
      <c r="A1092" s="65"/>
      <c r="B1092" s="33" t="s">
        <v>123</v>
      </c>
      <c r="C1092" s="33"/>
      <c r="D1092" s="21">
        <f>E1090+1</f>
        <v>1403</v>
      </c>
      <c r="E1092" s="34">
        <f>D1188</f>
        <v>1498</v>
      </c>
      <c r="F1092" s="22"/>
      <c r="G1092" s="23" t="s">
        <v>144</v>
      </c>
      <c r="H1092" s="21"/>
      <c r="I1092" s="23"/>
      <c r="J1092" s="79" t="s">
        <v>420</v>
      </c>
      <c r="K1092" s="70" t="s">
        <v>423</v>
      </c>
      <c r="L1092" s="34"/>
      <c r="M1092" s="34"/>
      <c r="N1092" s="34"/>
      <c r="O1092" s="34"/>
      <c r="P1092" s="33" t="s">
        <v>329</v>
      </c>
    </row>
    <row r="1093" spans="1:16" ht="15.75" hidden="1" customHeight="1" outlineLevel="2" x14ac:dyDescent="0.25">
      <c r="B1093" s="33" t="str">
        <f>CONCATENATE("Branch Zero Current State - Circuit ",C1093)</f>
        <v>Branch Zero Current State - Circuit 1</v>
      </c>
      <c r="C1093" s="34">
        <v>1</v>
      </c>
      <c r="D1093" s="21">
        <f>D1092</f>
        <v>1403</v>
      </c>
      <c r="J1093" s="79" t="s">
        <v>420</v>
      </c>
      <c r="K1093" s="70">
        <v>1841</v>
      </c>
      <c r="L1093" s="34" t="s">
        <v>104</v>
      </c>
    </row>
    <row r="1094" spans="1:16" ht="15.75" hidden="1" customHeight="1" outlineLevel="2" x14ac:dyDescent="0.25">
      <c r="B1094" s="33" t="str">
        <f t="shared" ref="B1094:B1157" si="102">CONCATENATE("Branch Zero Current State - Circuit ",C1094)</f>
        <v>Branch Zero Current State - Circuit 2</v>
      </c>
      <c r="C1094" s="34">
        <f t="shared" ref="C1094:C1125" si="103">C1093+1</f>
        <v>2</v>
      </c>
      <c r="D1094" s="21">
        <f t="shared" ref="D1094:D1125" si="104">D1093+1</f>
        <v>1404</v>
      </c>
      <c r="J1094" s="79" t="s">
        <v>420</v>
      </c>
      <c r="K1094" s="70">
        <f>K1093+1</f>
        <v>1842</v>
      </c>
      <c r="L1094" s="34" t="s">
        <v>104</v>
      </c>
    </row>
    <row r="1095" spans="1:16" ht="15.75" hidden="1" customHeight="1" outlineLevel="2" x14ac:dyDescent="0.25">
      <c r="B1095" s="33" t="str">
        <f t="shared" si="102"/>
        <v>Branch Zero Current State - Circuit 3</v>
      </c>
      <c r="C1095" s="34">
        <f t="shared" si="103"/>
        <v>3</v>
      </c>
      <c r="D1095" s="21">
        <f t="shared" si="104"/>
        <v>1405</v>
      </c>
      <c r="J1095" s="79" t="s">
        <v>420</v>
      </c>
      <c r="K1095" s="80">
        <f t="shared" ref="K1095:K1158" si="105">K1094+1</f>
        <v>1843</v>
      </c>
      <c r="L1095" s="34" t="s">
        <v>104</v>
      </c>
    </row>
    <row r="1096" spans="1:16" ht="15" hidden="1" customHeight="1" outlineLevel="2" x14ac:dyDescent="0.25">
      <c r="A1096" s="34"/>
      <c r="B1096" s="33" t="str">
        <f t="shared" si="102"/>
        <v>Branch Zero Current State - Circuit 4</v>
      </c>
      <c r="C1096" s="34">
        <f t="shared" si="103"/>
        <v>4</v>
      </c>
      <c r="D1096" s="21">
        <f t="shared" si="104"/>
        <v>1406</v>
      </c>
      <c r="J1096" s="79" t="s">
        <v>420</v>
      </c>
      <c r="K1096" s="80">
        <f t="shared" si="105"/>
        <v>1844</v>
      </c>
      <c r="L1096" s="34" t="s">
        <v>104</v>
      </c>
    </row>
    <row r="1097" spans="1:16" ht="15" hidden="1" customHeight="1" outlineLevel="2" x14ac:dyDescent="0.25">
      <c r="A1097" s="34"/>
      <c r="B1097" s="33" t="str">
        <f t="shared" si="102"/>
        <v>Branch Zero Current State - Circuit 5</v>
      </c>
      <c r="C1097" s="34">
        <f t="shared" si="103"/>
        <v>5</v>
      </c>
      <c r="D1097" s="21">
        <f t="shared" si="104"/>
        <v>1407</v>
      </c>
      <c r="J1097" s="79" t="s">
        <v>420</v>
      </c>
      <c r="K1097" s="80">
        <f t="shared" si="105"/>
        <v>1845</v>
      </c>
      <c r="L1097" s="34" t="s">
        <v>104</v>
      </c>
    </row>
    <row r="1098" spans="1:16" ht="15" hidden="1" customHeight="1" outlineLevel="2" x14ac:dyDescent="0.25">
      <c r="A1098" s="34"/>
      <c r="B1098" s="33" t="str">
        <f t="shared" si="102"/>
        <v>Branch Zero Current State - Circuit 6</v>
      </c>
      <c r="C1098" s="34">
        <f t="shared" si="103"/>
        <v>6</v>
      </c>
      <c r="D1098" s="21">
        <f t="shared" si="104"/>
        <v>1408</v>
      </c>
      <c r="J1098" s="79" t="s">
        <v>420</v>
      </c>
      <c r="K1098" s="80">
        <f t="shared" si="105"/>
        <v>1846</v>
      </c>
      <c r="L1098" s="34" t="s">
        <v>104</v>
      </c>
    </row>
    <row r="1099" spans="1:16" ht="15" hidden="1" customHeight="1" outlineLevel="2" x14ac:dyDescent="0.25">
      <c r="A1099" s="34"/>
      <c r="B1099" s="33" t="str">
        <f t="shared" si="102"/>
        <v>Branch Zero Current State - Circuit 7</v>
      </c>
      <c r="C1099" s="34">
        <f t="shared" si="103"/>
        <v>7</v>
      </c>
      <c r="D1099" s="21">
        <f t="shared" si="104"/>
        <v>1409</v>
      </c>
      <c r="J1099" s="79" t="s">
        <v>420</v>
      </c>
      <c r="K1099" s="80">
        <f t="shared" si="105"/>
        <v>1847</v>
      </c>
      <c r="L1099" s="34" t="s">
        <v>104</v>
      </c>
    </row>
    <row r="1100" spans="1:16" ht="15" hidden="1" customHeight="1" outlineLevel="2" x14ac:dyDescent="0.25">
      <c r="A1100" s="34"/>
      <c r="B1100" s="33" t="str">
        <f t="shared" si="102"/>
        <v>Branch Zero Current State - Circuit 8</v>
      </c>
      <c r="C1100" s="34">
        <f t="shared" si="103"/>
        <v>8</v>
      </c>
      <c r="D1100" s="21">
        <f t="shared" si="104"/>
        <v>1410</v>
      </c>
      <c r="J1100" s="79" t="s">
        <v>420</v>
      </c>
      <c r="K1100" s="80">
        <f t="shared" si="105"/>
        <v>1848</v>
      </c>
      <c r="L1100" s="34" t="s">
        <v>104</v>
      </c>
    </row>
    <row r="1101" spans="1:16" ht="15" hidden="1" customHeight="1" outlineLevel="2" x14ac:dyDescent="0.25">
      <c r="A1101" s="34"/>
      <c r="B1101" s="33" t="str">
        <f t="shared" si="102"/>
        <v>Branch Zero Current State - Circuit 9</v>
      </c>
      <c r="C1101" s="34">
        <f t="shared" si="103"/>
        <v>9</v>
      </c>
      <c r="D1101" s="21">
        <f t="shared" si="104"/>
        <v>1411</v>
      </c>
      <c r="J1101" s="79" t="s">
        <v>420</v>
      </c>
      <c r="K1101" s="80">
        <f t="shared" si="105"/>
        <v>1849</v>
      </c>
      <c r="L1101" s="34" t="s">
        <v>104</v>
      </c>
    </row>
    <row r="1102" spans="1:16" ht="15" hidden="1" customHeight="1" outlineLevel="2" x14ac:dyDescent="0.25">
      <c r="A1102" s="34"/>
      <c r="B1102" s="33" t="str">
        <f t="shared" si="102"/>
        <v>Branch Zero Current State - Circuit 10</v>
      </c>
      <c r="C1102" s="34">
        <f t="shared" si="103"/>
        <v>10</v>
      </c>
      <c r="D1102" s="21">
        <f t="shared" si="104"/>
        <v>1412</v>
      </c>
      <c r="J1102" s="79" t="s">
        <v>420</v>
      </c>
      <c r="K1102" s="80">
        <f t="shared" si="105"/>
        <v>1850</v>
      </c>
      <c r="L1102" s="34" t="s">
        <v>104</v>
      </c>
    </row>
    <row r="1103" spans="1:16" ht="15" hidden="1" customHeight="1" outlineLevel="2" x14ac:dyDescent="0.25">
      <c r="A1103" s="34"/>
      <c r="B1103" s="33" t="str">
        <f t="shared" si="102"/>
        <v>Branch Zero Current State - Circuit 11</v>
      </c>
      <c r="C1103" s="34">
        <f t="shared" si="103"/>
        <v>11</v>
      </c>
      <c r="D1103" s="21">
        <f t="shared" si="104"/>
        <v>1413</v>
      </c>
      <c r="J1103" s="79" t="s">
        <v>420</v>
      </c>
      <c r="K1103" s="80">
        <f t="shared" si="105"/>
        <v>1851</v>
      </c>
      <c r="L1103" s="34" t="s">
        <v>104</v>
      </c>
    </row>
    <row r="1104" spans="1:16" ht="15" hidden="1" customHeight="1" outlineLevel="2" x14ac:dyDescent="0.25">
      <c r="A1104" s="34"/>
      <c r="B1104" s="33" t="str">
        <f t="shared" si="102"/>
        <v>Branch Zero Current State - Circuit 12</v>
      </c>
      <c r="C1104" s="34">
        <f t="shared" si="103"/>
        <v>12</v>
      </c>
      <c r="D1104" s="21">
        <f t="shared" si="104"/>
        <v>1414</v>
      </c>
      <c r="J1104" s="79" t="s">
        <v>420</v>
      </c>
      <c r="K1104" s="80">
        <f t="shared" si="105"/>
        <v>1852</v>
      </c>
      <c r="L1104" s="34" t="s">
        <v>104</v>
      </c>
    </row>
    <row r="1105" spans="1:12" ht="15" hidden="1" customHeight="1" outlineLevel="2" x14ac:dyDescent="0.25">
      <c r="A1105" s="34"/>
      <c r="B1105" s="33" t="str">
        <f t="shared" si="102"/>
        <v>Branch Zero Current State - Circuit 13</v>
      </c>
      <c r="C1105" s="34">
        <f t="shared" si="103"/>
        <v>13</v>
      </c>
      <c r="D1105" s="21">
        <f t="shared" si="104"/>
        <v>1415</v>
      </c>
      <c r="J1105" s="79" t="s">
        <v>420</v>
      </c>
      <c r="K1105" s="80">
        <f t="shared" si="105"/>
        <v>1853</v>
      </c>
      <c r="L1105" s="34" t="s">
        <v>104</v>
      </c>
    </row>
    <row r="1106" spans="1:12" ht="15" hidden="1" customHeight="1" outlineLevel="2" x14ac:dyDescent="0.25">
      <c r="A1106" s="34"/>
      <c r="B1106" s="33" t="str">
        <f t="shared" si="102"/>
        <v>Branch Zero Current State - Circuit 14</v>
      </c>
      <c r="C1106" s="34">
        <f t="shared" si="103"/>
        <v>14</v>
      </c>
      <c r="D1106" s="21">
        <f t="shared" si="104"/>
        <v>1416</v>
      </c>
      <c r="J1106" s="79" t="s">
        <v>420</v>
      </c>
      <c r="K1106" s="80">
        <f t="shared" si="105"/>
        <v>1854</v>
      </c>
      <c r="L1106" s="34" t="s">
        <v>104</v>
      </c>
    </row>
    <row r="1107" spans="1:12" ht="15" hidden="1" customHeight="1" outlineLevel="2" x14ac:dyDescent="0.25">
      <c r="A1107" s="34"/>
      <c r="B1107" s="33" t="str">
        <f t="shared" si="102"/>
        <v>Branch Zero Current State - Circuit 15</v>
      </c>
      <c r="C1107" s="34">
        <f t="shared" si="103"/>
        <v>15</v>
      </c>
      <c r="D1107" s="21">
        <f t="shared" si="104"/>
        <v>1417</v>
      </c>
      <c r="J1107" s="79" t="s">
        <v>420</v>
      </c>
      <c r="K1107" s="80">
        <f t="shared" si="105"/>
        <v>1855</v>
      </c>
      <c r="L1107" s="34" t="s">
        <v>104</v>
      </c>
    </row>
    <row r="1108" spans="1:12" ht="15" hidden="1" customHeight="1" outlineLevel="2" x14ac:dyDescent="0.25">
      <c r="A1108" s="34"/>
      <c r="B1108" s="33" t="str">
        <f t="shared" si="102"/>
        <v>Branch Zero Current State - Circuit 16</v>
      </c>
      <c r="C1108" s="34">
        <f t="shared" si="103"/>
        <v>16</v>
      </c>
      <c r="D1108" s="21">
        <f t="shared" si="104"/>
        <v>1418</v>
      </c>
      <c r="J1108" s="79" t="s">
        <v>420</v>
      </c>
      <c r="K1108" s="80">
        <f t="shared" si="105"/>
        <v>1856</v>
      </c>
      <c r="L1108" s="34" t="s">
        <v>104</v>
      </c>
    </row>
    <row r="1109" spans="1:12" ht="15" hidden="1" customHeight="1" outlineLevel="2" x14ac:dyDescent="0.25">
      <c r="A1109" s="34"/>
      <c r="B1109" s="33" t="str">
        <f t="shared" si="102"/>
        <v>Branch Zero Current State - Circuit 17</v>
      </c>
      <c r="C1109" s="34">
        <f t="shared" si="103"/>
        <v>17</v>
      </c>
      <c r="D1109" s="21">
        <f t="shared" si="104"/>
        <v>1419</v>
      </c>
      <c r="J1109" s="79" t="s">
        <v>420</v>
      </c>
      <c r="K1109" s="80">
        <f t="shared" si="105"/>
        <v>1857</v>
      </c>
      <c r="L1109" s="34" t="s">
        <v>104</v>
      </c>
    </row>
    <row r="1110" spans="1:12" ht="15" hidden="1" customHeight="1" outlineLevel="2" x14ac:dyDescent="0.25">
      <c r="A1110" s="34"/>
      <c r="B1110" s="33" t="str">
        <f t="shared" si="102"/>
        <v>Branch Zero Current State - Circuit 18</v>
      </c>
      <c r="C1110" s="34">
        <f t="shared" si="103"/>
        <v>18</v>
      </c>
      <c r="D1110" s="21">
        <f t="shared" si="104"/>
        <v>1420</v>
      </c>
      <c r="J1110" s="79" t="s">
        <v>420</v>
      </c>
      <c r="K1110" s="80">
        <f t="shared" si="105"/>
        <v>1858</v>
      </c>
      <c r="L1110" s="34" t="s">
        <v>104</v>
      </c>
    </row>
    <row r="1111" spans="1:12" ht="15" hidden="1" customHeight="1" outlineLevel="2" x14ac:dyDescent="0.25">
      <c r="A1111" s="34"/>
      <c r="B1111" s="33" t="str">
        <f t="shared" si="102"/>
        <v>Branch Zero Current State - Circuit 19</v>
      </c>
      <c r="C1111" s="34">
        <f t="shared" si="103"/>
        <v>19</v>
      </c>
      <c r="D1111" s="21">
        <f t="shared" si="104"/>
        <v>1421</v>
      </c>
      <c r="J1111" s="79" t="s">
        <v>420</v>
      </c>
      <c r="K1111" s="80">
        <f t="shared" si="105"/>
        <v>1859</v>
      </c>
      <c r="L1111" s="34" t="s">
        <v>104</v>
      </c>
    </row>
    <row r="1112" spans="1:12" ht="15" hidden="1" customHeight="1" outlineLevel="2" x14ac:dyDescent="0.25">
      <c r="A1112" s="34"/>
      <c r="B1112" s="33" t="str">
        <f t="shared" si="102"/>
        <v>Branch Zero Current State - Circuit 20</v>
      </c>
      <c r="C1112" s="34">
        <f t="shared" si="103"/>
        <v>20</v>
      </c>
      <c r="D1112" s="21">
        <f t="shared" si="104"/>
        <v>1422</v>
      </c>
      <c r="J1112" s="79" t="s">
        <v>420</v>
      </c>
      <c r="K1112" s="80">
        <f t="shared" si="105"/>
        <v>1860</v>
      </c>
      <c r="L1112" s="34" t="s">
        <v>104</v>
      </c>
    </row>
    <row r="1113" spans="1:12" ht="15" hidden="1" customHeight="1" outlineLevel="2" x14ac:dyDescent="0.25">
      <c r="A1113" s="34"/>
      <c r="B1113" s="33" t="str">
        <f t="shared" si="102"/>
        <v>Branch Zero Current State - Circuit 21</v>
      </c>
      <c r="C1113" s="34">
        <f t="shared" si="103"/>
        <v>21</v>
      </c>
      <c r="D1113" s="21">
        <f t="shared" si="104"/>
        <v>1423</v>
      </c>
      <c r="J1113" s="79" t="s">
        <v>420</v>
      </c>
      <c r="K1113" s="80">
        <f t="shared" si="105"/>
        <v>1861</v>
      </c>
      <c r="L1113" s="34" t="s">
        <v>104</v>
      </c>
    </row>
    <row r="1114" spans="1:12" ht="15" hidden="1" customHeight="1" outlineLevel="2" x14ac:dyDescent="0.25">
      <c r="A1114" s="34"/>
      <c r="B1114" s="33" t="str">
        <f t="shared" si="102"/>
        <v>Branch Zero Current State - Circuit 22</v>
      </c>
      <c r="C1114" s="34">
        <f t="shared" si="103"/>
        <v>22</v>
      </c>
      <c r="D1114" s="21">
        <f t="shared" si="104"/>
        <v>1424</v>
      </c>
      <c r="J1114" s="79" t="s">
        <v>420</v>
      </c>
      <c r="K1114" s="80">
        <f t="shared" si="105"/>
        <v>1862</v>
      </c>
      <c r="L1114" s="34" t="s">
        <v>104</v>
      </c>
    </row>
    <row r="1115" spans="1:12" ht="15" hidden="1" customHeight="1" outlineLevel="2" x14ac:dyDescent="0.25">
      <c r="A1115" s="34"/>
      <c r="B1115" s="33" t="str">
        <f t="shared" si="102"/>
        <v>Branch Zero Current State - Circuit 23</v>
      </c>
      <c r="C1115" s="34">
        <f t="shared" si="103"/>
        <v>23</v>
      </c>
      <c r="D1115" s="21">
        <f t="shared" si="104"/>
        <v>1425</v>
      </c>
      <c r="J1115" s="79" t="s">
        <v>420</v>
      </c>
      <c r="K1115" s="80">
        <f t="shared" si="105"/>
        <v>1863</v>
      </c>
      <c r="L1115" s="34" t="s">
        <v>104</v>
      </c>
    </row>
    <row r="1116" spans="1:12" ht="15" hidden="1" customHeight="1" outlineLevel="2" x14ac:dyDescent="0.25">
      <c r="A1116" s="34"/>
      <c r="B1116" s="33" t="str">
        <f t="shared" si="102"/>
        <v>Branch Zero Current State - Circuit 24</v>
      </c>
      <c r="C1116" s="34">
        <f t="shared" si="103"/>
        <v>24</v>
      </c>
      <c r="D1116" s="21">
        <f t="shared" si="104"/>
        <v>1426</v>
      </c>
      <c r="J1116" s="79" t="s">
        <v>420</v>
      </c>
      <c r="K1116" s="80">
        <f t="shared" si="105"/>
        <v>1864</v>
      </c>
      <c r="L1116" s="34" t="s">
        <v>104</v>
      </c>
    </row>
    <row r="1117" spans="1:12" ht="15" hidden="1" customHeight="1" outlineLevel="2" x14ac:dyDescent="0.25">
      <c r="A1117" s="34"/>
      <c r="B1117" s="33" t="str">
        <f t="shared" si="102"/>
        <v>Branch Zero Current State - Circuit 25</v>
      </c>
      <c r="C1117" s="34">
        <f t="shared" si="103"/>
        <v>25</v>
      </c>
      <c r="D1117" s="21">
        <f t="shared" si="104"/>
        <v>1427</v>
      </c>
      <c r="J1117" s="79" t="s">
        <v>420</v>
      </c>
      <c r="K1117" s="80">
        <f t="shared" si="105"/>
        <v>1865</v>
      </c>
      <c r="L1117" s="34" t="s">
        <v>104</v>
      </c>
    </row>
    <row r="1118" spans="1:12" ht="15" hidden="1" customHeight="1" outlineLevel="2" x14ac:dyDescent="0.25">
      <c r="A1118" s="34"/>
      <c r="B1118" s="33" t="str">
        <f t="shared" si="102"/>
        <v>Branch Zero Current State - Circuit 26</v>
      </c>
      <c r="C1118" s="34">
        <f t="shared" si="103"/>
        <v>26</v>
      </c>
      <c r="D1118" s="21">
        <f t="shared" si="104"/>
        <v>1428</v>
      </c>
      <c r="J1118" s="79" t="s">
        <v>420</v>
      </c>
      <c r="K1118" s="80">
        <f t="shared" si="105"/>
        <v>1866</v>
      </c>
      <c r="L1118" s="34" t="s">
        <v>104</v>
      </c>
    </row>
    <row r="1119" spans="1:12" ht="15" hidden="1" customHeight="1" outlineLevel="2" x14ac:dyDescent="0.25">
      <c r="A1119" s="34"/>
      <c r="B1119" s="33" t="str">
        <f t="shared" si="102"/>
        <v>Branch Zero Current State - Circuit 27</v>
      </c>
      <c r="C1119" s="34">
        <f t="shared" si="103"/>
        <v>27</v>
      </c>
      <c r="D1119" s="21">
        <f t="shared" si="104"/>
        <v>1429</v>
      </c>
      <c r="J1119" s="79" t="s">
        <v>420</v>
      </c>
      <c r="K1119" s="80">
        <f t="shared" si="105"/>
        <v>1867</v>
      </c>
      <c r="L1119" s="34" t="s">
        <v>104</v>
      </c>
    </row>
    <row r="1120" spans="1:12" ht="15" hidden="1" customHeight="1" outlineLevel="2" x14ac:dyDescent="0.25">
      <c r="A1120" s="34"/>
      <c r="B1120" s="33" t="str">
        <f t="shared" si="102"/>
        <v>Branch Zero Current State - Circuit 28</v>
      </c>
      <c r="C1120" s="34">
        <f t="shared" si="103"/>
        <v>28</v>
      </c>
      <c r="D1120" s="21">
        <f t="shared" si="104"/>
        <v>1430</v>
      </c>
      <c r="J1120" s="79" t="s">
        <v>420</v>
      </c>
      <c r="K1120" s="80">
        <f t="shared" si="105"/>
        <v>1868</v>
      </c>
      <c r="L1120" s="34" t="s">
        <v>104</v>
      </c>
    </row>
    <row r="1121" spans="1:12" ht="15" hidden="1" customHeight="1" outlineLevel="2" x14ac:dyDescent="0.25">
      <c r="A1121" s="34"/>
      <c r="B1121" s="33" t="str">
        <f t="shared" si="102"/>
        <v>Branch Zero Current State - Circuit 29</v>
      </c>
      <c r="C1121" s="34">
        <f t="shared" si="103"/>
        <v>29</v>
      </c>
      <c r="D1121" s="21">
        <f t="shared" si="104"/>
        <v>1431</v>
      </c>
      <c r="J1121" s="79" t="s">
        <v>420</v>
      </c>
      <c r="K1121" s="80">
        <f t="shared" si="105"/>
        <v>1869</v>
      </c>
      <c r="L1121" s="34" t="s">
        <v>104</v>
      </c>
    </row>
    <row r="1122" spans="1:12" ht="15" hidden="1" customHeight="1" outlineLevel="2" x14ac:dyDescent="0.25">
      <c r="A1122" s="34"/>
      <c r="B1122" s="33" t="str">
        <f t="shared" si="102"/>
        <v>Branch Zero Current State - Circuit 30</v>
      </c>
      <c r="C1122" s="34">
        <f t="shared" si="103"/>
        <v>30</v>
      </c>
      <c r="D1122" s="21">
        <f t="shared" si="104"/>
        <v>1432</v>
      </c>
      <c r="J1122" s="79" t="s">
        <v>420</v>
      </c>
      <c r="K1122" s="80">
        <f t="shared" si="105"/>
        <v>1870</v>
      </c>
      <c r="L1122" s="34" t="s">
        <v>104</v>
      </c>
    </row>
    <row r="1123" spans="1:12" ht="15" hidden="1" customHeight="1" outlineLevel="2" x14ac:dyDescent="0.25">
      <c r="A1123" s="34"/>
      <c r="B1123" s="33" t="str">
        <f t="shared" si="102"/>
        <v>Branch Zero Current State - Circuit 31</v>
      </c>
      <c r="C1123" s="34">
        <f t="shared" si="103"/>
        <v>31</v>
      </c>
      <c r="D1123" s="21">
        <f t="shared" si="104"/>
        <v>1433</v>
      </c>
      <c r="J1123" s="79" t="s">
        <v>420</v>
      </c>
      <c r="K1123" s="80">
        <f t="shared" si="105"/>
        <v>1871</v>
      </c>
      <c r="L1123" s="34" t="s">
        <v>104</v>
      </c>
    </row>
    <row r="1124" spans="1:12" ht="15" hidden="1" customHeight="1" outlineLevel="2" x14ac:dyDescent="0.25">
      <c r="A1124" s="34"/>
      <c r="B1124" s="33" t="str">
        <f t="shared" si="102"/>
        <v>Branch Zero Current State - Circuit 32</v>
      </c>
      <c r="C1124" s="34">
        <f t="shared" si="103"/>
        <v>32</v>
      </c>
      <c r="D1124" s="21">
        <f t="shared" si="104"/>
        <v>1434</v>
      </c>
      <c r="J1124" s="79" t="s">
        <v>420</v>
      </c>
      <c r="K1124" s="80">
        <f t="shared" si="105"/>
        <v>1872</v>
      </c>
      <c r="L1124" s="34" t="s">
        <v>104</v>
      </c>
    </row>
    <row r="1125" spans="1:12" ht="15" hidden="1" customHeight="1" outlineLevel="2" x14ac:dyDescent="0.25">
      <c r="A1125" s="34"/>
      <c r="B1125" s="33" t="str">
        <f t="shared" si="102"/>
        <v>Branch Zero Current State - Circuit 33</v>
      </c>
      <c r="C1125" s="34">
        <f t="shared" si="103"/>
        <v>33</v>
      </c>
      <c r="D1125" s="21">
        <f t="shared" si="104"/>
        <v>1435</v>
      </c>
      <c r="J1125" s="79" t="s">
        <v>420</v>
      </c>
      <c r="K1125" s="80">
        <f t="shared" si="105"/>
        <v>1873</v>
      </c>
      <c r="L1125" s="34" t="s">
        <v>104</v>
      </c>
    </row>
    <row r="1126" spans="1:12" ht="15" hidden="1" customHeight="1" outlineLevel="2" x14ac:dyDescent="0.25">
      <c r="A1126" s="34"/>
      <c r="B1126" s="33" t="str">
        <f t="shared" si="102"/>
        <v>Branch Zero Current State - Circuit 34</v>
      </c>
      <c r="C1126" s="34">
        <f t="shared" ref="C1126:C1157" si="106">C1125+1</f>
        <v>34</v>
      </c>
      <c r="D1126" s="21">
        <f t="shared" ref="D1126:D1157" si="107">D1125+1</f>
        <v>1436</v>
      </c>
      <c r="J1126" s="79" t="s">
        <v>420</v>
      </c>
      <c r="K1126" s="80">
        <f t="shared" si="105"/>
        <v>1874</v>
      </c>
      <c r="L1126" s="34" t="s">
        <v>104</v>
      </c>
    </row>
    <row r="1127" spans="1:12" ht="15" hidden="1" customHeight="1" outlineLevel="2" x14ac:dyDescent="0.25">
      <c r="A1127" s="34"/>
      <c r="B1127" s="33" t="str">
        <f t="shared" si="102"/>
        <v>Branch Zero Current State - Circuit 35</v>
      </c>
      <c r="C1127" s="34">
        <f t="shared" si="106"/>
        <v>35</v>
      </c>
      <c r="D1127" s="21">
        <f t="shared" si="107"/>
        <v>1437</v>
      </c>
      <c r="J1127" s="79" t="s">
        <v>420</v>
      </c>
      <c r="K1127" s="80">
        <f t="shared" si="105"/>
        <v>1875</v>
      </c>
      <c r="L1127" s="34" t="s">
        <v>104</v>
      </c>
    </row>
    <row r="1128" spans="1:12" ht="15" hidden="1" customHeight="1" outlineLevel="2" x14ac:dyDescent="0.25">
      <c r="A1128" s="34"/>
      <c r="B1128" s="33" t="str">
        <f t="shared" si="102"/>
        <v>Branch Zero Current State - Circuit 36</v>
      </c>
      <c r="C1128" s="34">
        <f t="shared" si="106"/>
        <v>36</v>
      </c>
      <c r="D1128" s="21">
        <f t="shared" si="107"/>
        <v>1438</v>
      </c>
      <c r="J1128" s="79" t="s">
        <v>420</v>
      </c>
      <c r="K1128" s="80">
        <f t="shared" si="105"/>
        <v>1876</v>
      </c>
      <c r="L1128" s="34" t="s">
        <v>104</v>
      </c>
    </row>
    <row r="1129" spans="1:12" ht="15" hidden="1" customHeight="1" outlineLevel="2" x14ac:dyDescent="0.25">
      <c r="A1129" s="34"/>
      <c r="B1129" s="33" t="str">
        <f t="shared" si="102"/>
        <v>Branch Zero Current State - Circuit 37</v>
      </c>
      <c r="C1129" s="34">
        <f t="shared" si="106"/>
        <v>37</v>
      </c>
      <c r="D1129" s="21">
        <f t="shared" si="107"/>
        <v>1439</v>
      </c>
      <c r="J1129" s="79" t="s">
        <v>420</v>
      </c>
      <c r="K1129" s="80">
        <f t="shared" si="105"/>
        <v>1877</v>
      </c>
      <c r="L1129" s="34" t="s">
        <v>104</v>
      </c>
    </row>
    <row r="1130" spans="1:12" ht="15" hidden="1" customHeight="1" outlineLevel="2" x14ac:dyDescent="0.25">
      <c r="A1130" s="34"/>
      <c r="B1130" s="33" t="str">
        <f t="shared" si="102"/>
        <v>Branch Zero Current State - Circuit 38</v>
      </c>
      <c r="C1130" s="34">
        <f t="shared" si="106"/>
        <v>38</v>
      </c>
      <c r="D1130" s="21">
        <f t="shared" si="107"/>
        <v>1440</v>
      </c>
      <c r="J1130" s="79" t="s">
        <v>420</v>
      </c>
      <c r="K1130" s="80">
        <f t="shared" si="105"/>
        <v>1878</v>
      </c>
      <c r="L1130" s="34" t="s">
        <v>104</v>
      </c>
    </row>
    <row r="1131" spans="1:12" ht="15" hidden="1" customHeight="1" outlineLevel="2" x14ac:dyDescent="0.25">
      <c r="A1131" s="34"/>
      <c r="B1131" s="33" t="str">
        <f t="shared" si="102"/>
        <v>Branch Zero Current State - Circuit 39</v>
      </c>
      <c r="C1131" s="34">
        <f t="shared" si="106"/>
        <v>39</v>
      </c>
      <c r="D1131" s="21">
        <f t="shared" si="107"/>
        <v>1441</v>
      </c>
      <c r="J1131" s="79" t="s">
        <v>420</v>
      </c>
      <c r="K1131" s="80">
        <f t="shared" si="105"/>
        <v>1879</v>
      </c>
      <c r="L1131" s="34" t="s">
        <v>104</v>
      </c>
    </row>
    <row r="1132" spans="1:12" ht="15" hidden="1" customHeight="1" outlineLevel="2" x14ac:dyDescent="0.25">
      <c r="A1132" s="34"/>
      <c r="B1132" s="33" t="str">
        <f t="shared" si="102"/>
        <v>Branch Zero Current State - Circuit 40</v>
      </c>
      <c r="C1132" s="34">
        <f t="shared" si="106"/>
        <v>40</v>
      </c>
      <c r="D1132" s="21">
        <f t="shared" si="107"/>
        <v>1442</v>
      </c>
      <c r="J1132" s="79" t="s">
        <v>420</v>
      </c>
      <c r="K1132" s="80">
        <f t="shared" si="105"/>
        <v>1880</v>
      </c>
      <c r="L1132" s="34" t="s">
        <v>104</v>
      </c>
    </row>
    <row r="1133" spans="1:12" ht="15" hidden="1" customHeight="1" outlineLevel="2" x14ac:dyDescent="0.25">
      <c r="A1133" s="34"/>
      <c r="B1133" s="33" t="str">
        <f t="shared" si="102"/>
        <v>Branch Zero Current State - Circuit 41</v>
      </c>
      <c r="C1133" s="34">
        <f t="shared" si="106"/>
        <v>41</v>
      </c>
      <c r="D1133" s="21">
        <f t="shared" si="107"/>
        <v>1443</v>
      </c>
      <c r="J1133" s="79" t="s">
        <v>420</v>
      </c>
      <c r="K1133" s="80">
        <f t="shared" si="105"/>
        <v>1881</v>
      </c>
      <c r="L1133" s="34" t="s">
        <v>104</v>
      </c>
    </row>
    <row r="1134" spans="1:12" ht="15" hidden="1" customHeight="1" outlineLevel="2" x14ac:dyDescent="0.25">
      <c r="A1134" s="34"/>
      <c r="B1134" s="33" t="str">
        <f t="shared" si="102"/>
        <v>Branch Zero Current State - Circuit 42</v>
      </c>
      <c r="C1134" s="34">
        <f t="shared" si="106"/>
        <v>42</v>
      </c>
      <c r="D1134" s="21">
        <f t="shared" si="107"/>
        <v>1444</v>
      </c>
      <c r="J1134" s="79" t="s">
        <v>420</v>
      </c>
      <c r="K1134" s="80">
        <f t="shared" si="105"/>
        <v>1882</v>
      </c>
      <c r="L1134" s="34" t="s">
        <v>104</v>
      </c>
    </row>
    <row r="1135" spans="1:12" ht="15" hidden="1" customHeight="1" outlineLevel="2" x14ac:dyDescent="0.25">
      <c r="A1135" s="34"/>
      <c r="B1135" s="33" t="str">
        <f t="shared" si="102"/>
        <v>Branch Zero Current State - Circuit 43</v>
      </c>
      <c r="C1135" s="34">
        <f t="shared" si="106"/>
        <v>43</v>
      </c>
      <c r="D1135" s="21">
        <f t="shared" si="107"/>
        <v>1445</v>
      </c>
      <c r="J1135" s="79" t="s">
        <v>420</v>
      </c>
      <c r="K1135" s="80">
        <f t="shared" si="105"/>
        <v>1883</v>
      </c>
      <c r="L1135" s="34" t="s">
        <v>104</v>
      </c>
    </row>
    <row r="1136" spans="1:12" ht="15" hidden="1" customHeight="1" outlineLevel="2" x14ac:dyDescent="0.25">
      <c r="A1136" s="34"/>
      <c r="B1136" s="33" t="str">
        <f t="shared" si="102"/>
        <v>Branch Zero Current State - Circuit 44</v>
      </c>
      <c r="C1136" s="34">
        <f t="shared" si="106"/>
        <v>44</v>
      </c>
      <c r="D1136" s="21">
        <f t="shared" si="107"/>
        <v>1446</v>
      </c>
      <c r="J1136" s="79" t="s">
        <v>420</v>
      </c>
      <c r="K1136" s="80">
        <f t="shared" si="105"/>
        <v>1884</v>
      </c>
      <c r="L1136" s="34" t="s">
        <v>104</v>
      </c>
    </row>
    <row r="1137" spans="1:12" ht="15" hidden="1" customHeight="1" outlineLevel="2" x14ac:dyDescent="0.25">
      <c r="A1137" s="34"/>
      <c r="B1137" s="33" t="str">
        <f t="shared" si="102"/>
        <v>Branch Zero Current State - Circuit 45</v>
      </c>
      <c r="C1137" s="34">
        <f t="shared" si="106"/>
        <v>45</v>
      </c>
      <c r="D1137" s="21">
        <f t="shared" si="107"/>
        <v>1447</v>
      </c>
      <c r="J1137" s="79" t="s">
        <v>420</v>
      </c>
      <c r="K1137" s="80">
        <f t="shared" si="105"/>
        <v>1885</v>
      </c>
      <c r="L1137" s="34" t="s">
        <v>104</v>
      </c>
    </row>
    <row r="1138" spans="1:12" ht="15" hidden="1" customHeight="1" outlineLevel="2" x14ac:dyDescent="0.25">
      <c r="A1138" s="34"/>
      <c r="B1138" s="33" t="str">
        <f t="shared" si="102"/>
        <v>Branch Zero Current State - Circuit 46</v>
      </c>
      <c r="C1138" s="34">
        <f t="shared" si="106"/>
        <v>46</v>
      </c>
      <c r="D1138" s="21">
        <f t="shared" si="107"/>
        <v>1448</v>
      </c>
      <c r="J1138" s="79" t="s">
        <v>420</v>
      </c>
      <c r="K1138" s="80">
        <f t="shared" si="105"/>
        <v>1886</v>
      </c>
      <c r="L1138" s="34" t="s">
        <v>104</v>
      </c>
    </row>
    <row r="1139" spans="1:12" ht="15" hidden="1" customHeight="1" outlineLevel="2" x14ac:dyDescent="0.25">
      <c r="A1139" s="34"/>
      <c r="B1139" s="33" t="str">
        <f t="shared" si="102"/>
        <v>Branch Zero Current State - Circuit 47</v>
      </c>
      <c r="C1139" s="34">
        <f t="shared" si="106"/>
        <v>47</v>
      </c>
      <c r="D1139" s="21">
        <f t="shared" si="107"/>
        <v>1449</v>
      </c>
      <c r="J1139" s="79" t="s">
        <v>420</v>
      </c>
      <c r="K1139" s="80">
        <f t="shared" si="105"/>
        <v>1887</v>
      </c>
      <c r="L1139" s="34" t="s">
        <v>104</v>
      </c>
    </row>
    <row r="1140" spans="1:12" ht="15" hidden="1" customHeight="1" outlineLevel="2" x14ac:dyDescent="0.25">
      <c r="A1140" s="34"/>
      <c r="B1140" s="33" t="str">
        <f t="shared" si="102"/>
        <v>Branch Zero Current State - Circuit 48</v>
      </c>
      <c r="C1140" s="34">
        <f t="shared" si="106"/>
        <v>48</v>
      </c>
      <c r="D1140" s="21">
        <f t="shared" si="107"/>
        <v>1450</v>
      </c>
      <c r="J1140" s="79" t="s">
        <v>420</v>
      </c>
      <c r="K1140" s="80">
        <f t="shared" si="105"/>
        <v>1888</v>
      </c>
      <c r="L1140" s="34" t="s">
        <v>104</v>
      </c>
    </row>
    <row r="1141" spans="1:12" ht="15" hidden="1" customHeight="1" outlineLevel="2" x14ac:dyDescent="0.25">
      <c r="A1141" s="34"/>
      <c r="B1141" s="33" t="str">
        <f t="shared" si="102"/>
        <v>Branch Zero Current State - Circuit 49</v>
      </c>
      <c r="C1141" s="34">
        <f t="shared" si="106"/>
        <v>49</v>
      </c>
      <c r="D1141" s="21">
        <f t="shared" si="107"/>
        <v>1451</v>
      </c>
      <c r="J1141" s="79" t="s">
        <v>420</v>
      </c>
      <c r="K1141" s="80">
        <f t="shared" si="105"/>
        <v>1889</v>
      </c>
      <c r="L1141" s="34" t="s">
        <v>104</v>
      </c>
    </row>
    <row r="1142" spans="1:12" ht="15" hidden="1" customHeight="1" outlineLevel="2" x14ac:dyDescent="0.25">
      <c r="A1142" s="34"/>
      <c r="B1142" s="33" t="str">
        <f t="shared" si="102"/>
        <v>Branch Zero Current State - Circuit 50</v>
      </c>
      <c r="C1142" s="34">
        <f t="shared" si="106"/>
        <v>50</v>
      </c>
      <c r="D1142" s="21">
        <f t="shared" si="107"/>
        <v>1452</v>
      </c>
      <c r="J1142" s="79" t="s">
        <v>420</v>
      </c>
      <c r="K1142" s="80">
        <f t="shared" si="105"/>
        <v>1890</v>
      </c>
      <c r="L1142" s="34" t="s">
        <v>104</v>
      </c>
    </row>
    <row r="1143" spans="1:12" ht="15" hidden="1" customHeight="1" outlineLevel="2" x14ac:dyDescent="0.25">
      <c r="A1143" s="34"/>
      <c r="B1143" s="33" t="str">
        <f t="shared" si="102"/>
        <v>Branch Zero Current State - Circuit 51</v>
      </c>
      <c r="C1143" s="34">
        <f t="shared" si="106"/>
        <v>51</v>
      </c>
      <c r="D1143" s="21">
        <f t="shared" si="107"/>
        <v>1453</v>
      </c>
      <c r="J1143" s="79" t="s">
        <v>420</v>
      </c>
      <c r="K1143" s="80">
        <f t="shared" si="105"/>
        <v>1891</v>
      </c>
      <c r="L1143" s="34" t="s">
        <v>104</v>
      </c>
    </row>
    <row r="1144" spans="1:12" ht="15" hidden="1" customHeight="1" outlineLevel="2" x14ac:dyDescent="0.25">
      <c r="A1144" s="34"/>
      <c r="B1144" s="33" t="str">
        <f t="shared" si="102"/>
        <v>Branch Zero Current State - Circuit 52</v>
      </c>
      <c r="C1144" s="34">
        <f t="shared" si="106"/>
        <v>52</v>
      </c>
      <c r="D1144" s="21">
        <f t="shared" si="107"/>
        <v>1454</v>
      </c>
      <c r="J1144" s="79" t="s">
        <v>420</v>
      </c>
      <c r="K1144" s="80">
        <f t="shared" si="105"/>
        <v>1892</v>
      </c>
      <c r="L1144" s="34" t="s">
        <v>104</v>
      </c>
    </row>
    <row r="1145" spans="1:12" ht="15" hidden="1" customHeight="1" outlineLevel="2" x14ac:dyDescent="0.25">
      <c r="A1145" s="34"/>
      <c r="B1145" s="33" t="str">
        <f t="shared" si="102"/>
        <v>Branch Zero Current State - Circuit 53</v>
      </c>
      <c r="C1145" s="34">
        <f t="shared" si="106"/>
        <v>53</v>
      </c>
      <c r="D1145" s="21">
        <f t="shared" si="107"/>
        <v>1455</v>
      </c>
      <c r="J1145" s="79" t="s">
        <v>420</v>
      </c>
      <c r="K1145" s="80">
        <f t="shared" si="105"/>
        <v>1893</v>
      </c>
      <c r="L1145" s="34" t="s">
        <v>104</v>
      </c>
    </row>
    <row r="1146" spans="1:12" ht="15" hidden="1" customHeight="1" outlineLevel="2" x14ac:dyDescent="0.25">
      <c r="A1146" s="34"/>
      <c r="B1146" s="33" t="str">
        <f t="shared" si="102"/>
        <v>Branch Zero Current State - Circuit 54</v>
      </c>
      <c r="C1146" s="34">
        <f t="shared" si="106"/>
        <v>54</v>
      </c>
      <c r="D1146" s="21">
        <f t="shared" si="107"/>
        <v>1456</v>
      </c>
      <c r="J1146" s="79" t="s">
        <v>420</v>
      </c>
      <c r="K1146" s="80">
        <f t="shared" si="105"/>
        <v>1894</v>
      </c>
      <c r="L1146" s="34" t="s">
        <v>104</v>
      </c>
    </row>
    <row r="1147" spans="1:12" ht="15" hidden="1" customHeight="1" outlineLevel="2" x14ac:dyDescent="0.25">
      <c r="A1147" s="34"/>
      <c r="B1147" s="33" t="str">
        <f t="shared" si="102"/>
        <v>Branch Zero Current State - Circuit 55</v>
      </c>
      <c r="C1147" s="34">
        <f t="shared" si="106"/>
        <v>55</v>
      </c>
      <c r="D1147" s="21">
        <f t="shared" si="107"/>
        <v>1457</v>
      </c>
      <c r="J1147" s="79" t="s">
        <v>420</v>
      </c>
      <c r="K1147" s="80">
        <f t="shared" si="105"/>
        <v>1895</v>
      </c>
      <c r="L1147" s="34" t="s">
        <v>104</v>
      </c>
    </row>
    <row r="1148" spans="1:12" ht="15" hidden="1" customHeight="1" outlineLevel="2" x14ac:dyDescent="0.25">
      <c r="A1148" s="34"/>
      <c r="B1148" s="33" t="str">
        <f t="shared" si="102"/>
        <v>Branch Zero Current State - Circuit 56</v>
      </c>
      <c r="C1148" s="34">
        <f t="shared" si="106"/>
        <v>56</v>
      </c>
      <c r="D1148" s="21">
        <f t="shared" si="107"/>
        <v>1458</v>
      </c>
      <c r="J1148" s="79" t="s">
        <v>420</v>
      </c>
      <c r="K1148" s="80">
        <f t="shared" si="105"/>
        <v>1896</v>
      </c>
      <c r="L1148" s="34" t="s">
        <v>104</v>
      </c>
    </row>
    <row r="1149" spans="1:12" ht="15" hidden="1" customHeight="1" outlineLevel="2" x14ac:dyDescent="0.25">
      <c r="A1149" s="34"/>
      <c r="B1149" s="33" t="str">
        <f t="shared" si="102"/>
        <v>Branch Zero Current State - Circuit 57</v>
      </c>
      <c r="C1149" s="34">
        <f t="shared" si="106"/>
        <v>57</v>
      </c>
      <c r="D1149" s="21">
        <f t="shared" si="107"/>
        <v>1459</v>
      </c>
      <c r="J1149" s="79" t="s">
        <v>420</v>
      </c>
      <c r="K1149" s="80">
        <f t="shared" si="105"/>
        <v>1897</v>
      </c>
      <c r="L1149" s="34" t="s">
        <v>104</v>
      </c>
    </row>
    <row r="1150" spans="1:12" ht="15" hidden="1" customHeight="1" outlineLevel="2" x14ac:dyDescent="0.25">
      <c r="A1150" s="34"/>
      <c r="B1150" s="33" t="str">
        <f t="shared" si="102"/>
        <v>Branch Zero Current State - Circuit 58</v>
      </c>
      <c r="C1150" s="34">
        <f t="shared" si="106"/>
        <v>58</v>
      </c>
      <c r="D1150" s="21">
        <f t="shared" si="107"/>
        <v>1460</v>
      </c>
      <c r="J1150" s="79" t="s">
        <v>420</v>
      </c>
      <c r="K1150" s="80">
        <f t="shared" si="105"/>
        <v>1898</v>
      </c>
      <c r="L1150" s="34" t="s">
        <v>104</v>
      </c>
    </row>
    <row r="1151" spans="1:12" ht="15" hidden="1" customHeight="1" outlineLevel="2" x14ac:dyDescent="0.25">
      <c r="A1151" s="34"/>
      <c r="B1151" s="33" t="str">
        <f t="shared" si="102"/>
        <v>Branch Zero Current State - Circuit 59</v>
      </c>
      <c r="C1151" s="34">
        <f t="shared" si="106"/>
        <v>59</v>
      </c>
      <c r="D1151" s="21">
        <f t="shared" si="107"/>
        <v>1461</v>
      </c>
      <c r="J1151" s="79" t="s">
        <v>420</v>
      </c>
      <c r="K1151" s="80">
        <f t="shared" si="105"/>
        <v>1899</v>
      </c>
      <c r="L1151" s="34" t="s">
        <v>104</v>
      </c>
    </row>
    <row r="1152" spans="1:12" ht="15" hidden="1" customHeight="1" outlineLevel="2" x14ac:dyDescent="0.25">
      <c r="A1152" s="34"/>
      <c r="B1152" s="33" t="str">
        <f t="shared" si="102"/>
        <v>Branch Zero Current State - Circuit 60</v>
      </c>
      <c r="C1152" s="34">
        <f t="shared" si="106"/>
        <v>60</v>
      </c>
      <c r="D1152" s="21">
        <f t="shared" si="107"/>
        <v>1462</v>
      </c>
      <c r="J1152" s="79" t="s">
        <v>420</v>
      </c>
      <c r="K1152" s="80">
        <f t="shared" si="105"/>
        <v>1900</v>
      </c>
      <c r="L1152" s="34" t="s">
        <v>104</v>
      </c>
    </row>
    <row r="1153" spans="1:12" ht="15" hidden="1" customHeight="1" outlineLevel="2" x14ac:dyDescent="0.25">
      <c r="A1153" s="34"/>
      <c r="B1153" s="33" t="str">
        <f t="shared" si="102"/>
        <v>Branch Zero Current State - Circuit 61</v>
      </c>
      <c r="C1153" s="34">
        <f t="shared" si="106"/>
        <v>61</v>
      </c>
      <c r="D1153" s="21">
        <f t="shared" si="107"/>
        <v>1463</v>
      </c>
      <c r="J1153" s="79" t="s">
        <v>420</v>
      </c>
      <c r="K1153" s="80">
        <f t="shared" si="105"/>
        <v>1901</v>
      </c>
      <c r="L1153" s="34" t="s">
        <v>104</v>
      </c>
    </row>
    <row r="1154" spans="1:12" ht="15" hidden="1" customHeight="1" outlineLevel="2" x14ac:dyDescent="0.25">
      <c r="A1154" s="34"/>
      <c r="B1154" s="33" t="str">
        <f t="shared" si="102"/>
        <v>Branch Zero Current State - Circuit 62</v>
      </c>
      <c r="C1154" s="34">
        <f t="shared" si="106"/>
        <v>62</v>
      </c>
      <c r="D1154" s="21">
        <f t="shared" si="107"/>
        <v>1464</v>
      </c>
      <c r="J1154" s="79" t="s">
        <v>420</v>
      </c>
      <c r="K1154" s="80">
        <f t="shared" si="105"/>
        <v>1902</v>
      </c>
      <c r="L1154" s="34" t="s">
        <v>104</v>
      </c>
    </row>
    <row r="1155" spans="1:12" ht="15" hidden="1" customHeight="1" outlineLevel="2" x14ac:dyDescent="0.25">
      <c r="A1155" s="34"/>
      <c r="B1155" s="33" t="str">
        <f t="shared" si="102"/>
        <v>Branch Zero Current State - Circuit 63</v>
      </c>
      <c r="C1155" s="34">
        <f t="shared" si="106"/>
        <v>63</v>
      </c>
      <c r="D1155" s="21">
        <f t="shared" si="107"/>
        <v>1465</v>
      </c>
      <c r="J1155" s="79" t="s">
        <v>420</v>
      </c>
      <c r="K1155" s="80">
        <f t="shared" si="105"/>
        <v>1903</v>
      </c>
      <c r="L1155" s="34" t="s">
        <v>104</v>
      </c>
    </row>
    <row r="1156" spans="1:12" ht="15" hidden="1" customHeight="1" outlineLevel="2" x14ac:dyDescent="0.25">
      <c r="A1156" s="34"/>
      <c r="B1156" s="33" t="str">
        <f t="shared" si="102"/>
        <v>Branch Zero Current State - Circuit 64</v>
      </c>
      <c r="C1156" s="34">
        <f t="shared" si="106"/>
        <v>64</v>
      </c>
      <c r="D1156" s="21">
        <f t="shared" si="107"/>
        <v>1466</v>
      </c>
      <c r="J1156" s="79" t="s">
        <v>420</v>
      </c>
      <c r="K1156" s="80">
        <f t="shared" si="105"/>
        <v>1904</v>
      </c>
      <c r="L1156" s="34" t="s">
        <v>104</v>
      </c>
    </row>
    <row r="1157" spans="1:12" ht="15" hidden="1" customHeight="1" outlineLevel="2" x14ac:dyDescent="0.25">
      <c r="A1157" s="34"/>
      <c r="B1157" s="33" t="str">
        <f t="shared" si="102"/>
        <v>Branch Zero Current State - Circuit 65</v>
      </c>
      <c r="C1157" s="34">
        <f t="shared" si="106"/>
        <v>65</v>
      </c>
      <c r="D1157" s="21">
        <f t="shared" si="107"/>
        <v>1467</v>
      </c>
      <c r="J1157" s="79" t="s">
        <v>420</v>
      </c>
      <c r="K1157" s="80">
        <f t="shared" si="105"/>
        <v>1905</v>
      </c>
      <c r="L1157" s="34" t="s">
        <v>104</v>
      </c>
    </row>
    <row r="1158" spans="1:12" ht="15" hidden="1" customHeight="1" outlineLevel="2" x14ac:dyDescent="0.25">
      <c r="A1158" s="34"/>
      <c r="B1158" s="33" t="str">
        <f t="shared" ref="B1158:B1188" si="108">CONCATENATE("Branch Zero Current State - Circuit ",C1158)</f>
        <v>Branch Zero Current State - Circuit 66</v>
      </c>
      <c r="C1158" s="34">
        <f t="shared" ref="C1158:C1188" si="109">C1157+1</f>
        <v>66</v>
      </c>
      <c r="D1158" s="21">
        <f t="shared" ref="D1158:D1188" si="110">D1157+1</f>
        <v>1468</v>
      </c>
      <c r="J1158" s="79" t="s">
        <v>420</v>
      </c>
      <c r="K1158" s="80">
        <f t="shared" si="105"/>
        <v>1906</v>
      </c>
      <c r="L1158" s="34" t="s">
        <v>104</v>
      </c>
    </row>
    <row r="1159" spans="1:12" ht="15" hidden="1" customHeight="1" outlineLevel="2" x14ac:dyDescent="0.25">
      <c r="A1159" s="34"/>
      <c r="B1159" s="33" t="str">
        <f t="shared" si="108"/>
        <v>Branch Zero Current State - Circuit 67</v>
      </c>
      <c r="C1159" s="34">
        <f t="shared" si="109"/>
        <v>67</v>
      </c>
      <c r="D1159" s="21">
        <f t="shared" si="110"/>
        <v>1469</v>
      </c>
      <c r="J1159" s="79" t="s">
        <v>420</v>
      </c>
      <c r="K1159" s="80">
        <f t="shared" ref="K1159:K1188" si="111">K1158+1</f>
        <v>1907</v>
      </c>
      <c r="L1159" s="34" t="s">
        <v>104</v>
      </c>
    </row>
    <row r="1160" spans="1:12" ht="15" hidden="1" customHeight="1" outlineLevel="2" x14ac:dyDescent="0.25">
      <c r="A1160" s="34"/>
      <c r="B1160" s="33" t="str">
        <f t="shared" si="108"/>
        <v>Branch Zero Current State - Circuit 68</v>
      </c>
      <c r="C1160" s="34">
        <f t="shared" si="109"/>
        <v>68</v>
      </c>
      <c r="D1160" s="21">
        <f t="shared" si="110"/>
        <v>1470</v>
      </c>
      <c r="J1160" s="79" t="s">
        <v>420</v>
      </c>
      <c r="K1160" s="80">
        <f t="shared" si="111"/>
        <v>1908</v>
      </c>
      <c r="L1160" s="34" t="s">
        <v>104</v>
      </c>
    </row>
    <row r="1161" spans="1:12" ht="15" hidden="1" customHeight="1" outlineLevel="2" x14ac:dyDescent="0.25">
      <c r="A1161" s="34"/>
      <c r="B1161" s="33" t="str">
        <f t="shared" si="108"/>
        <v>Branch Zero Current State - Circuit 69</v>
      </c>
      <c r="C1161" s="34">
        <f t="shared" si="109"/>
        <v>69</v>
      </c>
      <c r="D1161" s="21">
        <f t="shared" si="110"/>
        <v>1471</v>
      </c>
      <c r="J1161" s="79" t="s">
        <v>420</v>
      </c>
      <c r="K1161" s="80">
        <f t="shared" si="111"/>
        <v>1909</v>
      </c>
      <c r="L1161" s="34" t="s">
        <v>104</v>
      </c>
    </row>
    <row r="1162" spans="1:12" ht="15" hidden="1" customHeight="1" outlineLevel="2" x14ac:dyDescent="0.25">
      <c r="A1162" s="34"/>
      <c r="B1162" s="33" t="str">
        <f t="shared" si="108"/>
        <v>Branch Zero Current State - Circuit 70</v>
      </c>
      <c r="C1162" s="34">
        <f t="shared" si="109"/>
        <v>70</v>
      </c>
      <c r="D1162" s="21">
        <f t="shared" si="110"/>
        <v>1472</v>
      </c>
      <c r="J1162" s="79" t="s">
        <v>420</v>
      </c>
      <c r="K1162" s="80">
        <f t="shared" si="111"/>
        <v>1910</v>
      </c>
      <c r="L1162" s="34" t="s">
        <v>104</v>
      </c>
    </row>
    <row r="1163" spans="1:12" ht="15" hidden="1" customHeight="1" outlineLevel="2" x14ac:dyDescent="0.25">
      <c r="A1163" s="34"/>
      <c r="B1163" s="33" t="str">
        <f t="shared" si="108"/>
        <v>Branch Zero Current State - Circuit 71</v>
      </c>
      <c r="C1163" s="34">
        <f t="shared" si="109"/>
        <v>71</v>
      </c>
      <c r="D1163" s="21">
        <f t="shared" si="110"/>
        <v>1473</v>
      </c>
      <c r="J1163" s="79" t="s">
        <v>420</v>
      </c>
      <c r="K1163" s="80">
        <f t="shared" si="111"/>
        <v>1911</v>
      </c>
      <c r="L1163" s="34" t="s">
        <v>104</v>
      </c>
    </row>
    <row r="1164" spans="1:12" ht="15" hidden="1" customHeight="1" outlineLevel="2" x14ac:dyDescent="0.25">
      <c r="A1164" s="34"/>
      <c r="B1164" s="33" t="str">
        <f t="shared" si="108"/>
        <v>Branch Zero Current State - Circuit 72</v>
      </c>
      <c r="C1164" s="34">
        <f t="shared" si="109"/>
        <v>72</v>
      </c>
      <c r="D1164" s="21">
        <f t="shared" si="110"/>
        <v>1474</v>
      </c>
      <c r="J1164" s="79" t="s">
        <v>420</v>
      </c>
      <c r="K1164" s="80">
        <f t="shared" si="111"/>
        <v>1912</v>
      </c>
      <c r="L1164" s="34" t="s">
        <v>104</v>
      </c>
    </row>
    <row r="1165" spans="1:12" ht="15" hidden="1" customHeight="1" outlineLevel="2" x14ac:dyDescent="0.25">
      <c r="A1165" s="34"/>
      <c r="B1165" s="33" t="str">
        <f t="shared" si="108"/>
        <v>Branch Zero Current State - Circuit 73</v>
      </c>
      <c r="C1165" s="34">
        <f t="shared" si="109"/>
        <v>73</v>
      </c>
      <c r="D1165" s="21">
        <f t="shared" si="110"/>
        <v>1475</v>
      </c>
      <c r="J1165" s="79" t="s">
        <v>420</v>
      </c>
      <c r="K1165" s="80">
        <f t="shared" si="111"/>
        <v>1913</v>
      </c>
      <c r="L1165" s="34" t="s">
        <v>104</v>
      </c>
    </row>
    <row r="1166" spans="1:12" ht="15" hidden="1" customHeight="1" outlineLevel="2" x14ac:dyDescent="0.25">
      <c r="A1166" s="34"/>
      <c r="B1166" s="33" t="str">
        <f t="shared" si="108"/>
        <v>Branch Zero Current State - Circuit 74</v>
      </c>
      <c r="C1166" s="34">
        <f t="shared" si="109"/>
        <v>74</v>
      </c>
      <c r="D1166" s="21">
        <f t="shared" si="110"/>
        <v>1476</v>
      </c>
      <c r="J1166" s="79" t="s">
        <v>420</v>
      </c>
      <c r="K1166" s="80">
        <f t="shared" si="111"/>
        <v>1914</v>
      </c>
      <c r="L1166" s="34" t="s">
        <v>104</v>
      </c>
    </row>
    <row r="1167" spans="1:12" ht="15" hidden="1" customHeight="1" outlineLevel="2" x14ac:dyDescent="0.25">
      <c r="A1167" s="34"/>
      <c r="B1167" s="33" t="str">
        <f t="shared" si="108"/>
        <v>Branch Zero Current State - Circuit 75</v>
      </c>
      <c r="C1167" s="34">
        <f t="shared" si="109"/>
        <v>75</v>
      </c>
      <c r="D1167" s="21">
        <f t="shared" si="110"/>
        <v>1477</v>
      </c>
      <c r="J1167" s="79" t="s">
        <v>420</v>
      </c>
      <c r="K1167" s="80">
        <f t="shared" si="111"/>
        <v>1915</v>
      </c>
      <c r="L1167" s="34" t="s">
        <v>104</v>
      </c>
    </row>
    <row r="1168" spans="1:12" ht="15" hidden="1" customHeight="1" outlineLevel="2" x14ac:dyDescent="0.25">
      <c r="A1168" s="34"/>
      <c r="B1168" s="33" t="str">
        <f t="shared" si="108"/>
        <v>Branch Zero Current State - Circuit 76</v>
      </c>
      <c r="C1168" s="34">
        <f t="shared" si="109"/>
        <v>76</v>
      </c>
      <c r="D1168" s="21">
        <f t="shared" si="110"/>
        <v>1478</v>
      </c>
      <c r="J1168" s="79" t="s">
        <v>420</v>
      </c>
      <c r="K1168" s="80">
        <f t="shared" si="111"/>
        <v>1916</v>
      </c>
      <c r="L1168" s="34" t="s">
        <v>104</v>
      </c>
    </row>
    <row r="1169" spans="1:12" ht="15" hidden="1" customHeight="1" outlineLevel="2" x14ac:dyDescent="0.25">
      <c r="A1169" s="34"/>
      <c r="B1169" s="33" t="str">
        <f t="shared" si="108"/>
        <v>Branch Zero Current State - Circuit 77</v>
      </c>
      <c r="C1169" s="34">
        <f t="shared" si="109"/>
        <v>77</v>
      </c>
      <c r="D1169" s="21">
        <f t="shared" si="110"/>
        <v>1479</v>
      </c>
      <c r="J1169" s="79" t="s">
        <v>420</v>
      </c>
      <c r="K1169" s="80">
        <f t="shared" si="111"/>
        <v>1917</v>
      </c>
      <c r="L1169" s="34" t="s">
        <v>104</v>
      </c>
    </row>
    <row r="1170" spans="1:12" ht="15" hidden="1" customHeight="1" outlineLevel="2" x14ac:dyDescent="0.25">
      <c r="A1170" s="34"/>
      <c r="B1170" s="33" t="str">
        <f t="shared" si="108"/>
        <v>Branch Zero Current State - Circuit 78</v>
      </c>
      <c r="C1170" s="34">
        <f t="shared" si="109"/>
        <v>78</v>
      </c>
      <c r="D1170" s="21">
        <f t="shared" si="110"/>
        <v>1480</v>
      </c>
      <c r="J1170" s="79" t="s">
        <v>420</v>
      </c>
      <c r="K1170" s="80">
        <f t="shared" si="111"/>
        <v>1918</v>
      </c>
      <c r="L1170" s="34" t="s">
        <v>104</v>
      </c>
    </row>
    <row r="1171" spans="1:12" ht="15" hidden="1" customHeight="1" outlineLevel="2" x14ac:dyDescent="0.25">
      <c r="A1171" s="34"/>
      <c r="B1171" s="33" t="str">
        <f t="shared" si="108"/>
        <v>Branch Zero Current State - Circuit 79</v>
      </c>
      <c r="C1171" s="34">
        <f t="shared" si="109"/>
        <v>79</v>
      </c>
      <c r="D1171" s="21">
        <f t="shared" si="110"/>
        <v>1481</v>
      </c>
      <c r="J1171" s="79" t="s">
        <v>420</v>
      </c>
      <c r="K1171" s="80">
        <f t="shared" si="111"/>
        <v>1919</v>
      </c>
      <c r="L1171" s="34" t="s">
        <v>104</v>
      </c>
    </row>
    <row r="1172" spans="1:12" ht="15" hidden="1" customHeight="1" outlineLevel="2" x14ac:dyDescent="0.25">
      <c r="A1172" s="34"/>
      <c r="B1172" s="33" t="str">
        <f t="shared" si="108"/>
        <v>Branch Zero Current State - Circuit 80</v>
      </c>
      <c r="C1172" s="34">
        <f t="shared" si="109"/>
        <v>80</v>
      </c>
      <c r="D1172" s="21">
        <f t="shared" si="110"/>
        <v>1482</v>
      </c>
      <c r="J1172" s="79" t="s">
        <v>420</v>
      </c>
      <c r="K1172" s="80">
        <f t="shared" si="111"/>
        <v>1920</v>
      </c>
      <c r="L1172" s="34" t="s">
        <v>104</v>
      </c>
    </row>
    <row r="1173" spans="1:12" ht="15" hidden="1" customHeight="1" outlineLevel="2" x14ac:dyDescent="0.25">
      <c r="A1173" s="34"/>
      <c r="B1173" s="33" t="str">
        <f t="shared" si="108"/>
        <v>Branch Zero Current State - Circuit 81</v>
      </c>
      <c r="C1173" s="34">
        <f t="shared" si="109"/>
        <v>81</v>
      </c>
      <c r="D1173" s="21">
        <f t="shared" si="110"/>
        <v>1483</v>
      </c>
      <c r="J1173" s="79" t="s">
        <v>420</v>
      </c>
      <c r="K1173" s="80">
        <f t="shared" si="111"/>
        <v>1921</v>
      </c>
      <c r="L1173" s="34" t="s">
        <v>104</v>
      </c>
    </row>
    <row r="1174" spans="1:12" ht="15" hidden="1" customHeight="1" outlineLevel="2" x14ac:dyDescent="0.25">
      <c r="A1174" s="34"/>
      <c r="B1174" s="33" t="str">
        <f t="shared" si="108"/>
        <v>Branch Zero Current State - Circuit 82</v>
      </c>
      <c r="C1174" s="34">
        <f t="shared" si="109"/>
        <v>82</v>
      </c>
      <c r="D1174" s="21">
        <f t="shared" si="110"/>
        <v>1484</v>
      </c>
      <c r="J1174" s="79" t="s">
        <v>420</v>
      </c>
      <c r="K1174" s="80">
        <f t="shared" si="111"/>
        <v>1922</v>
      </c>
      <c r="L1174" s="34" t="s">
        <v>104</v>
      </c>
    </row>
    <row r="1175" spans="1:12" ht="15" hidden="1" customHeight="1" outlineLevel="2" x14ac:dyDescent="0.25">
      <c r="A1175" s="34"/>
      <c r="B1175" s="33" t="str">
        <f t="shared" si="108"/>
        <v>Branch Zero Current State - Circuit 83</v>
      </c>
      <c r="C1175" s="34">
        <f t="shared" si="109"/>
        <v>83</v>
      </c>
      <c r="D1175" s="21">
        <f t="shared" si="110"/>
        <v>1485</v>
      </c>
      <c r="J1175" s="79" t="s">
        <v>420</v>
      </c>
      <c r="K1175" s="80">
        <f t="shared" si="111"/>
        <v>1923</v>
      </c>
      <c r="L1175" s="34" t="s">
        <v>104</v>
      </c>
    </row>
    <row r="1176" spans="1:12" ht="15" hidden="1" customHeight="1" outlineLevel="2" x14ac:dyDescent="0.25">
      <c r="A1176" s="34"/>
      <c r="B1176" s="33" t="str">
        <f t="shared" si="108"/>
        <v>Branch Zero Current State - Circuit 84</v>
      </c>
      <c r="C1176" s="34">
        <f t="shared" si="109"/>
        <v>84</v>
      </c>
      <c r="D1176" s="21">
        <f t="shared" si="110"/>
        <v>1486</v>
      </c>
      <c r="J1176" s="79" t="s">
        <v>420</v>
      </c>
      <c r="K1176" s="80">
        <f t="shared" si="111"/>
        <v>1924</v>
      </c>
      <c r="L1176" s="34" t="s">
        <v>104</v>
      </c>
    </row>
    <row r="1177" spans="1:12" ht="15" hidden="1" customHeight="1" outlineLevel="2" x14ac:dyDescent="0.25">
      <c r="A1177" s="34"/>
      <c r="B1177" s="33" t="str">
        <f t="shared" si="108"/>
        <v>Branch Zero Current State - Circuit 85</v>
      </c>
      <c r="C1177" s="34">
        <f t="shared" si="109"/>
        <v>85</v>
      </c>
      <c r="D1177" s="21">
        <f t="shared" si="110"/>
        <v>1487</v>
      </c>
      <c r="J1177" s="79" t="s">
        <v>420</v>
      </c>
      <c r="K1177" s="80">
        <f t="shared" si="111"/>
        <v>1925</v>
      </c>
      <c r="L1177" s="34" t="s">
        <v>104</v>
      </c>
    </row>
    <row r="1178" spans="1:12" ht="15" hidden="1" customHeight="1" outlineLevel="2" x14ac:dyDescent="0.25">
      <c r="A1178" s="34"/>
      <c r="B1178" s="33" t="str">
        <f t="shared" si="108"/>
        <v>Branch Zero Current State - Circuit 86</v>
      </c>
      <c r="C1178" s="34">
        <f t="shared" si="109"/>
        <v>86</v>
      </c>
      <c r="D1178" s="21">
        <f t="shared" si="110"/>
        <v>1488</v>
      </c>
      <c r="J1178" s="79" t="s">
        <v>420</v>
      </c>
      <c r="K1178" s="80">
        <f t="shared" si="111"/>
        <v>1926</v>
      </c>
      <c r="L1178" s="34" t="s">
        <v>104</v>
      </c>
    </row>
    <row r="1179" spans="1:12" ht="15" hidden="1" customHeight="1" outlineLevel="2" x14ac:dyDescent="0.25">
      <c r="A1179" s="34"/>
      <c r="B1179" s="33" t="str">
        <f t="shared" si="108"/>
        <v>Branch Zero Current State - Circuit 87</v>
      </c>
      <c r="C1179" s="34">
        <f t="shared" si="109"/>
        <v>87</v>
      </c>
      <c r="D1179" s="21">
        <f t="shared" si="110"/>
        <v>1489</v>
      </c>
      <c r="J1179" s="79" t="s">
        <v>420</v>
      </c>
      <c r="K1179" s="80">
        <f t="shared" si="111"/>
        <v>1927</v>
      </c>
      <c r="L1179" s="34" t="s">
        <v>104</v>
      </c>
    </row>
    <row r="1180" spans="1:12" ht="15" hidden="1" customHeight="1" outlineLevel="2" x14ac:dyDescent="0.25">
      <c r="A1180" s="34"/>
      <c r="B1180" s="33" t="str">
        <f t="shared" si="108"/>
        <v>Branch Zero Current State - Circuit 88</v>
      </c>
      <c r="C1180" s="34">
        <f t="shared" si="109"/>
        <v>88</v>
      </c>
      <c r="D1180" s="21">
        <f t="shared" si="110"/>
        <v>1490</v>
      </c>
      <c r="J1180" s="79" t="s">
        <v>420</v>
      </c>
      <c r="K1180" s="80">
        <f t="shared" si="111"/>
        <v>1928</v>
      </c>
      <c r="L1180" s="34" t="s">
        <v>104</v>
      </c>
    </row>
    <row r="1181" spans="1:12" ht="15" hidden="1" customHeight="1" outlineLevel="2" x14ac:dyDescent="0.25">
      <c r="A1181" s="34"/>
      <c r="B1181" s="33" t="str">
        <f t="shared" si="108"/>
        <v>Branch Zero Current State - Circuit 89</v>
      </c>
      <c r="C1181" s="34">
        <f t="shared" si="109"/>
        <v>89</v>
      </c>
      <c r="D1181" s="21">
        <f t="shared" si="110"/>
        <v>1491</v>
      </c>
      <c r="J1181" s="79" t="s">
        <v>420</v>
      </c>
      <c r="K1181" s="80">
        <f t="shared" si="111"/>
        <v>1929</v>
      </c>
      <c r="L1181" s="34" t="s">
        <v>104</v>
      </c>
    </row>
    <row r="1182" spans="1:12" ht="15" hidden="1" customHeight="1" outlineLevel="2" x14ac:dyDescent="0.25">
      <c r="A1182" s="34"/>
      <c r="B1182" s="33" t="str">
        <f t="shared" si="108"/>
        <v>Branch Zero Current State - Circuit 90</v>
      </c>
      <c r="C1182" s="34">
        <f t="shared" si="109"/>
        <v>90</v>
      </c>
      <c r="D1182" s="21">
        <f t="shared" si="110"/>
        <v>1492</v>
      </c>
      <c r="J1182" s="79" t="s">
        <v>420</v>
      </c>
      <c r="K1182" s="80">
        <f t="shared" si="111"/>
        <v>1930</v>
      </c>
      <c r="L1182" s="34" t="s">
        <v>104</v>
      </c>
    </row>
    <row r="1183" spans="1:12" ht="15" hidden="1" customHeight="1" outlineLevel="2" x14ac:dyDescent="0.25">
      <c r="A1183" s="34"/>
      <c r="B1183" s="33" t="str">
        <f t="shared" si="108"/>
        <v>Branch Zero Current State - Circuit 91</v>
      </c>
      <c r="C1183" s="34">
        <f t="shared" si="109"/>
        <v>91</v>
      </c>
      <c r="D1183" s="21">
        <f t="shared" si="110"/>
        <v>1493</v>
      </c>
      <c r="J1183" s="79" t="s">
        <v>420</v>
      </c>
      <c r="K1183" s="80">
        <f t="shared" si="111"/>
        <v>1931</v>
      </c>
      <c r="L1183" s="34" t="s">
        <v>104</v>
      </c>
    </row>
    <row r="1184" spans="1:12" ht="15" hidden="1" customHeight="1" outlineLevel="2" x14ac:dyDescent="0.25">
      <c r="A1184" s="34"/>
      <c r="B1184" s="33" t="str">
        <f t="shared" si="108"/>
        <v>Branch Zero Current State - Circuit 92</v>
      </c>
      <c r="C1184" s="34">
        <f t="shared" si="109"/>
        <v>92</v>
      </c>
      <c r="D1184" s="21">
        <f t="shared" si="110"/>
        <v>1494</v>
      </c>
      <c r="J1184" s="79" t="s">
        <v>420</v>
      </c>
      <c r="K1184" s="80">
        <f t="shared" si="111"/>
        <v>1932</v>
      </c>
      <c r="L1184" s="34" t="s">
        <v>104</v>
      </c>
    </row>
    <row r="1185" spans="1:16" ht="15" hidden="1" customHeight="1" outlineLevel="2" x14ac:dyDescent="0.25">
      <c r="A1185" s="34"/>
      <c r="B1185" s="33" t="str">
        <f t="shared" si="108"/>
        <v>Branch Zero Current State - Circuit 93</v>
      </c>
      <c r="C1185" s="34">
        <f t="shared" si="109"/>
        <v>93</v>
      </c>
      <c r="D1185" s="21">
        <f t="shared" si="110"/>
        <v>1495</v>
      </c>
      <c r="J1185" s="79" t="s">
        <v>420</v>
      </c>
      <c r="K1185" s="80">
        <f t="shared" si="111"/>
        <v>1933</v>
      </c>
      <c r="L1185" s="34" t="s">
        <v>104</v>
      </c>
    </row>
    <row r="1186" spans="1:16" ht="15" hidden="1" customHeight="1" outlineLevel="2" x14ac:dyDescent="0.25">
      <c r="A1186" s="34"/>
      <c r="B1186" s="33" t="str">
        <f t="shared" si="108"/>
        <v>Branch Zero Current State - Circuit 94</v>
      </c>
      <c r="C1186" s="34">
        <f t="shared" si="109"/>
        <v>94</v>
      </c>
      <c r="D1186" s="21">
        <f t="shared" si="110"/>
        <v>1496</v>
      </c>
      <c r="J1186" s="79" t="s">
        <v>420</v>
      </c>
      <c r="K1186" s="80">
        <f t="shared" si="111"/>
        <v>1934</v>
      </c>
      <c r="L1186" s="34" t="s">
        <v>104</v>
      </c>
    </row>
    <row r="1187" spans="1:16" ht="15" hidden="1" customHeight="1" outlineLevel="2" x14ac:dyDescent="0.25">
      <c r="A1187" s="34"/>
      <c r="B1187" s="33" t="str">
        <f t="shared" si="108"/>
        <v>Branch Zero Current State - Circuit 95</v>
      </c>
      <c r="C1187" s="34">
        <f t="shared" si="109"/>
        <v>95</v>
      </c>
      <c r="D1187" s="21">
        <f t="shared" si="110"/>
        <v>1497</v>
      </c>
      <c r="J1187" s="79" t="s">
        <v>420</v>
      </c>
      <c r="K1187" s="80">
        <f t="shared" si="111"/>
        <v>1935</v>
      </c>
      <c r="L1187" s="34" t="s">
        <v>104</v>
      </c>
    </row>
    <row r="1188" spans="1:16" ht="15" hidden="1" customHeight="1" outlineLevel="2" x14ac:dyDescent="0.25">
      <c r="A1188" s="34"/>
      <c r="B1188" s="33" t="str">
        <f t="shared" si="108"/>
        <v>Branch Zero Current State - Circuit 96</v>
      </c>
      <c r="C1188" s="34">
        <f t="shared" si="109"/>
        <v>96</v>
      </c>
      <c r="D1188" s="21">
        <f t="shared" si="110"/>
        <v>1498</v>
      </c>
      <c r="J1188" s="79" t="s">
        <v>420</v>
      </c>
      <c r="K1188" s="80">
        <f t="shared" si="111"/>
        <v>1936</v>
      </c>
      <c r="L1188" s="34" t="s">
        <v>104</v>
      </c>
    </row>
    <row r="1189" spans="1:16" ht="15" outlineLevel="1" collapsed="1" x14ac:dyDescent="0.25">
      <c r="A1189" s="34"/>
    </row>
    <row r="1190" spans="1:16" ht="15" outlineLevel="1" x14ac:dyDescent="0.25">
      <c r="A1190" s="34"/>
      <c r="B1190" s="122" t="s">
        <v>808</v>
      </c>
      <c r="C1190" s="123"/>
      <c r="D1190" s="124">
        <v>1500</v>
      </c>
      <c r="E1190" s="123">
        <v>1507</v>
      </c>
      <c r="F1190" s="125"/>
      <c r="G1190" s="126"/>
      <c r="H1190" s="124"/>
      <c r="I1190" s="126"/>
      <c r="J1190" s="127"/>
      <c r="K1190" s="128"/>
      <c r="L1190" s="123"/>
      <c r="M1190" s="123"/>
      <c r="N1190" s="123"/>
      <c r="O1190" s="123"/>
      <c r="P1190" s="129" t="s">
        <v>813</v>
      </c>
    </row>
    <row r="1191" spans="1:16" ht="15" hidden="1" outlineLevel="2" x14ac:dyDescent="0.25">
      <c r="A1191" s="34"/>
      <c r="B1191" s="33" t="s">
        <v>809</v>
      </c>
      <c r="D1191" s="21">
        <v>1500</v>
      </c>
      <c r="E1191" s="34">
        <f>D1191+1</f>
        <v>1501</v>
      </c>
      <c r="J1191" s="82"/>
      <c r="K1191" s="115"/>
    </row>
    <row r="1192" spans="1:16" ht="15" hidden="1" outlineLevel="2" x14ac:dyDescent="0.25">
      <c r="A1192" s="34"/>
      <c r="B1192" s="33" t="s">
        <v>810</v>
      </c>
      <c r="D1192" s="21">
        <f>E1191+1</f>
        <v>1502</v>
      </c>
      <c r="E1192" s="34">
        <f>D1192+1</f>
        <v>1503</v>
      </c>
      <c r="J1192" s="82"/>
      <c r="K1192" s="115"/>
    </row>
    <row r="1193" spans="1:16" ht="15" hidden="1" outlineLevel="2" x14ac:dyDescent="0.25">
      <c r="A1193" s="34"/>
      <c r="B1193" s="33" t="s">
        <v>811</v>
      </c>
      <c r="D1193" s="21">
        <f t="shared" ref="D1193:D1194" si="112">E1192+1</f>
        <v>1504</v>
      </c>
      <c r="E1193" s="34">
        <f t="shared" ref="E1193:E1194" si="113">D1193+1</f>
        <v>1505</v>
      </c>
      <c r="J1193" s="82"/>
      <c r="K1193" s="115"/>
    </row>
    <row r="1194" spans="1:16" ht="15" hidden="1" outlineLevel="2" x14ac:dyDescent="0.25">
      <c r="A1194" s="34"/>
      <c r="B1194" s="33" t="s">
        <v>812</v>
      </c>
      <c r="D1194" s="21">
        <f t="shared" si="112"/>
        <v>1506</v>
      </c>
      <c r="E1194" s="34">
        <f t="shared" si="113"/>
        <v>1507</v>
      </c>
      <c r="J1194" s="82"/>
      <c r="K1194" s="115"/>
    </row>
    <row r="1195" spans="1:16" ht="15" outlineLevel="1" collapsed="1" x14ac:dyDescent="0.25">
      <c r="A1195" s="34"/>
      <c r="J1195" s="82"/>
      <c r="K1195" s="115"/>
    </row>
    <row r="1196" spans="1:16" s="63" customFormat="1" outlineLevel="1" x14ac:dyDescent="0.25">
      <c r="A1196" s="65"/>
      <c r="B1196" s="33" t="s">
        <v>807</v>
      </c>
      <c r="C1196" s="33"/>
      <c r="D1196" s="21">
        <f>D1197</f>
        <v>1508</v>
      </c>
      <c r="E1196" s="34">
        <f>D1292</f>
        <v>1603</v>
      </c>
      <c r="F1196" s="22"/>
      <c r="G1196" s="23"/>
      <c r="H1196" s="21"/>
      <c r="I1196" s="23"/>
      <c r="J1196" s="82"/>
      <c r="K1196" s="115"/>
      <c r="L1196" s="34"/>
      <c r="M1196" s="34"/>
      <c r="N1196" s="34"/>
      <c r="O1196" s="34"/>
      <c r="P1196" s="33" t="s">
        <v>816</v>
      </c>
    </row>
    <row r="1197" spans="1:16" ht="15.75" hidden="1" customHeight="1" outlineLevel="2" x14ac:dyDescent="0.25">
      <c r="B1197" s="33" t="str">
        <f t="shared" ref="B1197:B1228" si="114">CONCATENATE("Digital Input State Channel ",C1197)</f>
        <v>Digital Input State Channel SP1 CH1</v>
      </c>
      <c r="C1197" s="34" t="s">
        <v>708</v>
      </c>
      <c r="D1197" s="21">
        <f>E1194+1</f>
        <v>1508</v>
      </c>
      <c r="J1197" s="82" t="s">
        <v>411</v>
      </c>
      <c r="K1197" s="115">
        <v>3</v>
      </c>
      <c r="L1197" s="34" t="s">
        <v>104</v>
      </c>
    </row>
    <row r="1198" spans="1:16" ht="15.75" hidden="1" customHeight="1" outlineLevel="2" x14ac:dyDescent="0.25">
      <c r="B1198" s="33" t="str">
        <f t="shared" si="114"/>
        <v>Digital Input State Channel SP1 CH2</v>
      </c>
      <c r="C1198" s="34" t="s">
        <v>709</v>
      </c>
      <c r="D1198" s="21">
        <f t="shared" ref="D1198:D1213" si="115">D1197+1</f>
        <v>1509</v>
      </c>
      <c r="J1198" s="82" t="s">
        <v>411</v>
      </c>
      <c r="K1198" s="115">
        <v>4</v>
      </c>
      <c r="L1198" s="34" t="s">
        <v>104</v>
      </c>
    </row>
    <row r="1199" spans="1:16" ht="15.75" hidden="1" customHeight="1" outlineLevel="2" x14ac:dyDescent="0.25">
      <c r="B1199" s="33" t="str">
        <f t="shared" si="114"/>
        <v>Digital Input State Channel SP1 CH3</v>
      </c>
      <c r="C1199" s="34" t="s">
        <v>710</v>
      </c>
      <c r="D1199" s="21">
        <f t="shared" si="115"/>
        <v>1510</v>
      </c>
      <c r="J1199" s="82" t="s">
        <v>411</v>
      </c>
      <c r="K1199" s="115">
        <v>5</v>
      </c>
      <c r="L1199" s="34" t="s">
        <v>104</v>
      </c>
    </row>
    <row r="1200" spans="1:16" ht="15" hidden="1" customHeight="1" outlineLevel="2" x14ac:dyDescent="0.25">
      <c r="A1200" s="34"/>
      <c r="B1200" s="33" t="str">
        <f t="shared" si="114"/>
        <v>Digital Input State Channel SP1 CH4</v>
      </c>
      <c r="C1200" s="34" t="s">
        <v>711</v>
      </c>
      <c r="D1200" s="21">
        <f t="shared" si="115"/>
        <v>1511</v>
      </c>
      <c r="J1200" s="82" t="s">
        <v>411</v>
      </c>
      <c r="K1200" s="115">
        <v>6</v>
      </c>
      <c r="L1200" s="34" t="s">
        <v>104</v>
      </c>
    </row>
    <row r="1201" spans="1:12" ht="15" hidden="1" customHeight="1" outlineLevel="2" x14ac:dyDescent="0.25">
      <c r="A1201" s="34"/>
      <c r="B1201" s="33" t="str">
        <f t="shared" si="114"/>
        <v>Digital Input State Channel SP1 CH5</v>
      </c>
      <c r="C1201" s="34" t="s">
        <v>712</v>
      </c>
      <c r="D1201" s="21">
        <f t="shared" si="115"/>
        <v>1512</v>
      </c>
      <c r="J1201" s="82" t="s">
        <v>411</v>
      </c>
      <c r="K1201" s="115">
        <v>7</v>
      </c>
      <c r="L1201" s="34" t="s">
        <v>104</v>
      </c>
    </row>
    <row r="1202" spans="1:12" ht="15" hidden="1" customHeight="1" outlineLevel="2" x14ac:dyDescent="0.25">
      <c r="A1202" s="34"/>
      <c r="B1202" s="33" t="str">
        <f t="shared" si="114"/>
        <v>Digital Input State Channel SP1 CH6</v>
      </c>
      <c r="C1202" s="34" t="s">
        <v>713</v>
      </c>
      <c r="D1202" s="21">
        <f t="shared" si="115"/>
        <v>1513</v>
      </c>
      <c r="J1202" s="82" t="s">
        <v>411</v>
      </c>
      <c r="K1202" s="115">
        <v>8</v>
      </c>
      <c r="L1202" s="34" t="s">
        <v>104</v>
      </c>
    </row>
    <row r="1203" spans="1:12" ht="15" hidden="1" customHeight="1" outlineLevel="2" x14ac:dyDescent="0.25">
      <c r="A1203" s="34"/>
      <c r="B1203" s="33" t="str">
        <f t="shared" si="114"/>
        <v>Digital Input State Channel SP1 CH7</v>
      </c>
      <c r="C1203" s="34" t="s">
        <v>714</v>
      </c>
      <c r="D1203" s="21">
        <f t="shared" si="115"/>
        <v>1514</v>
      </c>
      <c r="J1203" s="82" t="s">
        <v>411</v>
      </c>
      <c r="K1203" s="115">
        <v>9</v>
      </c>
      <c r="L1203" s="34" t="s">
        <v>104</v>
      </c>
    </row>
    <row r="1204" spans="1:12" ht="15" hidden="1" customHeight="1" outlineLevel="2" x14ac:dyDescent="0.25">
      <c r="A1204" s="34"/>
      <c r="B1204" s="33" t="str">
        <f t="shared" si="114"/>
        <v>Digital Input State Channel SP1 CH8</v>
      </c>
      <c r="C1204" s="34" t="s">
        <v>715</v>
      </c>
      <c r="D1204" s="21">
        <f t="shared" si="115"/>
        <v>1515</v>
      </c>
      <c r="J1204" s="82" t="s">
        <v>411</v>
      </c>
      <c r="K1204" s="115">
        <v>10</v>
      </c>
      <c r="L1204" s="34" t="s">
        <v>104</v>
      </c>
    </row>
    <row r="1205" spans="1:12" ht="15" hidden="1" customHeight="1" outlineLevel="2" x14ac:dyDescent="0.25">
      <c r="A1205" s="34"/>
      <c r="B1205" s="33" t="str">
        <f t="shared" si="114"/>
        <v>Digital Input State Channel SP1 CH9</v>
      </c>
      <c r="C1205" s="34" t="s">
        <v>716</v>
      </c>
      <c r="D1205" s="21">
        <f t="shared" si="115"/>
        <v>1516</v>
      </c>
      <c r="J1205" s="82" t="s">
        <v>411</v>
      </c>
      <c r="K1205" s="115">
        <v>11</v>
      </c>
      <c r="L1205" s="34" t="s">
        <v>104</v>
      </c>
    </row>
    <row r="1206" spans="1:12" ht="15" hidden="1" customHeight="1" outlineLevel="2" x14ac:dyDescent="0.25">
      <c r="A1206" s="34"/>
      <c r="B1206" s="33" t="str">
        <f t="shared" si="114"/>
        <v>Digital Input State Channel SP1 CH10</v>
      </c>
      <c r="C1206" s="34" t="s">
        <v>717</v>
      </c>
      <c r="D1206" s="21">
        <f t="shared" si="115"/>
        <v>1517</v>
      </c>
      <c r="J1206" s="82" t="s">
        <v>411</v>
      </c>
      <c r="K1206" s="115">
        <v>12</v>
      </c>
      <c r="L1206" s="34" t="s">
        <v>104</v>
      </c>
    </row>
    <row r="1207" spans="1:12" ht="15" hidden="1" customHeight="1" outlineLevel="2" x14ac:dyDescent="0.25">
      <c r="A1207" s="34"/>
      <c r="B1207" s="33" t="str">
        <f t="shared" si="114"/>
        <v>Digital Input State Channel SP1 CH11</v>
      </c>
      <c r="C1207" s="34" t="s">
        <v>718</v>
      </c>
      <c r="D1207" s="21">
        <f t="shared" si="115"/>
        <v>1518</v>
      </c>
      <c r="J1207" s="82" t="s">
        <v>411</v>
      </c>
      <c r="K1207" s="115">
        <v>13</v>
      </c>
      <c r="L1207" s="34" t="s">
        <v>104</v>
      </c>
    </row>
    <row r="1208" spans="1:12" ht="15" hidden="1" customHeight="1" outlineLevel="2" x14ac:dyDescent="0.25">
      <c r="A1208" s="34"/>
      <c r="B1208" s="33" t="str">
        <f t="shared" si="114"/>
        <v>Digital Input State Channel SP1 CH12</v>
      </c>
      <c r="C1208" s="34" t="s">
        <v>719</v>
      </c>
      <c r="D1208" s="21">
        <f t="shared" si="115"/>
        <v>1519</v>
      </c>
      <c r="J1208" s="82" t="s">
        <v>411</v>
      </c>
      <c r="K1208" s="115">
        <v>14</v>
      </c>
      <c r="L1208" s="34" t="s">
        <v>104</v>
      </c>
    </row>
    <row r="1209" spans="1:12" ht="15" hidden="1" customHeight="1" outlineLevel="2" x14ac:dyDescent="0.25">
      <c r="A1209" s="34"/>
      <c r="B1209" s="33" t="str">
        <f t="shared" si="114"/>
        <v>Digital Input State Channel SP1 CH13</v>
      </c>
      <c r="C1209" s="34" t="s">
        <v>720</v>
      </c>
      <c r="D1209" s="21">
        <f t="shared" si="115"/>
        <v>1520</v>
      </c>
      <c r="J1209" s="82" t="s">
        <v>411</v>
      </c>
      <c r="K1209" s="115">
        <v>15</v>
      </c>
      <c r="L1209" s="34" t="s">
        <v>104</v>
      </c>
    </row>
    <row r="1210" spans="1:12" ht="15" hidden="1" customHeight="1" outlineLevel="2" x14ac:dyDescent="0.25">
      <c r="A1210" s="34"/>
      <c r="B1210" s="33" t="str">
        <f t="shared" si="114"/>
        <v>Digital Input State Channel SP1 CH14</v>
      </c>
      <c r="C1210" s="34" t="s">
        <v>721</v>
      </c>
      <c r="D1210" s="21">
        <f t="shared" si="115"/>
        <v>1521</v>
      </c>
      <c r="J1210" s="82" t="s">
        <v>411</v>
      </c>
      <c r="K1210" s="115">
        <v>16</v>
      </c>
      <c r="L1210" s="34" t="s">
        <v>104</v>
      </c>
    </row>
    <row r="1211" spans="1:12" ht="15" hidden="1" customHeight="1" outlineLevel="2" x14ac:dyDescent="0.25">
      <c r="A1211" s="34"/>
      <c r="B1211" s="33" t="str">
        <f t="shared" si="114"/>
        <v>Digital Input State Channel SP1 CH15</v>
      </c>
      <c r="C1211" s="34" t="s">
        <v>722</v>
      </c>
      <c r="D1211" s="21">
        <f t="shared" si="115"/>
        <v>1522</v>
      </c>
      <c r="J1211" s="82" t="s">
        <v>411</v>
      </c>
      <c r="K1211" s="115">
        <v>17</v>
      </c>
      <c r="L1211" s="34" t="s">
        <v>104</v>
      </c>
    </row>
    <row r="1212" spans="1:12" ht="15" hidden="1" customHeight="1" outlineLevel="2" x14ac:dyDescent="0.25">
      <c r="A1212" s="34"/>
      <c r="B1212" s="33" t="str">
        <f t="shared" si="114"/>
        <v>Digital Input State Channel SP1 CH16</v>
      </c>
      <c r="C1212" s="34" t="s">
        <v>723</v>
      </c>
      <c r="D1212" s="21">
        <f t="shared" si="115"/>
        <v>1523</v>
      </c>
      <c r="J1212" s="82" t="s">
        <v>411</v>
      </c>
      <c r="K1212" s="115">
        <v>18</v>
      </c>
      <c r="L1212" s="34" t="s">
        <v>104</v>
      </c>
    </row>
    <row r="1213" spans="1:12" ht="15" hidden="1" customHeight="1" outlineLevel="2" x14ac:dyDescent="0.25">
      <c r="A1213" s="34"/>
      <c r="B1213" s="33" t="str">
        <f t="shared" si="114"/>
        <v>Digital Input State Channel SP1 CH17</v>
      </c>
      <c r="C1213" s="34" t="s">
        <v>724</v>
      </c>
      <c r="D1213" s="21">
        <f t="shared" si="115"/>
        <v>1524</v>
      </c>
      <c r="J1213" s="82" t="s">
        <v>411</v>
      </c>
      <c r="K1213" s="115">
        <v>19</v>
      </c>
      <c r="L1213" s="34" t="s">
        <v>104</v>
      </c>
    </row>
    <row r="1214" spans="1:12" ht="15" hidden="1" customHeight="1" outlineLevel="2" x14ac:dyDescent="0.25">
      <c r="A1214" s="34"/>
      <c r="B1214" s="33" t="str">
        <f t="shared" si="114"/>
        <v>Digital Input State Channel SP1 CH18</v>
      </c>
      <c r="C1214" s="34" t="s">
        <v>725</v>
      </c>
      <c r="D1214" s="21">
        <f t="shared" ref="D1214:D1229" si="116">D1213+1</f>
        <v>1525</v>
      </c>
      <c r="J1214" s="82" t="s">
        <v>411</v>
      </c>
      <c r="K1214" s="115">
        <v>20</v>
      </c>
      <c r="L1214" s="34" t="s">
        <v>104</v>
      </c>
    </row>
    <row r="1215" spans="1:12" ht="15" hidden="1" customHeight="1" outlineLevel="2" x14ac:dyDescent="0.25">
      <c r="A1215" s="34"/>
      <c r="B1215" s="33" t="str">
        <f t="shared" si="114"/>
        <v>Digital Input State Channel SP1 CH19</v>
      </c>
      <c r="C1215" s="34" t="s">
        <v>726</v>
      </c>
      <c r="D1215" s="21">
        <f t="shared" si="116"/>
        <v>1526</v>
      </c>
      <c r="J1215" s="82" t="s">
        <v>411</v>
      </c>
      <c r="K1215" s="115">
        <v>21</v>
      </c>
      <c r="L1215" s="34" t="s">
        <v>104</v>
      </c>
    </row>
    <row r="1216" spans="1:12" ht="15" hidden="1" customHeight="1" outlineLevel="2" x14ac:dyDescent="0.25">
      <c r="A1216" s="34"/>
      <c r="B1216" s="33" t="str">
        <f t="shared" si="114"/>
        <v>Digital Input State Channel SP1 CH20</v>
      </c>
      <c r="C1216" s="34" t="s">
        <v>727</v>
      </c>
      <c r="D1216" s="21">
        <f t="shared" si="116"/>
        <v>1527</v>
      </c>
      <c r="J1216" s="82" t="s">
        <v>411</v>
      </c>
      <c r="K1216" s="115">
        <v>22</v>
      </c>
      <c r="L1216" s="34" t="s">
        <v>104</v>
      </c>
    </row>
    <row r="1217" spans="1:12" ht="15" hidden="1" customHeight="1" outlineLevel="2" x14ac:dyDescent="0.25">
      <c r="A1217" s="34"/>
      <c r="B1217" s="33" t="str">
        <f t="shared" si="114"/>
        <v>Digital Input State Channel SP1 CH21</v>
      </c>
      <c r="C1217" s="34" t="s">
        <v>728</v>
      </c>
      <c r="D1217" s="21">
        <f t="shared" si="116"/>
        <v>1528</v>
      </c>
      <c r="J1217" s="82" t="s">
        <v>411</v>
      </c>
      <c r="K1217" s="115">
        <v>23</v>
      </c>
      <c r="L1217" s="34" t="s">
        <v>104</v>
      </c>
    </row>
    <row r="1218" spans="1:12" ht="15" hidden="1" customHeight="1" outlineLevel="2" x14ac:dyDescent="0.25">
      <c r="A1218" s="34"/>
      <c r="B1218" s="33" t="str">
        <f t="shared" si="114"/>
        <v>Digital Input State Channel SP1 CH22</v>
      </c>
      <c r="C1218" s="34" t="s">
        <v>729</v>
      </c>
      <c r="D1218" s="21">
        <f t="shared" si="116"/>
        <v>1529</v>
      </c>
      <c r="J1218" s="82" t="s">
        <v>411</v>
      </c>
      <c r="K1218" s="115">
        <v>24</v>
      </c>
      <c r="L1218" s="34" t="s">
        <v>104</v>
      </c>
    </row>
    <row r="1219" spans="1:12" ht="15" hidden="1" customHeight="1" outlineLevel="2" x14ac:dyDescent="0.25">
      <c r="A1219" s="34"/>
      <c r="B1219" s="33" t="str">
        <f t="shared" si="114"/>
        <v>Digital Input State Channel SP1 CH23</v>
      </c>
      <c r="C1219" s="34" t="s">
        <v>730</v>
      </c>
      <c r="D1219" s="21">
        <f t="shared" si="116"/>
        <v>1530</v>
      </c>
      <c r="J1219" s="82" t="s">
        <v>411</v>
      </c>
      <c r="K1219" s="115">
        <v>25</v>
      </c>
      <c r="L1219" s="34" t="s">
        <v>104</v>
      </c>
    </row>
    <row r="1220" spans="1:12" ht="15" hidden="1" customHeight="1" outlineLevel="2" x14ac:dyDescent="0.25">
      <c r="A1220" s="34"/>
      <c r="B1220" s="33" t="str">
        <f t="shared" si="114"/>
        <v>Digital Input State Channel SP1 CH24</v>
      </c>
      <c r="C1220" s="34" t="s">
        <v>731</v>
      </c>
      <c r="D1220" s="21">
        <f t="shared" si="116"/>
        <v>1531</v>
      </c>
      <c r="J1220" s="82" t="s">
        <v>411</v>
      </c>
      <c r="K1220" s="115">
        <v>26</v>
      </c>
      <c r="L1220" s="34" t="s">
        <v>104</v>
      </c>
    </row>
    <row r="1221" spans="1:12" ht="15" hidden="1" customHeight="1" outlineLevel="2" x14ac:dyDescent="0.25">
      <c r="A1221" s="34"/>
      <c r="B1221" s="33" t="str">
        <f t="shared" si="114"/>
        <v>Digital Input State Channel SP2 CH1</v>
      </c>
      <c r="C1221" s="34" t="s">
        <v>732</v>
      </c>
      <c r="D1221" s="21">
        <f t="shared" si="116"/>
        <v>1532</v>
      </c>
      <c r="J1221" s="82" t="s">
        <v>411</v>
      </c>
      <c r="K1221" s="115">
        <v>27</v>
      </c>
      <c r="L1221" s="34" t="s">
        <v>104</v>
      </c>
    </row>
    <row r="1222" spans="1:12" ht="15" hidden="1" customHeight="1" outlineLevel="2" x14ac:dyDescent="0.25">
      <c r="A1222" s="34"/>
      <c r="B1222" s="33" t="str">
        <f t="shared" si="114"/>
        <v>Digital Input State Channel SP2 CH2</v>
      </c>
      <c r="C1222" s="34" t="s">
        <v>733</v>
      </c>
      <c r="D1222" s="21">
        <f t="shared" si="116"/>
        <v>1533</v>
      </c>
      <c r="J1222" s="82" t="s">
        <v>411</v>
      </c>
      <c r="K1222" s="115">
        <v>28</v>
      </c>
      <c r="L1222" s="34" t="s">
        <v>104</v>
      </c>
    </row>
    <row r="1223" spans="1:12" ht="15" hidden="1" customHeight="1" outlineLevel="2" x14ac:dyDescent="0.25">
      <c r="A1223" s="34"/>
      <c r="B1223" s="33" t="str">
        <f t="shared" si="114"/>
        <v>Digital Input State Channel SP2 CH3</v>
      </c>
      <c r="C1223" s="34" t="s">
        <v>734</v>
      </c>
      <c r="D1223" s="21">
        <f t="shared" si="116"/>
        <v>1534</v>
      </c>
      <c r="J1223" s="82" t="s">
        <v>411</v>
      </c>
      <c r="K1223" s="115">
        <v>29</v>
      </c>
      <c r="L1223" s="34" t="s">
        <v>104</v>
      </c>
    </row>
    <row r="1224" spans="1:12" ht="15" hidden="1" customHeight="1" outlineLevel="2" x14ac:dyDescent="0.25">
      <c r="A1224" s="34"/>
      <c r="B1224" s="33" t="str">
        <f t="shared" si="114"/>
        <v>Digital Input State Channel SP2 CH4</v>
      </c>
      <c r="C1224" s="34" t="s">
        <v>735</v>
      </c>
      <c r="D1224" s="21">
        <f t="shared" si="116"/>
        <v>1535</v>
      </c>
      <c r="J1224" s="82" t="s">
        <v>411</v>
      </c>
      <c r="K1224" s="115">
        <v>30</v>
      </c>
      <c r="L1224" s="34" t="s">
        <v>104</v>
      </c>
    </row>
    <row r="1225" spans="1:12" ht="15" hidden="1" customHeight="1" outlineLevel="2" x14ac:dyDescent="0.25">
      <c r="A1225" s="34"/>
      <c r="B1225" s="33" t="str">
        <f t="shared" si="114"/>
        <v>Digital Input State Channel SP2 CH5</v>
      </c>
      <c r="C1225" s="34" t="s">
        <v>736</v>
      </c>
      <c r="D1225" s="21">
        <f t="shared" si="116"/>
        <v>1536</v>
      </c>
      <c r="J1225" s="82" t="s">
        <v>411</v>
      </c>
      <c r="K1225" s="115">
        <v>31</v>
      </c>
      <c r="L1225" s="34" t="s">
        <v>104</v>
      </c>
    </row>
    <row r="1226" spans="1:12" ht="15" hidden="1" customHeight="1" outlineLevel="2" x14ac:dyDescent="0.25">
      <c r="A1226" s="34"/>
      <c r="B1226" s="33" t="str">
        <f t="shared" si="114"/>
        <v>Digital Input State Channel SP2 CH6</v>
      </c>
      <c r="C1226" s="34" t="s">
        <v>737</v>
      </c>
      <c r="D1226" s="21">
        <f t="shared" si="116"/>
        <v>1537</v>
      </c>
      <c r="J1226" s="82" t="s">
        <v>411</v>
      </c>
      <c r="K1226" s="115">
        <v>32</v>
      </c>
      <c r="L1226" s="34" t="s">
        <v>104</v>
      </c>
    </row>
    <row r="1227" spans="1:12" ht="15" hidden="1" customHeight="1" outlineLevel="2" x14ac:dyDescent="0.25">
      <c r="A1227" s="34"/>
      <c r="B1227" s="33" t="str">
        <f t="shared" si="114"/>
        <v>Digital Input State Channel SP2 CH7</v>
      </c>
      <c r="C1227" s="34" t="s">
        <v>738</v>
      </c>
      <c r="D1227" s="21">
        <f t="shared" si="116"/>
        <v>1538</v>
      </c>
      <c r="J1227" s="82" t="s">
        <v>411</v>
      </c>
      <c r="K1227" s="115">
        <v>33</v>
      </c>
      <c r="L1227" s="34" t="s">
        <v>104</v>
      </c>
    </row>
    <row r="1228" spans="1:12" ht="15" hidden="1" customHeight="1" outlineLevel="2" x14ac:dyDescent="0.25">
      <c r="A1228" s="34"/>
      <c r="B1228" s="33" t="str">
        <f t="shared" si="114"/>
        <v>Digital Input State Channel SP2 CH8</v>
      </c>
      <c r="C1228" s="34" t="s">
        <v>739</v>
      </c>
      <c r="D1228" s="21">
        <f t="shared" si="116"/>
        <v>1539</v>
      </c>
      <c r="J1228" s="82" t="s">
        <v>411</v>
      </c>
      <c r="K1228" s="115">
        <v>34</v>
      </c>
      <c r="L1228" s="34" t="s">
        <v>104</v>
      </c>
    </row>
    <row r="1229" spans="1:12" ht="15" hidden="1" customHeight="1" outlineLevel="2" x14ac:dyDescent="0.25">
      <c r="A1229" s="34"/>
      <c r="B1229" s="33" t="str">
        <f t="shared" ref="B1229:B1260" si="117">CONCATENATE("Digital Input State Channel ",C1229)</f>
        <v>Digital Input State Channel SP2 CH9</v>
      </c>
      <c r="C1229" s="34" t="s">
        <v>740</v>
      </c>
      <c r="D1229" s="21">
        <f t="shared" si="116"/>
        <v>1540</v>
      </c>
      <c r="J1229" s="82" t="s">
        <v>411</v>
      </c>
      <c r="K1229" s="115">
        <v>35</v>
      </c>
      <c r="L1229" s="34" t="s">
        <v>104</v>
      </c>
    </row>
    <row r="1230" spans="1:12" ht="15" hidden="1" customHeight="1" outlineLevel="2" x14ac:dyDescent="0.25">
      <c r="A1230" s="34"/>
      <c r="B1230" s="33" t="str">
        <f t="shared" si="117"/>
        <v>Digital Input State Channel SP2 CH10</v>
      </c>
      <c r="C1230" s="34" t="s">
        <v>741</v>
      </c>
      <c r="D1230" s="21">
        <f t="shared" ref="D1230:D1245" si="118">D1229+1</f>
        <v>1541</v>
      </c>
      <c r="J1230" s="82" t="s">
        <v>411</v>
      </c>
      <c r="K1230" s="115">
        <v>36</v>
      </c>
      <c r="L1230" s="34" t="s">
        <v>104</v>
      </c>
    </row>
    <row r="1231" spans="1:12" ht="15" hidden="1" customHeight="1" outlineLevel="2" x14ac:dyDescent="0.25">
      <c r="A1231" s="34"/>
      <c r="B1231" s="33" t="str">
        <f t="shared" si="117"/>
        <v>Digital Input State Channel SP2 CH11</v>
      </c>
      <c r="C1231" s="34" t="s">
        <v>742</v>
      </c>
      <c r="D1231" s="21">
        <f t="shared" si="118"/>
        <v>1542</v>
      </c>
      <c r="J1231" s="82" t="s">
        <v>411</v>
      </c>
      <c r="K1231" s="115">
        <v>37</v>
      </c>
      <c r="L1231" s="34" t="s">
        <v>104</v>
      </c>
    </row>
    <row r="1232" spans="1:12" ht="15" hidden="1" customHeight="1" outlineLevel="2" x14ac:dyDescent="0.25">
      <c r="A1232" s="34"/>
      <c r="B1232" s="33" t="str">
        <f t="shared" si="117"/>
        <v>Digital Input State Channel SP2 CH12</v>
      </c>
      <c r="C1232" s="34" t="s">
        <v>743</v>
      </c>
      <c r="D1232" s="21">
        <f t="shared" si="118"/>
        <v>1543</v>
      </c>
      <c r="J1232" s="82" t="s">
        <v>411</v>
      </c>
      <c r="K1232" s="115">
        <v>38</v>
      </c>
      <c r="L1232" s="34" t="s">
        <v>104</v>
      </c>
    </row>
    <row r="1233" spans="1:12" ht="15" hidden="1" customHeight="1" outlineLevel="2" x14ac:dyDescent="0.25">
      <c r="A1233" s="34"/>
      <c r="B1233" s="33" t="str">
        <f t="shared" si="117"/>
        <v>Digital Input State Channel SP2 CH13</v>
      </c>
      <c r="C1233" s="34" t="s">
        <v>744</v>
      </c>
      <c r="D1233" s="21">
        <f t="shared" si="118"/>
        <v>1544</v>
      </c>
      <c r="J1233" s="82" t="s">
        <v>411</v>
      </c>
      <c r="K1233" s="115">
        <v>39</v>
      </c>
      <c r="L1233" s="34" t="s">
        <v>104</v>
      </c>
    </row>
    <row r="1234" spans="1:12" ht="15" hidden="1" customHeight="1" outlineLevel="2" x14ac:dyDescent="0.25">
      <c r="A1234" s="34"/>
      <c r="B1234" s="33" t="str">
        <f t="shared" si="117"/>
        <v>Digital Input State Channel SP2 CH14</v>
      </c>
      <c r="C1234" s="34" t="s">
        <v>745</v>
      </c>
      <c r="D1234" s="21">
        <f t="shared" si="118"/>
        <v>1545</v>
      </c>
      <c r="J1234" s="82" t="s">
        <v>411</v>
      </c>
      <c r="K1234" s="115">
        <v>40</v>
      </c>
      <c r="L1234" s="34" t="s">
        <v>104</v>
      </c>
    </row>
    <row r="1235" spans="1:12" ht="15" hidden="1" customHeight="1" outlineLevel="2" x14ac:dyDescent="0.25">
      <c r="A1235" s="34"/>
      <c r="B1235" s="33" t="str">
        <f t="shared" si="117"/>
        <v>Digital Input State Channel SP2 CH15</v>
      </c>
      <c r="C1235" s="34" t="s">
        <v>746</v>
      </c>
      <c r="D1235" s="21">
        <f t="shared" si="118"/>
        <v>1546</v>
      </c>
      <c r="J1235" s="82" t="s">
        <v>411</v>
      </c>
      <c r="K1235" s="115">
        <v>41</v>
      </c>
      <c r="L1235" s="34" t="s">
        <v>104</v>
      </c>
    </row>
    <row r="1236" spans="1:12" ht="15" hidden="1" customHeight="1" outlineLevel="2" x14ac:dyDescent="0.25">
      <c r="A1236" s="34"/>
      <c r="B1236" s="33" t="str">
        <f t="shared" si="117"/>
        <v>Digital Input State Channel SP2 CH16</v>
      </c>
      <c r="C1236" s="34" t="s">
        <v>747</v>
      </c>
      <c r="D1236" s="21">
        <f t="shared" si="118"/>
        <v>1547</v>
      </c>
      <c r="J1236" s="82" t="s">
        <v>411</v>
      </c>
      <c r="K1236" s="115">
        <v>42</v>
      </c>
      <c r="L1236" s="34" t="s">
        <v>104</v>
      </c>
    </row>
    <row r="1237" spans="1:12" ht="15" hidden="1" customHeight="1" outlineLevel="2" x14ac:dyDescent="0.25">
      <c r="A1237" s="34"/>
      <c r="B1237" s="33" t="str">
        <f t="shared" si="117"/>
        <v>Digital Input State Channel SP2 CH17</v>
      </c>
      <c r="C1237" s="34" t="s">
        <v>748</v>
      </c>
      <c r="D1237" s="21">
        <f t="shared" si="118"/>
        <v>1548</v>
      </c>
      <c r="J1237" s="82" t="s">
        <v>411</v>
      </c>
      <c r="K1237" s="115">
        <v>43</v>
      </c>
      <c r="L1237" s="34" t="s">
        <v>104</v>
      </c>
    </row>
    <row r="1238" spans="1:12" ht="15" hidden="1" customHeight="1" outlineLevel="2" x14ac:dyDescent="0.25">
      <c r="A1238" s="34"/>
      <c r="B1238" s="33" t="str">
        <f t="shared" si="117"/>
        <v>Digital Input State Channel SP2 CH18</v>
      </c>
      <c r="C1238" s="34" t="s">
        <v>749</v>
      </c>
      <c r="D1238" s="21">
        <f t="shared" si="118"/>
        <v>1549</v>
      </c>
      <c r="J1238" s="82" t="s">
        <v>411</v>
      </c>
      <c r="K1238" s="115">
        <v>44</v>
      </c>
      <c r="L1238" s="34" t="s">
        <v>104</v>
      </c>
    </row>
    <row r="1239" spans="1:12" ht="15" hidden="1" customHeight="1" outlineLevel="2" x14ac:dyDescent="0.25">
      <c r="A1239" s="34"/>
      <c r="B1239" s="33" t="str">
        <f t="shared" si="117"/>
        <v>Digital Input State Channel SP2 CH19</v>
      </c>
      <c r="C1239" s="34" t="s">
        <v>750</v>
      </c>
      <c r="D1239" s="21">
        <f t="shared" si="118"/>
        <v>1550</v>
      </c>
      <c r="J1239" s="82" t="s">
        <v>411</v>
      </c>
      <c r="K1239" s="115">
        <v>45</v>
      </c>
      <c r="L1239" s="34" t="s">
        <v>104</v>
      </c>
    </row>
    <row r="1240" spans="1:12" ht="15" hidden="1" customHeight="1" outlineLevel="2" x14ac:dyDescent="0.25">
      <c r="A1240" s="34"/>
      <c r="B1240" s="33" t="str">
        <f t="shared" si="117"/>
        <v>Digital Input State Channel SP2 CH20</v>
      </c>
      <c r="C1240" s="34" t="s">
        <v>751</v>
      </c>
      <c r="D1240" s="21">
        <f t="shared" si="118"/>
        <v>1551</v>
      </c>
      <c r="J1240" s="82" t="s">
        <v>411</v>
      </c>
      <c r="K1240" s="115">
        <v>46</v>
      </c>
      <c r="L1240" s="34" t="s">
        <v>104</v>
      </c>
    </row>
    <row r="1241" spans="1:12" ht="15" hidden="1" customHeight="1" outlineLevel="2" x14ac:dyDescent="0.25">
      <c r="A1241" s="34"/>
      <c r="B1241" s="33" t="str">
        <f t="shared" si="117"/>
        <v>Digital Input State Channel SP2 CH21</v>
      </c>
      <c r="C1241" s="34" t="s">
        <v>752</v>
      </c>
      <c r="D1241" s="21">
        <f t="shared" si="118"/>
        <v>1552</v>
      </c>
      <c r="J1241" s="82" t="s">
        <v>411</v>
      </c>
      <c r="K1241" s="115">
        <v>47</v>
      </c>
      <c r="L1241" s="34" t="s">
        <v>104</v>
      </c>
    </row>
    <row r="1242" spans="1:12" ht="15" hidden="1" customHeight="1" outlineLevel="2" x14ac:dyDescent="0.25">
      <c r="A1242" s="34"/>
      <c r="B1242" s="33" t="str">
        <f t="shared" si="117"/>
        <v>Digital Input State Channel SP2 CH22</v>
      </c>
      <c r="C1242" s="34" t="s">
        <v>753</v>
      </c>
      <c r="D1242" s="21">
        <f t="shared" si="118"/>
        <v>1553</v>
      </c>
      <c r="J1242" s="82" t="s">
        <v>411</v>
      </c>
      <c r="K1242" s="115">
        <v>48</v>
      </c>
      <c r="L1242" s="34" t="s">
        <v>104</v>
      </c>
    </row>
    <row r="1243" spans="1:12" ht="15" hidden="1" customHeight="1" outlineLevel="2" x14ac:dyDescent="0.25">
      <c r="A1243" s="34"/>
      <c r="B1243" s="33" t="str">
        <f t="shared" si="117"/>
        <v>Digital Input State Channel SP2 CH23</v>
      </c>
      <c r="C1243" s="34" t="s">
        <v>754</v>
      </c>
      <c r="D1243" s="21">
        <f t="shared" si="118"/>
        <v>1554</v>
      </c>
      <c r="J1243" s="82" t="s">
        <v>411</v>
      </c>
      <c r="K1243" s="115">
        <v>49</v>
      </c>
      <c r="L1243" s="34" t="s">
        <v>104</v>
      </c>
    </row>
    <row r="1244" spans="1:12" ht="15" hidden="1" customHeight="1" outlineLevel="2" x14ac:dyDescent="0.25">
      <c r="A1244" s="34"/>
      <c r="B1244" s="33" t="str">
        <f t="shared" si="117"/>
        <v>Digital Input State Channel SP2 CH24</v>
      </c>
      <c r="C1244" s="34" t="s">
        <v>755</v>
      </c>
      <c r="D1244" s="21">
        <f t="shared" si="118"/>
        <v>1555</v>
      </c>
      <c r="J1244" s="82" t="s">
        <v>411</v>
      </c>
      <c r="K1244" s="115">
        <v>50</v>
      </c>
      <c r="L1244" s="34" t="s">
        <v>104</v>
      </c>
    </row>
    <row r="1245" spans="1:12" ht="15" hidden="1" customHeight="1" outlineLevel="2" x14ac:dyDescent="0.25">
      <c r="A1245" s="34"/>
      <c r="B1245" s="33" t="str">
        <f t="shared" si="117"/>
        <v>Digital Input State Channel SP3 CH1</v>
      </c>
      <c r="C1245" s="34" t="s">
        <v>756</v>
      </c>
      <c r="D1245" s="21">
        <f t="shared" si="118"/>
        <v>1556</v>
      </c>
      <c r="J1245" s="82" t="s">
        <v>411</v>
      </c>
      <c r="K1245" s="115">
        <v>51</v>
      </c>
      <c r="L1245" s="34" t="s">
        <v>104</v>
      </c>
    </row>
    <row r="1246" spans="1:12" ht="15" hidden="1" customHeight="1" outlineLevel="2" x14ac:dyDescent="0.25">
      <c r="A1246" s="34"/>
      <c r="B1246" s="33" t="str">
        <f t="shared" si="117"/>
        <v>Digital Input State Channel SP3 CH2</v>
      </c>
      <c r="C1246" s="34" t="s">
        <v>757</v>
      </c>
      <c r="D1246" s="21">
        <f t="shared" ref="D1246:D1261" si="119">D1245+1</f>
        <v>1557</v>
      </c>
      <c r="J1246" s="82" t="s">
        <v>411</v>
      </c>
      <c r="K1246" s="115">
        <v>52</v>
      </c>
      <c r="L1246" s="34" t="s">
        <v>104</v>
      </c>
    </row>
    <row r="1247" spans="1:12" ht="15" hidden="1" customHeight="1" outlineLevel="2" x14ac:dyDescent="0.25">
      <c r="A1247" s="34"/>
      <c r="B1247" s="33" t="str">
        <f t="shared" si="117"/>
        <v>Digital Input State Channel SP3 CH3</v>
      </c>
      <c r="C1247" s="34" t="s">
        <v>758</v>
      </c>
      <c r="D1247" s="21">
        <f t="shared" si="119"/>
        <v>1558</v>
      </c>
      <c r="J1247" s="82" t="s">
        <v>411</v>
      </c>
      <c r="K1247" s="115">
        <v>53</v>
      </c>
      <c r="L1247" s="34" t="s">
        <v>104</v>
      </c>
    </row>
    <row r="1248" spans="1:12" ht="15" hidden="1" customHeight="1" outlineLevel="2" x14ac:dyDescent="0.25">
      <c r="A1248" s="34"/>
      <c r="B1248" s="33" t="str">
        <f t="shared" si="117"/>
        <v>Digital Input State Channel SP3 CH4</v>
      </c>
      <c r="C1248" s="34" t="s">
        <v>759</v>
      </c>
      <c r="D1248" s="21">
        <f t="shared" si="119"/>
        <v>1559</v>
      </c>
      <c r="J1248" s="82" t="s">
        <v>411</v>
      </c>
      <c r="K1248" s="115">
        <v>54</v>
      </c>
      <c r="L1248" s="34" t="s">
        <v>104</v>
      </c>
    </row>
    <row r="1249" spans="1:12" ht="15" hidden="1" customHeight="1" outlineLevel="2" x14ac:dyDescent="0.25">
      <c r="A1249" s="34"/>
      <c r="B1249" s="33" t="str">
        <f t="shared" si="117"/>
        <v>Digital Input State Channel SP3 CH5</v>
      </c>
      <c r="C1249" s="34" t="s">
        <v>760</v>
      </c>
      <c r="D1249" s="21">
        <f t="shared" si="119"/>
        <v>1560</v>
      </c>
      <c r="J1249" s="82" t="s">
        <v>411</v>
      </c>
      <c r="K1249" s="115">
        <v>55</v>
      </c>
      <c r="L1249" s="34" t="s">
        <v>104</v>
      </c>
    </row>
    <row r="1250" spans="1:12" ht="15" hidden="1" customHeight="1" outlineLevel="2" x14ac:dyDescent="0.25">
      <c r="A1250" s="34"/>
      <c r="B1250" s="33" t="str">
        <f t="shared" si="117"/>
        <v>Digital Input State Channel SP3 CH6</v>
      </c>
      <c r="C1250" s="34" t="s">
        <v>761</v>
      </c>
      <c r="D1250" s="21">
        <f t="shared" si="119"/>
        <v>1561</v>
      </c>
      <c r="J1250" s="82" t="s">
        <v>411</v>
      </c>
      <c r="K1250" s="115">
        <v>56</v>
      </c>
      <c r="L1250" s="34" t="s">
        <v>104</v>
      </c>
    </row>
    <row r="1251" spans="1:12" ht="15" hidden="1" customHeight="1" outlineLevel="2" x14ac:dyDescent="0.25">
      <c r="A1251" s="34"/>
      <c r="B1251" s="33" t="str">
        <f t="shared" si="117"/>
        <v>Digital Input State Channel SP3 CH7</v>
      </c>
      <c r="C1251" s="34" t="s">
        <v>762</v>
      </c>
      <c r="D1251" s="21">
        <f t="shared" si="119"/>
        <v>1562</v>
      </c>
      <c r="J1251" s="82" t="s">
        <v>411</v>
      </c>
      <c r="K1251" s="115">
        <v>57</v>
      </c>
      <c r="L1251" s="34" t="s">
        <v>104</v>
      </c>
    </row>
    <row r="1252" spans="1:12" ht="15" hidden="1" customHeight="1" outlineLevel="2" x14ac:dyDescent="0.25">
      <c r="A1252" s="34"/>
      <c r="B1252" s="33" t="str">
        <f t="shared" si="117"/>
        <v>Digital Input State Channel SP3 CH8</v>
      </c>
      <c r="C1252" s="34" t="s">
        <v>763</v>
      </c>
      <c r="D1252" s="21">
        <f t="shared" si="119"/>
        <v>1563</v>
      </c>
      <c r="J1252" s="82" t="s">
        <v>411</v>
      </c>
      <c r="K1252" s="115">
        <v>58</v>
      </c>
      <c r="L1252" s="34" t="s">
        <v>104</v>
      </c>
    </row>
    <row r="1253" spans="1:12" ht="15" hidden="1" customHeight="1" outlineLevel="2" x14ac:dyDescent="0.25">
      <c r="A1253" s="34"/>
      <c r="B1253" s="33" t="str">
        <f t="shared" si="117"/>
        <v>Digital Input State Channel SP3 CH9</v>
      </c>
      <c r="C1253" s="34" t="s">
        <v>764</v>
      </c>
      <c r="D1253" s="21">
        <f t="shared" si="119"/>
        <v>1564</v>
      </c>
      <c r="J1253" s="82" t="s">
        <v>411</v>
      </c>
      <c r="K1253" s="115">
        <v>59</v>
      </c>
      <c r="L1253" s="34" t="s">
        <v>104</v>
      </c>
    </row>
    <row r="1254" spans="1:12" ht="15" hidden="1" customHeight="1" outlineLevel="2" x14ac:dyDescent="0.25">
      <c r="A1254" s="34"/>
      <c r="B1254" s="33" t="str">
        <f t="shared" si="117"/>
        <v>Digital Input State Channel SP3 CH10</v>
      </c>
      <c r="C1254" s="34" t="s">
        <v>765</v>
      </c>
      <c r="D1254" s="21">
        <f t="shared" si="119"/>
        <v>1565</v>
      </c>
      <c r="J1254" s="82" t="s">
        <v>411</v>
      </c>
      <c r="K1254" s="115">
        <v>60</v>
      </c>
      <c r="L1254" s="34" t="s">
        <v>104</v>
      </c>
    </row>
    <row r="1255" spans="1:12" ht="15" hidden="1" customHeight="1" outlineLevel="2" x14ac:dyDescent="0.25">
      <c r="A1255" s="34"/>
      <c r="B1255" s="33" t="str">
        <f t="shared" si="117"/>
        <v>Digital Input State Channel SP3 CH11</v>
      </c>
      <c r="C1255" s="34" t="s">
        <v>766</v>
      </c>
      <c r="D1255" s="21">
        <f t="shared" si="119"/>
        <v>1566</v>
      </c>
      <c r="J1255" s="82" t="s">
        <v>411</v>
      </c>
      <c r="K1255" s="115">
        <v>61</v>
      </c>
      <c r="L1255" s="34" t="s">
        <v>104</v>
      </c>
    </row>
    <row r="1256" spans="1:12" ht="15" hidden="1" customHeight="1" outlineLevel="2" x14ac:dyDescent="0.25">
      <c r="A1256" s="34"/>
      <c r="B1256" s="33" t="str">
        <f t="shared" si="117"/>
        <v>Digital Input State Channel SP3 CH12</v>
      </c>
      <c r="C1256" s="34" t="s">
        <v>767</v>
      </c>
      <c r="D1256" s="21">
        <f t="shared" si="119"/>
        <v>1567</v>
      </c>
      <c r="J1256" s="82" t="s">
        <v>411</v>
      </c>
      <c r="K1256" s="115">
        <v>62</v>
      </c>
      <c r="L1256" s="34" t="s">
        <v>104</v>
      </c>
    </row>
    <row r="1257" spans="1:12" ht="15" hidden="1" customHeight="1" outlineLevel="2" x14ac:dyDescent="0.25">
      <c r="A1257" s="34"/>
      <c r="B1257" s="33" t="str">
        <f t="shared" si="117"/>
        <v>Digital Input State Channel SP3 CH13</v>
      </c>
      <c r="C1257" s="34" t="s">
        <v>768</v>
      </c>
      <c r="D1257" s="21">
        <f t="shared" si="119"/>
        <v>1568</v>
      </c>
      <c r="J1257" s="82" t="s">
        <v>411</v>
      </c>
      <c r="K1257" s="115">
        <v>63</v>
      </c>
      <c r="L1257" s="34" t="s">
        <v>104</v>
      </c>
    </row>
    <row r="1258" spans="1:12" ht="15" hidden="1" customHeight="1" outlineLevel="2" x14ac:dyDescent="0.25">
      <c r="A1258" s="34"/>
      <c r="B1258" s="33" t="str">
        <f t="shared" si="117"/>
        <v>Digital Input State Channel SP3 CH14</v>
      </c>
      <c r="C1258" s="34" t="s">
        <v>769</v>
      </c>
      <c r="D1258" s="21">
        <f t="shared" si="119"/>
        <v>1569</v>
      </c>
      <c r="J1258" s="82" t="s">
        <v>411</v>
      </c>
      <c r="K1258" s="115">
        <v>64</v>
      </c>
      <c r="L1258" s="34" t="s">
        <v>104</v>
      </c>
    </row>
    <row r="1259" spans="1:12" ht="15" hidden="1" customHeight="1" outlineLevel="2" x14ac:dyDescent="0.25">
      <c r="A1259" s="34"/>
      <c r="B1259" s="33" t="str">
        <f t="shared" si="117"/>
        <v>Digital Input State Channel SP3 CH15</v>
      </c>
      <c r="C1259" s="34" t="s">
        <v>770</v>
      </c>
      <c r="D1259" s="21">
        <f t="shared" si="119"/>
        <v>1570</v>
      </c>
      <c r="J1259" s="82" t="s">
        <v>411</v>
      </c>
      <c r="K1259" s="115">
        <v>65</v>
      </c>
      <c r="L1259" s="34" t="s">
        <v>104</v>
      </c>
    </row>
    <row r="1260" spans="1:12" ht="15" hidden="1" customHeight="1" outlineLevel="2" x14ac:dyDescent="0.25">
      <c r="A1260" s="34"/>
      <c r="B1260" s="33" t="str">
        <f t="shared" si="117"/>
        <v>Digital Input State Channel SP3 CH16</v>
      </c>
      <c r="C1260" s="34" t="s">
        <v>771</v>
      </c>
      <c r="D1260" s="21">
        <f t="shared" si="119"/>
        <v>1571</v>
      </c>
      <c r="J1260" s="82" t="s">
        <v>411</v>
      </c>
      <c r="K1260" s="115">
        <v>66</v>
      </c>
      <c r="L1260" s="34" t="s">
        <v>104</v>
      </c>
    </row>
    <row r="1261" spans="1:12" ht="15" hidden="1" customHeight="1" outlineLevel="2" x14ac:dyDescent="0.25">
      <c r="A1261" s="34"/>
      <c r="B1261" s="33" t="str">
        <f t="shared" ref="B1261:B1292" si="120">CONCATENATE("Digital Input State Channel ",C1261)</f>
        <v>Digital Input State Channel SP3 CH17</v>
      </c>
      <c r="C1261" s="34" t="s">
        <v>772</v>
      </c>
      <c r="D1261" s="21">
        <f t="shared" si="119"/>
        <v>1572</v>
      </c>
      <c r="J1261" s="82" t="s">
        <v>411</v>
      </c>
      <c r="K1261" s="115">
        <v>67</v>
      </c>
      <c r="L1261" s="34" t="s">
        <v>104</v>
      </c>
    </row>
    <row r="1262" spans="1:12" ht="15" hidden="1" customHeight="1" outlineLevel="2" x14ac:dyDescent="0.25">
      <c r="A1262" s="34"/>
      <c r="B1262" s="33" t="str">
        <f t="shared" si="120"/>
        <v>Digital Input State Channel SP3 CH18</v>
      </c>
      <c r="C1262" s="34" t="s">
        <v>773</v>
      </c>
      <c r="D1262" s="21">
        <f t="shared" ref="D1262:D1277" si="121">D1261+1</f>
        <v>1573</v>
      </c>
      <c r="J1262" s="82" t="s">
        <v>411</v>
      </c>
      <c r="K1262" s="115">
        <v>68</v>
      </c>
      <c r="L1262" s="34" t="s">
        <v>104</v>
      </c>
    </row>
    <row r="1263" spans="1:12" ht="15" hidden="1" customHeight="1" outlineLevel="2" x14ac:dyDescent="0.25">
      <c r="A1263" s="34"/>
      <c r="B1263" s="33" t="str">
        <f t="shared" si="120"/>
        <v>Digital Input State Channel SP3 CH19</v>
      </c>
      <c r="C1263" s="34" t="s">
        <v>774</v>
      </c>
      <c r="D1263" s="21">
        <f t="shared" si="121"/>
        <v>1574</v>
      </c>
      <c r="J1263" s="82" t="s">
        <v>411</v>
      </c>
      <c r="K1263" s="115">
        <v>69</v>
      </c>
      <c r="L1263" s="34" t="s">
        <v>104</v>
      </c>
    </row>
    <row r="1264" spans="1:12" ht="15" hidden="1" customHeight="1" outlineLevel="2" x14ac:dyDescent="0.25">
      <c r="A1264" s="34"/>
      <c r="B1264" s="33" t="str">
        <f t="shared" si="120"/>
        <v>Digital Input State Channel SP3 CH20</v>
      </c>
      <c r="C1264" s="34" t="s">
        <v>775</v>
      </c>
      <c r="D1264" s="21">
        <f t="shared" si="121"/>
        <v>1575</v>
      </c>
      <c r="J1264" s="82" t="s">
        <v>411</v>
      </c>
      <c r="K1264" s="115">
        <v>70</v>
      </c>
      <c r="L1264" s="34" t="s">
        <v>104</v>
      </c>
    </row>
    <row r="1265" spans="1:12" ht="15" hidden="1" customHeight="1" outlineLevel="2" x14ac:dyDescent="0.25">
      <c r="A1265" s="34"/>
      <c r="B1265" s="33" t="str">
        <f t="shared" si="120"/>
        <v>Digital Input State Channel SP3 CH21</v>
      </c>
      <c r="C1265" s="34" t="s">
        <v>776</v>
      </c>
      <c r="D1265" s="21">
        <f t="shared" si="121"/>
        <v>1576</v>
      </c>
      <c r="J1265" s="82" t="s">
        <v>411</v>
      </c>
      <c r="K1265" s="115">
        <v>71</v>
      </c>
      <c r="L1265" s="34" t="s">
        <v>104</v>
      </c>
    </row>
    <row r="1266" spans="1:12" ht="15" hidden="1" customHeight="1" outlineLevel="2" x14ac:dyDescent="0.25">
      <c r="A1266" s="34"/>
      <c r="B1266" s="33" t="str">
        <f t="shared" si="120"/>
        <v>Digital Input State Channel SP3 CH22</v>
      </c>
      <c r="C1266" s="34" t="s">
        <v>777</v>
      </c>
      <c r="D1266" s="21">
        <f t="shared" si="121"/>
        <v>1577</v>
      </c>
      <c r="J1266" s="82" t="s">
        <v>411</v>
      </c>
      <c r="K1266" s="115">
        <v>72</v>
      </c>
      <c r="L1266" s="34" t="s">
        <v>104</v>
      </c>
    </row>
    <row r="1267" spans="1:12" ht="15" hidden="1" customHeight="1" outlineLevel="2" x14ac:dyDescent="0.25">
      <c r="A1267" s="34"/>
      <c r="B1267" s="33" t="str">
        <f t="shared" si="120"/>
        <v>Digital Input State Channel SP3 CH23</v>
      </c>
      <c r="C1267" s="34" t="s">
        <v>778</v>
      </c>
      <c r="D1267" s="21">
        <f t="shared" si="121"/>
        <v>1578</v>
      </c>
      <c r="J1267" s="82" t="s">
        <v>411</v>
      </c>
      <c r="K1267" s="115">
        <v>73</v>
      </c>
      <c r="L1267" s="34" t="s">
        <v>104</v>
      </c>
    </row>
    <row r="1268" spans="1:12" ht="15" hidden="1" customHeight="1" outlineLevel="2" x14ac:dyDescent="0.25">
      <c r="A1268" s="34"/>
      <c r="B1268" s="33" t="str">
        <f t="shared" si="120"/>
        <v>Digital Input State Channel SP3 CH24</v>
      </c>
      <c r="C1268" s="34" t="s">
        <v>779</v>
      </c>
      <c r="D1268" s="21">
        <f t="shared" si="121"/>
        <v>1579</v>
      </c>
      <c r="J1268" s="82" t="s">
        <v>411</v>
      </c>
      <c r="K1268" s="115">
        <v>74</v>
      </c>
      <c r="L1268" s="34" t="s">
        <v>104</v>
      </c>
    </row>
    <row r="1269" spans="1:12" ht="15" hidden="1" customHeight="1" outlineLevel="2" x14ac:dyDescent="0.25">
      <c r="A1269" s="34"/>
      <c r="B1269" s="33" t="str">
        <f t="shared" si="120"/>
        <v>Digital Input State Channel SP4 CH1</v>
      </c>
      <c r="C1269" s="34" t="s">
        <v>781</v>
      </c>
      <c r="D1269" s="21">
        <f t="shared" si="121"/>
        <v>1580</v>
      </c>
      <c r="J1269" s="82" t="s">
        <v>411</v>
      </c>
      <c r="K1269" s="115">
        <v>75</v>
      </c>
      <c r="L1269" s="34" t="s">
        <v>104</v>
      </c>
    </row>
    <row r="1270" spans="1:12" ht="15" hidden="1" customHeight="1" outlineLevel="2" x14ac:dyDescent="0.25">
      <c r="A1270" s="34"/>
      <c r="B1270" s="33" t="str">
        <f t="shared" si="120"/>
        <v>Digital Input State Channel SP4 CH2</v>
      </c>
      <c r="C1270" s="34" t="s">
        <v>780</v>
      </c>
      <c r="D1270" s="21">
        <f t="shared" si="121"/>
        <v>1581</v>
      </c>
      <c r="J1270" s="82" t="s">
        <v>411</v>
      </c>
      <c r="K1270" s="115">
        <v>76</v>
      </c>
      <c r="L1270" s="34" t="s">
        <v>104</v>
      </c>
    </row>
    <row r="1271" spans="1:12" ht="15" hidden="1" customHeight="1" outlineLevel="2" x14ac:dyDescent="0.25">
      <c r="A1271" s="34"/>
      <c r="B1271" s="33" t="str">
        <f t="shared" si="120"/>
        <v>Digital Input State Channel SP4 CH3</v>
      </c>
      <c r="C1271" s="34" t="s">
        <v>782</v>
      </c>
      <c r="D1271" s="21">
        <f t="shared" si="121"/>
        <v>1582</v>
      </c>
      <c r="J1271" s="82" t="s">
        <v>411</v>
      </c>
      <c r="K1271" s="115">
        <v>77</v>
      </c>
      <c r="L1271" s="34" t="s">
        <v>104</v>
      </c>
    </row>
    <row r="1272" spans="1:12" ht="15" hidden="1" customHeight="1" outlineLevel="2" x14ac:dyDescent="0.25">
      <c r="A1272" s="34"/>
      <c r="B1272" s="33" t="str">
        <f t="shared" si="120"/>
        <v>Digital Input State Channel SP4 CH4</v>
      </c>
      <c r="C1272" s="34" t="s">
        <v>783</v>
      </c>
      <c r="D1272" s="21">
        <f t="shared" si="121"/>
        <v>1583</v>
      </c>
      <c r="J1272" s="82" t="s">
        <v>411</v>
      </c>
      <c r="K1272" s="115">
        <v>78</v>
      </c>
      <c r="L1272" s="34" t="s">
        <v>104</v>
      </c>
    </row>
    <row r="1273" spans="1:12" ht="15" hidden="1" customHeight="1" outlineLevel="2" x14ac:dyDescent="0.25">
      <c r="A1273" s="34"/>
      <c r="B1273" s="33" t="str">
        <f t="shared" si="120"/>
        <v>Digital Input State Channel SP4 CH5</v>
      </c>
      <c r="C1273" s="34" t="s">
        <v>784</v>
      </c>
      <c r="D1273" s="21">
        <f t="shared" si="121"/>
        <v>1584</v>
      </c>
      <c r="J1273" s="82" t="s">
        <v>411</v>
      </c>
      <c r="K1273" s="115">
        <v>79</v>
      </c>
      <c r="L1273" s="34" t="s">
        <v>104</v>
      </c>
    </row>
    <row r="1274" spans="1:12" ht="15" hidden="1" customHeight="1" outlineLevel="2" x14ac:dyDescent="0.25">
      <c r="A1274" s="34"/>
      <c r="B1274" s="33" t="str">
        <f t="shared" si="120"/>
        <v>Digital Input State Channel SP4 CH6</v>
      </c>
      <c r="C1274" s="34" t="s">
        <v>785</v>
      </c>
      <c r="D1274" s="21">
        <f t="shared" si="121"/>
        <v>1585</v>
      </c>
      <c r="J1274" s="82" t="s">
        <v>411</v>
      </c>
      <c r="K1274" s="115">
        <v>80</v>
      </c>
      <c r="L1274" s="34" t="s">
        <v>104</v>
      </c>
    </row>
    <row r="1275" spans="1:12" ht="15" hidden="1" customHeight="1" outlineLevel="2" x14ac:dyDescent="0.25">
      <c r="A1275" s="34"/>
      <c r="B1275" s="33" t="str">
        <f t="shared" si="120"/>
        <v>Digital Input State Channel SP4 CH7</v>
      </c>
      <c r="C1275" s="34" t="s">
        <v>786</v>
      </c>
      <c r="D1275" s="21">
        <f t="shared" si="121"/>
        <v>1586</v>
      </c>
      <c r="J1275" s="82" t="s">
        <v>411</v>
      </c>
      <c r="K1275" s="115">
        <v>81</v>
      </c>
      <c r="L1275" s="34" t="s">
        <v>104</v>
      </c>
    </row>
    <row r="1276" spans="1:12" ht="15" hidden="1" customHeight="1" outlineLevel="2" x14ac:dyDescent="0.25">
      <c r="A1276" s="34"/>
      <c r="B1276" s="33" t="str">
        <f t="shared" si="120"/>
        <v>Digital Input State Channel SP4 CH8</v>
      </c>
      <c r="C1276" s="34" t="s">
        <v>787</v>
      </c>
      <c r="D1276" s="21">
        <f t="shared" si="121"/>
        <v>1587</v>
      </c>
      <c r="J1276" s="82" t="s">
        <v>411</v>
      </c>
      <c r="K1276" s="115">
        <v>82</v>
      </c>
      <c r="L1276" s="34" t="s">
        <v>104</v>
      </c>
    </row>
    <row r="1277" spans="1:12" ht="15" hidden="1" customHeight="1" outlineLevel="2" x14ac:dyDescent="0.25">
      <c r="A1277" s="34"/>
      <c r="B1277" s="33" t="str">
        <f t="shared" si="120"/>
        <v>Digital Input State Channel SP4 CH9</v>
      </c>
      <c r="C1277" s="34" t="s">
        <v>788</v>
      </c>
      <c r="D1277" s="21">
        <f t="shared" si="121"/>
        <v>1588</v>
      </c>
      <c r="J1277" s="82" t="s">
        <v>411</v>
      </c>
      <c r="K1277" s="115">
        <v>83</v>
      </c>
      <c r="L1277" s="34" t="s">
        <v>104</v>
      </c>
    </row>
    <row r="1278" spans="1:12" ht="15" hidden="1" customHeight="1" outlineLevel="2" x14ac:dyDescent="0.25">
      <c r="A1278" s="34"/>
      <c r="B1278" s="33" t="str">
        <f t="shared" si="120"/>
        <v>Digital Input State Channel SP4 CH10</v>
      </c>
      <c r="C1278" s="34" t="s">
        <v>789</v>
      </c>
      <c r="D1278" s="21">
        <f t="shared" ref="D1278:D1292" si="122">D1277+1</f>
        <v>1589</v>
      </c>
      <c r="J1278" s="82" t="s">
        <v>411</v>
      </c>
      <c r="K1278" s="115">
        <v>84</v>
      </c>
      <c r="L1278" s="34" t="s">
        <v>104</v>
      </c>
    </row>
    <row r="1279" spans="1:12" ht="15" hidden="1" customHeight="1" outlineLevel="2" x14ac:dyDescent="0.25">
      <c r="A1279" s="34"/>
      <c r="B1279" s="33" t="str">
        <f t="shared" si="120"/>
        <v>Digital Input State Channel SP4 CH11</v>
      </c>
      <c r="C1279" s="34" t="s">
        <v>790</v>
      </c>
      <c r="D1279" s="21">
        <f t="shared" si="122"/>
        <v>1590</v>
      </c>
      <c r="J1279" s="82" t="s">
        <v>411</v>
      </c>
      <c r="K1279" s="115">
        <v>85</v>
      </c>
      <c r="L1279" s="34" t="s">
        <v>104</v>
      </c>
    </row>
    <row r="1280" spans="1:12" ht="15" hidden="1" customHeight="1" outlineLevel="2" x14ac:dyDescent="0.25">
      <c r="A1280" s="34"/>
      <c r="B1280" s="33" t="str">
        <f t="shared" si="120"/>
        <v>Digital Input State Channel SP4 CH12</v>
      </c>
      <c r="C1280" s="34" t="s">
        <v>791</v>
      </c>
      <c r="D1280" s="21">
        <f t="shared" si="122"/>
        <v>1591</v>
      </c>
      <c r="J1280" s="82" t="s">
        <v>411</v>
      </c>
      <c r="K1280" s="115">
        <v>86</v>
      </c>
      <c r="L1280" s="34" t="s">
        <v>104</v>
      </c>
    </row>
    <row r="1281" spans="1:16" ht="15" hidden="1" customHeight="1" outlineLevel="2" x14ac:dyDescent="0.25">
      <c r="A1281" s="34"/>
      <c r="B1281" s="33" t="str">
        <f t="shared" si="120"/>
        <v>Digital Input State Channel SP4 CH13</v>
      </c>
      <c r="C1281" s="34" t="s">
        <v>792</v>
      </c>
      <c r="D1281" s="21">
        <f t="shared" si="122"/>
        <v>1592</v>
      </c>
      <c r="J1281" s="82" t="s">
        <v>411</v>
      </c>
      <c r="K1281" s="115">
        <v>87</v>
      </c>
      <c r="L1281" s="34" t="s">
        <v>104</v>
      </c>
    </row>
    <row r="1282" spans="1:16" ht="15" hidden="1" customHeight="1" outlineLevel="2" x14ac:dyDescent="0.25">
      <c r="A1282" s="34"/>
      <c r="B1282" s="33" t="str">
        <f t="shared" si="120"/>
        <v>Digital Input State Channel SP4 CH14</v>
      </c>
      <c r="C1282" s="34" t="s">
        <v>793</v>
      </c>
      <c r="D1282" s="21">
        <f t="shared" si="122"/>
        <v>1593</v>
      </c>
      <c r="J1282" s="82" t="s">
        <v>411</v>
      </c>
      <c r="K1282" s="115">
        <v>88</v>
      </c>
      <c r="L1282" s="34" t="s">
        <v>104</v>
      </c>
    </row>
    <row r="1283" spans="1:16" ht="15" hidden="1" customHeight="1" outlineLevel="2" x14ac:dyDescent="0.25">
      <c r="A1283" s="34"/>
      <c r="B1283" s="33" t="str">
        <f t="shared" si="120"/>
        <v>Digital Input State Channel SP4 CH15</v>
      </c>
      <c r="C1283" s="34" t="s">
        <v>794</v>
      </c>
      <c r="D1283" s="21">
        <f t="shared" si="122"/>
        <v>1594</v>
      </c>
      <c r="J1283" s="82" t="s">
        <v>411</v>
      </c>
      <c r="K1283" s="115">
        <v>89</v>
      </c>
      <c r="L1283" s="34" t="s">
        <v>104</v>
      </c>
    </row>
    <row r="1284" spans="1:16" ht="15" hidden="1" customHeight="1" outlineLevel="2" x14ac:dyDescent="0.25">
      <c r="A1284" s="34"/>
      <c r="B1284" s="33" t="str">
        <f t="shared" si="120"/>
        <v>Digital Input State Channel SP4 CH16</v>
      </c>
      <c r="C1284" s="34" t="s">
        <v>795</v>
      </c>
      <c r="D1284" s="21">
        <f t="shared" si="122"/>
        <v>1595</v>
      </c>
      <c r="J1284" s="82" t="s">
        <v>411</v>
      </c>
      <c r="K1284" s="115">
        <v>90</v>
      </c>
      <c r="L1284" s="34" t="s">
        <v>104</v>
      </c>
    </row>
    <row r="1285" spans="1:16" ht="15" hidden="1" customHeight="1" outlineLevel="2" x14ac:dyDescent="0.25">
      <c r="A1285" s="34"/>
      <c r="B1285" s="33" t="str">
        <f t="shared" si="120"/>
        <v>Digital Input State Channel SP4 CH17</v>
      </c>
      <c r="C1285" s="34" t="s">
        <v>796</v>
      </c>
      <c r="D1285" s="21">
        <f t="shared" si="122"/>
        <v>1596</v>
      </c>
      <c r="J1285" s="82" t="s">
        <v>411</v>
      </c>
      <c r="K1285" s="115">
        <v>91</v>
      </c>
      <c r="L1285" s="34" t="s">
        <v>104</v>
      </c>
    </row>
    <row r="1286" spans="1:16" ht="15" hidden="1" customHeight="1" outlineLevel="2" x14ac:dyDescent="0.25">
      <c r="A1286" s="34"/>
      <c r="B1286" s="33" t="str">
        <f t="shared" si="120"/>
        <v>Digital Input State Channel SP4 CH18</v>
      </c>
      <c r="C1286" s="34" t="s">
        <v>797</v>
      </c>
      <c r="D1286" s="21">
        <f t="shared" si="122"/>
        <v>1597</v>
      </c>
      <c r="J1286" s="82" t="s">
        <v>411</v>
      </c>
      <c r="K1286" s="115">
        <v>92</v>
      </c>
      <c r="L1286" s="34" t="s">
        <v>104</v>
      </c>
    </row>
    <row r="1287" spans="1:16" ht="15" hidden="1" customHeight="1" outlineLevel="2" x14ac:dyDescent="0.25">
      <c r="A1287" s="34"/>
      <c r="B1287" s="33" t="str">
        <f t="shared" si="120"/>
        <v>Digital Input State Channel SP4 CH19</v>
      </c>
      <c r="C1287" s="34" t="s">
        <v>798</v>
      </c>
      <c r="D1287" s="21">
        <f t="shared" si="122"/>
        <v>1598</v>
      </c>
      <c r="J1287" s="82" t="s">
        <v>411</v>
      </c>
      <c r="K1287" s="115">
        <v>93</v>
      </c>
      <c r="L1287" s="34" t="s">
        <v>104</v>
      </c>
    </row>
    <row r="1288" spans="1:16" ht="15" hidden="1" customHeight="1" outlineLevel="2" x14ac:dyDescent="0.25">
      <c r="A1288" s="34"/>
      <c r="B1288" s="33" t="str">
        <f t="shared" si="120"/>
        <v>Digital Input State Channel SP4 CH20</v>
      </c>
      <c r="C1288" s="34" t="s">
        <v>799</v>
      </c>
      <c r="D1288" s="21">
        <f t="shared" si="122"/>
        <v>1599</v>
      </c>
      <c r="J1288" s="82" t="s">
        <v>411</v>
      </c>
      <c r="K1288" s="115">
        <v>94</v>
      </c>
      <c r="L1288" s="34" t="s">
        <v>104</v>
      </c>
    </row>
    <row r="1289" spans="1:16" ht="15" hidden="1" customHeight="1" outlineLevel="2" x14ac:dyDescent="0.25">
      <c r="A1289" s="34"/>
      <c r="B1289" s="33" t="str">
        <f t="shared" si="120"/>
        <v>Digital Input State Channel SP4 CH21</v>
      </c>
      <c r="C1289" s="34" t="s">
        <v>800</v>
      </c>
      <c r="D1289" s="21">
        <f t="shared" si="122"/>
        <v>1600</v>
      </c>
      <c r="J1289" s="82" t="s">
        <v>411</v>
      </c>
      <c r="K1289" s="115">
        <v>95</v>
      </c>
      <c r="L1289" s="34" t="s">
        <v>104</v>
      </c>
    </row>
    <row r="1290" spans="1:16" ht="15" hidden="1" customHeight="1" outlineLevel="2" x14ac:dyDescent="0.25">
      <c r="A1290" s="34"/>
      <c r="B1290" s="33" t="str">
        <f t="shared" si="120"/>
        <v>Digital Input State Channel SP4 CH22</v>
      </c>
      <c r="C1290" s="34" t="s">
        <v>801</v>
      </c>
      <c r="D1290" s="21">
        <f t="shared" si="122"/>
        <v>1601</v>
      </c>
      <c r="J1290" s="82" t="s">
        <v>411</v>
      </c>
      <c r="K1290" s="115">
        <v>96</v>
      </c>
      <c r="L1290" s="34" t="s">
        <v>104</v>
      </c>
    </row>
    <row r="1291" spans="1:16" ht="15" hidden="1" customHeight="1" outlineLevel="2" x14ac:dyDescent="0.25">
      <c r="A1291" s="34"/>
      <c r="B1291" s="33" t="str">
        <f t="shared" si="120"/>
        <v>Digital Input State Channel SP4 CH23</v>
      </c>
      <c r="C1291" s="34" t="s">
        <v>802</v>
      </c>
      <c r="D1291" s="21">
        <f t="shared" si="122"/>
        <v>1602</v>
      </c>
      <c r="J1291" s="82" t="s">
        <v>411</v>
      </c>
      <c r="K1291" s="115">
        <v>97</v>
      </c>
      <c r="L1291" s="34" t="s">
        <v>104</v>
      </c>
    </row>
    <row r="1292" spans="1:16" ht="15" hidden="1" customHeight="1" outlineLevel="2" x14ac:dyDescent="0.25">
      <c r="A1292" s="34"/>
      <c r="B1292" s="33" t="str">
        <f t="shared" si="120"/>
        <v>Digital Input State Channel SP4 CH24</v>
      </c>
      <c r="C1292" s="34" t="s">
        <v>803</v>
      </c>
      <c r="D1292" s="21">
        <f t="shared" si="122"/>
        <v>1603</v>
      </c>
      <c r="J1292" s="82" t="s">
        <v>411</v>
      </c>
      <c r="K1292" s="115">
        <v>98</v>
      </c>
      <c r="L1292" s="34" t="s">
        <v>104</v>
      </c>
    </row>
    <row r="1293" spans="1:16" ht="15" outlineLevel="1" collapsed="1" x14ac:dyDescent="0.25">
      <c r="A1293" s="34"/>
      <c r="J1293" s="82"/>
      <c r="K1293" s="115"/>
    </row>
    <row r="1294" spans="1:16" ht="15" outlineLevel="1" x14ac:dyDescent="0.25">
      <c r="A1294" s="34" t="s">
        <v>703</v>
      </c>
      <c r="J1294" s="82"/>
      <c r="K1294" s="115"/>
    </row>
    <row r="1295" spans="1:16" ht="15" outlineLevel="1" x14ac:dyDescent="0.25">
      <c r="A1295" s="34"/>
      <c r="B1295" s="33" t="s">
        <v>691</v>
      </c>
      <c r="D1295" s="21">
        <v>1700</v>
      </c>
      <c r="G1295" s="23" t="s">
        <v>144</v>
      </c>
      <c r="J1295" s="82"/>
      <c r="K1295" s="115"/>
      <c r="L1295" s="34" t="s">
        <v>104</v>
      </c>
      <c r="M1295" s="34" t="s">
        <v>51</v>
      </c>
      <c r="O1295" s="34" t="s">
        <v>705</v>
      </c>
      <c r="P1295" s="33" t="s">
        <v>815</v>
      </c>
    </row>
    <row r="1296" spans="1:16" ht="15" outlineLevel="1" x14ac:dyDescent="0.25">
      <c r="A1296" s="34"/>
      <c r="B1296" s="18" t="s">
        <v>692</v>
      </c>
      <c r="C1296" s="8"/>
      <c r="D1296" s="9">
        <f>D1295+1</f>
        <v>1701</v>
      </c>
      <c r="E1296" s="8"/>
      <c r="F1296" s="10"/>
      <c r="G1296" s="11" t="s">
        <v>144</v>
      </c>
      <c r="H1296" s="9"/>
      <c r="I1296" s="11"/>
      <c r="J1296" s="81"/>
      <c r="K1296" s="117"/>
      <c r="L1296" s="8" t="s">
        <v>104</v>
      </c>
      <c r="M1296" s="8" t="s">
        <v>51</v>
      </c>
      <c r="N1296" s="8"/>
      <c r="O1296" s="8"/>
      <c r="P1296" s="276" t="s">
        <v>700</v>
      </c>
    </row>
    <row r="1297" spans="1:16" ht="15" outlineLevel="1" x14ac:dyDescent="0.25">
      <c r="A1297" s="34"/>
      <c r="B1297" s="24"/>
      <c r="C1297" s="14"/>
      <c r="D1297" s="15"/>
      <c r="E1297" s="14"/>
      <c r="F1297" s="16"/>
      <c r="G1297" s="17"/>
      <c r="H1297" s="15"/>
      <c r="I1297" s="17"/>
      <c r="J1297" s="74"/>
      <c r="K1297" s="116"/>
      <c r="L1297" s="14"/>
      <c r="M1297" s="14"/>
      <c r="N1297" s="14"/>
      <c r="O1297" s="14"/>
      <c r="P1297" s="277"/>
    </row>
    <row r="1298" spans="1:16" ht="15" outlineLevel="1" x14ac:dyDescent="0.25">
      <c r="A1298" s="34"/>
      <c r="B1298" s="121" t="s">
        <v>702</v>
      </c>
      <c r="C1298" s="20"/>
      <c r="D1298" s="21">
        <f>D1296+1</f>
        <v>1702</v>
      </c>
      <c r="E1298" s="20"/>
      <c r="G1298" s="23" t="s">
        <v>144</v>
      </c>
      <c r="J1298" s="82"/>
      <c r="K1298" s="115"/>
      <c r="L1298" s="20" t="s">
        <v>104</v>
      </c>
      <c r="M1298" s="20" t="s">
        <v>51</v>
      </c>
      <c r="N1298" s="20"/>
      <c r="O1298" s="20" t="s">
        <v>706</v>
      </c>
      <c r="P1298" s="33" t="s">
        <v>704</v>
      </c>
    </row>
    <row r="1299" spans="1:16" ht="15" outlineLevel="1" x14ac:dyDescent="0.25">
      <c r="A1299" s="34"/>
      <c r="B1299" s="121" t="s">
        <v>693</v>
      </c>
      <c r="D1299" s="21">
        <f>D1298+1</f>
        <v>1703</v>
      </c>
      <c r="G1299" s="23" t="s">
        <v>144</v>
      </c>
      <c r="J1299" s="82"/>
      <c r="K1299" s="115"/>
      <c r="L1299" s="20" t="s">
        <v>104</v>
      </c>
      <c r="M1299" s="34" t="s">
        <v>51</v>
      </c>
      <c r="P1299" s="33" t="s">
        <v>148</v>
      </c>
    </row>
    <row r="1300" spans="1:16" ht="15" outlineLevel="1" x14ac:dyDescent="0.25">
      <c r="A1300" s="34"/>
      <c r="B1300" s="121" t="s">
        <v>694</v>
      </c>
      <c r="D1300" s="21">
        <f>D1299+1</f>
        <v>1704</v>
      </c>
      <c r="G1300" s="23" t="s">
        <v>144</v>
      </c>
      <c r="J1300" s="82"/>
      <c r="K1300" s="115"/>
      <c r="L1300" s="20" t="s">
        <v>104</v>
      </c>
      <c r="M1300" s="34" t="s">
        <v>51</v>
      </c>
      <c r="O1300" s="34" t="s">
        <v>149</v>
      </c>
      <c r="P1300" s="33" t="s">
        <v>152</v>
      </c>
    </row>
    <row r="1301" spans="1:16" ht="15" outlineLevel="1" x14ac:dyDescent="0.25">
      <c r="A1301" s="34"/>
      <c r="B1301" s="121" t="s">
        <v>695</v>
      </c>
      <c r="D1301" s="21">
        <f t="shared" ref="D1301:D1305" si="123">D1300+1</f>
        <v>1705</v>
      </c>
      <c r="G1301" s="23" t="s">
        <v>144</v>
      </c>
      <c r="J1301" s="82"/>
      <c r="K1301" s="115"/>
      <c r="L1301" s="20" t="s">
        <v>104</v>
      </c>
      <c r="M1301" s="34" t="s">
        <v>51</v>
      </c>
      <c r="O1301" s="55" t="s">
        <v>150</v>
      </c>
      <c r="P1301" s="33" t="s">
        <v>151</v>
      </c>
    </row>
    <row r="1302" spans="1:16" ht="15" outlineLevel="1" x14ac:dyDescent="0.25">
      <c r="A1302" s="34"/>
      <c r="B1302" s="121" t="s">
        <v>696</v>
      </c>
      <c r="D1302" s="21">
        <f t="shared" si="123"/>
        <v>1706</v>
      </c>
      <c r="G1302" s="23" t="s">
        <v>144</v>
      </c>
      <c r="J1302" s="82"/>
      <c r="K1302" s="115"/>
      <c r="L1302" s="20" t="s">
        <v>104</v>
      </c>
      <c r="M1302" s="34" t="s">
        <v>51</v>
      </c>
      <c r="O1302" s="55" t="s">
        <v>153</v>
      </c>
      <c r="P1302" s="33" t="s">
        <v>154</v>
      </c>
    </row>
    <row r="1303" spans="1:16" ht="15" outlineLevel="1" x14ac:dyDescent="0.25">
      <c r="A1303" s="34"/>
      <c r="B1303" s="121" t="s">
        <v>697</v>
      </c>
      <c r="D1303" s="21">
        <f t="shared" si="123"/>
        <v>1707</v>
      </c>
      <c r="G1303" s="23" t="s">
        <v>144</v>
      </c>
      <c r="J1303" s="82"/>
      <c r="K1303" s="115"/>
      <c r="L1303" s="20" t="s">
        <v>104</v>
      </c>
      <c r="M1303" s="34" t="s">
        <v>51</v>
      </c>
      <c r="O1303" s="34" t="s">
        <v>155</v>
      </c>
      <c r="P1303" s="33" t="s">
        <v>156</v>
      </c>
    </row>
    <row r="1304" spans="1:16" ht="15" outlineLevel="1" x14ac:dyDescent="0.25">
      <c r="A1304" s="34"/>
      <c r="B1304" s="121" t="s">
        <v>698</v>
      </c>
      <c r="D1304" s="21">
        <f t="shared" si="123"/>
        <v>1708</v>
      </c>
      <c r="G1304" s="23" t="s">
        <v>144</v>
      </c>
      <c r="J1304" s="82"/>
      <c r="K1304" s="115"/>
      <c r="L1304" s="20" t="s">
        <v>104</v>
      </c>
      <c r="M1304" s="34" t="s">
        <v>51</v>
      </c>
      <c r="O1304" s="34" t="s">
        <v>157</v>
      </c>
      <c r="P1304" s="33" t="s">
        <v>158</v>
      </c>
    </row>
    <row r="1305" spans="1:16" ht="15.75" customHeight="1" outlineLevel="1" x14ac:dyDescent="0.25">
      <c r="A1305" s="34"/>
      <c r="B1305" s="121" t="s">
        <v>699</v>
      </c>
      <c r="D1305" s="21">
        <f t="shared" si="123"/>
        <v>1709</v>
      </c>
      <c r="G1305" s="23" t="s">
        <v>144</v>
      </c>
      <c r="J1305" s="82"/>
      <c r="K1305" s="115"/>
      <c r="L1305" s="20" t="s">
        <v>104</v>
      </c>
      <c r="M1305" s="34" t="s">
        <v>51</v>
      </c>
      <c r="O1305" s="34" t="s">
        <v>157</v>
      </c>
      <c r="P1305" s="33" t="s">
        <v>159</v>
      </c>
    </row>
    <row r="1306" spans="1:16" ht="15" outlineLevel="1" x14ac:dyDescent="0.25">
      <c r="A1306" s="34"/>
      <c r="B1306" s="121" t="s">
        <v>701</v>
      </c>
      <c r="D1306" s="21">
        <f>D1305+1</f>
        <v>1710</v>
      </c>
      <c r="F1306" s="22">
        <v>-2</v>
      </c>
      <c r="H1306" s="21">
        <f>D1307+1</f>
        <v>1712</v>
      </c>
      <c r="I1306" s="23">
        <f>H1306+1</f>
        <v>1713</v>
      </c>
      <c r="J1306" s="82"/>
      <c r="K1306" s="115"/>
      <c r="L1306" s="20" t="s">
        <v>104</v>
      </c>
      <c r="M1306" s="34" t="s">
        <v>51</v>
      </c>
      <c r="N1306" s="34" t="s">
        <v>347</v>
      </c>
    </row>
    <row r="1307" spans="1:16" ht="15" outlineLevel="1" x14ac:dyDescent="0.25">
      <c r="A1307" s="34"/>
      <c r="B1307" s="121" t="s">
        <v>707</v>
      </c>
      <c r="D1307" s="21">
        <f>D1306+1</f>
        <v>1711</v>
      </c>
      <c r="F1307" s="22">
        <v>-3</v>
      </c>
      <c r="H1307" s="21">
        <f>I1306+1</f>
        <v>1714</v>
      </c>
      <c r="I1307" s="23">
        <f>H1307+1</f>
        <v>1715</v>
      </c>
      <c r="J1307" s="82"/>
      <c r="K1307" s="115"/>
      <c r="L1307" s="20" t="s">
        <v>104</v>
      </c>
      <c r="M1307" s="34" t="s">
        <v>51</v>
      </c>
      <c r="N1307" s="34" t="s">
        <v>352</v>
      </c>
    </row>
    <row r="1308" spans="1:16" ht="15" outlineLevel="1" x14ac:dyDescent="0.25">
      <c r="A1308" s="34"/>
      <c r="J1308" s="82"/>
      <c r="K1308" s="114"/>
    </row>
    <row r="1310" spans="1:16" ht="15" x14ac:dyDescent="0.25">
      <c r="A1310" s="32" t="s">
        <v>582</v>
      </c>
    </row>
    <row r="1311" spans="1:16" outlineLevel="1" x14ac:dyDescent="0.25">
      <c r="B1311" s="18" t="s">
        <v>205</v>
      </c>
      <c r="C1311" s="8"/>
      <c r="D1311" s="9">
        <v>1800</v>
      </c>
      <c r="E1311" s="8"/>
      <c r="F1311" s="10"/>
      <c r="G1311" s="11"/>
      <c r="H1311" s="9"/>
      <c r="I1311" s="11"/>
      <c r="J1311" s="73" t="s">
        <v>419</v>
      </c>
      <c r="K1311" s="77">
        <v>3</v>
      </c>
      <c r="L1311" s="8" t="s">
        <v>47</v>
      </c>
      <c r="M1311" s="8" t="s">
        <v>51</v>
      </c>
      <c r="N1311" s="8"/>
      <c r="O1311" s="8" t="s">
        <v>323</v>
      </c>
      <c r="P1311" s="276" t="s">
        <v>467</v>
      </c>
    </row>
    <row r="1312" spans="1:16" outlineLevel="1" x14ac:dyDescent="0.25">
      <c r="B1312" s="24" t="s">
        <v>206</v>
      </c>
      <c r="C1312" s="14"/>
      <c r="D1312" s="15">
        <f>D1311+1</f>
        <v>1801</v>
      </c>
      <c r="E1312" s="14"/>
      <c r="F1312" s="16"/>
      <c r="G1312" s="17"/>
      <c r="H1312" s="15"/>
      <c r="I1312" s="17"/>
      <c r="J1312" s="74" t="s">
        <v>419</v>
      </c>
      <c r="K1312" s="78">
        <v>4</v>
      </c>
      <c r="L1312" s="14" t="s">
        <v>47</v>
      </c>
      <c r="M1312" s="14" t="s">
        <v>51</v>
      </c>
      <c r="N1312" s="14"/>
      <c r="O1312" s="14" t="s">
        <v>323</v>
      </c>
      <c r="P1312" s="277"/>
    </row>
    <row r="1313" spans="1:16" outlineLevel="1" x14ac:dyDescent="0.25">
      <c r="B1313" s="7" t="s">
        <v>207</v>
      </c>
      <c r="C1313" s="8"/>
      <c r="D1313" s="9">
        <f>D1312+1</f>
        <v>1802</v>
      </c>
      <c r="E1313" s="8">
        <f>D1313+63</f>
        <v>1865</v>
      </c>
      <c r="F1313" s="10"/>
      <c r="G1313" s="11"/>
      <c r="H1313" s="9"/>
      <c r="I1313" s="11"/>
      <c r="J1313" s="73"/>
      <c r="K1313" s="77"/>
      <c r="L1313" s="8" t="s">
        <v>47</v>
      </c>
      <c r="M1313" s="8" t="s">
        <v>51</v>
      </c>
      <c r="N1313" s="8"/>
      <c r="O1313" s="8"/>
      <c r="P1313" s="276" t="s">
        <v>407</v>
      </c>
    </row>
    <row r="1314" spans="1:16" outlineLevel="1" x14ac:dyDescent="0.25">
      <c r="B1314" s="13" t="s">
        <v>208</v>
      </c>
      <c r="C1314" s="14"/>
      <c r="D1314" s="15">
        <f>E1313+1</f>
        <v>1866</v>
      </c>
      <c r="E1314" s="14">
        <f>D1314+63</f>
        <v>1929</v>
      </c>
      <c r="F1314" s="16"/>
      <c r="G1314" s="17"/>
      <c r="H1314" s="15"/>
      <c r="I1314" s="17"/>
      <c r="J1314" s="74"/>
      <c r="K1314" s="78"/>
      <c r="L1314" s="14" t="s">
        <v>47</v>
      </c>
      <c r="M1314" s="14" t="s">
        <v>51</v>
      </c>
      <c r="N1314" s="14"/>
      <c r="O1314" s="14"/>
      <c r="P1314" s="277"/>
    </row>
    <row r="1315" spans="1:16" s="46" customFormat="1" outlineLevel="1" x14ac:dyDescent="0.25">
      <c r="A1315" s="40"/>
      <c r="B1315" s="7" t="s">
        <v>453</v>
      </c>
      <c r="C1315" s="92"/>
      <c r="D1315" s="93">
        <f>E1314+1</f>
        <v>1930</v>
      </c>
      <c r="E1315" s="92"/>
      <c r="F1315" s="94"/>
      <c r="G1315" s="95"/>
      <c r="H1315" s="93"/>
      <c r="I1315" s="95"/>
      <c r="J1315" s="81"/>
      <c r="K1315" s="91"/>
      <c r="L1315" s="92" t="s">
        <v>104</v>
      </c>
      <c r="M1315" s="92"/>
      <c r="N1315" s="92"/>
      <c r="O1315" s="322" t="s">
        <v>320</v>
      </c>
      <c r="P1315" s="285" t="s">
        <v>457</v>
      </c>
    </row>
    <row r="1316" spans="1:16" s="46" customFormat="1" outlineLevel="1" x14ac:dyDescent="0.25">
      <c r="A1316" s="40"/>
      <c r="B1316" s="96" t="s">
        <v>454</v>
      </c>
      <c r="C1316" s="97"/>
      <c r="D1316" s="43">
        <f>D1315+1</f>
        <v>1931</v>
      </c>
      <c r="E1316" s="97"/>
      <c r="F1316" s="44"/>
      <c r="G1316" s="45"/>
      <c r="H1316" s="43"/>
      <c r="I1316" s="45"/>
      <c r="J1316" s="82"/>
      <c r="K1316" s="89"/>
      <c r="L1316" s="97" t="s">
        <v>104</v>
      </c>
      <c r="M1316" s="97"/>
      <c r="N1316" s="97"/>
      <c r="O1316" s="323"/>
      <c r="P1316" s="286"/>
    </row>
    <row r="1317" spans="1:16" s="46" customFormat="1" outlineLevel="1" x14ac:dyDescent="0.25">
      <c r="A1317" s="40"/>
      <c r="B1317" s="96" t="s">
        <v>455</v>
      </c>
      <c r="C1317" s="97"/>
      <c r="D1317" s="43">
        <f t="shared" ref="D1317:D1318" si="124">D1316+1</f>
        <v>1932</v>
      </c>
      <c r="E1317" s="97"/>
      <c r="F1317" s="44"/>
      <c r="G1317" s="45"/>
      <c r="H1317" s="43"/>
      <c r="I1317" s="45"/>
      <c r="J1317" s="82"/>
      <c r="K1317" s="89"/>
      <c r="L1317" s="97" t="s">
        <v>104</v>
      </c>
      <c r="M1317" s="97"/>
      <c r="N1317" s="97"/>
      <c r="O1317" s="323"/>
      <c r="P1317" s="286"/>
    </row>
    <row r="1318" spans="1:16" s="46" customFormat="1" outlineLevel="1" x14ac:dyDescent="0.25">
      <c r="A1318" s="40"/>
      <c r="B1318" s="13" t="s">
        <v>456</v>
      </c>
      <c r="C1318" s="98"/>
      <c r="D1318" s="99">
        <f t="shared" si="124"/>
        <v>1933</v>
      </c>
      <c r="E1318" s="98"/>
      <c r="F1318" s="100"/>
      <c r="G1318" s="101"/>
      <c r="H1318" s="99"/>
      <c r="I1318" s="101"/>
      <c r="J1318" s="74"/>
      <c r="K1318" s="90"/>
      <c r="L1318" s="98" t="s">
        <v>104</v>
      </c>
      <c r="M1318" s="98"/>
      <c r="N1318" s="98"/>
      <c r="O1318" s="324"/>
      <c r="P1318" s="287"/>
    </row>
    <row r="1319" spans="1:16" s="31" customFormat="1" outlineLevel="1" x14ac:dyDescent="0.25">
      <c r="A1319" s="25"/>
      <c r="B1319" s="41" t="s">
        <v>546</v>
      </c>
      <c r="C1319" s="27"/>
      <c r="D1319" s="43">
        <f>D1318+1</f>
        <v>1934</v>
      </c>
      <c r="E1319" s="27"/>
      <c r="F1319" s="29"/>
      <c r="G1319" s="30"/>
      <c r="H1319" s="28"/>
      <c r="I1319" s="30"/>
      <c r="J1319" s="71"/>
      <c r="K1319" s="70"/>
      <c r="L1319" s="27"/>
      <c r="M1319" s="27"/>
      <c r="N1319" s="27"/>
      <c r="O1319" s="27"/>
      <c r="P1319" s="26"/>
    </row>
    <row r="1320" spans="1:16" s="31" customFormat="1" outlineLevel="1" x14ac:dyDescent="0.25">
      <c r="A1320" s="25"/>
      <c r="B1320" s="41" t="s">
        <v>547</v>
      </c>
      <c r="C1320" s="27"/>
      <c r="D1320" s="43">
        <f t="shared" ref="D1320:D1322" si="125">D1319+1</f>
        <v>1935</v>
      </c>
      <c r="E1320" s="27"/>
      <c r="F1320" s="29"/>
      <c r="G1320" s="30"/>
      <c r="H1320" s="28"/>
      <c r="I1320" s="30"/>
      <c r="J1320" s="71"/>
      <c r="K1320" s="70"/>
      <c r="L1320" s="27"/>
      <c r="M1320" s="27"/>
      <c r="N1320" s="27"/>
      <c r="O1320" s="27"/>
      <c r="P1320" s="26"/>
    </row>
    <row r="1321" spans="1:16" s="31" customFormat="1" outlineLevel="1" x14ac:dyDescent="0.25">
      <c r="A1321" s="25"/>
      <c r="B1321" s="41" t="s">
        <v>548</v>
      </c>
      <c r="C1321" s="27"/>
      <c r="D1321" s="43">
        <f t="shared" si="125"/>
        <v>1936</v>
      </c>
      <c r="E1321" s="27"/>
      <c r="F1321" s="29"/>
      <c r="G1321" s="30"/>
      <c r="H1321" s="28"/>
      <c r="I1321" s="30"/>
      <c r="J1321" s="71"/>
      <c r="K1321" s="70"/>
      <c r="L1321" s="27"/>
      <c r="M1321" s="27"/>
      <c r="N1321" s="27"/>
      <c r="O1321" s="27"/>
      <c r="P1321" s="26"/>
    </row>
    <row r="1322" spans="1:16" s="31" customFormat="1" outlineLevel="1" x14ac:dyDescent="0.25">
      <c r="A1322" s="25"/>
      <c r="B1322" s="41" t="s">
        <v>549</v>
      </c>
      <c r="C1322" s="27"/>
      <c r="D1322" s="43">
        <f t="shared" si="125"/>
        <v>1937</v>
      </c>
      <c r="E1322" s="27"/>
      <c r="F1322" s="29"/>
      <c r="G1322" s="30"/>
      <c r="H1322" s="28"/>
      <c r="I1322" s="30"/>
      <c r="J1322" s="71"/>
      <c r="K1322" s="70"/>
      <c r="L1322" s="27"/>
      <c r="M1322" s="27"/>
      <c r="N1322" s="27"/>
      <c r="O1322" s="27"/>
      <c r="P1322" s="26"/>
    </row>
    <row r="1323" spans="1:16" s="31" customFormat="1" outlineLevel="1" x14ac:dyDescent="0.25">
      <c r="A1323" s="25"/>
      <c r="B1323" s="41" t="s">
        <v>468</v>
      </c>
      <c r="C1323" s="27"/>
      <c r="D1323" s="43">
        <f>D1322+1</f>
        <v>1938</v>
      </c>
      <c r="E1323" s="27"/>
      <c r="F1323" s="29"/>
      <c r="G1323" s="30"/>
      <c r="H1323" s="28"/>
      <c r="I1323" s="30"/>
      <c r="J1323" s="82"/>
      <c r="K1323" s="104"/>
      <c r="L1323" s="27"/>
      <c r="M1323" s="27"/>
      <c r="N1323" s="27"/>
      <c r="O1323" s="27"/>
      <c r="P1323" s="26"/>
    </row>
    <row r="1324" spans="1:16" s="31" customFormat="1" outlineLevel="1" x14ac:dyDescent="0.25">
      <c r="A1324" s="25"/>
      <c r="B1324" s="41" t="s">
        <v>469</v>
      </c>
      <c r="C1324" s="27"/>
      <c r="D1324" s="43">
        <f t="shared" ref="D1324:D1326" si="126">D1323+1</f>
        <v>1939</v>
      </c>
      <c r="E1324" s="27"/>
      <c r="F1324" s="29"/>
      <c r="G1324" s="30"/>
      <c r="H1324" s="28"/>
      <c r="I1324" s="30"/>
      <c r="J1324" s="82"/>
      <c r="K1324" s="104"/>
      <c r="L1324" s="27"/>
      <c r="M1324" s="27"/>
      <c r="N1324" s="27"/>
      <c r="O1324" s="27"/>
      <c r="P1324" s="26"/>
    </row>
    <row r="1325" spans="1:16" s="31" customFormat="1" outlineLevel="1" x14ac:dyDescent="0.25">
      <c r="A1325" s="25"/>
      <c r="B1325" s="41" t="s">
        <v>470</v>
      </c>
      <c r="C1325" s="27"/>
      <c r="D1325" s="43">
        <f t="shared" si="126"/>
        <v>1940</v>
      </c>
      <c r="E1325" s="27"/>
      <c r="F1325" s="29"/>
      <c r="G1325" s="30"/>
      <c r="H1325" s="28"/>
      <c r="I1325" s="30"/>
      <c r="J1325" s="82"/>
      <c r="K1325" s="104"/>
      <c r="L1325" s="27"/>
      <c r="M1325" s="27"/>
      <c r="N1325" s="27"/>
      <c r="O1325" s="27"/>
      <c r="P1325" s="26"/>
    </row>
    <row r="1326" spans="1:16" s="31" customFormat="1" outlineLevel="1" x14ac:dyDescent="0.25">
      <c r="A1326" s="25"/>
      <c r="B1326" s="41" t="s">
        <v>471</v>
      </c>
      <c r="C1326" s="27"/>
      <c r="D1326" s="43">
        <f t="shared" si="126"/>
        <v>1941</v>
      </c>
      <c r="E1326" s="27"/>
      <c r="F1326" s="29"/>
      <c r="G1326" s="30"/>
      <c r="H1326" s="28"/>
      <c r="I1326" s="30"/>
      <c r="J1326" s="82"/>
      <c r="K1326" s="104"/>
      <c r="L1326" s="27"/>
      <c r="M1326" s="27"/>
      <c r="N1326" s="27"/>
      <c r="O1326" s="27"/>
      <c r="P1326" s="26"/>
    </row>
    <row r="1327" spans="1:16" s="31" customFormat="1" outlineLevel="1" x14ac:dyDescent="0.25">
      <c r="A1327" s="25"/>
      <c r="B1327" s="41"/>
      <c r="C1327" s="27"/>
      <c r="D1327" s="43"/>
      <c r="E1327" s="27"/>
      <c r="F1327" s="29"/>
      <c r="G1327" s="30"/>
      <c r="H1327" s="28"/>
      <c r="I1327" s="30"/>
      <c r="J1327" s="82"/>
      <c r="K1327" s="104"/>
      <c r="L1327" s="27"/>
      <c r="M1327" s="27"/>
      <c r="N1327" s="27"/>
      <c r="O1327" s="27"/>
      <c r="P1327" s="26"/>
    </row>
    <row r="1328" spans="1:16" s="31" customFormat="1" outlineLevel="1" x14ac:dyDescent="0.25">
      <c r="A1328" s="25"/>
      <c r="B1328" s="41" t="s">
        <v>472</v>
      </c>
      <c r="C1328" s="27"/>
      <c r="D1328" s="43"/>
      <c r="E1328" s="42"/>
      <c r="F1328" s="29"/>
      <c r="G1328" s="30"/>
      <c r="H1328" s="28"/>
      <c r="I1328" s="30"/>
      <c r="J1328" s="82"/>
      <c r="K1328" s="104"/>
      <c r="L1328" s="27"/>
      <c r="M1328" s="27"/>
      <c r="N1328" s="27"/>
      <c r="O1328" s="27"/>
      <c r="P1328" s="26"/>
    </row>
    <row r="1329" spans="1:16" s="31" customFormat="1" hidden="1" outlineLevel="2" x14ac:dyDescent="0.25">
      <c r="A1329" s="25"/>
      <c r="B1329" s="41" t="s">
        <v>583</v>
      </c>
      <c r="C1329" s="27"/>
      <c r="D1329" s="43">
        <f>D1326+1</f>
        <v>1942</v>
      </c>
      <c r="E1329" s="42"/>
      <c r="F1329" s="29"/>
      <c r="G1329" s="30"/>
      <c r="H1329" s="28"/>
      <c r="I1329" s="30"/>
      <c r="J1329" s="82"/>
      <c r="K1329" s="104"/>
      <c r="L1329" s="27"/>
      <c r="M1329" s="27"/>
      <c r="N1329" s="27"/>
      <c r="O1329" s="27"/>
      <c r="P1329" s="26"/>
    </row>
    <row r="1330" spans="1:16" s="31" customFormat="1" hidden="1" outlineLevel="2" x14ac:dyDescent="0.25">
      <c r="A1330" s="25"/>
      <c r="B1330" s="41" t="s">
        <v>584</v>
      </c>
      <c r="C1330" s="27"/>
      <c r="D1330" s="43">
        <f>D1329+1</f>
        <v>1943</v>
      </c>
      <c r="E1330" s="42"/>
      <c r="F1330" s="29"/>
      <c r="G1330" s="30"/>
      <c r="H1330" s="28"/>
      <c r="I1330" s="30"/>
      <c r="J1330" s="82"/>
      <c r="K1330" s="104"/>
      <c r="L1330" s="27"/>
      <c r="M1330" s="27"/>
      <c r="N1330" s="27"/>
      <c r="O1330" s="27"/>
      <c r="P1330" s="26"/>
    </row>
    <row r="1331" spans="1:16" s="31" customFormat="1" hidden="1" outlineLevel="2" x14ac:dyDescent="0.25">
      <c r="A1331" s="25"/>
      <c r="B1331" s="41" t="s">
        <v>585</v>
      </c>
      <c r="C1331" s="27"/>
      <c r="D1331" s="43">
        <f t="shared" ref="D1331:D1336" si="127">D1330+1</f>
        <v>1944</v>
      </c>
      <c r="E1331" s="42"/>
      <c r="F1331" s="29"/>
      <c r="G1331" s="30"/>
      <c r="H1331" s="28"/>
      <c r="I1331" s="30"/>
      <c r="J1331" s="82"/>
      <c r="K1331" s="104"/>
      <c r="L1331" s="27"/>
      <c r="M1331" s="27"/>
      <c r="N1331" s="27"/>
      <c r="O1331" s="27"/>
      <c r="P1331" s="26"/>
    </row>
    <row r="1332" spans="1:16" s="31" customFormat="1" hidden="1" outlineLevel="2" x14ac:dyDescent="0.25">
      <c r="A1332" s="25"/>
      <c r="B1332" s="41" t="s">
        <v>586</v>
      </c>
      <c r="C1332" s="27"/>
      <c r="D1332" s="43">
        <f t="shared" si="127"/>
        <v>1945</v>
      </c>
      <c r="E1332" s="42"/>
      <c r="F1332" s="29"/>
      <c r="G1332" s="30"/>
      <c r="H1332" s="28"/>
      <c r="I1332" s="30"/>
      <c r="J1332" s="82"/>
      <c r="K1332" s="104"/>
      <c r="L1332" s="27"/>
      <c r="M1332" s="27"/>
      <c r="N1332" s="27"/>
      <c r="O1332" s="27"/>
      <c r="P1332" s="26"/>
    </row>
    <row r="1333" spans="1:16" s="31" customFormat="1" hidden="1" outlineLevel="2" x14ac:dyDescent="0.25">
      <c r="A1333" s="25"/>
      <c r="B1333" s="41" t="s">
        <v>587</v>
      </c>
      <c r="C1333" s="27"/>
      <c r="D1333" s="43">
        <f t="shared" si="127"/>
        <v>1946</v>
      </c>
      <c r="E1333" s="42"/>
      <c r="F1333" s="29"/>
      <c r="G1333" s="30"/>
      <c r="H1333" s="28"/>
      <c r="I1333" s="30"/>
      <c r="J1333" s="82"/>
      <c r="K1333" s="104"/>
      <c r="L1333" s="27"/>
      <c r="M1333" s="27"/>
      <c r="N1333" s="27"/>
      <c r="O1333" s="27"/>
      <c r="P1333" s="26"/>
    </row>
    <row r="1334" spans="1:16" s="31" customFormat="1" hidden="1" outlineLevel="2" x14ac:dyDescent="0.25">
      <c r="A1334" s="25"/>
      <c r="B1334" s="41" t="s">
        <v>588</v>
      </c>
      <c r="C1334" s="27"/>
      <c r="D1334" s="43">
        <f t="shared" si="127"/>
        <v>1947</v>
      </c>
      <c r="E1334" s="42"/>
      <c r="F1334" s="29"/>
      <c r="G1334" s="30"/>
      <c r="H1334" s="28"/>
      <c r="I1334" s="30"/>
      <c r="J1334" s="82"/>
      <c r="K1334" s="104"/>
      <c r="L1334" s="27"/>
      <c r="M1334" s="27"/>
      <c r="N1334" s="27"/>
      <c r="O1334" s="27"/>
      <c r="P1334" s="26"/>
    </row>
    <row r="1335" spans="1:16" s="31" customFormat="1" hidden="1" outlineLevel="2" x14ac:dyDescent="0.25">
      <c r="A1335" s="25"/>
      <c r="B1335" s="41" t="s">
        <v>589</v>
      </c>
      <c r="C1335" s="27"/>
      <c r="D1335" s="43">
        <f t="shared" si="127"/>
        <v>1948</v>
      </c>
      <c r="E1335" s="42"/>
      <c r="F1335" s="29"/>
      <c r="G1335" s="30"/>
      <c r="H1335" s="28"/>
      <c r="I1335" s="30"/>
      <c r="J1335" s="82"/>
      <c r="K1335" s="104"/>
      <c r="L1335" s="27"/>
      <c r="M1335" s="27"/>
      <c r="N1335" s="27"/>
      <c r="O1335" s="27"/>
      <c r="P1335" s="26"/>
    </row>
    <row r="1336" spans="1:16" s="31" customFormat="1" hidden="1" outlineLevel="2" x14ac:dyDescent="0.25">
      <c r="A1336" s="25"/>
      <c r="B1336" s="41" t="s">
        <v>590</v>
      </c>
      <c r="C1336" s="27"/>
      <c r="D1336" s="43">
        <f t="shared" si="127"/>
        <v>1949</v>
      </c>
      <c r="E1336" s="42"/>
      <c r="F1336" s="29"/>
      <c r="G1336" s="30"/>
      <c r="H1336" s="28"/>
      <c r="I1336" s="30"/>
      <c r="J1336" s="82"/>
      <c r="K1336" s="104"/>
      <c r="L1336" s="27"/>
      <c r="M1336" s="27"/>
      <c r="N1336" s="27"/>
      <c r="O1336" s="27"/>
      <c r="P1336" s="26"/>
    </row>
    <row r="1337" spans="1:16" s="31" customFormat="1" hidden="1" outlineLevel="2" x14ac:dyDescent="0.25">
      <c r="A1337" s="25"/>
      <c r="B1337" s="41" t="s">
        <v>479</v>
      </c>
      <c r="C1337" s="27"/>
      <c r="D1337" s="43">
        <f>D1336+1</f>
        <v>1950</v>
      </c>
      <c r="E1337" s="42">
        <f>D1337+1</f>
        <v>1951</v>
      </c>
      <c r="F1337" s="29"/>
      <c r="G1337" s="30"/>
      <c r="H1337" s="28"/>
      <c r="I1337" s="30"/>
      <c r="J1337" s="82"/>
      <c r="K1337" s="104"/>
      <c r="L1337" s="27"/>
      <c r="M1337" s="27"/>
      <c r="N1337" s="27"/>
      <c r="O1337" s="27"/>
      <c r="P1337" s="26"/>
    </row>
    <row r="1338" spans="1:16" s="31" customFormat="1" hidden="1" outlineLevel="2" x14ac:dyDescent="0.25">
      <c r="A1338" s="25"/>
      <c r="B1338" s="41" t="s">
        <v>480</v>
      </c>
      <c r="C1338" s="27"/>
      <c r="D1338" s="43">
        <f>E1337+1</f>
        <v>1952</v>
      </c>
      <c r="E1338" s="42">
        <f>D1338+1</f>
        <v>1953</v>
      </c>
      <c r="F1338" s="29"/>
      <c r="G1338" s="30"/>
      <c r="H1338" s="28"/>
      <c r="I1338" s="30"/>
      <c r="J1338" s="82"/>
      <c r="K1338" s="104"/>
      <c r="L1338" s="27"/>
      <c r="M1338" s="27"/>
      <c r="N1338" s="27"/>
      <c r="O1338" s="27"/>
      <c r="P1338" s="26"/>
    </row>
    <row r="1339" spans="1:16" s="31" customFormat="1" hidden="1" outlineLevel="2" x14ac:dyDescent="0.25">
      <c r="A1339" s="25"/>
      <c r="B1339" s="41" t="s">
        <v>481</v>
      </c>
      <c r="C1339" s="27"/>
      <c r="D1339" s="43">
        <f t="shared" ref="D1339:D1344" si="128">E1338+1</f>
        <v>1954</v>
      </c>
      <c r="E1339" s="42">
        <f t="shared" ref="E1339:E1344" si="129">D1339+1</f>
        <v>1955</v>
      </c>
      <c r="F1339" s="29"/>
      <c r="G1339" s="30"/>
      <c r="H1339" s="28"/>
      <c r="I1339" s="30"/>
      <c r="J1339" s="82"/>
      <c r="K1339" s="104"/>
      <c r="L1339" s="27"/>
      <c r="M1339" s="27"/>
      <c r="N1339" s="27"/>
      <c r="O1339" s="27"/>
      <c r="P1339" s="26"/>
    </row>
    <row r="1340" spans="1:16" s="31" customFormat="1" hidden="1" outlineLevel="2" x14ac:dyDescent="0.25">
      <c r="A1340" s="25"/>
      <c r="B1340" s="41" t="s">
        <v>482</v>
      </c>
      <c r="C1340" s="27"/>
      <c r="D1340" s="43">
        <f t="shared" si="128"/>
        <v>1956</v>
      </c>
      <c r="E1340" s="42">
        <f t="shared" si="129"/>
        <v>1957</v>
      </c>
      <c r="F1340" s="29"/>
      <c r="G1340" s="30"/>
      <c r="H1340" s="28"/>
      <c r="I1340" s="30"/>
      <c r="J1340" s="82"/>
      <c r="K1340" s="104"/>
      <c r="L1340" s="27"/>
      <c r="M1340" s="27"/>
      <c r="N1340" s="27"/>
      <c r="O1340" s="27"/>
      <c r="P1340" s="26"/>
    </row>
    <row r="1341" spans="1:16" s="31" customFormat="1" hidden="1" outlineLevel="2" x14ac:dyDescent="0.25">
      <c r="A1341" s="25"/>
      <c r="B1341" s="41" t="s">
        <v>483</v>
      </c>
      <c r="C1341" s="27"/>
      <c r="D1341" s="43">
        <f t="shared" si="128"/>
        <v>1958</v>
      </c>
      <c r="E1341" s="42">
        <f t="shared" si="129"/>
        <v>1959</v>
      </c>
      <c r="F1341" s="29"/>
      <c r="G1341" s="30"/>
      <c r="H1341" s="28"/>
      <c r="I1341" s="30"/>
      <c r="J1341" s="82"/>
      <c r="K1341" s="104"/>
      <c r="L1341" s="27"/>
      <c r="M1341" s="27"/>
      <c r="N1341" s="27"/>
      <c r="O1341" s="27"/>
      <c r="P1341" s="26"/>
    </row>
    <row r="1342" spans="1:16" s="31" customFormat="1" hidden="1" outlineLevel="2" x14ac:dyDescent="0.25">
      <c r="A1342" s="25"/>
      <c r="B1342" s="41" t="s">
        <v>484</v>
      </c>
      <c r="C1342" s="27"/>
      <c r="D1342" s="43">
        <f t="shared" si="128"/>
        <v>1960</v>
      </c>
      <c r="E1342" s="42">
        <f t="shared" si="129"/>
        <v>1961</v>
      </c>
      <c r="F1342" s="29"/>
      <c r="G1342" s="30"/>
      <c r="H1342" s="28"/>
      <c r="I1342" s="30"/>
      <c r="J1342" s="82"/>
      <c r="K1342" s="104"/>
      <c r="L1342" s="27"/>
      <c r="M1342" s="27"/>
      <c r="N1342" s="27"/>
      <c r="O1342" s="27"/>
      <c r="P1342" s="26"/>
    </row>
    <row r="1343" spans="1:16" s="31" customFormat="1" hidden="1" outlineLevel="2" x14ac:dyDescent="0.25">
      <c r="A1343" s="25"/>
      <c r="B1343" s="41" t="s">
        <v>485</v>
      </c>
      <c r="C1343" s="27"/>
      <c r="D1343" s="43">
        <f t="shared" si="128"/>
        <v>1962</v>
      </c>
      <c r="E1343" s="42">
        <f t="shared" si="129"/>
        <v>1963</v>
      </c>
      <c r="F1343" s="29"/>
      <c r="G1343" s="30"/>
      <c r="H1343" s="28"/>
      <c r="I1343" s="30"/>
      <c r="J1343" s="82"/>
      <c r="K1343" s="104"/>
      <c r="L1343" s="27"/>
      <c r="M1343" s="27"/>
      <c r="N1343" s="27"/>
      <c r="O1343" s="27"/>
      <c r="P1343" s="26"/>
    </row>
    <row r="1344" spans="1:16" s="31" customFormat="1" hidden="1" outlineLevel="2" x14ac:dyDescent="0.25">
      <c r="A1344" s="25"/>
      <c r="B1344" s="41" t="s">
        <v>486</v>
      </c>
      <c r="C1344" s="27"/>
      <c r="D1344" s="43">
        <f t="shared" si="128"/>
        <v>1964</v>
      </c>
      <c r="E1344" s="42">
        <f t="shared" si="129"/>
        <v>1965</v>
      </c>
      <c r="F1344" s="29"/>
      <c r="G1344" s="30"/>
      <c r="H1344" s="28"/>
      <c r="I1344" s="30"/>
      <c r="J1344" s="82"/>
      <c r="K1344" s="104"/>
      <c r="L1344" s="27"/>
      <c r="M1344" s="27"/>
      <c r="N1344" s="27"/>
      <c r="O1344" s="27"/>
      <c r="P1344" s="26"/>
    </row>
    <row r="1345" spans="1:16" s="31" customFormat="1" hidden="1" outlineLevel="2" x14ac:dyDescent="0.25">
      <c r="A1345" s="25"/>
      <c r="B1345" s="41" t="s">
        <v>487</v>
      </c>
      <c r="C1345" s="27"/>
      <c r="D1345" s="43">
        <f>E1344+1</f>
        <v>1966</v>
      </c>
      <c r="E1345" s="42"/>
      <c r="F1345" s="29"/>
      <c r="G1345" s="30"/>
      <c r="H1345" s="28"/>
      <c r="I1345" s="30"/>
      <c r="J1345" s="82"/>
      <c r="K1345" s="104"/>
      <c r="L1345" s="27"/>
      <c r="M1345" s="27"/>
      <c r="N1345" s="27"/>
      <c r="O1345" s="27"/>
      <c r="P1345" s="26"/>
    </row>
    <row r="1346" spans="1:16" s="31" customFormat="1" hidden="1" outlineLevel="2" x14ac:dyDescent="0.25">
      <c r="A1346" s="25"/>
      <c r="B1346" s="41" t="s">
        <v>488</v>
      </c>
      <c r="C1346" s="27"/>
      <c r="D1346" s="43">
        <f>D1345+1</f>
        <v>1967</v>
      </c>
      <c r="E1346" s="42"/>
      <c r="F1346" s="29"/>
      <c r="G1346" s="30"/>
      <c r="H1346" s="28"/>
      <c r="I1346" s="30"/>
      <c r="J1346" s="82"/>
      <c r="K1346" s="104"/>
      <c r="L1346" s="27"/>
      <c r="M1346" s="27"/>
      <c r="N1346" s="27"/>
      <c r="O1346" s="27"/>
      <c r="P1346" s="26"/>
    </row>
    <row r="1347" spans="1:16" s="31" customFormat="1" hidden="1" outlineLevel="2" x14ac:dyDescent="0.25">
      <c r="A1347" s="25"/>
      <c r="B1347" s="41" t="s">
        <v>489</v>
      </c>
      <c r="C1347" s="27"/>
      <c r="D1347" s="43">
        <f t="shared" ref="D1347:D1352" si="130">D1346+1</f>
        <v>1968</v>
      </c>
      <c r="E1347" s="42"/>
      <c r="F1347" s="29"/>
      <c r="G1347" s="30"/>
      <c r="H1347" s="28"/>
      <c r="I1347" s="30"/>
      <c r="J1347" s="82"/>
      <c r="K1347" s="104"/>
      <c r="L1347" s="27"/>
      <c r="M1347" s="27"/>
      <c r="N1347" s="27"/>
      <c r="O1347" s="27"/>
      <c r="P1347" s="26"/>
    </row>
    <row r="1348" spans="1:16" s="31" customFormat="1" hidden="1" outlineLevel="2" x14ac:dyDescent="0.25">
      <c r="A1348" s="25"/>
      <c r="B1348" s="41" t="s">
        <v>490</v>
      </c>
      <c r="C1348" s="27"/>
      <c r="D1348" s="43">
        <f t="shared" si="130"/>
        <v>1969</v>
      </c>
      <c r="E1348" s="42"/>
      <c r="F1348" s="29"/>
      <c r="G1348" s="30"/>
      <c r="H1348" s="28"/>
      <c r="I1348" s="30"/>
      <c r="J1348" s="82"/>
      <c r="K1348" s="104"/>
      <c r="L1348" s="27"/>
      <c r="M1348" s="27"/>
      <c r="N1348" s="27"/>
      <c r="O1348" s="27"/>
      <c r="P1348" s="26"/>
    </row>
    <row r="1349" spans="1:16" s="31" customFormat="1" hidden="1" outlineLevel="2" x14ac:dyDescent="0.25">
      <c r="A1349" s="25"/>
      <c r="B1349" s="41" t="s">
        <v>491</v>
      </c>
      <c r="C1349" s="27"/>
      <c r="D1349" s="43">
        <f t="shared" si="130"/>
        <v>1970</v>
      </c>
      <c r="E1349" s="42"/>
      <c r="F1349" s="29"/>
      <c r="G1349" s="30"/>
      <c r="H1349" s="28"/>
      <c r="I1349" s="30"/>
      <c r="J1349" s="82"/>
      <c r="K1349" s="104"/>
      <c r="L1349" s="27"/>
      <c r="M1349" s="27"/>
      <c r="N1349" s="27"/>
      <c r="O1349" s="27"/>
      <c r="P1349" s="26"/>
    </row>
    <row r="1350" spans="1:16" s="31" customFormat="1" hidden="1" outlineLevel="2" x14ac:dyDescent="0.25">
      <c r="A1350" s="25"/>
      <c r="B1350" s="41" t="s">
        <v>492</v>
      </c>
      <c r="C1350" s="27"/>
      <c r="D1350" s="43">
        <f t="shared" si="130"/>
        <v>1971</v>
      </c>
      <c r="E1350" s="42"/>
      <c r="F1350" s="29"/>
      <c r="G1350" s="30"/>
      <c r="H1350" s="28"/>
      <c r="I1350" s="30"/>
      <c r="J1350" s="82"/>
      <c r="K1350" s="104"/>
      <c r="L1350" s="27"/>
      <c r="M1350" s="27"/>
      <c r="N1350" s="27"/>
      <c r="O1350" s="27"/>
      <c r="P1350" s="26"/>
    </row>
    <row r="1351" spans="1:16" s="31" customFormat="1" hidden="1" outlineLevel="2" x14ac:dyDescent="0.25">
      <c r="A1351" s="25"/>
      <c r="B1351" s="41" t="s">
        <v>493</v>
      </c>
      <c r="C1351" s="27"/>
      <c r="D1351" s="43">
        <f t="shared" si="130"/>
        <v>1972</v>
      </c>
      <c r="E1351" s="42"/>
      <c r="F1351" s="29"/>
      <c r="G1351" s="30"/>
      <c r="H1351" s="28"/>
      <c r="I1351" s="30"/>
      <c r="J1351" s="82"/>
      <c r="K1351" s="104"/>
      <c r="L1351" s="27"/>
      <c r="M1351" s="27"/>
      <c r="N1351" s="27"/>
      <c r="O1351" s="27"/>
      <c r="P1351" s="26"/>
    </row>
    <row r="1352" spans="1:16" s="31" customFormat="1" hidden="1" outlineLevel="2" x14ac:dyDescent="0.25">
      <c r="A1352" s="25"/>
      <c r="B1352" s="41" t="s">
        <v>494</v>
      </c>
      <c r="C1352" s="27"/>
      <c r="D1352" s="43">
        <f t="shared" si="130"/>
        <v>1973</v>
      </c>
      <c r="E1352" s="42"/>
      <c r="F1352" s="29"/>
      <c r="G1352" s="30"/>
      <c r="H1352" s="28"/>
      <c r="I1352" s="30"/>
      <c r="J1352" s="82"/>
      <c r="K1352" s="104"/>
      <c r="L1352" s="27"/>
      <c r="M1352" s="27"/>
      <c r="N1352" s="27"/>
      <c r="O1352" s="27"/>
      <c r="P1352" s="26"/>
    </row>
    <row r="1353" spans="1:16" s="31" customFormat="1" hidden="1" outlineLevel="2" x14ac:dyDescent="0.25">
      <c r="A1353" s="25"/>
      <c r="B1353" s="41" t="s">
        <v>550</v>
      </c>
      <c r="C1353" s="27"/>
      <c r="D1353" s="43">
        <f>D1352+1</f>
        <v>1974</v>
      </c>
      <c r="E1353" s="42"/>
      <c r="F1353" s="29"/>
      <c r="G1353" s="30"/>
      <c r="H1353" s="28"/>
      <c r="I1353" s="30"/>
      <c r="J1353" s="82"/>
      <c r="K1353" s="104"/>
      <c r="L1353" s="27"/>
      <c r="M1353" s="27"/>
      <c r="N1353" s="27"/>
      <c r="O1353" s="27"/>
      <c r="P1353" s="26"/>
    </row>
    <row r="1354" spans="1:16" s="31" customFormat="1" hidden="1" outlineLevel="2" x14ac:dyDescent="0.25">
      <c r="A1354" s="25"/>
      <c r="B1354" s="41" t="s">
        <v>551</v>
      </c>
      <c r="C1354" s="27"/>
      <c r="D1354" s="43">
        <f>D1353+1</f>
        <v>1975</v>
      </c>
      <c r="E1354" s="42"/>
      <c r="F1354" s="29"/>
      <c r="G1354" s="30"/>
      <c r="H1354" s="28"/>
      <c r="I1354" s="30"/>
      <c r="J1354" s="82"/>
      <c r="K1354" s="104"/>
      <c r="L1354" s="27"/>
      <c r="M1354" s="27"/>
      <c r="N1354" s="27"/>
      <c r="O1354" s="27"/>
      <c r="P1354" s="26"/>
    </row>
    <row r="1355" spans="1:16" s="31" customFormat="1" hidden="1" outlineLevel="2" x14ac:dyDescent="0.25">
      <c r="A1355" s="25"/>
      <c r="B1355" s="41" t="s">
        <v>552</v>
      </c>
      <c r="C1355" s="27"/>
      <c r="D1355" s="43">
        <f t="shared" ref="D1355:D1360" si="131">D1354+1</f>
        <v>1976</v>
      </c>
      <c r="E1355" s="42"/>
      <c r="F1355" s="29"/>
      <c r="G1355" s="30"/>
      <c r="H1355" s="28"/>
      <c r="I1355" s="30"/>
      <c r="J1355" s="82"/>
      <c r="K1355" s="104"/>
      <c r="L1355" s="27"/>
      <c r="M1355" s="27"/>
      <c r="N1355" s="27"/>
      <c r="O1355" s="27"/>
      <c r="P1355" s="26"/>
    </row>
    <row r="1356" spans="1:16" s="31" customFormat="1" hidden="1" outlineLevel="2" x14ac:dyDescent="0.25">
      <c r="A1356" s="25"/>
      <c r="B1356" s="41" t="s">
        <v>553</v>
      </c>
      <c r="C1356" s="27"/>
      <c r="D1356" s="43">
        <f t="shared" si="131"/>
        <v>1977</v>
      </c>
      <c r="E1356" s="42"/>
      <c r="F1356" s="29"/>
      <c r="G1356" s="30"/>
      <c r="H1356" s="28"/>
      <c r="I1356" s="30"/>
      <c r="J1356" s="82"/>
      <c r="K1356" s="104"/>
      <c r="L1356" s="27"/>
      <c r="M1356" s="27"/>
      <c r="N1356" s="27"/>
      <c r="O1356" s="27"/>
      <c r="P1356" s="26"/>
    </row>
    <row r="1357" spans="1:16" s="31" customFormat="1" hidden="1" outlineLevel="2" x14ac:dyDescent="0.25">
      <c r="A1357" s="25"/>
      <c r="B1357" s="41" t="s">
        <v>554</v>
      </c>
      <c r="C1357" s="27"/>
      <c r="D1357" s="43">
        <f t="shared" si="131"/>
        <v>1978</v>
      </c>
      <c r="E1357" s="42"/>
      <c r="F1357" s="29"/>
      <c r="G1357" s="30"/>
      <c r="H1357" s="28"/>
      <c r="I1357" s="30"/>
      <c r="J1357" s="82"/>
      <c r="K1357" s="104"/>
      <c r="L1357" s="27"/>
      <c r="M1357" s="27"/>
      <c r="N1357" s="27"/>
      <c r="O1357" s="27"/>
      <c r="P1357" s="26"/>
    </row>
    <row r="1358" spans="1:16" s="31" customFormat="1" hidden="1" outlineLevel="2" x14ac:dyDescent="0.25">
      <c r="A1358" s="25"/>
      <c r="B1358" s="41" t="s">
        <v>555</v>
      </c>
      <c r="C1358" s="27"/>
      <c r="D1358" s="43">
        <f t="shared" si="131"/>
        <v>1979</v>
      </c>
      <c r="E1358" s="42"/>
      <c r="F1358" s="29"/>
      <c r="G1358" s="30"/>
      <c r="H1358" s="28"/>
      <c r="I1358" s="30"/>
      <c r="J1358" s="82"/>
      <c r="K1358" s="104"/>
      <c r="L1358" s="27"/>
      <c r="M1358" s="27"/>
      <c r="N1358" s="27"/>
      <c r="O1358" s="27"/>
      <c r="P1358" s="26"/>
    </row>
    <row r="1359" spans="1:16" s="31" customFormat="1" hidden="1" outlineLevel="2" x14ac:dyDescent="0.25">
      <c r="A1359" s="25"/>
      <c r="B1359" s="41" t="s">
        <v>556</v>
      </c>
      <c r="C1359" s="27"/>
      <c r="D1359" s="43">
        <f t="shared" si="131"/>
        <v>1980</v>
      </c>
      <c r="E1359" s="42"/>
      <c r="F1359" s="29"/>
      <c r="G1359" s="30"/>
      <c r="H1359" s="28"/>
      <c r="I1359" s="30"/>
      <c r="J1359" s="82"/>
      <c r="K1359" s="104"/>
      <c r="L1359" s="27"/>
      <c r="M1359" s="27"/>
      <c r="N1359" s="27"/>
      <c r="O1359" s="27"/>
      <c r="P1359" s="26"/>
    </row>
    <row r="1360" spans="1:16" s="31" customFormat="1" hidden="1" outlineLevel="2" x14ac:dyDescent="0.25">
      <c r="A1360" s="25"/>
      <c r="B1360" s="41" t="s">
        <v>557</v>
      </c>
      <c r="C1360" s="27"/>
      <c r="D1360" s="43">
        <f t="shared" si="131"/>
        <v>1981</v>
      </c>
      <c r="E1360" s="42"/>
      <c r="F1360" s="29"/>
      <c r="G1360" s="30"/>
      <c r="H1360" s="28"/>
      <c r="I1360" s="30"/>
      <c r="J1360" s="82"/>
      <c r="K1360" s="104"/>
      <c r="L1360" s="27"/>
      <c r="M1360" s="27"/>
      <c r="N1360" s="27"/>
      <c r="O1360" s="27"/>
      <c r="P1360" s="26"/>
    </row>
    <row r="1361" spans="1:16" s="31" customFormat="1" hidden="1" outlineLevel="2" x14ac:dyDescent="0.25">
      <c r="A1361" s="25"/>
      <c r="B1361" s="41" t="s">
        <v>591</v>
      </c>
      <c r="C1361" s="27"/>
      <c r="D1361" s="43">
        <f>D1360+1</f>
        <v>1982</v>
      </c>
      <c r="E1361" s="42"/>
      <c r="F1361" s="29"/>
      <c r="G1361" s="30"/>
      <c r="H1361" s="28"/>
      <c r="I1361" s="30"/>
      <c r="J1361" s="82"/>
      <c r="K1361" s="108"/>
      <c r="L1361" s="27"/>
      <c r="M1361" s="27"/>
      <c r="N1361" s="27"/>
      <c r="O1361" s="27"/>
      <c r="P1361" s="26"/>
    </row>
    <row r="1362" spans="1:16" s="31" customFormat="1" hidden="1" outlineLevel="2" x14ac:dyDescent="0.25">
      <c r="A1362" s="25"/>
      <c r="B1362" s="41" t="s">
        <v>592</v>
      </c>
      <c r="C1362" s="27"/>
      <c r="D1362" s="43">
        <f>D1361+1</f>
        <v>1983</v>
      </c>
      <c r="E1362" s="42"/>
      <c r="F1362" s="29"/>
      <c r="G1362" s="30"/>
      <c r="H1362" s="28"/>
      <c r="I1362" s="30"/>
      <c r="J1362" s="82"/>
      <c r="K1362" s="108"/>
      <c r="L1362" s="27"/>
      <c r="M1362" s="27"/>
      <c r="N1362" s="27"/>
      <c r="O1362" s="27"/>
      <c r="P1362" s="26"/>
    </row>
    <row r="1363" spans="1:16" s="31" customFormat="1" hidden="1" outlineLevel="2" x14ac:dyDescent="0.25">
      <c r="A1363" s="25"/>
      <c r="B1363" s="41" t="s">
        <v>593</v>
      </c>
      <c r="C1363" s="27"/>
      <c r="D1363" s="43">
        <f t="shared" ref="D1363:D1368" si="132">D1362+1</f>
        <v>1984</v>
      </c>
      <c r="E1363" s="42"/>
      <c r="F1363" s="29"/>
      <c r="G1363" s="30"/>
      <c r="H1363" s="28"/>
      <c r="I1363" s="30"/>
      <c r="J1363" s="82"/>
      <c r="K1363" s="108"/>
      <c r="L1363" s="27"/>
      <c r="M1363" s="27"/>
      <c r="N1363" s="27"/>
      <c r="O1363" s="27"/>
      <c r="P1363" s="26"/>
    </row>
    <row r="1364" spans="1:16" s="31" customFormat="1" hidden="1" outlineLevel="2" x14ac:dyDescent="0.25">
      <c r="A1364" s="25"/>
      <c r="B1364" s="41" t="s">
        <v>594</v>
      </c>
      <c r="C1364" s="27"/>
      <c r="D1364" s="43">
        <f t="shared" si="132"/>
        <v>1985</v>
      </c>
      <c r="E1364" s="42"/>
      <c r="F1364" s="29"/>
      <c r="G1364" s="30"/>
      <c r="H1364" s="28"/>
      <c r="I1364" s="30"/>
      <c r="J1364" s="82"/>
      <c r="K1364" s="108"/>
      <c r="L1364" s="27"/>
      <c r="M1364" s="27"/>
      <c r="N1364" s="27"/>
      <c r="O1364" s="27"/>
      <c r="P1364" s="26"/>
    </row>
    <row r="1365" spans="1:16" s="31" customFormat="1" hidden="1" outlineLevel="2" x14ac:dyDescent="0.25">
      <c r="A1365" s="25"/>
      <c r="B1365" s="41" t="s">
        <v>595</v>
      </c>
      <c r="C1365" s="27"/>
      <c r="D1365" s="43">
        <f t="shared" si="132"/>
        <v>1986</v>
      </c>
      <c r="E1365" s="42"/>
      <c r="F1365" s="29"/>
      <c r="G1365" s="30"/>
      <c r="H1365" s="28"/>
      <c r="I1365" s="30"/>
      <c r="J1365" s="82"/>
      <c r="K1365" s="108"/>
      <c r="L1365" s="27"/>
      <c r="M1365" s="27"/>
      <c r="N1365" s="27"/>
      <c r="O1365" s="27"/>
      <c r="P1365" s="26"/>
    </row>
    <row r="1366" spans="1:16" s="31" customFormat="1" hidden="1" outlineLevel="2" x14ac:dyDescent="0.25">
      <c r="A1366" s="25"/>
      <c r="B1366" s="41" t="s">
        <v>596</v>
      </c>
      <c r="C1366" s="27"/>
      <c r="D1366" s="43">
        <f t="shared" si="132"/>
        <v>1987</v>
      </c>
      <c r="E1366" s="42"/>
      <c r="F1366" s="29"/>
      <c r="G1366" s="30"/>
      <c r="H1366" s="28"/>
      <c r="I1366" s="30"/>
      <c r="J1366" s="82"/>
      <c r="K1366" s="108"/>
      <c r="L1366" s="27"/>
      <c r="M1366" s="27"/>
      <c r="N1366" s="27"/>
      <c r="O1366" s="27"/>
      <c r="P1366" s="26"/>
    </row>
    <row r="1367" spans="1:16" s="31" customFormat="1" hidden="1" outlineLevel="2" x14ac:dyDescent="0.25">
      <c r="A1367" s="25"/>
      <c r="B1367" s="41" t="s">
        <v>597</v>
      </c>
      <c r="C1367" s="27"/>
      <c r="D1367" s="43">
        <f t="shared" si="132"/>
        <v>1988</v>
      </c>
      <c r="E1367" s="42"/>
      <c r="F1367" s="29"/>
      <c r="G1367" s="30"/>
      <c r="H1367" s="28"/>
      <c r="I1367" s="30"/>
      <c r="J1367" s="82"/>
      <c r="K1367" s="108"/>
      <c r="L1367" s="27"/>
      <c r="M1367" s="27"/>
      <c r="N1367" s="27"/>
      <c r="O1367" s="27"/>
      <c r="P1367" s="26"/>
    </row>
    <row r="1368" spans="1:16" s="31" customFormat="1" hidden="1" outlineLevel="2" x14ac:dyDescent="0.25">
      <c r="A1368" s="25"/>
      <c r="B1368" s="41" t="s">
        <v>598</v>
      </c>
      <c r="C1368" s="27"/>
      <c r="D1368" s="43">
        <f t="shared" si="132"/>
        <v>1989</v>
      </c>
      <c r="E1368" s="42"/>
      <c r="F1368" s="29"/>
      <c r="G1368" s="30"/>
      <c r="H1368" s="28"/>
      <c r="I1368" s="30"/>
      <c r="J1368" s="82"/>
      <c r="K1368" s="108"/>
      <c r="L1368" s="27"/>
      <c r="M1368" s="27"/>
      <c r="N1368" s="27"/>
      <c r="O1368" s="27"/>
      <c r="P1368" s="26"/>
    </row>
    <row r="1369" spans="1:16" s="31" customFormat="1" hidden="1" outlineLevel="2" x14ac:dyDescent="0.25">
      <c r="A1369" s="25"/>
      <c r="B1369" s="41" t="s">
        <v>647</v>
      </c>
      <c r="C1369" s="27"/>
      <c r="D1369" s="43">
        <f>D1368+1</f>
        <v>1990</v>
      </c>
      <c r="E1369" s="42">
        <f>D1369+14</f>
        <v>2004</v>
      </c>
      <c r="F1369" s="29"/>
      <c r="G1369" s="30"/>
      <c r="H1369" s="28"/>
      <c r="I1369" s="30"/>
      <c r="J1369" s="82"/>
      <c r="K1369" s="104"/>
      <c r="L1369" s="27"/>
      <c r="M1369" s="27"/>
      <c r="N1369" s="27"/>
      <c r="O1369" s="27"/>
      <c r="P1369" s="26"/>
    </row>
    <row r="1370" spans="1:16" s="31" customFormat="1" hidden="1" outlineLevel="2" x14ac:dyDescent="0.25">
      <c r="A1370" s="25"/>
      <c r="B1370" s="41" t="s">
        <v>648</v>
      </c>
      <c r="C1370" s="27"/>
      <c r="D1370" s="43">
        <f>E1369+1</f>
        <v>2005</v>
      </c>
      <c r="E1370" s="42">
        <f t="shared" ref="E1370:E1376" si="133">D1370+14</f>
        <v>2019</v>
      </c>
      <c r="F1370" s="29"/>
      <c r="G1370" s="30"/>
      <c r="H1370" s="28"/>
      <c r="I1370" s="30"/>
      <c r="J1370" s="82"/>
      <c r="K1370" s="104"/>
      <c r="L1370" s="27"/>
      <c r="M1370" s="27"/>
      <c r="N1370" s="27"/>
      <c r="O1370" s="27"/>
      <c r="P1370" s="26"/>
    </row>
    <row r="1371" spans="1:16" s="31" customFormat="1" hidden="1" outlineLevel="2" x14ac:dyDescent="0.25">
      <c r="A1371" s="25"/>
      <c r="B1371" s="41" t="s">
        <v>649</v>
      </c>
      <c r="C1371" s="27"/>
      <c r="D1371" s="43">
        <f t="shared" ref="D1371:D1376" si="134">E1370+1</f>
        <v>2020</v>
      </c>
      <c r="E1371" s="42">
        <f t="shared" si="133"/>
        <v>2034</v>
      </c>
      <c r="F1371" s="29"/>
      <c r="G1371" s="30"/>
      <c r="H1371" s="28"/>
      <c r="I1371" s="30"/>
      <c r="J1371" s="82"/>
      <c r="K1371" s="104"/>
      <c r="L1371" s="27"/>
      <c r="M1371" s="27"/>
      <c r="N1371" s="27"/>
      <c r="O1371" s="27"/>
      <c r="P1371" s="26"/>
    </row>
    <row r="1372" spans="1:16" s="31" customFormat="1" hidden="1" outlineLevel="2" x14ac:dyDescent="0.25">
      <c r="A1372" s="25"/>
      <c r="B1372" s="41" t="s">
        <v>650</v>
      </c>
      <c r="C1372" s="27"/>
      <c r="D1372" s="43">
        <f t="shared" si="134"/>
        <v>2035</v>
      </c>
      <c r="E1372" s="42">
        <f t="shared" si="133"/>
        <v>2049</v>
      </c>
      <c r="F1372" s="29"/>
      <c r="G1372" s="30"/>
      <c r="H1372" s="28"/>
      <c r="I1372" s="30"/>
      <c r="J1372" s="82"/>
      <c r="K1372" s="104"/>
      <c r="L1372" s="27"/>
      <c r="M1372" s="27"/>
      <c r="N1372" s="27"/>
      <c r="O1372" s="27"/>
      <c r="P1372" s="26"/>
    </row>
    <row r="1373" spans="1:16" s="31" customFormat="1" hidden="1" outlineLevel="2" x14ac:dyDescent="0.25">
      <c r="A1373" s="25"/>
      <c r="B1373" s="41" t="s">
        <v>651</v>
      </c>
      <c r="C1373" s="27"/>
      <c r="D1373" s="43">
        <f t="shared" si="134"/>
        <v>2050</v>
      </c>
      <c r="E1373" s="42">
        <f t="shared" si="133"/>
        <v>2064</v>
      </c>
      <c r="F1373" s="29"/>
      <c r="G1373" s="30"/>
      <c r="H1373" s="28"/>
      <c r="I1373" s="30"/>
      <c r="J1373" s="82"/>
      <c r="K1373" s="104"/>
      <c r="L1373" s="27"/>
      <c r="M1373" s="27"/>
      <c r="N1373" s="27"/>
      <c r="O1373" s="27"/>
      <c r="P1373" s="26"/>
    </row>
    <row r="1374" spans="1:16" s="31" customFormat="1" hidden="1" outlineLevel="2" x14ac:dyDescent="0.25">
      <c r="A1374" s="25"/>
      <c r="B1374" s="41" t="s">
        <v>652</v>
      </c>
      <c r="C1374" s="27"/>
      <c r="D1374" s="43">
        <f t="shared" si="134"/>
        <v>2065</v>
      </c>
      <c r="E1374" s="42">
        <f t="shared" si="133"/>
        <v>2079</v>
      </c>
      <c r="F1374" s="29"/>
      <c r="G1374" s="30"/>
      <c r="H1374" s="28"/>
      <c r="I1374" s="30"/>
      <c r="J1374" s="82"/>
      <c r="K1374" s="104"/>
      <c r="L1374" s="27"/>
      <c r="M1374" s="27"/>
      <c r="N1374" s="27"/>
      <c r="O1374" s="27"/>
      <c r="P1374" s="26"/>
    </row>
    <row r="1375" spans="1:16" s="31" customFormat="1" hidden="1" outlineLevel="2" x14ac:dyDescent="0.25">
      <c r="A1375" s="25"/>
      <c r="B1375" s="41" t="s">
        <v>653</v>
      </c>
      <c r="C1375" s="27"/>
      <c r="D1375" s="43">
        <f t="shared" si="134"/>
        <v>2080</v>
      </c>
      <c r="E1375" s="42">
        <f t="shared" si="133"/>
        <v>2094</v>
      </c>
      <c r="F1375" s="29"/>
      <c r="G1375" s="30"/>
      <c r="H1375" s="28"/>
      <c r="I1375" s="30"/>
      <c r="J1375" s="82"/>
      <c r="K1375" s="104"/>
      <c r="L1375" s="27"/>
      <c r="M1375" s="27"/>
      <c r="N1375" s="27"/>
      <c r="O1375" s="27"/>
      <c r="P1375" s="26"/>
    </row>
    <row r="1376" spans="1:16" s="31" customFormat="1" hidden="1" outlineLevel="2" x14ac:dyDescent="0.25">
      <c r="A1376" s="107"/>
      <c r="B1376" s="41" t="s">
        <v>654</v>
      </c>
      <c r="C1376" s="27"/>
      <c r="D1376" s="43">
        <f t="shared" si="134"/>
        <v>2095</v>
      </c>
      <c r="E1376" s="42">
        <f t="shared" si="133"/>
        <v>2109</v>
      </c>
      <c r="F1376" s="29"/>
      <c r="G1376" s="30"/>
      <c r="H1376" s="28"/>
      <c r="I1376" s="30"/>
      <c r="J1376" s="82"/>
      <c r="K1376" s="104"/>
      <c r="L1376" s="27"/>
      <c r="M1376" s="27"/>
      <c r="N1376" s="27"/>
      <c r="O1376" s="27"/>
      <c r="P1376" s="26"/>
    </row>
    <row r="1377" spans="1:16" s="31" customFormat="1" outlineLevel="1" collapsed="1" x14ac:dyDescent="0.25">
      <c r="A1377" s="25"/>
      <c r="B1377" s="41"/>
      <c r="C1377" s="27"/>
      <c r="D1377" s="43"/>
      <c r="E1377" s="27"/>
      <c r="F1377" s="29"/>
      <c r="G1377" s="30"/>
      <c r="H1377" s="28"/>
      <c r="I1377" s="30"/>
      <c r="J1377" s="82"/>
      <c r="K1377" s="104"/>
      <c r="L1377" s="27"/>
      <c r="M1377" s="27"/>
      <c r="N1377" s="27"/>
      <c r="O1377" s="27"/>
      <c r="P1377" s="26"/>
    </row>
    <row r="1378" spans="1:16" s="31" customFormat="1" outlineLevel="1" x14ac:dyDescent="0.25">
      <c r="A1378" s="25"/>
      <c r="B1378" s="41" t="s">
        <v>495</v>
      </c>
      <c r="C1378" s="27"/>
      <c r="D1378" s="43"/>
      <c r="E1378" s="42"/>
      <c r="F1378" s="29"/>
      <c r="G1378" s="30"/>
      <c r="H1378" s="28"/>
      <c r="I1378" s="30"/>
      <c r="J1378" s="82"/>
      <c r="K1378" s="108"/>
      <c r="L1378" s="27"/>
      <c r="M1378" s="27"/>
      <c r="N1378" s="27"/>
      <c r="O1378" s="27"/>
      <c r="P1378" s="26"/>
    </row>
    <row r="1379" spans="1:16" s="31" customFormat="1" hidden="1" outlineLevel="2" x14ac:dyDescent="0.25">
      <c r="A1379" s="25"/>
      <c r="B1379" s="41" t="s">
        <v>599</v>
      </c>
      <c r="C1379" s="27"/>
      <c r="D1379" s="43">
        <f>E1376+1</f>
        <v>2110</v>
      </c>
      <c r="E1379" s="42"/>
      <c r="F1379" s="29"/>
      <c r="G1379" s="30"/>
      <c r="H1379" s="28"/>
      <c r="I1379" s="30"/>
      <c r="J1379" s="82"/>
      <c r="K1379" s="108"/>
      <c r="L1379" s="27"/>
      <c r="M1379" s="27"/>
      <c r="N1379" s="27"/>
      <c r="O1379" s="27"/>
      <c r="P1379" s="26"/>
    </row>
    <row r="1380" spans="1:16" s="31" customFormat="1" hidden="1" outlineLevel="2" x14ac:dyDescent="0.25">
      <c r="A1380" s="25"/>
      <c r="B1380" s="41" t="s">
        <v>600</v>
      </c>
      <c r="C1380" s="27"/>
      <c r="D1380" s="43">
        <f>D1379+1</f>
        <v>2111</v>
      </c>
      <c r="E1380" s="42"/>
      <c r="F1380" s="29"/>
      <c r="G1380" s="30"/>
      <c r="H1380" s="28"/>
      <c r="I1380" s="30"/>
      <c r="J1380" s="82"/>
      <c r="K1380" s="108"/>
      <c r="L1380" s="27"/>
      <c r="M1380" s="27"/>
      <c r="N1380" s="27"/>
      <c r="O1380" s="27"/>
      <c r="P1380" s="26"/>
    </row>
    <row r="1381" spans="1:16" s="31" customFormat="1" hidden="1" outlineLevel="2" x14ac:dyDescent="0.25">
      <c r="A1381" s="25"/>
      <c r="B1381" s="41" t="s">
        <v>601</v>
      </c>
      <c r="C1381" s="27"/>
      <c r="D1381" s="43">
        <f t="shared" ref="D1381:D1386" si="135">D1380+1</f>
        <v>2112</v>
      </c>
      <c r="E1381" s="42"/>
      <c r="F1381" s="29"/>
      <c r="G1381" s="30"/>
      <c r="H1381" s="28"/>
      <c r="I1381" s="30"/>
      <c r="J1381" s="82"/>
      <c r="K1381" s="108"/>
      <c r="L1381" s="27"/>
      <c r="M1381" s="27"/>
      <c r="N1381" s="27"/>
      <c r="O1381" s="27"/>
      <c r="P1381" s="26"/>
    </row>
    <row r="1382" spans="1:16" s="31" customFormat="1" hidden="1" outlineLevel="2" x14ac:dyDescent="0.25">
      <c r="A1382" s="25"/>
      <c r="B1382" s="41" t="s">
        <v>602</v>
      </c>
      <c r="C1382" s="27"/>
      <c r="D1382" s="43">
        <f t="shared" si="135"/>
        <v>2113</v>
      </c>
      <c r="E1382" s="42"/>
      <c r="F1382" s="29"/>
      <c r="G1382" s="30"/>
      <c r="H1382" s="28"/>
      <c r="I1382" s="30"/>
      <c r="J1382" s="82"/>
      <c r="K1382" s="108"/>
      <c r="L1382" s="27"/>
      <c r="M1382" s="27"/>
      <c r="N1382" s="27"/>
      <c r="O1382" s="27"/>
      <c r="P1382" s="26"/>
    </row>
    <row r="1383" spans="1:16" s="31" customFormat="1" hidden="1" outlineLevel="2" x14ac:dyDescent="0.25">
      <c r="A1383" s="25"/>
      <c r="B1383" s="41" t="s">
        <v>603</v>
      </c>
      <c r="C1383" s="27"/>
      <c r="D1383" s="43">
        <f t="shared" si="135"/>
        <v>2114</v>
      </c>
      <c r="E1383" s="42"/>
      <c r="F1383" s="29"/>
      <c r="G1383" s="30"/>
      <c r="H1383" s="28"/>
      <c r="I1383" s="30"/>
      <c r="J1383" s="82"/>
      <c r="K1383" s="108"/>
      <c r="L1383" s="27"/>
      <c r="M1383" s="27"/>
      <c r="N1383" s="27"/>
      <c r="O1383" s="27"/>
      <c r="P1383" s="26"/>
    </row>
    <row r="1384" spans="1:16" s="31" customFormat="1" hidden="1" outlineLevel="2" x14ac:dyDescent="0.25">
      <c r="A1384" s="25"/>
      <c r="B1384" s="41" t="s">
        <v>604</v>
      </c>
      <c r="C1384" s="27"/>
      <c r="D1384" s="43">
        <f t="shared" si="135"/>
        <v>2115</v>
      </c>
      <c r="E1384" s="42"/>
      <c r="F1384" s="29"/>
      <c r="G1384" s="30"/>
      <c r="H1384" s="28"/>
      <c r="I1384" s="30"/>
      <c r="J1384" s="82"/>
      <c r="K1384" s="108"/>
      <c r="L1384" s="27"/>
      <c r="M1384" s="27"/>
      <c r="N1384" s="27"/>
      <c r="O1384" s="27"/>
      <c r="P1384" s="26"/>
    </row>
    <row r="1385" spans="1:16" s="31" customFormat="1" hidden="1" outlineLevel="2" x14ac:dyDescent="0.25">
      <c r="A1385" s="25"/>
      <c r="B1385" s="41" t="s">
        <v>605</v>
      </c>
      <c r="C1385" s="27"/>
      <c r="D1385" s="43">
        <f t="shared" si="135"/>
        <v>2116</v>
      </c>
      <c r="E1385" s="42"/>
      <c r="F1385" s="29"/>
      <c r="G1385" s="30"/>
      <c r="H1385" s="28"/>
      <c r="I1385" s="30"/>
      <c r="J1385" s="82"/>
      <c r="K1385" s="108"/>
      <c r="L1385" s="27"/>
      <c r="M1385" s="27"/>
      <c r="N1385" s="27"/>
      <c r="O1385" s="27"/>
      <c r="P1385" s="26"/>
    </row>
    <row r="1386" spans="1:16" s="31" customFormat="1" hidden="1" outlineLevel="2" x14ac:dyDescent="0.25">
      <c r="A1386" s="25"/>
      <c r="B1386" s="41" t="s">
        <v>606</v>
      </c>
      <c r="C1386" s="27"/>
      <c r="D1386" s="43">
        <f t="shared" si="135"/>
        <v>2117</v>
      </c>
      <c r="E1386" s="42"/>
      <c r="F1386" s="29"/>
      <c r="G1386" s="30"/>
      <c r="H1386" s="28"/>
      <c r="I1386" s="30"/>
      <c r="J1386" s="82"/>
      <c r="K1386" s="108"/>
      <c r="L1386" s="27"/>
      <c r="M1386" s="27"/>
      <c r="N1386" s="27"/>
      <c r="O1386" s="27"/>
      <c r="P1386" s="26"/>
    </row>
    <row r="1387" spans="1:16" s="31" customFormat="1" hidden="1" outlineLevel="2" x14ac:dyDescent="0.25">
      <c r="A1387" s="25"/>
      <c r="B1387" s="41" t="s">
        <v>496</v>
      </c>
      <c r="C1387" s="27"/>
      <c r="D1387" s="43">
        <f>D1386+1</f>
        <v>2118</v>
      </c>
      <c r="E1387" s="42">
        <f>D1387+1</f>
        <v>2119</v>
      </c>
      <c r="F1387" s="29"/>
      <c r="G1387" s="30"/>
      <c r="H1387" s="28"/>
      <c r="I1387" s="30"/>
      <c r="J1387" s="82"/>
      <c r="K1387" s="108"/>
      <c r="L1387" s="27"/>
      <c r="M1387" s="27"/>
      <c r="N1387" s="27"/>
      <c r="O1387" s="27"/>
      <c r="P1387" s="26"/>
    </row>
    <row r="1388" spans="1:16" s="31" customFormat="1" hidden="1" outlineLevel="2" x14ac:dyDescent="0.25">
      <c r="A1388" s="25"/>
      <c r="B1388" s="41" t="s">
        <v>497</v>
      </c>
      <c r="C1388" s="27"/>
      <c r="D1388" s="43">
        <f>E1387+1</f>
        <v>2120</v>
      </c>
      <c r="E1388" s="42">
        <f>D1388+1</f>
        <v>2121</v>
      </c>
      <c r="F1388" s="29"/>
      <c r="G1388" s="30"/>
      <c r="H1388" s="28"/>
      <c r="I1388" s="30"/>
      <c r="J1388" s="82"/>
      <c r="K1388" s="108"/>
      <c r="L1388" s="27"/>
      <c r="M1388" s="27"/>
      <c r="N1388" s="27"/>
      <c r="O1388" s="27"/>
      <c r="P1388" s="26"/>
    </row>
    <row r="1389" spans="1:16" s="31" customFormat="1" hidden="1" outlineLevel="2" x14ac:dyDescent="0.25">
      <c r="A1389" s="25"/>
      <c r="B1389" s="41" t="s">
        <v>498</v>
      </c>
      <c r="C1389" s="27"/>
      <c r="D1389" s="43">
        <f t="shared" ref="D1389:D1394" si="136">E1388+1</f>
        <v>2122</v>
      </c>
      <c r="E1389" s="42">
        <f t="shared" ref="E1389:E1394" si="137">D1389+1</f>
        <v>2123</v>
      </c>
      <c r="F1389" s="29"/>
      <c r="G1389" s="30"/>
      <c r="H1389" s="28"/>
      <c r="I1389" s="30"/>
      <c r="J1389" s="82"/>
      <c r="K1389" s="108"/>
      <c r="L1389" s="27"/>
      <c r="M1389" s="27"/>
      <c r="N1389" s="27"/>
      <c r="O1389" s="27"/>
      <c r="P1389" s="26"/>
    </row>
    <row r="1390" spans="1:16" s="31" customFormat="1" hidden="1" outlineLevel="2" x14ac:dyDescent="0.25">
      <c r="A1390" s="25"/>
      <c r="B1390" s="41" t="s">
        <v>499</v>
      </c>
      <c r="C1390" s="27"/>
      <c r="D1390" s="43">
        <f t="shared" si="136"/>
        <v>2124</v>
      </c>
      <c r="E1390" s="42">
        <f t="shared" si="137"/>
        <v>2125</v>
      </c>
      <c r="F1390" s="29"/>
      <c r="G1390" s="30"/>
      <c r="H1390" s="28"/>
      <c r="I1390" s="30"/>
      <c r="J1390" s="82"/>
      <c r="K1390" s="108"/>
      <c r="L1390" s="27"/>
      <c r="M1390" s="27"/>
      <c r="N1390" s="27"/>
      <c r="O1390" s="27"/>
      <c r="P1390" s="26"/>
    </row>
    <row r="1391" spans="1:16" s="31" customFormat="1" hidden="1" outlineLevel="2" x14ac:dyDescent="0.25">
      <c r="A1391" s="25"/>
      <c r="B1391" s="41" t="s">
        <v>500</v>
      </c>
      <c r="C1391" s="27"/>
      <c r="D1391" s="43">
        <f t="shared" si="136"/>
        <v>2126</v>
      </c>
      <c r="E1391" s="42">
        <f t="shared" si="137"/>
        <v>2127</v>
      </c>
      <c r="F1391" s="29"/>
      <c r="G1391" s="30"/>
      <c r="H1391" s="28"/>
      <c r="I1391" s="30"/>
      <c r="J1391" s="82"/>
      <c r="K1391" s="108"/>
      <c r="L1391" s="27"/>
      <c r="M1391" s="27"/>
      <c r="N1391" s="27"/>
      <c r="O1391" s="27"/>
      <c r="P1391" s="26"/>
    </row>
    <row r="1392" spans="1:16" s="31" customFormat="1" hidden="1" outlineLevel="2" x14ac:dyDescent="0.25">
      <c r="A1392" s="25"/>
      <c r="B1392" s="41" t="s">
        <v>501</v>
      </c>
      <c r="C1392" s="27"/>
      <c r="D1392" s="43">
        <f t="shared" si="136"/>
        <v>2128</v>
      </c>
      <c r="E1392" s="42">
        <f t="shared" si="137"/>
        <v>2129</v>
      </c>
      <c r="F1392" s="29"/>
      <c r="G1392" s="30"/>
      <c r="H1392" s="28"/>
      <c r="I1392" s="30"/>
      <c r="J1392" s="82"/>
      <c r="K1392" s="108"/>
      <c r="L1392" s="27"/>
      <c r="M1392" s="27"/>
      <c r="N1392" s="27"/>
      <c r="O1392" s="27"/>
      <c r="P1392" s="26"/>
    </row>
    <row r="1393" spans="1:16" s="31" customFormat="1" hidden="1" outlineLevel="2" x14ac:dyDescent="0.25">
      <c r="A1393" s="25"/>
      <c r="B1393" s="41" t="s">
        <v>502</v>
      </c>
      <c r="C1393" s="27"/>
      <c r="D1393" s="43">
        <f t="shared" si="136"/>
        <v>2130</v>
      </c>
      <c r="E1393" s="42">
        <f t="shared" si="137"/>
        <v>2131</v>
      </c>
      <c r="F1393" s="29"/>
      <c r="G1393" s="30"/>
      <c r="H1393" s="28"/>
      <c r="I1393" s="30"/>
      <c r="J1393" s="82"/>
      <c r="K1393" s="108"/>
      <c r="L1393" s="27"/>
      <c r="M1393" s="27"/>
      <c r="N1393" s="27"/>
      <c r="O1393" s="27"/>
      <c r="P1393" s="26"/>
    </row>
    <row r="1394" spans="1:16" s="31" customFormat="1" hidden="1" outlineLevel="2" x14ac:dyDescent="0.25">
      <c r="A1394" s="25"/>
      <c r="B1394" s="41" t="s">
        <v>503</v>
      </c>
      <c r="C1394" s="27"/>
      <c r="D1394" s="43">
        <f t="shared" si="136"/>
        <v>2132</v>
      </c>
      <c r="E1394" s="42">
        <f t="shared" si="137"/>
        <v>2133</v>
      </c>
      <c r="F1394" s="29"/>
      <c r="G1394" s="30"/>
      <c r="H1394" s="28"/>
      <c r="I1394" s="30"/>
      <c r="J1394" s="82"/>
      <c r="K1394" s="108"/>
      <c r="L1394" s="27"/>
      <c r="M1394" s="27"/>
      <c r="N1394" s="27"/>
      <c r="O1394" s="27"/>
      <c r="P1394" s="26"/>
    </row>
    <row r="1395" spans="1:16" s="31" customFormat="1" hidden="1" outlineLevel="2" x14ac:dyDescent="0.25">
      <c r="A1395" s="25"/>
      <c r="B1395" s="41" t="s">
        <v>504</v>
      </c>
      <c r="C1395" s="27"/>
      <c r="D1395" s="43">
        <f>E1394+1</f>
        <v>2134</v>
      </c>
      <c r="E1395" s="42"/>
      <c r="F1395" s="29"/>
      <c r="G1395" s="30"/>
      <c r="H1395" s="28"/>
      <c r="I1395" s="30"/>
      <c r="J1395" s="82"/>
      <c r="K1395" s="108"/>
      <c r="L1395" s="27"/>
      <c r="M1395" s="27"/>
      <c r="N1395" s="27"/>
      <c r="O1395" s="27"/>
      <c r="P1395" s="26"/>
    </row>
    <row r="1396" spans="1:16" s="31" customFormat="1" hidden="1" outlineLevel="2" x14ac:dyDescent="0.25">
      <c r="A1396" s="25"/>
      <c r="B1396" s="41" t="s">
        <v>505</v>
      </c>
      <c r="C1396" s="27"/>
      <c r="D1396" s="43">
        <f>D1395+1</f>
        <v>2135</v>
      </c>
      <c r="E1396" s="42"/>
      <c r="F1396" s="29"/>
      <c r="G1396" s="30"/>
      <c r="H1396" s="28"/>
      <c r="I1396" s="30"/>
      <c r="J1396" s="82"/>
      <c r="K1396" s="108"/>
      <c r="L1396" s="27"/>
      <c r="M1396" s="27"/>
      <c r="N1396" s="27"/>
      <c r="O1396" s="27"/>
      <c r="P1396" s="26"/>
    </row>
    <row r="1397" spans="1:16" s="31" customFormat="1" hidden="1" outlineLevel="2" x14ac:dyDescent="0.25">
      <c r="A1397" s="25"/>
      <c r="B1397" s="41" t="s">
        <v>506</v>
      </c>
      <c r="C1397" s="27"/>
      <c r="D1397" s="43">
        <f t="shared" ref="D1397:D1402" si="138">D1396+1</f>
        <v>2136</v>
      </c>
      <c r="E1397" s="42"/>
      <c r="F1397" s="29"/>
      <c r="G1397" s="30"/>
      <c r="H1397" s="28"/>
      <c r="I1397" s="30"/>
      <c r="J1397" s="82"/>
      <c r="K1397" s="108"/>
      <c r="L1397" s="27"/>
      <c r="M1397" s="27"/>
      <c r="N1397" s="27"/>
      <c r="O1397" s="27"/>
      <c r="P1397" s="26"/>
    </row>
    <row r="1398" spans="1:16" s="31" customFormat="1" hidden="1" outlineLevel="2" x14ac:dyDescent="0.25">
      <c r="A1398" s="25"/>
      <c r="B1398" s="41" t="s">
        <v>507</v>
      </c>
      <c r="C1398" s="27"/>
      <c r="D1398" s="43">
        <f t="shared" si="138"/>
        <v>2137</v>
      </c>
      <c r="E1398" s="42"/>
      <c r="F1398" s="29"/>
      <c r="G1398" s="30"/>
      <c r="H1398" s="28"/>
      <c r="I1398" s="30"/>
      <c r="J1398" s="82"/>
      <c r="K1398" s="108"/>
      <c r="L1398" s="27"/>
      <c r="M1398" s="27"/>
      <c r="N1398" s="27"/>
      <c r="O1398" s="27"/>
      <c r="P1398" s="26"/>
    </row>
    <row r="1399" spans="1:16" s="31" customFormat="1" hidden="1" outlineLevel="2" x14ac:dyDescent="0.25">
      <c r="A1399" s="25"/>
      <c r="B1399" s="41" t="s">
        <v>508</v>
      </c>
      <c r="C1399" s="27"/>
      <c r="D1399" s="43">
        <f t="shared" si="138"/>
        <v>2138</v>
      </c>
      <c r="E1399" s="42"/>
      <c r="F1399" s="29"/>
      <c r="G1399" s="30"/>
      <c r="H1399" s="28"/>
      <c r="I1399" s="30"/>
      <c r="J1399" s="82"/>
      <c r="K1399" s="108"/>
      <c r="L1399" s="27"/>
      <c r="M1399" s="27"/>
      <c r="N1399" s="27"/>
      <c r="O1399" s="27"/>
      <c r="P1399" s="26"/>
    </row>
    <row r="1400" spans="1:16" s="31" customFormat="1" hidden="1" outlineLevel="2" x14ac:dyDescent="0.25">
      <c r="A1400" s="25"/>
      <c r="B1400" s="41" t="s">
        <v>509</v>
      </c>
      <c r="C1400" s="27"/>
      <c r="D1400" s="43">
        <f t="shared" si="138"/>
        <v>2139</v>
      </c>
      <c r="E1400" s="42"/>
      <c r="F1400" s="29"/>
      <c r="G1400" s="30"/>
      <c r="H1400" s="28"/>
      <c r="I1400" s="30"/>
      <c r="J1400" s="82"/>
      <c r="K1400" s="108"/>
      <c r="L1400" s="27"/>
      <c r="M1400" s="27"/>
      <c r="N1400" s="27"/>
      <c r="O1400" s="27"/>
      <c r="P1400" s="26"/>
    </row>
    <row r="1401" spans="1:16" s="31" customFormat="1" hidden="1" outlineLevel="2" x14ac:dyDescent="0.25">
      <c r="A1401" s="25"/>
      <c r="B1401" s="41" t="s">
        <v>510</v>
      </c>
      <c r="C1401" s="27"/>
      <c r="D1401" s="43">
        <f t="shared" si="138"/>
        <v>2140</v>
      </c>
      <c r="E1401" s="42"/>
      <c r="F1401" s="29"/>
      <c r="G1401" s="30"/>
      <c r="H1401" s="28"/>
      <c r="I1401" s="30"/>
      <c r="J1401" s="82"/>
      <c r="K1401" s="108"/>
      <c r="L1401" s="27"/>
      <c r="M1401" s="27"/>
      <c r="N1401" s="27"/>
      <c r="O1401" s="27"/>
      <c r="P1401" s="26"/>
    </row>
    <row r="1402" spans="1:16" s="31" customFormat="1" hidden="1" outlineLevel="2" x14ac:dyDescent="0.25">
      <c r="A1402" s="25"/>
      <c r="B1402" s="41" t="s">
        <v>511</v>
      </c>
      <c r="C1402" s="27"/>
      <c r="D1402" s="43">
        <f t="shared" si="138"/>
        <v>2141</v>
      </c>
      <c r="E1402" s="42"/>
      <c r="F1402" s="29"/>
      <c r="G1402" s="30"/>
      <c r="H1402" s="28"/>
      <c r="I1402" s="30"/>
      <c r="J1402" s="82"/>
      <c r="K1402" s="108"/>
      <c r="L1402" s="27"/>
      <c r="M1402" s="27"/>
      <c r="N1402" s="27"/>
      <c r="O1402" s="27"/>
      <c r="P1402" s="26"/>
    </row>
    <row r="1403" spans="1:16" s="31" customFormat="1" hidden="1" outlineLevel="2" x14ac:dyDescent="0.25">
      <c r="A1403" s="25"/>
      <c r="B1403" s="41" t="s">
        <v>558</v>
      </c>
      <c r="C1403" s="27"/>
      <c r="D1403" s="43">
        <f>D1402+1</f>
        <v>2142</v>
      </c>
      <c r="E1403" s="42"/>
      <c r="F1403" s="29"/>
      <c r="G1403" s="30"/>
      <c r="H1403" s="28"/>
      <c r="I1403" s="30"/>
      <c r="J1403" s="82"/>
      <c r="K1403" s="108"/>
      <c r="L1403" s="27"/>
      <c r="M1403" s="27"/>
      <c r="N1403" s="27"/>
      <c r="O1403" s="27"/>
      <c r="P1403" s="26"/>
    </row>
    <row r="1404" spans="1:16" s="31" customFormat="1" hidden="1" outlineLevel="2" x14ac:dyDescent="0.25">
      <c r="A1404" s="25"/>
      <c r="B1404" s="41" t="s">
        <v>559</v>
      </c>
      <c r="C1404" s="27"/>
      <c r="D1404" s="43">
        <f>D1403+1</f>
        <v>2143</v>
      </c>
      <c r="E1404" s="42"/>
      <c r="F1404" s="29"/>
      <c r="G1404" s="30"/>
      <c r="H1404" s="28"/>
      <c r="I1404" s="30"/>
      <c r="J1404" s="82"/>
      <c r="K1404" s="108"/>
      <c r="L1404" s="27"/>
      <c r="M1404" s="27"/>
      <c r="N1404" s="27"/>
      <c r="O1404" s="27"/>
      <c r="P1404" s="26"/>
    </row>
    <row r="1405" spans="1:16" s="31" customFormat="1" hidden="1" outlineLevel="2" x14ac:dyDescent="0.25">
      <c r="A1405" s="25"/>
      <c r="B1405" s="41" t="s">
        <v>560</v>
      </c>
      <c r="C1405" s="27"/>
      <c r="D1405" s="43">
        <f t="shared" ref="D1405:D1410" si="139">D1404+1</f>
        <v>2144</v>
      </c>
      <c r="E1405" s="42"/>
      <c r="F1405" s="29"/>
      <c r="G1405" s="30"/>
      <c r="H1405" s="28"/>
      <c r="I1405" s="30"/>
      <c r="J1405" s="82"/>
      <c r="K1405" s="108"/>
      <c r="L1405" s="27"/>
      <c r="M1405" s="27"/>
      <c r="N1405" s="27"/>
      <c r="O1405" s="27"/>
      <c r="P1405" s="26"/>
    </row>
    <row r="1406" spans="1:16" s="31" customFormat="1" hidden="1" outlineLevel="2" x14ac:dyDescent="0.25">
      <c r="A1406" s="25"/>
      <c r="B1406" s="41" t="s">
        <v>561</v>
      </c>
      <c r="C1406" s="27"/>
      <c r="D1406" s="43">
        <f t="shared" si="139"/>
        <v>2145</v>
      </c>
      <c r="E1406" s="42"/>
      <c r="F1406" s="29"/>
      <c r="G1406" s="30"/>
      <c r="H1406" s="28"/>
      <c r="I1406" s="30"/>
      <c r="J1406" s="82"/>
      <c r="K1406" s="108"/>
      <c r="L1406" s="27"/>
      <c r="M1406" s="27"/>
      <c r="N1406" s="27"/>
      <c r="O1406" s="27"/>
      <c r="P1406" s="26"/>
    </row>
    <row r="1407" spans="1:16" s="31" customFormat="1" hidden="1" outlineLevel="2" x14ac:dyDescent="0.25">
      <c r="A1407" s="25"/>
      <c r="B1407" s="41" t="s">
        <v>562</v>
      </c>
      <c r="C1407" s="27"/>
      <c r="D1407" s="43">
        <f t="shared" si="139"/>
        <v>2146</v>
      </c>
      <c r="E1407" s="42"/>
      <c r="F1407" s="29"/>
      <c r="G1407" s="30"/>
      <c r="H1407" s="28"/>
      <c r="I1407" s="30"/>
      <c r="J1407" s="82"/>
      <c r="K1407" s="108"/>
      <c r="L1407" s="27"/>
      <c r="M1407" s="27"/>
      <c r="N1407" s="27"/>
      <c r="O1407" s="27"/>
      <c r="P1407" s="26"/>
    </row>
    <row r="1408" spans="1:16" s="31" customFormat="1" hidden="1" outlineLevel="2" x14ac:dyDescent="0.25">
      <c r="A1408" s="25"/>
      <c r="B1408" s="41" t="s">
        <v>563</v>
      </c>
      <c r="C1408" s="27"/>
      <c r="D1408" s="43">
        <f t="shared" si="139"/>
        <v>2147</v>
      </c>
      <c r="E1408" s="42"/>
      <c r="F1408" s="29"/>
      <c r="G1408" s="30"/>
      <c r="H1408" s="28"/>
      <c r="I1408" s="30"/>
      <c r="J1408" s="82"/>
      <c r="K1408" s="108"/>
      <c r="L1408" s="27"/>
      <c r="M1408" s="27"/>
      <c r="N1408" s="27"/>
      <c r="O1408" s="27"/>
      <c r="P1408" s="26"/>
    </row>
    <row r="1409" spans="1:16" s="31" customFormat="1" hidden="1" outlineLevel="2" x14ac:dyDescent="0.25">
      <c r="A1409" s="25"/>
      <c r="B1409" s="41" t="s">
        <v>564</v>
      </c>
      <c r="C1409" s="27"/>
      <c r="D1409" s="43">
        <f t="shared" si="139"/>
        <v>2148</v>
      </c>
      <c r="E1409" s="42"/>
      <c r="F1409" s="29"/>
      <c r="G1409" s="30"/>
      <c r="H1409" s="28"/>
      <c r="I1409" s="30"/>
      <c r="J1409" s="82"/>
      <c r="K1409" s="108"/>
      <c r="L1409" s="27"/>
      <c r="M1409" s="27"/>
      <c r="N1409" s="27"/>
      <c r="O1409" s="27"/>
      <c r="P1409" s="26"/>
    </row>
    <row r="1410" spans="1:16" s="31" customFormat="1" hidden="1" outlineLevel="2" x14ac:dyDescent="0.25">
      <c r="A1410" s="25"/>
      <c r="B1410" s="41" t="s">
        <v>565</v>
      </c>
      <c r="C1410" s="27"/>
      <c r="D1410" s="43">
        <f t="shared" si="139"/>
        <v>2149</v>
      </c>
      <c r="E1410" s="42"/>
      <c r="F1410" s="29"/>
      <c r="G1410" s="30"/>
      <c r="H1410" s="28"/>
      <c r="I1410" s="30"/>
      <c r="J1410" s="82"/>
      <c r="K1410" s="108"/>
      <c r="L1410" s="27"/>
      <c r="M1410" s="27"/>
      <c r="N1410" s="27"/>
      <c r="O1410" s="27"/>
      <c r="P1410" s="26"/>
    </row>
    <row r="1411" spans="1:16" s="31" customFormat="1" hidden="1" outlineLevel="2" x14ac:dyDescent="0.25">
      <c r="A1411" s="25"/>
      <c r="B1411" s="41" t="s">
        <v>607</v>
      </c>
      <c r="C1411" s="27"/>
      <c r="D1411" s="43">
        <f>D1410+1</f>
        <v>2150</v>
      </c>
      <c r="E1411" s="42"/>
      <c r="F1411" s="29"/>
      <c r="G1411" s="30"/>
      <c r="H1411" s="28"/>
      <c r="I1411" s="30"/>
      <c r="J1411" s="82"/>
      <c r="K1411" s="108"/>
      <c r="L1411" s="27"/>
      <c r="M1411" s="27"/>
      <c r="N1411" s="27"/>
      <c r="O1411" s="27"/>
      <c r="P1411" s="26"/>
    </row>
    <row r="1412" spans="1:16" s="31" customFormat="1" hidden="1" outlineLevel="2" x14ac:dyDescent="0.25">
      <c r="A1412" s="25"/>
      <c r="B1412" s="41" t="s">
        <v>608</v>
      </c>
      <c r="C1412" s="27"/>
      <c r="D1412" s="43">
        <f>D1411+1</f>
        <v>2151</v>
      </c>
      <c r="E1412" s="42"/>
      <c r="F1412" s="29"/>
      <c r="G1412" s="30"/>
      <c r="H1412" s="28"/>
      <c r="I1412" s="30"/>
      <c r="J1412" s="82"/>
      <c r="K1412" s="108"/>
      <c r="L1412" s="27"/>
      <c r="M1412" s="27"/>
      <c r="N1412" s="27"/>
      <c r="O1412" s="27"/>
      <c r="P1412" s="26"/>
    </row>
    <row r="1413" spans="1:16" s="31" customFormat="1" hidden="1" outlineLevel="2" x14ac:dyDescent="0.25">
      <c r="A1413" s="25"/>
      <c r="B1413" s="41" t="s">
        <v>609</v>
      </c>
      <c r="C1413" s="27"/>
      <c r="D1413" s="43">
        <f t="shared" ref="D1413:D1418" si="140">D1412+1</f>
        <v>2152</v>
      </c>
      <c r="E1413" s="42"/>
      <c r="F1413" s="29"/>
      <c r="G1413" s="30"/>
      <c r="H1413" s="28"/>
      <c r="I1413" s="30"/>
      <c r="J1413" s="82"/>
      <c r="K1413" s="108"/>
      <c r="L1413" s="27"/>
      <c r="M1413" s="27"/>
      <c r="N1413" s="27"/>
      <c r="O1413" s="27"/>
      <c r="P1413" s="26"/>
    </row>
    <row r="1414" spans="1:16" s="31" customFormat="1" hidden="1" outlineLevel="2" x14ac:dyDescent="0.25">
      <c r="A1414" s="25"/>
      <c r="B1414" s="41" t="s">
        <v>610</v>
      </c>
      <c r="C1414" s="27"/>
      <c r="D1414" s="43">
        <f t="shared" si="140"/>
        <v>2153</v>
      </c>
      <c r="E1414" s="42"/>
      <c r="F1414" s="29"/>
      <c r="G1414" s="30"/>
      <c r="H1414" s="28"/>
      <c r="I1414" s="30"/>
      <c r="J1414" s="82"/>
      <c r="K1414" s="108"/>
      <c r="L1414" s="27"/>
      <c r="M1414" s="27"/>
      <c r="N1414" s="27"/>
      <c r="O1414" s="27"/>
      <c r="P1414" s="26"/>
    </row>
    <row r="1415" spans="1:16" s="31" customFormat="1" hidden="1" outlineLevel="2" x14ac:dyDescent="0.25">
      <c r="A1415" s="25"/>
      <c r="B1415" s="41" t="s">
        <v>611</v>
      </c>
      <c r="C1415" s="27"/>
      <c r="D1415" s="43">
        <f t="shared" si="140"/>
        <v>2154</v>
      </c>
      <c r="E1415" s="42"/>
      <c r="F1415" s="29"/>
      <c r="G1415" s="30"/>
      <c r="H1415" s="28"/>
      <c r="I1415" s="30"/>
      <c r="J1415" s="82"/>
      <c r="K1415" s="108"/>
      <c r="L1415" s="27"/>
      <c r="M1415" s="27"/>
      <c r="N1415" s="27"/>
      <c r="O1415" s="27"/>
      <c r="P1415" s="26"/>
    </row>
    <row r="1416" spans="1:16" s="31" customFormat="1" hidden="1" outlineLevel="2" x14ac:dyDescent="0.25">
      <c r="A1416" s="25"/>
      <c r="B1416" s="41" t="s">
        <v>612</v>
      </c>
      <c r="C1416" s="27"/>
      <c r="D1416" s="43">
        <f t="shared" si="140"/>
        <v>2155</v>
      </c>
      <c r="E1416" s="42"/>
      <c r="F1416" s="29"/>
      <c r="G1416" s="30"/>
      <c r="H1416" s="28"/>
      <c r="I1416" s="30"/>
      <c r="J1416" s="82"/>
      <c r="K1416" s="108"/>
      <c r="L1416" s="27"/>
      <c r="M1416" s="27"/>
      <c r="N1416" s="27"/>
      <c r="O1416" s="27"/>
      <c r="P1416" s="26"/>
    </row>
    <row r="1417" spans="1:16" s="31" customFormat="1" hidden="1" outlineLevel="2" x14ac:dyDescent="0.25">
      <c r="A1417" s="25"/>
      <c r="B1417" s="41" t="s">
        <v>613</v>
      </c>
      <c r="C1417" s="27"/>
      <c r="D1417" s="43">
        <f t="shared" si="140"/>
        <v>2156</v>
      </c>
      <c r="E1417" s="42"/>
      <c r="F1417" s="29"/>
      <c r="G1417" s="30"/>
      <c r="H1417" s="28"/>
      <c r="I1417" s="30"/>
      <c r="J1417" s="82"/>
      <c r="K1417" s="108"/>
      <c r="L1417" s="27"/>
      <c r="M1417" s="27"/>
      <c r="N1417" s="27"/>
      <c r="O1417" s="27"/>
      <c r="P1417" s="26"/>
    </row>
    <row r="1418" spans="1:16" s="31" customFormat="1" hidden="1" outlineLevel="2" x14ac:dyDescent="0.25">
      <c r="A1418" s="25"/>
      <c r="B1418" s="41" t="s">
        <v>614</v>
      </c>
      <c r="C1418" s="27"/>
      <c r="D1418" s="43">
        <f t="shared" si="140"/>
        <v>2157</v>
      </c>
      <c r="E1418" s="42"/>
      <c r="F1418" s="29"/>
      <c r="G1418" s="30"/>
      <c r="H1418" s="28"/>
      <c r="I1418" s="30"/>
      <c r="J1418" s="82"/>
      <c r="K1418" s="108"/>
      <c r="L1418" s="27"/>
      <c r="M1418" s="27"/>
      <c r="N1418" s="27"/>
      <c r="O1418" s="27"/>
      <c r="P1418" s="26"/>
    </row>
    <row r="1419" spans="1:16" s="31" customFormat="1" hidden="1" outlineLevel="2" x14ac:dyDescent="0.25">
      <c r="A1419" s="25"/>
      <c r="B1419" s="41" t="s">
        <v>655</v>
      </c>
      <c r="C1419" s="27"/>
      <c r="D1419" s="43">
        <f>D1418+1</f>
        <v>2158</v>
      </c>
      <c r="E1419" s="42">
        <f>D1419+14</f>
        <v>2172</v>
      </c>
      <c r="F1419" s="29"/>
      <c r="G1419" s="30"/>
      <c r="H1419" s="28"/>
      <c r="I1419" s="30"/>
      <c r="J1419" s="82"/>
      <c r="K1419" s="108"/>
      <c r="L1419" s="27"/>
      <c r="M1419" s="27"/>
      <c r="N1419" s="27"/>
      <c r="O1419" s="27"/>
      <c r="P1419" s="26"/>
    </row>
    <row r="1420" spans="1:16" s="31" customFormat="1" hidden="1" outlineLevel="2" x14ac:dyDescent="0.25">
      <c r="A1420" s="25"/>
      <c r="B1420" s="41" t="s">
        <v>656</v>
      </c>
      <c r="C1420" s="27"/>
      <c r="D1420" s="43">
        <f>E1419+1</f>
        <v>2173</v>
      </c>
      <c r="E1420" s="42">
        <f t="shared" ref="E1420:E1426" si="141">D1420+14</f>
        <v>2187</v>
      </c>
      <c r="F1420" s="29"/>
      <c r="G1420" s="30"/>
      <c r="H1420" s="28"/>
      <c r="I1420" s="30"/>
      <c r="J1420" s="82"/>
      <c r="K1420" s="108"/>
      <c r="L1420" s="27"/>
      <c r="M1420" s="27"/>
      <c r="N1420" s="27"/>
      <c r="O1420" s="27"/>
      <c r="P1420" s="26"/>
    </row>
    <row r="1421" spans="1:16" s="31" customFormat="1" hidden="1" outlineLevel="2" x14ac:dyDescent="0.25">
      <c r="A1421" s="25"/>
      <c r="B1421" s="41" t="s">
        <v>657</v>
      </c>
      <c r="C1421" s="27"/>
      <c r="D1421" s="43">
        <f t="shared" ref="D1421:D1426" si="142">E1420+1</f>
        <v>2188</v>
      </c>
      <c r="E1421" s="42">
        <f t="shared" si="141"/>
        <v>2202</v>
      </c>
      <c r="F1421" s="29"/>
      <c r="G1421" s="30"/>
      <c r="H1421" s="28"/>
      <c r="I1421" s="30"/>
      <c r="J1421" s="82"/>
      <c r="K1421" s="108"/>
      <c r="L1421" s="27"/>
      <c r="M1421" s="27"/>
      <c r="N1421" s="27"/>
      <c r="O1421" s="27"/>
      <c r="P1421" s="26"/>
    </row>
    <row r="1422" spans="1:16" s="31" customFormat="1" hidden="1" outlineLevel="2" x14ac:dyDescent="0.25">
      <c r="A1422" s="25"/>
      <c r="B1422" s="41" t="s">
        <v>658</v>
      </c>
      <c r="C1422" s="27"/>
      <c r="D1422" s="43">
        <f t="shared" si="142"/>
        <v>2203</v>
      </c>
      <c r="E1422" s="42">
        <f t="shared" si="141"/>
        <v>2217</v>
      </c>
      <c r="F1422" s="29"/>
      <c r="G1422" s="30"/>
      <c r="H1422" s="28"/>
      <c r="I1422" s="30"/>
      <c r="J1422" s="82"/>
      <c r="K1422" s="108"/>
      <c r="L1422" s="27"/>
      <c r="M1422" s="27"/>
      <c r="N1422" s="27"/>
      <c r="O1422" s="27"/>
      <c r="P1422" s="26"/>
    </row>
    <row r="1423" spans="1:16" s="31" customFormat="1" hidden="1" outlineLevel="2" x14ac:dyDescent="0.25">
      <c r="A1423" s="25"/>
      <c r="B1423" s="41" t="s">
        <v>659</v>
      </c>
      <c r="C1423" s="27"/>
      <c r="D1423" s="43">
        <f t="shared" si="142"/>
        <v>2218</v>
      </c>
      <c r="E1423" s="42">
        <f t="shared" si="141"/>
        <v>2232</v>
      </c>
      <c r="F1423" s="29"/>
      <c r="G1423" s="30"/>
      <c r="H1423" s="28"/>
      <c r="I1423" s="30"/>
      <c r="J1423" s="82"/>
      <c r="K1423" s="108"/>
      <c r="L1423" s="27"/>
      <c r="M1423" s="27"/>
      <c r="N1423" s="27"/>
      <c r="O1423" s="27"/>
      <c r="P1423" s="26"/>
    </row>
    <row r="1424" spans="1:16" s="31" customFormat="1" hidden="1" outlineLevel="2" x14ac:dyDescent="0.25">
      <c r="A1424" s="25"/>
      <c r="B1424" s="41" t="s">
        <v>660</v>
      </c>
      <c r="C1424" s="27"/>
      <c r="D1424" s="43">
        <f t="shared" si="142"/>
        <v>2233</v>
      </c>
      <c r="E1424" s="42">
        <f t="shared" si="141"/>
        <v>2247</v>
      </c>
      <c r="F1424" s="29"/>
      <c r="G1424" s="30"/>
      <c r="H1424" s="28"/>
      <c r="I1424" s="30"/>
      <c r="J1424" s="82"/>
      <c r="K1424" s="108"/>
      <c r="L1424" s="27"/>
      <c r="M1424" s="27"/>
      <c r="N1424" s="27"/>
      <c r="O1424" s="27"/>
      <c r="P1424" s="26"/>
    </row>
    <row r="1425" spans="1:16" s="31" customFormat="1" hidden="1" outlineLevel="2" x14ac:dyDescent="0.25">
      <c r="A1425" s="25"/>
      <c r="B1425" s="41" t="s">
        <v>661</v>
      </c>
      <c r="C1425" s="27"/>
      <c r="D1425" s="43">
        <f t="shared" si="142"/>
        <v>2248</v>
      </c>
      <c r="E1425" s="42">
        <f t="shared" si="141"/>
        <v>2262</v>
      </c>
      <c r="F1425" s="29"/>
      <c r="G1425" s="30"/>
      <c r="H1425" s="28"/>
      <c r="I1425" s="30"/>
      <c r="J1425" s="82"/>
      <c r="K1425" s="108"/>
      <c r="L1425" s="27"/>
      <c r="M1425" s="27"/>
      <c r="N1425" s="27"/>
      <c r="O1425" s="27"/>
      <c r="P1425" s="26"/>
    </row>
    <row r="1426" spans="1:16" s="31" customFormat="1" hidden="1" outlineLevel="2" x14ac:dyDescent="0.25">
      <c r="A1426" s="107"/>
      <c r="B1426" s="41" t="s">
        <v>662</v>
      </c>
      <c r="C1426" s="27"/>
      <c r="D1426" s="43">
        <f t="shared" si="142"/>
        <v>2263</v>
      </c>
      <c r="E1426" s="42">
        <f t="shared" si="141"/>
        <v>2277</v>
      </c>
      <c r="F1426" s="29"/>
      <c r="G1426" s="30"/>
      <c r="H1426" s="28"/>
      <c r="I1426" s="30"/>
      <c r="J1426" s="82"/>
      <c r="K1426" s="108"/>
      <c r="L1426" s="27"/>
      <c r="M1426" s="27"/>
      <c r="N1426" s="27"/>
      <c r="O1426" s="27"/>
      <c r="P1426" s="26"/>
    </row>
    <row r="1427" spans="1:16" s="31" customFormat="1" outlineLevel="1" collapsed="1" x14ac:dyDescent="0.25">
      <c r="A1427" s="25"/>
      <c r="B1427" s="41"/>
      <c r="C1427" s="27"/>
      <c r="D1427" s="43"/>
      <c r="E1427" s="27"/>
      <c r="F1427" s="29"/>
      <c r="G1427" s="30"/>
      <c r="H1427" s="28"/>
      <c r="I1427" s="30"/>
      <c r="J1427" s="82"/>
      <c r="K1427" s="108"/>
      <c r="L1427" s="27"/>
      <c r="M1427" s="27"/>
      <c r="N1427" s="27"/>
      <c r="O1427" s="27"/>
      <c r="P1427" s="26"/>
    </row>
    <row r="1428" spans="1:16" s="31" customFormat="1" outlineLevel="1" x14ac:dyDescent="0.25">
      <c r="A1428" s="25"/>
      <c r="B1428" s="41" t="s">
        <v>529</v>
      </c>
      <c r="C1428" s="27"/>
      <c r="D1428" s="43"/>
      <c r="E1428" s="42"/>
      <c r="F1428" s="29"/>
      <c r="G1428" s="30"/>
      <c r="H1428" s="28"/>
      <c r="I1428" s="30"/>
      <c r="J1428" s="82"/>
      <c r="K1428" s="108"/>
      <c r="L1428" s="27"/>
      <c r="M1428" s="27"/>
      <c r="N1428" s="27"/>
      <c r="O1428" s="27"/>
      <c r="P1428" s="26"/>
    </row>
    <row r="1429" spans="1:16" s="31" customFormat="1" hidden="1" outlineLevel="2" x14ac:dyDescent="0.25">
      <c r="A1429" s="25"/>
      <c r="B1429" s="41" t="s">
        <v>615</v>
      </c>
      <c r="C1429" s="27"/>
      <c r="D1429" s="43">
        <f>E1426+1</f>
        <v>2278</v>
      </c>
      <c r="E1429" s="42"/>
      <c r="F1429" s="29"/>
      <c r="G1429" s="30"/>
      <c r="H1429" s="28"/>
      <c r="I1429" s="30"/>
      <c r="J1429" s="82"/>
      <c r="K1429" s="108"/>
      <c r="L1429" s="27"/>
      <c r="M1429" s="27"/>
      <c r="N1429" s="27"/>
      <c r="O1429" s="27"/>
      <c r="P1429" s="26"/>
    </row>
    <row r="1430" spans="1:16" s="31" customFormat="1" hidden="1" outlineLevel="2" x14ac:dyDescent="0.25">
      <c r="A1430" s="25"/>
      <c r="B1430" s="41" t="s">
        <v>616</v>
      </c>
      <c r="C1430" s="27"/>
      <c r="D1430" s="43">
        <f>D1429+1</f>
        <v>2279</v>
      </c>
      <c r="E1430" s="42"/>
      <c r="F1430" s="29"/>
      <c r="G1430" s="30"/>
      <c r="H1430" s="28"/>
      <c r="I1430" s="30"/>
      <c r="J1430" s="82"/>
      <c r="K1430" s="108"/>
      <c r="L1430" s="27"/>
      <c r="M1430" s="27"/>
      <c r="N1430" s="27"/>
      <c r="O1430" s="27"/>
      <c r="P1430" s="26"/>
    </row>
    <row r="1431" spans="1:16" s="31" customFormat="1" hidden="1" outlineLevel="2" x14ac:dyDescent="0.25">
      <c r="A1431" s="25"/>
      <c r="B1431" s="41" t="s">
        <v>617</v>
      </c>
      <c r="C1431" s="27"/>
      <c r="D1431" s="43">
        <f t="shared" ref="D1431:D1436" si="143">D1430+1</f>
        <v>2280</v>
      </c>
      <c r="E1431" s="42"/>
      <c r="F1431" s="29"/>
      <c r="G1431" s="30"/>
      <c r="H1431" s="28"/>
      <c r="I1431" s="30"/>
      <c r="J1431" s="82"/>
      <c r="K1431" s="108"/>
      <c r="L1431" s="27"/>
      <c r="M1431" s="27"/>
      <c r="N1431" s="27"/>
      <c r="O1431" s="27"/>
      <c r="P1431" s="26"/>
    </row>
    <row r="1432" spans="1:16" s="31" customFormat="1" hidden="1" outlineLevel="2" x14ac:dyDescent="0.25">
      <c r="A1432" s="25"/>
      <c r="B1432" s="41" t="s">
        <v>618</v>
      </c>
      <c r="C1432" s="27"/>
      <c r="D1432" s="43">
        <f t="shared" si="143"/>
        <v>2281</v>
      </c>
      <c r="E1432" s="42"/>
      <c r="F1432" s="29"/>
      <c r="G1432" s="30"/>
      <c r="H1432" s="28"/>
      <c r="I1432" s="30"/>
      <c r="J1432" s="82"/>
      <c r="K1432" s="108"/>
      <c r="L1432" s="27"/>
      <c r="M1432" s="27"/>
      <c r="N1432" s="27"/>
      <c r="O1432" s="27"/>
      <c r="P1432" s="26"/>
    </row>
    <row r="1433" spans="1:16" s="31" customFormat="1" hidden="1" outlineLevel="2" x14ac:dyDescent="0.25">
      <c r="A1433" s="25"/>
      <c r="B1433" s="41" t="s">
        <v>619</v>
      </c>
      <c r="C1433" s="27"/>
      <c r="D1433" s="43">
        <f t="shared" si="143"/>
        <v>2282</v>
      </c>
      <c r="E1433" s="42"/>
      <c r="F1433" s="29"/>
      <c r="G1433" s="30"/>
      <c r="H1433" s="28"/>
      <c r="I1433" s="30"/>
      <c r="J1433" s="82"/>
      <c r="K1433" s="108"/>
      <c r="L1433" s="27"/>
      <c r="M1433" s="27"/>
      <c r="N1433" s="27"/>
      <c r="O1433" s="27"/>
      <c r="P1433" s="26"/>
    </row>
    <row r="1434" spans="1:16" s="31" customFormat="1" hidden="1" outlineLevel="2" x14ac:dyDescent="0.25">
      <c r="A1434" s="25"/>
      <c r="B1434" s="41" t="s">
        <v>620</v>
      </c>
      <c r="C1434" s="27"/>
      <c r="D1434" s="43">
        <f t="shared" si="143"/>
        <v>2283</v>
      </c>
      <c r="E1434" s="42"/>
      <c r="F1434" s="29"/>
      <c r="G1434" s="30"/>
      <c r="H1434" s="28"/>
      <c r="I1434" s="30"/>
      <c r="J1434" s="82"/>
      <c r="K1434" s="108"/>
      <c r="L1434" s="27"/>
      <c r="M1434" s="27"/>
      <c r="N1434" s="27"/>
      <c r="O1434" s="27"/>
      <c r="P1434" s="26"/>
    </row>
    <row r="1435" spans="1:16" s="31" customFormat="1" hidden="1" outlineLevel="2" x14ac:dyDescent="0.25">
      <c r="A1435" s="25"/>
      <c r="B1435" s="41" t="s">
        <v>621</v>
      </c>
      <c r="C1435" s="27"/>
      <c r="D1435" s="43">
        <f t="shared" si="143"/>
        <v>2284</v>
      </c>
      <c r="E1435" s="42"/>
      <c r="F1435" s="29"/>
      <c r="G1435" s="30"/>
      <c r="H1435" s="28"/>
      <c r="I1435" s="30"/>
      <c r="J1435" s="82"/>
      <c r="K1435" s="108"/>
      <c r="L1435" s="27"/>
      <c r="M1435" s="27"/>
      <c r="N1435" s="27"/>
      <c r="O1435" s="27"/>
      <c r="P1435" s="26"/>
    </row>
    <row r="1436" spans="1:16" s="31" customFormat="1" hidden="1" outlineLevel="2" x14ac:dyDescent="0.25">
      <c r="A1436" s="25"/>
      <c r="B1436" s="41" t="s">
        <v>622</v>
      </c>
      <c r="C1436" s="27"/>
      <c r="D1436" s="43">
        <f t="shared" si="143"/>
        <v>2285</v>
      </c>
      <c r="E1436" s="42"/>
      <c r="F1436" s="29"/>
      <c r="G1436" s="30"/>
      <c r="H1436" s="28"/>
      <c r="I1436" s="30"/>
      <c r="J1436" s="82"/>
      <c r="K1436" s="108"/>
      <c r="L1436" s="27"/>
      <c r="M1436" s="27"/>
      <c r="N1436" s="27"/>
      <c r="O1436" s="27"/>
      <c r="P1436" s="26"/>
    </row>
    <row r="1437" spans="1:16" s="31" customFormat="1" hidden="1" outlineLevel="2" x14ac:dyDescent="0.25">
      <c r="A1437" s="25"/>
      <c r="B1437" s="41" t="s">
        <v>530</v>
      </c>
      <c r="C1437" s="27"/>
      <c r="D1437" s="43">
        <f>D1436+1</f>
        <v>2286</v>
      </c>
      <c r="E1437" s="42">
        <f>D1437+1</f>
        <v>2287</v>
      </c>
      <c r="F1437" s="29"/>
      <c r="G1437" s="30"/>
      <c r="H1437" s="28"/>
      <c r="I1437" s="30"/>
      <c r="J1437" s="82"/>
      <c r="K1437" s="108"/>
      <c r="L1437" s="27"/>
      <c r="M1437" s="27"/>
      <c r="N1437" s="27"/>
      <c r="O1437" s="27"/>
      <c r="P1437" s="26"/>
    </row>
    <row r="1438" spans="1:16" s="31" customFormat="1" hidden="1" outlineLevel="2" x14ac:dyDescent="0.25">
      <c r="A1438" s="25"/>
      <c r="B1438" s="41" t="s">
        <v>531</v>
      </c>
      <c r="C1438" s="27"/>
      <c r="D1438" s="43">
        <f>E1437+1</f>
        <v>2288</v>
      </c>
      <c r="E1438" s="42">
        <f>D1438+1</f>
        <v>2289</v>
      </c>
      <c r="F1438" s="29"/>
      <c r="G1438" s="30"/>
      <c r="H1438" s="28"/>
      <c r="I1438" s="30"/>
      <c r="J1438" s="82"/>
      <c r="K1438" s="108"/>
      <c r="L1438" s="27"/>
      <c r="M1438" s="27"/>
      <c r="N1438" s="27"/>
      <c r="O1438" s="27"/>
      <c r="P1438" s="26"/>
    </row>
    <row r="1439" spans="1:16" s="31" customFormat="1" hidden="1" outlineLevel="2" x14ac:dyDescent="0.25">
      <c r="A1439" s="25"/>
      <c r="B1439" s="41" t="s">
        <v>532</v>
      </c>
      <c r="C1439" s="27"/>
      <c r="D1439" s="43">
        <f t="shared" ref="D1439:D1444" si="144">E1438+1</f>
        <v>2290</v>
      </c>
      <c r="E1439" s="42">
        <f t="shared" ref="E1439:E1444" si="145">D1439+1</f>
        <v>2291</v>
      </c>
      <c r="F1439" s="29"/>
      <c r="G1439" s="30"/>
      <c r="H1439" s="28"/>
      <c r="I1439" s="30"/>
      <c r="J1439" s="82"/>
      <c r="K1439" s="108"/>
      <c r="L1439" s="27"/>
      <c r="M1439" s="27"/>
      <c r="N1439" s="27"/>
      <c r="O1439" s="27"/>
      <c r="P1439" s="26"/>
    </row>
    <row r="1440" spans="1:16" s="31" customFormat="1" hidden="1" outlineLevel="2" x14ac:dyDescent="0.25">
      <c r="A1440" s="25"/>
      <c r="B1440" s="41" t="s">
        <v>533</v>
      </c>
      <c r="C1440" s="27"/>
      <c r="D1440" s="43">
        <f t="shared" si="144"/>
        <v>2292</v>
      </c>
      <c r="E1440" s="42">
        <f t="shared" si="145"/>
        <v>2293</v>
      </c>
      <c r="F1440" s="29"/>
      <c r="G1440" s="30"/>
      <c r="H1440" s="28"/>
      <c r="I1440" s="30"/>
      <c r="J1440" s="82"/>
      <c r="K1440" s="108"/>
      <c r="L1440" s="27"/>
      <c r="M1440" s="27"/>
      <c r="N1440" s="27"/>
      <c r="O1440" s="27"/>
      <c r="P1440" s="26"/>
    </row>
    <row r="1441" spans="1:16" s="31" customFormat="1" hidden="1" outlineLevel="2" x14ac:dyDescent="0.25">
      <c r="A1441" s="25"/>
      <c r="B1441" s="41" t="s">
        <v>534</v>
      </c>
      <c r="C1441" s="27"/>
      <c r="D1441" s="43">
        <f t="shared" si="144"/>
        <v>2294</v>
      </c>
      <c r="E1441" s="42">
        <f t="shared" si="145"/>
        <v>2295</v>
      </c>
      <c r="F1441" s="29"/>
      <c r="G1441" s="30"/>
      <c r="H1441" s="28"/>
      <c r="I1441" s="30"/>
      <c r="J1441" s="82"/>
      <c r="K1441" s="108"/>
      <c r="L1441" s="27"/>
      <c r="M1441" s="27"/>
      <c r="N1441" s="27"/>
      <c r="O1441" s="27"/>
      <c r="P1441" s="26"/>
    </row>
    <row r="1442" spans="1:16" s="31" customFormat="1" hidden="1" outlineLevel="2" x14ac:dyDescent="0.25">
      <c r="A1442" s="25"/>
      <c r="B1442" s="41" t="s">
        <v>535</v>
      </c>
      <c r="C1442" s="27"/>
      <c r="D1442" s="43">
        <f t="shared" si="144"/>
        <v>2296</v>
      </c>
      <c r="E1442" s="42">
        <f t="shared" si="145"/>
        <v>2297</v>
      </c>
      <c r="F1442" s="29"/>
      <c r="G1442" s="30"/>
      <c r="H1442" s="28"/>
      <c r="I1442" s="30"/>
      <c r="J1442" s="82"/>
      <c r="K1442" s="108"/>
      <c r="L1442" s="27"/>
      <c r="M1442" s="27"/>
      <c r="N1442" s="27"/>
      <c r="O1442" s="27"/>
      <c r="P1442" s="26"/>
    </row>
    <row r="1443" spans="1:16" s="31" customFormat="1" hidden="1" outlineLevel="2" x14ac:dyDescent="0.25">
      <c r="A1443" s="25"/>
      <c r="B1443" s="41" t="s">
        <v>536</v>
      </c>
      <c r="C1443" s="27"/>
      <c r="D1443" s="43">
        <f t="shared" si="144"/>
        <v>2298</v>
      </c>
      <c r="E1443" s="42">
        <f t="shared" si="145"/>
        <v>2299</v>
      </c>
      <c r="F1443" s="29"/>
      <c r="G1443" s="30"/>
      <c r="H1443" s="28"/>
      <c r="I1443" s="30"/>
      <c r="J1443" s="82"/>
      <c r="K1443" s="108"/>
      <c r="L1443" s="27"/>
      <c r="M1443" s="27"/>
      <c r="N1443" s="27"/>
      <c r="O1443" s="27"/>
      <c r="P1443" s="26"/>
    </row>
    <row r="1444" spans="1:16" s="31" customFormat="1" hidden="1" outlineLevel="2" x14ac:dyDescent="0.25">
      <c r="A1444" s="25"/>
      <c r="B1444" s="41" t="s">
        <v>537</v>
      </c>
      <c r="C1444" s="27"/>
      <c r="D1444" s="43">
        <f t="shared" si="144"/>
        <v>2300</v>
      </c>
      <c r="E1444" s="42">
        <f t="shared" si="145"/>
        <v>2301</v>
      </c>
      <c r="F1444" s="29"/>
      <c r="G1444" s="30"/>
      <c r="H1444" s="28"/>
      <c r="I1444" s="30"/>
      <c r="J1444" s="82"/>
      <c r="K1444" s="108"/>
      <c r="L1444" s="27"/>
      <c r="M1444" s="27"/>
      <c r="N1444" s="27"/>
      <c r="O1444" s="27"/>
      <c r="P1444" s="26"/>
    </row>
    <row r="1445" spans="1:16" s="31" customFormat="1" hidden="1" outlineLevel="2" x14ac:dyDescent="0.25">
      <c r="A1445" s="25"/>
      <c r="B1445" s="41" t="s">
        <v>538</v>
      </c>
      <c r="C1445" s="27"/>
      <c r="D1445" s="43">
        <f>E1444+1</f>
        <v>2302</v>
      </c>
      <c r="E1445" s="42"/>
      <c r="F1445" s="29"/>
      <c r="G1445" s="30"/>
      <c r="H1445" s="28"/>
      <c r="I1445" s="30"/>
      <c r="J1445" s="82"/>
      <c r="K1445" s="108"/>
      <c r="L1445" s="27"/>
      <c r="M1445" s="27"/>
      <c r="N1445" s="27"/>
      <c r="O1445" s="27"/>
      <c r="P1445" s="26"/>
    </row>
    <row r="1446" spans="1:16" s="31" customFormat="1" hidden="1" outlineLevel="2" x14ac:dyDescent="0.25">
      <c r="A1446" s="25"/>
      <c r="B1446" s="41" t="s">
        <v>539</v>
      </c>
      <c r="C1446" s="27"/>
      <c r="D1446" s="43">
        <f>D1445+1</f>
        <v>2303</v>
      </c>
      <c r="E1446" s="42"/>
      <c r="F1446" s="29"/>
      <c r="G1446" s="30"/>
      <c r="H1446" s="28"/>
      <c r="I1446" s="30"/>
      <c r="J1446" s="82"/>
      <c r="K1446" s="108"/>
      <c r="L1446" s="27"/>
      <c r="M1446" s="27"/>
      <c r="N1446" s="27"/>
      <c r="O1446" s="27"/>
      <c r="P1446" s="26"/>
    </row>
    <row r="1447" spans="1:16" s="31" customFormat="1" hidden="1" outlineLevel="2" x14ac:dyDescent="0.25">
      <c r="A1447" s="25"/>
      <c r="B1447" s="41" t="s">
        <v>540</v>
      </c>
      <c r="C1447" s="27"/>
      <c r="D1447" s="43">
        <f t="shared" ref="D1447:D1452" si="146">D1446+1</f>
        <v>2304</v>
      </c>
      <c r="E1447" s="42"/>
      <c r="F1447" s="29"/>
      <c r="G1447" s="30"/>
      <c r="H1447" s="28"/>
      <c r="I1447" s="30"/>
      <c r="J1447" s="82"/>
      <c r="K1447" s="108"/>
      <c r="L1447" s="27"/>
      <c r="M1447" s="27"/>
      <c r="N1447" s="27"/>
      <c r="O1447" s="27"/>
      <c r="P1447" s="26"/>
    </row>
    <row r="1448" spans="1:16" s="31" customFormat="1" hidden="1" outlineLevel="2" x14ac:dyDescent="0.25">
      <c r="A1448" s="25"/>
      <c r="B1448" s="41" t="s">
        <v>541</v>
      </c>
      <c r="C1448" s="27"/>
      <c r="D1448" s="43">
        <f t="shared" si="146"/>
        <v>2305</v>
      </c>
      <c r="E1448" s="42"/>
      <c r="F1448" s="29"/>
      <c r="G1448" s="30"/>
      <c r="H1448" s="28"/>
      <c r="I1448" s="30"/>
      <c r="J1448" s="82"/>
      <c r="K1448" s="108"/>
      <c r="L1448" s="27"/>
      <c r="M1448" s="27"/>
      <c r="N1448" s="27"/>
      <c r="O1448" s="27"/>
      <c r="P1448" s="26"/>
    </row>
    <row r="1449" spans="1:16" s="31" customFormat="1" hidden="1" outlineLevel="2" x14ac:dyDescent="0.25">
      <c r="A1449" s="25"/>
      <c r="B1449" s="41" t="s">
        <v>542</v>
      </c>
      <c r="C1449" s="27"/>
      <c r="D1449" s="43">
        <f t="shared" si="146"/>
        <v>2306</v>
      </c>
      <c r="E1449" s="42"/>
      <c r="F1449" s="29"/>
      <c r="G1449" s="30"/>
      <c r="H1449" s="28"/>
      <c r="I1449" s="30"/>
      <c r="J1449" s="82"/>
      <c r="K1449" s="108"/>
      <c r="L1449" s="27"/>
      <c r="M1449" s="27"/>
      <c r="N1449" s="27"/>
      <c r="O1449" s="27"/>
      <c r="P1449" s="26"/>
    </row>
    <row r="1450" spans="1:16" s="31" customFormat="1" hidden="1" outlineLevel="2" x14ac:dyDescent="0.25">
      <c r="A1450" s="25"/>
      <c r="B1450" s="41" t="s">
        <v>543</v>
      </c>
      <c r="C1450" s="27"/>
      <c r="D1450" s="43">
        <f t="shared" si="146"/>
        <v>2307</v>
      </c>
      <c r="E1450" s="42"/>
      <c r="F1450" s="29"/>
      <c r="G1450" s="30"/>
      <c r="H1450" s="28"/>
      <c r="I1450" s="30"/>
      <c r="J1450" s="82"/>
      <c r="K1450" s="108"/>
      <c r="L1450" s="27"/>
      <c r="M1450" s="27"/>
      <c r="N1450" s="27"/>
      <c r="O1450" s="27"/>
      <c r="P1450" s="26"/>
    </row>
    <row r="1451" spans="1:16" s="31" customFormat="1" hidden="1" outlineLevel="2" x14ac:dyDescent="0.25">
      <c r="A1451" s="25"/>
      <c r="B1451" s="41" t="s">
        <v>544</v>
      </c>
      <c r="C1451" s="27"/>
      <c r="D1451" s="43">
        <f t="shared" si="146"/>
        <v>2308</v>
      </c>
      <c r="E1451" s="42"/>
      <c r="F1451" s="29"/>
      <c r="G1451" s="30"/>
      <c r="H1451" s="28"/>
      <c r="I1451" s="30"/>
      <c r="J1451" s="82"/>
      <c r="K1451" s="108"/>
      <c r="L1451" s="27"/>
      <c r="M1451" s="27"/>
      <c r="N1451" s="27"/>
      <c r="O1451" s="27"/>
      <c r="P1451" s="26"/>
    </row>
    <row r="1452" spans="1:16" s="31" customFormat="1" hidden="1" outlineLevel="2" x14ac:dyDescent="0.25">
      <c r="A1452" s="25"/>
      <c r="B1452" s="41" t="s">
        <v>545</v>
      </c>
      <c r="C1452" s="27"/>
      <c r="D1452" s="43">
        <f t="shared" si="146"/>
        <v>2309</v>
      </c>
      <c r="E1452" s="42"/>
      <c r="F1452" s="29"/>
      <c r="G1452" s="30"/>
      <c r="H1452" s="28"/>
      <c r="I1452" s="30"/>
      <c r="J1452" s="82"/>
      <c r="K1452" s="108"/>
      <c r="L1452" s="27"/>
      <c r="M1452" s="27"/>
      <c r="N1452" s="27"/>
      <c r="O1452" s="27"/>
      <c r="P1452" s="26"/>
    </row>
    <row r="1453" spans="1:16" s="31" customFormat="1" hidden="1" outlineLevel="2" x14ac:dyDescent="0.25">
      <c r="A1453" s="25"/>
      <c r="B1453" s="41" t="s">
        <v>566</v>
      </c>
      <c r="C1453" s="27"/>
      <c r="D1453" s="43">
        <f>D1452+1</f>
        <v>2310</v>
      </c>
      <c r="E1453" s="42"/>
      <c r="F1453" s="29"/>
      <c r="G1453" s="30"/>
      <c r="H1453" s="28"/>
      <c r="I1453" s="30"/>
      <c r="J1453" s="82"/>
      <c r="K1453" s="108"/>
      <c r="L1453" s="27"/>
      <c r="M1453" s="27"/>
      <c r="N1453" s="27"/>
      <c r="O1453" s="27"/>
      <c r="P1453" s="26"/>
    </row>
    <row r="1454" spans="1:16" s="31" customFormat="1" hidden="1" outlineLevel="2" x14ac:dyDescent="0.25">
      <c r="A1454" s="25"/>
      <c r="B1454" s="41" t="s">
        <v>567</v>
      </c>
      <c r="C1454" s="27"/>
      <c r="D1454" s="43">
        <f>D1453+1</f>
        <v>2311</v>
      </c>
      <c r="E1454" s="42"/>
      <c r="F1454" s="29"/>
      <c r="G1454" s="30"/>
      <c r="H1454" s="28"/>
      <c r="I1454" s="30"/>
      <c r="J1454" s="82"/>
      <c r="K1454" s="108"/>
      <c r="L1454" s="27"/>
      <c r="M1454" s="27"/>
      <c r="N1454" s="27"/>
      <c r="O1454" s="27"/>
      <c r="P1454" s="26"/>
    </row>
    <row r="1455" spans="1:16" s="31" customFormat="1" hidden="1" outlineLevel="2" x14ac:dyDescent="0.25">
      <c r="A1455" s="25"/>
      <c r="B1455" s="41" t="s">
        <v>568</v>
      </c>
      <c r="C1455" s="27"/>
      <c r="D1455" s="43">
        <f t="shared" ref="D1455:D1460" si="147">D1454+1</f>
        <v>2312</v>
      </c>
      <c r="E1455" s="42"/>
      <c r="F1455" s="29"/>
      <c r="G1455" s="30"/>
      <c r="H1455" s="28"/>
      <c r="I1455" s="30"/>
      <c r="J1455" s="82"/>
      <c r="K1455" s="108"/>
      <c r="L1455" s="27"/>
      <c r="M1455" s="27"/>
      <c r="N1455" s="27"/>
      <c r="O1455" s="27"/>
      <c r="P1455" s="26"/>
    </row>
    <row r="1456" spans="1:16" s="31" customFormat="1" hidden="1" outlineLevel="2" x14ac:dyDescent="0.25">
      <c r="A1456" s="25"/>
      <c r="B1456" s="41" t="s">
        <v>569</v>
      </c>
      <c r="C1456" s="27"/>
      <c r="D1456" s="43">
        <f t="shared" si="147"/>
        <v>2313</v>
      </c>
      <c r="E1456" s="42"/>
      <c r="F1456" s="29"/>
      <c r="G1456" s="30"/>
      <c r="H1456" s="28"/>
      <c r="I1456" s="30"/>
      <c r="J1456" s="82"/>
      <c r="K1456" s="108"/>
      <c r="L1456" s="27"/>
      <c r="M1456" s="27"/>
      <c r="N1456" s="27"/>
      <c r="O1456" s="27"/>
      <c r="P1456" s="26"/>
    </row>
    <row r="1457" spans="1:16" s="31" customFormat="1" hidden="1" outlineLevel="2" x14ac:dyDescent="0.25">
      <c r="A1457" s="25"/>
      <c r="B1457" s="41" t="s">
        <v>570</v>
      </c>
      <c r="C1457" s="27"/>
      <c r="D1457" s="43">
        <f t="shared" si="147"/>
        <v>2314</v>
      </c>
      <c r="E1457" s="42"/>
      <c r="F1457" s="29"/>
      <c r="G1457" s="30"/>
      <c r="H1457" s="28"/>
      <c r="I1457" s="30"/>
      <c r="J1457" s="82"/>
      <c r="K1457" s="108"/>
      <c r="L1457" s="27"/>
      <c r="M1457" s="27"/>
      <c r="N1457" s="27"/>
      <c r="O1457" s="27"/>
      <c r="P1457" s="26"/>
    </row>
    <row r="1458" spans="1:16" s="31" customFormat="1" hidden="1" outlineLevel="2" x14ac:dyDescent="0.25">
      <c r="A1458" s="25"/>
      <c r="B1458" s="41" t="s">
        <v>571</v>
      </c>
      <c r="C1458" s="27"/>
      <c r="D1458" s="43">
        <f t="shared" si="147"/>
        <v>2315</v>
      </c>
      <c r="E1458" s="42"/>
      <c r="F1458" s="29"/>
      <c r="G1458" s="30"/>
      <c r="H1458" s="28"/>
      <c r="I1458" s="30"/>
      <c r="J1458" s="82"/>
      <c r="K1458" s="108"/>
      <c r="L1458" s="27"/>
      <c r="M1458" s="27"/>
      <c r="N1458" s="27"/>
      <c r="O1458" s="27"/>
      <c r="P1458" s="26"/>
    </row>
    <row r="1459" spans="1:16" s="31" customFormat="1" hidden="1" outlineLevel="2" x14ac:dyDescent="0.25">
      <c r="A1459" s="25"/>
      <c r="B1459" s="41" t="s">
        <v>572</v>
      </c>
      <c r="C1459" s="27"/>
      <c r="D1459" s="43">
        <f t="shared" si="147"/>
        <v>2316</v>
      </c>
      <c r="E1459" s="42"/>
      <c r="F1459" s="29"/>
      <c r="G1459" s="30"/>
      <c r="H1459" s="28"/>
      <c r="I1459" s="30"/>
      <c r="J1459" s="82"/>
      <c r="K1459" s="108"/>
      <c r="L1459" s="27"/>
      <c r="M1459" s="27"/>
      <c r="N1459" s="27"/>
      <c r="O1459" s="27"/>
      <c r="P1459" s="26"/>
    </row>
    <row r="1460" spans="1:16" s="31" customFormat="1" hidden="1" outlineLevel="2" x14ac:dyDescent="0.25">
      <c r="A1460" s="25"/>
      <c r="B1460" s="41" t="s">
        <v>573</v>
      </c>
      <c r="C1460" s="27"/>
      <c r="D1460" s="43">
        <f t="shared" si="147"/>
        <v>2317</v>
      </c>
      <c r="E1460" s="42"/>
      <c r="F1460" s="29"/>
      <c r="G1460" s="30"/>
      <c r="H1460" s="28"/>
      <c r="I1460" s="30"/>
      <c r="J1460" s="82"/>
      <c r="K1460" s="108"/>
      <c r="L1460" s="27"/>
      <c r="M1460" s="27"/>
      <c r="N1460" s="27"/>
      <c r="O1460" s="27"/>
      <c r="P1460" s="26"/>
    </row>
    <row r="1461" spans="1:16" s="31" customFormat="1" hidden="1" outlineLevel="2" x14ac:dyDescent="0.25">
      <c r="A1461" s="25"/>
      <c r="B1461" s="41" t="s">
        <v>623</v>
      </c>
      <c r="C1461" s="27"/>
      <c r="D1461" s="43">
        <f>D1460+1</f>
        <v>2318</v>
      </c>
      <c r="E1461" s="42"/>
      <c r="F1461" s="29"/>
      <c r="G1461" s="30"/>
      <c r="H1461" s="28"/>
      <c r="I1461" s="30"/>
      <c r="J1461" s="82"/>
      <c r="K1461" s="108"/>
      <c r="L1461" s="27"/>
      <c r="M1461" s="27"/>
      <c r="N1461" s="27"/>
      <c r="O1461" s="27"/>
      <c r="P1461" s="26"/>
    </row>
    <row r="1462" spans="1:16" s="31" customFormat="1" hidden="1" outlineLevel="2" x14ac:dyDescent="0.25">
      <c r="A1462" s="25"/>
      <c r="B1462" s="41" t="s">
        <v>624</v>
      </c>
      <c r="C1462" s="27"/>
      <c r="D1462" s="43">
        <f>D1461+1</f>
        <v>2319</v>
      </c>
      <c r="E1462" s="42"/>
      <c r="F1462" s="29"/>
      <c r="G1462" s="30"/>
      <c r="H1462" s="28"/>
      <c r="I1462" s="30"/>
      <c r="J1462" s="82"/>
      <c r="K1462" s="108"/>
      <c r="L1462" s="27"/>
      <c r="M1462" s="27"/>
      <c r="N1462" s="27"/>
      <c r="O1462" s="27"/>
      <c r="P1462" s="26"/>
    </row>
    <row r="1463" spans="1:16" s="31" customFormat="1" hidden="1" outlineLevel="2" x14ac:dyDescent="0.25">
      <c r="A1463" s="25"/>
      <c r="B1463" s="41" t="s">
        <v>625</v>
      </c>
      <c r="C1463" s="27"/>
      <c r="D1463" s="43">
        <f t="shared" ref="D1463:D1468" si="148">D1462+1</f>
        <v>2320</v>
      </c>
      <c r="E1463" s="42"/>
      <c r="F1463" s="29"/>
      <c r="G1463" s="30"/>
      <c r="H1463" s="28"/>
      <c r="I1463" s="30"/>
      <c r="J1463" s="82"/>
      <c r="K1463" s="108"/>
      <c r="L1463" s="27"/>
      <c r="M1463" s="27"/>
      <c r="N1463" s="27"/>
      <c r="O1463" s="27"/>
      <c r="P1463" s="26"/>
    </row>
    <row r="1464" spans="1:16" s="31" customFormat="1" hidden="1" outlineLevel="2" x14ac:dyDescent="0.25">
      <c r="A1464" s="25"/>
      <c r="B1464" s="41" t="s">
        <v>626</v>
      </c>
      <c r="C1464" s="27"/>
      <c r="D1464" s="43">
        <f t="shared" si="148"/>
        <v>2321</v>
      </c>
      <c r="E1464" s="42"/>
      <c r="F1464" s="29"/>
      <c r="G1464" s="30"/>
      <c r="H1464" s="28"/>
      <c r="I1464" s="30"/>
      <c r="J1464" s="82"/>
      <c r="K1464" s="108"/>
      <c r="L1464" s="27"/>
      <c r="M1464" s="27"/>
      <c r="N1464" s="27"/>
      <c r="O1464" s="27"/>
      <c r="P1464" s="26"/>
    </row>
    <row r="1465" spans="1:16" s="31" customFormat="1" hidden="1" outlineLevel="2" x14ac:dyDescent="0.25">
      <c r="A1465" s="25"/>
      <c r="B1465" s="41" t="s">
        <v>627</v>
      </c>
      <c r="C1465" s="27"/>
      <c r="D1465" s="43">
        <f t="shared" si="148"/>
        <v>2322</v>
      </c>
      <c r="E1465" s="42"/>
      <c r="F1465" s="29"/>
      <c r="G1465" s="30"/>
      <c r="H1465" s="28"/>
      <c r="I1465" s="30"/>
      <c r="J1465" s="82"/>
      <c r="K1465" s="108"/>
      <c r="L1465" s="27"/>
      <c r="M1465" s="27"/>
      <c r="N1465" s="27"/>
      <c r="O1465" s="27"/>
      <c r="P1465" s="26"/>
    </row>
    <row r="1466" spans="1:16" s="31" customFormat="1" hidden="1" outlineLevel="2" x14ac:dyDescent="0.25">
      <c r="A1466" s="25"/>
      <c r="B1466" s="41" t="s">
        <v>628</v>
      </c>
      <c r="C1466" s="27"/>
      <c r="D1466" s="43">
        <f t="shared" si="148"/>
        <v>2323</v>
      </c>
      <c r="E1466" s="42"/>
      <c r="F1466" s="29"/>
      <c r="G1466" s="30"/>
      <c r="H1466" s="28"/>
      <c r="I1466" s="30"/>
      <c r="J1466" s="82"/>
      <c r="K1466" s="108"/>
      <c r="L1466" s="27"/>
      <c r="M1466" s="27"/>
      <c r="N1466" s="27"/>
      <c r="O1466" s="27"/>
      <c r="P1466" s="26"/>
    </row>
    <row r="1467" spans="1:16" s="31" customFormat="1" hidden="1" outlineLevel="2" x14ac:dyDescent="0.25">
      <c r="A1467" s="25"/>
      <c r="B1467" s="41" t="s">
        <v>629</v>
      </c>
      <c r="C1467" s="27"/>
      <c r="D1467" s="43">
        <f t="shared" si="148"/>
        <v>2324</v>
      </c>
      <c r="E1467" s="42"/>
      <c r="F1467" s="29"/>
      <c r="G1467" s="30"/>
      <c r="H1467" s="28"/>
      <c r="I1467" s="30"/>
      <c r="J1467" s="82"/>
      <c r="K1467" s="108"/>
      <c r="L1467" s="27"/>
      <c r="M1467" s="27"/>
      <c r="N1467" s="27"/>
      <c r="O1467" s="27"/>
      <c r="P1467" s="26"/>
    </row>
    <row r="1468" spans="1:16" s="31" customFormat="1" hidden="1" outlineLevel="2" x14ac:dyDescent="0.25">
      <c r="A1468" s="25"/>
      <c r="B1468" s="41" t="s">
        <v>630</v>
      </c>
      <c r="C1468" s="27"/>
      <c r="D1468" s="43">
        <f t="shared" si="148"/>
        <v>2325</v>
      </c>
      <c r="E1468" s="42"/>
      <c r="F1468" s="29"/>
      <c r="G1468" s="30"/>
      <c r="H1468" s="28"/>
      <c r="I1468" s="30"/>
      <c r="J1468" s="82"/>
      <c r="K1468" s="108"/>
      <c r="L1468" s="27"/>
      <c r="M1468" s="27"/>
      <c r="N1468" s="27"/>
      <c r="O1468" s="27"/>
      <c r="P1468" s="26"/>
    </row>
    <row r="1469" spans="1:16" s="31" customFormat="1" hidden="1" outlineLevel="2" x14ac:dyDescent="0.25">
      <c r="A1469" s="25"/>
      <c r="B1469" s="41" t="s">
        <v>663</v>
      </c>
      <c r="C1469" s="27"/>
      <c r="D1469" s="43">
        <f>D1468+1</f>
        <v>2326</v>
      </c>
      <c r="E1469" s="42">
        <f>D1469+14</f>
        <v>2340</v>
      </c>
      <c r="F1469" s="29"/>
      <c r="G1469" s="30"/>
      <c r="H1469" s="28"/>
      <c r="I1469" s="30"/>
      <c r="J1469" s="82"/>
      <c r="K1469" s="108"/>
      <c r="L1469" s="27"/>
      <c r="M1469" s="27"/>
      <c r="N1469" s="27"/>
      <c r="O1469" s="27"/>
      <c r="P1469" s="26"/>
    </row>
    <row r="1470" spans="1:16" s="31" customFormat="1" hidden="1" outlineLevel="2" x14ac:dyDescent="0.25">
      <c r="A1470" s="25"/>
      <c r="B1470" s="41" t="s">
        <v>664</v>
      </c>
      <c r="C1470" s="27"/>
      <c r="D1470" s="43">
        <f>E1469+1</f>
        <v>2341</v>
      </c>
      <c r="E1470" s="42">
        <f t="shared" ref="E1470:E1476" si="149">D1470+14</f>
        <v>2355</v>
      </c>
      <c r="F1470" s="29"/>
      <c r="G1470" s="30"/>
      <c r="H1470" s="28"/>
      <c r="I1470" s="30"/>
      <c r="J1470" s="82"/>
      <c r="K1470" s="108"/>
      <c r="L1470" s="27"/>
      <c r="M1470" s="27"/>
      <c r="N1470" s="27"/>
      <c r="O1470" s="27"/>
      <c r="P1470" s="26"/>
    </row>
    <row r="1471" spans="1:16" s="31" customFormat="1" hidden="1" outlineLevel="2" x14ac:dyDescent="0.25">
      <c r="A1471" s="25"/>
      <c r="B1471" s="41" t="s">
        <v>665</v>
      </c>
      <c r="C1471" s="27"/>
      <c r="D1471" s="43">
        <f t="shared" ref="D1471:D1476" si="150">E1470+1</f>
        <v>2356</v>
      </c>
      <c r="E1471" s="42">
        <f t="shared" si="149"/>
        <v>2370</v>
      </c>
      <c r="F1471" s="29"/>
      <c r="G1471" s="30"/>
      <c r="H1471" s="28"/>
      <c r="I1471" s="30"/>
      <c r="J1471" s="82"/>
      <c r="K1471" s="108"/>
      <c r="L1471" s="27"/>
      <c r="M1471" s="27"/>
      <c r="N1471" s="27"/>
      <c r="O1471" s="27"/>
      <c r="P1471" s="26"/>
    </row>
    <row r="1472" spans="1:16" s="31" customFormat="1" hidden="1" outlineLevel="2" x14ac:dyDescent="0.25">
      <c r="A1472" s="25"/>
      <c r="B1472" s="41" t="s">
        <v>666</v>
      </c>
      <c r="C1472" s="27"/>
      <c r="D1472" s="43">
        <f t="shared" si="150"/>
        <v>2371</v>
      </c>
      <c r="E1472" s="42">
        <f t="shared" si="149"/>
        <v>2385</v>
      </c>
      <c r="F1472" s="29"/>
      <c r="G1472" s="30"/>
      <c r="H1472" s="28"/>
      <c r="I1472" s="30"/>
      <c r="J1472" s="82"/>
      <c r="K1472" s="108"/>
      <c r="L1472" s="27"/>
      <c r="M1472" s="27"/>
      <c r="N1472" s="27"/>
      <c r="O1472" s="27"/>
      <c r="P1472" s="26"/>
    </row>
    <row r="1473" spans="1:16" s="31" customFormat="1" hidden="1" outlineLevel="2" x14ac:dyDescent="0.25">
      <c r="A1473" s="25"/>
      <c r="B1473" s="41" t="s">
        <v>667</v>
      </c>
      <c r="C1473" s="27"/>
      <c r="D1473" s="43">
        <f t="shared" si="150"/>
        <v>2386</v>
      </c>
      <c r="E1473" s="42">
        <f t="shared" si="149"/>
        <v>2400</v>
      </c>
      <c r="F1473" s="29"/>
      <c r="G1473" s="30"/>
      <c r="H1473" s="28"/>
      <c r="I1473" s="30"/>
      <c r="J1473" s="82"/>
      <c r="K1473" s="108"/>
      <c r="L1473" s="27"/>
      <c r="M1473" s="27"/>
      <c r="N1473" s="27"/>
      <c r="O1473" s="27"/>
      <c r="P1473" s="26"/>
    </row>
    <row r="1474" spans="1:16" s="31" customFormat="1" hidden="1" outlineLevel="2" x14ac:dyDescent="0.25">
      <c r="A1474" s="25"/>
      <c r="B1474" s="41" t="s">
        <v>668</v>
      </c>
      <c r="C1474" s="27"/>
      <c r="D1474" s="43">
        <f t="shared" si="150"/>
        <v>2401</v>
      </c>
      <c r="E1474" s="42">
        <f t="shared" si="149"/>
        <v>2415</v>
      </c>
      <c r="F1474" s="29"/>
      <c r="G1474" s="30"/>
      <c r="H1474" s="28"/>
      <c r="I1474" s="30"/>
      <c r="J1474" s="82"/>
      <c r="K1474" s="108"/>
      <c r="L1474" s="27"/>
      <c r="M1474" s="27"/>
      <c r="N1474" s="27"/>
      <c r="O1474" s="27"/>
      <c r="P1474" s="26"/>
    </row>
    <row r="1475" spans="1:16" s="31" customFormat="1" hidden="1" outlineLevel="2" x14ac:dyDescent="0.25">
      <c r="A1475" s="25"/>
      <c r="B1475" s="41" t="s">
        <v>669</v>
      </c>
      <c r="C1475" s="27"/>
      <c r="D1475" s="43">
        <f t="shared" si="150"/>
        <v>2416</v>
      </c>
      <c r="E1475" s="42">
        <f t="shared" si="149"/>
        <v>2430</v>
      </c>
      <c r="F1475" s="29"/>
      <c r="G1475" s="30"/>
      <c r="H1475" s="28"/>
      <c r="I1475" s="30"/>
      <c r="J1475" s="82"/>
      <c r="K1475" s="108"/>
      <c r="L1475" s="27"/>
      <c r="M1475" s="27"/>
      <c r="N1475" s="27"/>
      <c r="O1475" s="27"/>
      <c r="P1475" s="26"/>
    </row>
    <row r="1476" spans="1:16" s="31" customFormat="1" hidden="1" outlineLevel="2" x14ac:dyDescent="0.25">
      <c r="A1476" s="107"/>
      <c r="B1476" s="41" t="s">
        <v>670</v>
      </c>
      <c r="C1476" s="27"/>
      <c r="D1476" s="43">
        <f t="shared" si="150"/>
        <v>2431</v>
      </c>
      <c r="E1476" s="42">
        <f t="shared" si="149"/>
        <v>2445</v>
      </c>
      <c r="F1476" s="29"/>
      <c r="G1476" s="30"/>
      <c r="H1476" s="28"/>
      <c r="I1476" s="30"/>
      <c r="J1476" s="82"/>
      <c r="K1476" s="108"/>
      <c r="L1476" s="27"/>
      <c r="M1476" s="27"/>
      <c r="N1476" s="27"/>
      <c r="O1476" s="27"/>
      <c r="P1476" s="26"/>
    </row>
    <row r="1477" spans="1:16" s="31" customFormat="1" outlineLevel="1" collapsed="1" x14ac:dyDescent="0.25">
      <c r="A1477" s="25"/>
      <c r="B1477" s="41"/>
      <c r="C1477" s="27"/>
      <c r="D1477" s="43"/>
      <c r="E1477" s="27"/>
      <c r="F1477" s="29"/>
      <c r="G1477" s="30"/>
      <c r="H1477" s="28"/>
      <c r="I1477" s="30"/>
      <c r="J1477" s="82"/>
      <c r="K1477" s="108"/>
      <c r="L1477" s="27"/>
      <c r="M1477" s="27"/>
      <c r="N1477" s="27"/>
      <c r="O1477" s="27"/>
      <c r="P1477" s="26"/>
    </row>
    <row r="1478" spans="1:16" s="31" customFormat="1" outlineLevel="1" x14ac:dyDescent="0.25">
      <c r="A1478" s="25"/>
      <c r="B1478" s="41" t="s">
        <v>512</v>
      </c>
      <c r="C1478" s="27"/>
      <c r="D1478" s="43"/>
      <c r="E1478" s="42"/>
      <c r="F1478" s="29"/>
      <c r="G1478" s="30"/>
      <c r="H1478" s="28"/>
      <c r="I1478" s="30"/>
      <c r="J1478" s="82"/>
      <c r="K1478" s="108"/>
      <c r="L1478" s="27"/>
      <c r="M1478" s="27"/>
      <c r="N1478" s="27"/>
      <c r="O1478" s="27"/>
      <c r="P1478" s="26"/>
    </row>
    <row r="1479" spans="1:16" s="31" customFormat="1" hidden="1" outlineLevel="2" x14ac:dyDescent="0.25">
      <c r="A1479" s="25"/>
      <c r="B1479" s="41" t="s">
        <v>631</v>
      </c>
      <c r="C1479" s="27"/>
      <c r="D1479" s="43">
        <f>E1476+1</f>
        <v>2446</v>
      </c>
      <c r="E1479" s="42"/>
      <c r="F1479" s="29"/>
      <c r="G1479" s="30"/>
      <c r="H1479" s="28"/>
      <c r="I1479" s="30"/>
      <c r="J1479" s="82"/>
      <c r="K1479" s="108"/>
      <c r="L1479" s="27"/>
      <c r="M1479" s="27"/>
      <c r="N1479" s="27"/>
      <c r="O1479" s="27"/>
      <c r="P1479" s="26"/>
    </row>
    <row r="1480" spans="1:16" s="31" customFormat="1" hidden="1" outlineLevel="2" x14ac:dyDescent="0.25">
      <c r="A1480" s="25"/>
      <c r="B1480" s="41" t="s">
        <v>632</v>
      </c>
      <c r="C1480" s="27"/>
      <c r="D1480" s="43">
        <f>D1479+1</f>
        <v>2447</v>
      </c>
      <c r="E1480" s="42"/>
      <c r="F1480" s="29"/>
      <c r="G1480" s="30"/>
      <c r="H1480" s="28"/>
      <c r="I1480" s="30"/>
      <c r="J1480" s="82"/>
      <c r="K1480" s="108"/>
      <c r="L1480" s="27"/>
      <c r="M1480" s="27"/>
      <c r="N1480" s="27"/>
      <c r="O1480" s="27"/>
      <c r="P1480" s="26"/>
    </row>
    <row r="1481" spans="1:16" s="31" customFormat="1" hidden="1" outlineLevel="2" x14ac:dyDescent="0.25">
      <c r="A1481" s="25"/>
      <c r="B1481" s="41" t="s">
        <v>633</v>
      </c>
      <c r="C1481" s="27"/>
      <c r="D1481" s="43">
        <f t="shared" ref="D1481:D1486" si="151">D1480+1</f>
        <v>2448</v>
      </c>
      <c r="E1481" s="42"/>
      <c r="F1481" s="29"/>
      <c r="G1481" s="30"/>
      <c r="H1481" s="28"/>
      <c r="I1481" s="30"/>
      <c r="J1481" s="82"/>
      <c r="K1481" s="108"/>
      <c r="L1481" s="27"/>
      <c r="M1481" s="27"/>
      <c r="N1481" s="27"/>
      <c r="O1481" s="27"/>
      <c r="P1481" s="26"/>
    </row>
    <row r="1482" spans="1:16" s="31" customFormat="1" hidden="1" outlineLevel="2" x14ac:dyDescent="0.25">
      <c r="A1482" s="25"/>
      <c r="B1482" s="41" t="s">
        <v>634</v>
      </c>
      <c r="C1482" s="27"/>
      <c r="D1482" s="43">
        <f t="shared" si="151"/>
        <v>2449</v>
      </c>
      <c r="E1482" s="42"/>
      <c r="F1482" s="29"/>
      <c r="G1482" s="30"/>
      <c r="H1482" s="28"/>
      <c r="I1482" s="30"/>
      <c r="J1482" s="82"/>
      <c r="K1482" s="108"/>
      <c r="L1482" s="27"/>
      <c r="M1482" s="27"/>
      <c r="N1482" s="27"/>
      <c r="O1482" s="27"/>
      <c r="P1482" s="26"/>
    </row>
    <row r="1483" spans="1:16" s="31" customFormat="1" hidden="1" outlineLevel="2" x14ac:dyDescent="0.25">
      <c r="A1483" s="25"/>
      <c r="B1483" s="41" t="s">
        <v>635</v>
      </c>
      <c r="C1483" s="27"/>
      <c r="D1483" s="43">
        <f t="shared" si="151"/>
        <v>2450</v>
      </c>
      <c r="E1483" s="42"/>
      <c r="F1483" s="29"/>
      <c r="G1483" s="30"/>
      <c r="H1483" s="28"/>
      <c r="I1483" s="30"/>
      <c r="J1483" s="82"/>
      <c r="K1483" s="108"/>
      <c r="L1483" s="27"/>
      <c r="M1483" s="27"/>
      <c r="N1483" s="27"/>
      <c r="O1483" s="27"/>
      <c r="P1483" s="26"/>
    </row>
    <row r="1484" spans="1:16" s="31" customFormat="1" hidden="1" outlineLevel="2" x14ac:dyDescent="0.25">
      <c r="A1484" s="25"/>
      <c r="B1484" s="41" t="s">
        <v>636</v>
      </c>
      <c r="C1484" s="27"/>
      <c r="D1484" s="43">
        <f t="shared" si="151"/>
        <v>2451</v>
      </c>
      <c r="E1484" s="42"/>
      <c r="F1484" s="29"/>
      <c r="G1484" s="30"/>
      <c r="H1484" s="28"/>
      <c r="I1484" s="30"/>
      <c r="J1484" s="82"/>
      <c r="K1484" s="108"/>
      <c r="L1484" s="27"/>
      <c r="M1484" s="27"/>
      <c r="N1484" s="27"/>
      <c r="O1484" s="27"/>
      <c r="P1484" s="26"/>
    </row>
    <row r="1485" spans="1:16" s="31" customFormat="1" hidden="1" outlineLevel="2" x14ac:dyDescent="0.25">
      <c r="A1485" s="25"/>
      <c r="B1485" s="41" t="s">
        <v>637</v>
      </c>
      <c r="C1485" s="27"/>
      <c r="D1485" s="43">
        <f t="shared" si="151"/>
        <v>2452</v>
      </c>
      <c r="E1485" s="42"/>
      <c r="F1485" s="29"/>
      <c r="G1485" s="30"/>
      <c r="H1485" s="28"/>
      <c r="I1485" s="30"/>
      <c r="J1485" s="82"/>
      <c r="K1485" s="108"/>
      <c r="L1485" s="27"/>
      <c r="M1485" s="27"/>
      <c r="N1485" s="27"/>
      <c r="O1485" s="27"/>
      <c r="P1485" s="26"/>
    </row>
    <row r="1486" spans="1:16" s="31" customFormat="1" hidden="1" outlineLevel="2" x14ac:dyDescent="0.25">
      <c r="A1486" s="25"/>
      <c r="B1486" s="41" t="s">
        <v>638</v>
      </c>
      <c r="C1486" s="27"/>
      <c r="D1486" s="43">
        <f t="shared" si="151"/>
        <v>2453</v>
      </c>
      <c r="E1486" s="42"/>
      <c r="F1486" s="29"/>
      <c r="G1486" s="30"/>
      <c r="H1486" s="28"/>
      <c r="I1486" s="30"/>
      <c r="J1486" s="82"/>
      <c r="K1486" s="108"/>
      <c r="L1486" s="27"/>
      <c r="M1486" s="27"/>
      <c r="N1486" s="27"/>
      <c r="O1486" s="27"/>
      <c r="P1486" s="26"/>
    </row>
    <row r="1487" spans="1:16" s="31" customFormat="1" hidden="1" outlineLevel="2" x14ac:dyDescent="0.25">
      <c r="A1487" s="25"/>
      <c r="B1487" s="41" t="s">
        <v>513</v>
      </c>
      <c r="C1487" s="27"/>
      <c r="D1487" s="43">
        <f>D1486+1</f>
        <v>2454</v>
      </c>
      <c r="E1487" s="42">
        <f>D1487+1</f>
        <v>2455</v>
      </c>
      <c r="F1487" s="29"/>
      <c r="G1487" s="30"/>
      <c r="H1487" s="28"/>
      <c r="I1487" s="30"/>
      <c r="J1487" s="82"/>
      <c r="K1487" s="108"/>
      <c r="L1487" s="27"/>
      <c r="M1487" s="27"/>
      <c r="N1487" s="27"/>
      <c r="O1487" s="27"/>
      <c r="P1487" s="26"/>
    </row>
    <row r="1488" spans="1:16" s="31" customFormat="1" hidden="1" outlineLevel="2" x14ac:dyDescent="0.25">
      <c r="A1488" s="25"/>
      <c r="B1488" s="41" t="s">
        <v>514</v>
      </c>
      <c r="C1488" s="27"/>
      <c r="D1488" s="43">
        <f>E1487+1</f>
        <v>2456</v>
      </c>
      <c r="E1488" s="42">
        <f>D1488+1</f>
        <v>2457</v>
      </c>
      <c r="F1488" s="29"/>
      <c r="G1488" s="30"/>
      <c r="H1488" s="28"/>
      <c r="I1488" s="30"/>
      <c r="J1488" s="82"/>
      <c r="K1488" s="108"/>
      <c r="L1488" s="27"/>
      <c r="M1488" s="27"/>
      <c r="N1488" s="27"/>
      <c r="O1488" s="27"/>
      <c r="P1488" s="26"/>
    </row>
    <row r="1489" spans="1:16" s="31" customFormat="1" hidden="1" outlineLevel="2" x14ac:dyDescent="0.25">
      <c r="A1489" s="25"/>
      <c r="B1489" s="41" t="s">
        <v>515</v>
      </c>
      <c r="C1489" s="27"/>
      <c r="D1489" s="43">
        <f t="shared" ref="D1489:D1494" si="152">E1488+1</f>
        <v>2458</v>
      </c>
      <c r="E1489" s="42">
        <f t="shared" ref="E1489:E1494" si="153">D1489+1</f>
        <v>2459</v>
      </c>
      <c r="F1489" s="29"/>
      <c r="G1489" s="30"/>
      <c r="H1489" s="28"/>
      <c r="I1489" s="30"/>
      <c r="J1489" s="82"/>
      <c r="K1489" s="108"/>
      <c r="L1489" s="27"/>
      <c r="M1489" s="27"/>
      <c r="N1489" s="27"/>
      <c r="O1489" s="27"/>
      <c r="P1489" s="26"/>
    </row>
    <row r="1490" spans="1:16" s="31" customFormat="1" hidden="1" outlineLevel="2" x14ac:dyDescent="0.25">
      <c r="A1490" s="25"/>
      <c r="B1490" s="41" t="s">
        <v>516</v>
      </c>
      <c r="C1490" s="27"/>
      <c r="D1490" s="43">
        <f t="shared" si="152"/>
        <v>2460</v>
      </c>
      <c r="E1490" s="42">
        <f t="shared" si="153"/>
        <v>2461</v>
      </c>
      <c r="F1490" s="29"/>
      <c r="G1490" s="30"/>
      <c r="H1490" s="28"/>
      <c r="I1490" s="30"/>
      <c r="J1490" s="82"/>
      <c r="K1490" s="108"/>
      <c r="L1490" s="27"/>
      <c r="M1490" s="27"/>
      <c r="N1490" s="27"/>
      <c r="O1490" s="27"/>
      <c r="P1490" s="26"/>
    </row>
    <row r="1491" spans="1:16" s="31" customFormat="1" hidden="1" outlineLevel="2" x14ac:dyDescent="0.25">
      <c r="A1491" s="25"/>
      <c r="B1491" s="41" t="s">
        <v>517</v>
      </c>
      <c r="C1491" s="27"/>
      <c r="D1491" s="43">
        <f t="shared" si="152"/>
        <v>2462</v>
      </c>
      <c r="E1491" s="42">
        <f t="shared" si="153"/>
        <v>2463</v>
      </c>
      <c r="F1491" s="29"/>
      <c r="G1491" s="30"/>
      <c r="H1491" s="28"/>
      <c r="I1491" s="30"/>
      <c r="J1491" s="82"/>
      <c r="K1491" s="108"/>
      <c r="L1491" s="27"/>
      <c r="M1491" s="27"/>
      <c r="N1491" s="27"/>
      <c r="O1491" s="27"/>
      <c r="P1491" s="26"/>
    </row>
    <row r="1492" spans="1:16" s="31" customFormat="1" hidden="1" outlineLevel="2" x14ac:dyDescent="0.25">
      <c r="A1492" s="25"/>
      <c r="B1492" s="41" t="s">
        <v>518</v>
      </c>
      <c r="C1492" s="27"/>
      <c r="D1492" s="43">
        <f t="shared" si="152"/>
        <v>2464</v>
      </c>
      <c r="E1492" s="42">
        <f t="shared" si="153"/>
        <v>2465</v>
      </c>
      <c r="F1492" s="29"/>
      <c r="G1492" s="30"/>
      <c r="H1492" s="28"/>
      <c r="I1492" s="30"/>
      <c r="J1492" s="82"/>
      <c r="K1492" s="108"/>
      <c r="L1492" s="27"/>
      <c r="M1492" s="27"/>
      <c r="N1492" s="27"/>
      <c r="O1492" s="27"/>
      <c r="P1492" s="26"/>
    </row>
    <row r="1493" spans="1:16" s="31" customFormat="1" hidden="1" outlineLevel="2" x14ac:dyDescent="0.25">
      <c r="A1493" s="25"/>
      <c r="B1493" s="41" t="s">
        <v>519</v>
      </c>
      <c r="C1493" s="27"/>
      <c r="D1493" s="43">
        <f t="shared" si="152"/>
        <v>2466</v>
      </c>
      <c r="E1493" s="42">
        <f t="shared" si="153"/>
        <v>2467</v>
      </c>
      <c r="F1493" s="29"/>
      <c r="G1493" s="30"/>
      <c r="H1493" s="28"/>
      <c r="I1493" s="30"/>
      <c r="J1493" s="82"/>
      <c r="K1493" s="108"/>
      <c r="L1493" s="27"/>
      <c r="M1493" s="27"/>
      <c r="N1493" s="27"/>
      <c r="O1493" s="27"/>
      <c r="P1493" s="26"/>
    </row>
    <row r="1494" spans="1:16" s="31" customFormat="1" hidden="1" outlineLevel="2" x14ac:dyDescent="0.25">
      <c r="A1494" s="25"/>
      <c r="B1494" s="41" t="s">
        <v>520</v>
      </c>
      <c r="C1494" s="27"/>
      <c r="D1494" s="43">
        <f t="shared" si="152"/>
        <v>2468</v>
      </c>
      <c r="E1494" s="42">
        <f t="shared" si="153"/>
        <v>2469</v>
      </c>
      <c r="F1494" s="29"/>
      <c r="G1494" s="30"/>
      <c r="H1494" s="28"/>
      <c r="I1494" s="30"/>
      <c r="J1494" s="82"/>
      <c r="K1494" s="108"/>
      <c r="L1494" s="27"/>
      <c r="M1494" s="27"/>
      <c r="N1494" s="27"/>
      <c r="O1494" s="27"/>
      <c r="P1494" s="26"/>
    </row>
    <row r="1495" spans="1:16" s="31" customFormat="1" hidden="1" outlineLevel="2" x14ac:dyDescent="0.25">
      <c r="A1495" s="25"/>
      <c r="B1495" s="41" t="s">
        <v>521</v>
      </c>
      <c r="C1495" s="27"/>
      <c r="D1495" s="43">
        <f>E1494+1</f>
        <v>2470</v>
      </c>
      <c r="E1495" s="42"/>
      <c r="F1495" s="29"/>
      <c r="G1495" s="30"/>
      <c r="H1495" s="28"/>
      <c r="I1495" s="30"/>
      <c r="J1495" s="82"/>
      <c r="K1495" s="108"/>
      <c r="L1495" s="27"/>
      <c r="M1495" s="27"/>
      <c r="N1495" s="27"/>
      <c r="O1495" s="27"/>
      <c r="P1495" s="26"/>
    </row>
    <row r="1496" spans="1:16" s="31" customFormat="1" hidden="1" outlineLevel="2" x14ac:dyDescent="0.25">
      <c r="A1496" s="25"/>
      <c r="B1496" s="41" t="s">
        <v>522</v>
      </c>
      <c r="C1496" s="27"/>
      <c r="D1496" s="43">
        <f>D1495+1</f>
        <v>2471</v>
      </c>
      <c r="E1496" s="42"/>
      <c r="F1496" s="29"/>
      <c r="G1496" s="30"/>
      <c r="H1496" s="28"/>
      <c r="I1496" s="30"/>
      <c r="J1496" s="82"/>
      <c r="K1496" s="108"/>
      <c r="L1496" s="27"/>
      <c r="M1496" s="27"/>
      <c r="N1496" s="27"/>
      <c r="O1496" s="27"/>
      <c r="P1496" s="26"/>
    </row>
    <row r="1497" spans="1:16" s="31" customFormat="1" hidden="1" outlineLevel="2" x14ac:dyDescent="0.25">
      <c r="A1497" s="25"/>
      <c r="B1497" s="41" t="s">
        <v>523</v>
      </c>
      <c r="C1497" s="27"/>
      <c r="D1497" s="43">
        <f t="shared" ref="D1497:D1502" si="154">D1496+1</f>
        <v>2472</v>
      </c>
      <c r="E1497" s="42"/>
      <c r="F1497" s="29"/>
      <c r="G1497" s="30"/>
      <c r="H1497" s="28"/>
      <c r="I1497" s="30"/>
      <c r="J1497" s="82"/>
      <c r="K1497" s="108"/>
      <c r="L1497" s="27"/>
      <c r="M1497" s="27"/>
      <c r="N1497" s="27"/>
      <c r="O1497" s="27"/>
      <c r="P1497" s="26"/>
    </row>
    <row r="1498" spans="1:16" s="31" customFormat="1" hidden="1" outlineLevel="2" x14ac:dyDescent="0.25">
      <c r="A1498" s="25"/>
      <c r="B1498" s="41" t="s">
        <v>524</v>
      </c>
      <c r="C1498" s="27"/>
      <c r="D1498" s="43">
        <f t="shared" si="154"/>
        <v>2473</v>
      </c>
      <c r="E1498" s="42"/>
      <c r="F1498" s="29"/>
      <c r="G1498" s="30"/>
      <c r="H1498" s="28"/>
      <c r="I1498" s="30"/>
      <c r="J1498" s="82"/>
      <c r="K1498" s="108"/>
      <c r="L1498" s="27"/>
      <c r="M1498" s="27"/>
      <c r="N1498" s="27"/>
      <c r="O1498" s="27"/>
      <c r="P1498" s="26"/>
    </row>
    <row r="1499" spans="1:16" s="31" customFormat="1" hidden="1" outlineLevel="2" x14ac:dyDescent="0.25">
      <c r="A1499" s="25"/>
      <c r="B1499" s="41" t="s">
        <v>525</v>
      </c>
      <c r="C1499" s="27"/>
      <c r="D1499" s="43">
        <f t="shared" si="154"/>
        <v>2474</v>
      </c>
      <c r="E1499" s="42"/>
      <c r="F1499" s="29"/>
      <c r="G1499" s="30"/>
      <c r="H1499" s="28"/>
      <c r="I1499" s="30"/>
      <c r="J1499" s="82"/>
      <c r="K1499" s="108"/>
      <c r="L1499" s="27"/>
      <c r="M1499" s="27"/>
      <c r="N1499" s="27"/>
      <c r="O1499" s="27"/>
      <c r="P1499" s="26"/>
    </row>
    <row r="1500" spans="1:16" s="31" customFormat="1" hidden="1" outlineLevel="2" x14ac:dyDescent="0.25">
      <c r="A1500" s="25"/>
      <c r="B1500" s="41" t="s">
        <v>526</v>
      </c>
      <c r="C1500" s="27"/>
      <c r="D1500" s="43">
        <f t="shared" si="154"/>
        <v>2475</v>
      </c>
      <c r="E1500" s="42"/>
      <c r="F1500" s="29"/>
      <c r="G1500" s="30"/>
      <c r="H1500" s="28"/>
      <c r="I1500" s="30"/>
      <c r="J1500" s="82"/>
      <c r="K1500" s="108"/>
      <c r="L1500" s="27"/>
      <c r="M1500" s="27"/>
      <c r="N1500" s="27"/>
      <c r="O1500" s="27"/>
      <c r="P1500" s="26"/>
    </row>
    <row r="1501" spans="1:16" s="31" customFormat="1" hidden="1" outlineLevel="2" x14ac:dyDescent="0.25">
      <c r="A1501" s="25"/>
      <c r="B1501" s="41" t="s">
        <v>527</v>
      </c>
      <c r="C1501" s="27"/>
      <c r="D1501" s="43">
        <f t="shared" si="154"/>
        <v>2476</v>
      </c>
      <c r="E1501" s="42"/>
      <c r="F1501" s="29"/>
      <c r="G1501" s="30"/>
      <c r="H1501" s="28"/>
      <c r="I1501" s="30"/>
      <c r="J1501" s="82"/>
      <c r="K1501" s="108"/>
      <c r="L1501" s="27"/>
      <c r="M1501" s="27"/>
      <c r="N1501" s="27"/>
      <c r="O1501" s="27"/>
      <c r="P1501" s="26"/>
    </row>
    <row r="1502" spans="1:16" s="31" customFormat="1" hidden="1" outlineLevel="2" x14ac:dyDescent="0.25">
      <c r="A1502" s="25"/>
      <c r="B1502" s="41" t="s">
        <v>528</v>
      </c>
      <c r="C1502" s="27"/>
      <c r="D1502" s="43">
        <f t="shared" si="154"/>
        <v>2477</v>
      </c>
      <c r="E1502" s="42"/>
      <c r="F1502" s="29"/>
      <c r="G1502" s="30"/>
      <c r="H1502" s="28"/>
      <c r="I1502" s="30"/>
      <c r="J1502" s="82"/>
      <c r="K1502" s="108"/>
      <c r="L1502" s="27"/>
      <c r="M1502" s="27"/>
      <c r="N1502" s="27"/>
      <c r="O1502" s="27"/>
      <c r="P1502" s="26"/>
    </row>
    <row r="1503" spans="1:16" s="31" customFormat="1" hidden="1" outlineLevel="2" x14ac:dyDescent="0.25">
      <c r="A1503" s="25"/>
      <c r="B1503" s="41" t="s">
        <v>574</v>
      </c>
      <c r="C1503" s="27"/>
      <c r="D1503" s="43">
        <f>D1502+1</f>
        <v>2478</v>
      </c>
      <c r="E1503" s="42"/>
      <c r="F1503" s="29"/>
      <c r="G1503" s="30"/>
      <c r="H1503" s="28"/>
      <c r="I1503" s="30"/>
      <c r="J1503" s="82"/>
      <c r="K1503" s="108"/>
      <c r="L1503" s="27"/>
      <c r="M1503" s="27"/>
      <c r="N1503" s="27"/>
      <c r="O1503" s="27"/>
      <c r="P1503" s="26"/>
    </row>
    <row r="1504" spans="1:16" s="31" customFormat="1" hidden="1" outlineLevel="2" x14ac:dyDescent="0.25">
      <c r="A1504" s="25"/>
      <c r="B1504" s="41" t="s">
        <v>575</v>
      </c>
      <c r="C1504" s="27"/>
      <c r="D1504" s="43">
        <f>D1503+1</f>
        <v>2479</v>
      </c>
      <c r="E1504" s="42"/>
      <c r="F1504" s="29"/>
      <c r="G1504" s="30"/>
      <c r="H1504" s="28"/>
      <c r="I1504" s="30"/>
      <c r="J1504" s="82"/>
      <c r="K1504" s="108"/>
      <c r="L1504" s="27"/>
      <c r="M1504" s="27"/>
      <c r="N1504" s="27"/>
      <c r="O1504" s="27"/>
      <c r="P1504" s="26"/>
    </row>
    <row r="1505" spans="1:16" s="31" customFormat="1" hidden="1" outlineLevel="2" x14ac:dyDescent="0.25">
      <c r="A1505" s="25"/>
      <c r="B1505" s="41" t="s">
        <v>576</v>
      </c>
      <c r="C1505" s="27"/>
      <c r="D1505" s="43">
        <f t="shared" ref="D1505:D1510" si="155">D1504+1</f>
        <v>2480</v>
      </c>
      <c r="E1505" s="42"/>
      <c r="F1505" s="29"/>
      <c r="G1505" s="30"/>
      <c r="H1505" s="28"/>
      <c r="I1505" s="30"/>
      <c r="J1505" s="82"/>
      <c r="K1505" s="108"/>
      <c r="L1505" s="27"/>
      <c r="M1505" s="27"/>
      <c r="N1505" s="27"/>
      <c r="O1505" s="27"/>
      <c r="P1505" s="26"/>
    </row>
    <row r="1506" spans="1:16" s="31" customFormat="1" hidden="1" outlineLevel="2" x14ac:dyDescent="0.25">
      <c r="A1506" s="25"/>
      <c r="B1506" s="41" t="s">
        <v>577</v>
      </c>
      <c r="C1506" s="27"/>
      <c r="D1506" s="43">
        <f t="shared" si="155"/>
        <v>2481</v>
      </c>
      <c r="E1506" s="42"/>
      <c r="F1506" s="29"/>
      <c r="G1506" s="30"/>
      <c r="H1506" s="28"/>
      <c r="I1506" s="30"/>
      <c r="J1506" s="82"/>
      <c r="K1506" s="108"/>
      <c r="L1506" s="27"/>
      <c r="M1506" s="27"/>
      <c r="N1506" s="27"/>
      <c r="O1506" s="27"/>
      <c r="P1506" s="26"/>
    </row>
    <row r="1507" spans="1:16" s="31" customFormat="1" hidden="1" outlineLevel="2" x14ac:dyDescent="0.25">
      <c r="A1507" s="25"/>
      <c r="B1507" s="41" t="s">
        <v>578</v>
      </c>
      <c r="C1507" s="27"/>
      <c r="D1507" s="43">
        <f t="shared" si="155"/>
        <v>2482</v>
      </c>
      <c r="E1507" s="42"/>
      <c r="F1507" s="29"/>
      <c r="G1507" s="30"/>
      <c r="H1507" s="28"/>
      <c r="I1507" s="30"/>
      <c r="J1507" s="82"/>
      <c r="K1507" s="108"/>
      <c r="L1507" s="27"/>
      <c r="M1507" s="27"/>
      <c r="N1507" s="27"/>
      <c r="O1507" s="27"/>
      <c r="P1507" s="26"/>
    </row>
    <row r="1508" spans="1:16" s="31" customFormat="1" hidden="1" outlineLevel="2" x14ac:dyDescent="0.25">
      <c r="A1508" s="25"/>
      <c r="B1508" s="41" t="s">
        <v>579</v>
      </c>
      <c r="C1508" s="27"/>
      <c r="D1508" s="43">
        <f t="shared" si="155"/>
        <v>2483</v>
      </c>
      <c r="E1508" s="42"/>
      <c r="F1508" s="29"/>
      <c r="G1508" s="30"/>
      <c r="H1508" s="28"/>
      <c r="I1508" s="30"/>
      <c r="J1508" s="82"/>
      <c r="K1508" s="108"/>
      <c r="L1508" s="27"/>
      <c r="M1508" s="27"/>
      <c r="N1508" s="27"/>
      <c r="O1508" s="27"/>
      <c r="P1508" s="26"/>
    </row>
    <row r="1509" spans="1:16" s="31" customFormat="1" hidden="1" outlineLevel="2" x14ac:dyDescent="0.25">
      <c r="A1509" s="25"/>
      <c r="B1509" s="41" t="s">
        <v>580</v>
      </c>
      <c r="C1509" s="27"/>
      <c r="D1509" s="43">
        <f t="shared" si="155"/>
        <v>2484</v>
      </c>
      <c r="E1509" s="42"/>
      <c r="F1509" s="29"/>
      <c r="G1509" s="30"/>
      <c r="H1509" s="28"/>
      <c r="I1509" s="30"/>
      <c r="J1509" s="82"/>
      <c r="K1509" s="108"/>
      <c r="L1509" s="27"/>
      <c r="M1509" s="27"/>
      <c r="N1509" s="27"/>
      <c r="O1509" s="27"/>
      <c r="P1509" s="26"/>
    </row>
    <row r="1510" spans="1:16" s="31" customFormat="1" hidden="1" outlineLevel="2" x14ac:dyDescent="0.25">
      <c r="A1510" s="25"/>
      <c r="B1510" s="41" t="s">
        <v>581</v>
      </c>
      <c r="C1510" s="27"/>
      <c r="D1510" s="43">
        <f t="shared" si="155"/>
        <v>2485</v>
      </c>
      <c r="E1510" s="42"/>
      <c r="F1510" s="29"/>
      <c r="G1510" s="30"/>
      <c r="H1510" s="28"/>
      <c r="I1510" s="30"/>
      <c r="J1510" s="82"/>
      <c r="K1510" s="108"/>
      <c r="L1510" s="27"/>
      <c r="M1510" s="27"/>
      <c r="N1510" s="27"/>
      <c r="O1510" s="27"/>
      <c r="P1510" s="26"/>
    </row>
    <row r="1511" spans="1:16" s="31" customFormat="1" hidden="1" outlineLevel="2" x14ac:dyDescent="0.25">
      <c r="A1511" s="25"/>
      <c r="B1511" s="41" t="s">
        <v>639</v>
      </c>
      <c r="C1511" s="27"/>
      <c r="D1511" s="43">
        <f>D1510+1</f>
        <v>2486</v>
      </c>
      <c r="E1511" s="42"/>
      <c r="F1511" s="29"/>
      <c r="G1511" s="30"/>
      <c r="H1511" s="28"/>
      <c r="I1511" s="30"/>
      <c r="J1511" s="82"/>
      <c r="K1511" s="108"/>
      <c r="L1511" s="27"/>
      <c r="M1511" s="27"/>
      <c r="N1511" s="27"/>
      <c r="O1511" s="27"/>
      <c r="P1511" s="26"/>
    </row>
    <row r="1512" spans="1:16" s="31" customFormat="1" hidden="1" outlineLevel="2" x14ac:dyDescent="0.25">
      <c r="A1512" s="25"/>
      <c r="B1512" s="41" t="s">
        <v>640</v>
      </c>
      <c r="C1512" s="27"/>
      <c r="D1512" s="43">
        <f>D1511+1</f>
        <v>2487</v>
      </c>
      <c r="E1512" s="42"/>
      <c r="F1512" s="29"/>
      <c r="G1512" s="30"/>
      <c r="H1512" s="28"/>
      <c r="I1512" s="30"/>
      <c r="J1512" s="82"/>
      <c r="K1512" s="108"/>
      <c r="L1512" s="27"/>
      <c r="M1512" s="27"/>
      <c r="N1512" s="27"/>
      <c r="O1512" s="27"/>
      <c r="P1512" s="26"/>
    </row>
    <row r="1513" spans="1:16" s="31" customFormat="1" hidden="1" outlineLevel="2" x14ac:dyDescent="0.25">
      <c r="A1513" s="25"/>
      <c r="B1513" s="41" t="s">
        <v>641</v>
      </c>
      <c r="C1513" s="27"/>
      <c r="D1513" s="43">
        <f t="shared" ref="D1513:D1518" si="156">D1512+1</f>
        <v>2488</v>
      </c>
      <c r="E1513" s="42"/>
      <c r="F1513" s="29"/>
      <c r="G1513" s="30"/>
      <c r="H1513" s="28"/>
      <c r="I1513" s="30"/>
      <c r="J1513" s="82"/>
      <c r="K1513" s="108"/>
      <c r="L1513" s="27"/>
      <c r="M1513" s="27"/>
      <c r="N1513" s="27"/>
      <c r="O1513" s="27"/>
      <c r="P1513" s="26"/>
    </row>
    <row r="1514" spans="1:16" s="31" customFormat="1" hidden="1" outlineLevel="2" x14ac:dyDescent="0.25">
      <c r="A1514" s="25"/>
      <c r="B1514" s="41" t="s">
        <v>642</v>
      </c>
      <c r="C1514" s="27"/>
      <c r="D1514" s="43">
        <f t="shared" si="156"/>
        <v>2489</v>
      </c>
      <c r="E1514" s="42"/>
      <c r="F1514" s="29"/>
      <c r="G1514" s="30"/>
      <c r="H1514" s="28"/>
      <c r="I1514" s="30"/>
      <c r="J1514" s="82"/>
      <c r="K1514" s="108"/>
      <c r="L1514" s="27"/>
      <c r="M1514" s="27"/>
      <c r="N1514" s="27"/>
      <c r="O1514" s="27"/>
      <c r="P1514" s="26"/>
    </row>
    <row r="1515" spans="1:16" s="31" customFormat="1" hidden="1" outlineLevel="2" x14ac:dyDescent="0.25">
      <c r="A1515" s="25"/>
      <c r="B1515" s="41" t="s">
        <v>643</v>
      </c>
      <c r="C1515" s="27"/>
      <c r="D1515" s="43">
        <f t="shared" si="156"/>
        <v>2490</v>
      </c>
      <c r="E1515" s="42"/>
      <c r="F1515" s="29"/>
      <c r="G1515" s="30"/>
      <c r="H1515" s="28"/>
      <c r="I1515" s="30"/>
      <c r="J1515" s="82"/>
      <c r="K1515" s="108"/>
      <c r="L1515" s="27"/>
      <c r="M1515" s="27"/>
      <c r="N1515" s="27"/>
      <c r="O1515" s="27"/>
      <c r="P1515" s="26"/>
    </row>
    <row r="1516" spans="1:16" s="31" customFormat="1" hidden="1" outlineLevel="2" x14ac:dyDescent="0.25">
      <c r="A1516" s="25"/>
      <c r="B1516" s="41" t="s">
        <v>644</v>
      </c>
      <c r="C1516" s="27"/>
      <c r="D1516" s="43">
        <f t="shared" si="156"/>
        <v>2491</v>
      </c>
      <c r="E1516" s="42"/>
      <c r="F1516" s="29"/>
      <c r="G1516" s="30"/>
      <c r="H1516" s="28"/>
      <c r="I1516" s="30"/>
      <c r="J1516" s="82"/>
      <c r="K1516" s="108"/>
      <c r="L1516" s="27"/>
      <c r="M1516" s="27"/>
      <c r="N1516" s="27"/>
      <c r="O1516" s="27"/>
      <c r="P1516" s="26"/>
    </row>
    <row r="1517" spans="1:16" s="31" customFormat="1" hidden="1" outlineLevel="2" x14ac:dyDescent="0.25">
      <c r="A1517" s="25"/>
      <c r="B1517" s="41" t="s">
        <v>645</v>
      </c>
      <c r="C1517" s="27"/>
      <c r="D1517" s="43">
        <f t="shared" si="156"/>
        <v>2492</v>
      </c>
      <c r="E1517" s="42"/>
      <c r="F1517" s="29"/>
      <c r="G1517" s="30"/>
      <c r="H1517" s="28"/>
      <c r="I1517" s="30"/>
      <c r="J1517" s="82"/>
      <c r="K1517" s="108"/>
      <c r="L1517" s="27"/>
      <c r="M1517" s="27"/>
      <c r="N1517" s="27"/>
      <c r="O1517" s="27"/>
      <c r="P1517" s="26"/>
    </row>
    <row r="1518" spans="1:16" s="31" customFormat="1" hidden="1" outlineLevel="2" x14ac:dyDescent="0.25">
      <c r="A1518" s="25"/>
      <c r="B1518" s="41" t="s">
        <v>646</v>
      </c>
      <c r="C1518" s="27"/>
      <c r="D1518" s="43">
        <f t="shared" si="156"/>
        <v>2493</v>
      </c>
      <c r="E1518" s="42"/>
      <c r="F1518" s="29"/>
      <c r="G1518" s="30"/>
      <c r="H1518" s="28"/>
      <c r="I1518" s="30"/>
      <c r="J1518" s="82"/>
      <c r="K1518" s="108"/>
      <c r="L1518" s="27"/>
      <c r="M1518" s="27"/>
      <c r="N1518" s="27"/>
      <c r="O1518" s="27"/>
      <c r="P1518" s="26"/>
    </row>
    <row r="1519" spans="1:16" s="31" customFormat="1" hidden="1" outlineLevel="2" x14ac:dyDescent="0.25">
      <c r="A1519" s="25"/>
      <c r="B1519" s="41" t="s">
        <v>671</v>
      </c>
      <c r="C1519" s="27"/>
      <c r="D1519" s="43">
        <f>D1518+1</f>
        <v>2494</v>
      </c>
      <c r="E1519" s="42">
        <f>D1519+14</f>
        <v>2508</v>
      </c>
      <c r="F1519" s="29"/>
      <c r="G1519" s="30"/>
      <c r="H1519" s="28"/>
      <c r="I1519" s="30"/>
      <c r="J1519" s="82"/>
      <c r="K1519" s="108"/>
      <c r="L1519" s="27"/>
      <c r="M1519" s="27"/>
      <c r="N1519" s="27"/>
      <c r="O1519" s="27"/>
      <c r="P1519" s="26"/>
    </row>
    <row r="1520" spans="1:16" s="31" customFormat="1" hidden="1" outlineLevel="2" x14ac:dyDescent="0.25">
      <c r="A1520" s="25"/>
      <c r="B1520" s="41" t="s">
        <v>672</v>
      </c>
      <c r="C1520" s="27"/>
      <c r="D1520" s="43">
        <f>E1519+1</f>
        <v>2509</v>
      </c>
      <c r="E1520" s="42">
        <f t="shared" ref="E1520:E1526" si="157">D1520+14</f>
        <v>2523</v>
      </c>
      <c r="F1520" s="29"/>
      <c r="G1520" s="30"/>
      <c r="H1520" s="28"/>
      <c r="I1520" s="30"/>
      <c r="J1520" s="82"/>
      <c r="K1520" s="108"/>
      <c r="L1520" s="27"/>
      <c r="M1520" s="27"/>
      <c r="N1520" s="27"/>
      <c r="O1520" s="27"/>
      <c r="P1520" s="26"/>
    </row>
    <row r="1521" spans="1:16" s="31" customFormat="1" hidden="1" outlineLevel="2" x14ac:dyDescent="0.25">
      <c r="A1521" s="25"/>
      <c r="B1521" s="41" t="s">
        <v>673</v>
      </c>
      <c r="C1521" s="27"/>
      <c r="D1521" s="43">
        <f t="shared" ref="D1521:D1526" si="158">E1520+1</f>
        <v>2524</v>
      </c>
      <c r="E1521" s="42">
        <f t="shared" si="157"/>
        <v>2538</v>
      </c>
      <c r="F1521" s="29"/>
      <c r="G1521" s="30"/>
      <c r="H1521" s="28"/>
      <c r="I1521" s="30"/>
      <c r="J1521" s="82"/>
      <c r="K1521" s="108"/>
      <c r="L1521" s="27"/>
      <c r="M1521" s="27"/>
      <c r="N1521" s="27"/>
      <c r="O1521" s="27"/>
      <c r="P1521" s="26"/>
    </row>
    <row r="1522" spans="1:16" s="31" customFormat="1" hidden="1" outlineLevel="2" x14ac:dyDescent="0.25">
      <c r="A1522" s="25"/>
      <c r="B1522" s="41" t="s">
        <v>674</v>
      </c>
      <c r="C1522" s="27"/>
      <c r="D1522" s="43">
        <f t="shared" si="158"/>
        <v>2539</v>
      </c>
      <c r="E1522" s="42">
        <f t="shared" si="157"/>
        <v>2553</v>
      </c>
      <c r="F1522" s="29"/>
      <c r="G1522" s="30"/>
      <c r="H1522" s="28"/>
      <c r="I1522" s="30"/>
      <c r="J1522" s="82"/>
      <c r="K1522" s="108"/>
      <c r="L1522" s="27"/>
      <c r="M1522" s="27"/>
      <c r="N1522" s="27"/>
      <c r="O1522" s="27"/>
      <c r="P1522" s="26"/>
    </row>
    <row r="1523" spans="1:16" s="31" customFormat="1" hidden="1" outlineLevel="2" x14ac:dyDescent="0.25">
      <c r="A1523" s="25"/>
      <c r="B1523" s="41" t="s">
        <v>675</v>
      </c>
      <c r="C1523" s="27"/>
      <c r="D1523" s="43">
        <f t="shared" si="158"/>
        <v>2554</v>
      </c>
      <c r="E1523" s="42">
        <f t="shared" si="157"/>
        <v>2568</v>
      </c>
      <c r="F1523" s="29"/>
      <c r="G1523" s="30"/>
      <c r="H1523" s="28"/>
      <c r="I1523" s="30"/>
      <c r="J1523" s="82"/>
      <c r="K1523" s="108"/>
      <c r="L1523" s="27"/>
      <c r="M1523" s="27"/>
      <c r="N1523" s="27"/>
      <c r="O1523" s="27"/>
      <c r="P1523" s="26"/>
    </row>
    <row r="1524" spans="1:16" s="31" customFormat="1" hidden="1" outlineLevel="2" x14ac:dyDescent="0.25">
      <c r="A1524" s="25"/>
      <c r="B1524" s="41" t="s">
        <v>676</v>
      </c>
      <c r="C1524" s="27"/>
      <c r="D1524" s="43">
        <f t="shared" si="158"/>
        <v>2569</v>
      </c>
      <c r="E1524" s="42">
        <f t="shared" si="157"/>
        <v>2583</v>
      </c>
      <c r="F1524" s="29"/>
      <c r="G1524" s="30"/>
      <c r="H1524" s="28"/>
      <c r="I1524" s="30"/>
      <c r="J1524" s="82"/>
      <c r="K1524" s="108"/>
      <c r="L1524" s="27"/>
      <c r="M1524" s="27"/>
      <c r="N1524" s="27"/>
      <c r="O1524" s="27"/>
      <c r="P1524" s="26"/>
    </row>
    <row r="1525" spans="1:16" s="31" customFormat="1" hidden="1" outlineLevel="2" x14ac:dyDescent="0.25">
      <c r="A1525" s="25"/>
      <c r="B1525" s="41" t="s">
        <v>677</v>
      </c>
      <c r="C1525" s="27"/>
      <c r="D1525" s="43">
        <f t="shared" si="158"/>
        <v>2584</v>
      </c>
      <c r="E1525" s="42">
        <f t="shared" si="157"/>
        <v>2598</v>
      </c>
      <c r="F1525" s="29"/>
      <c r="G1525" s="30"/>
      <c r="H1525" s="28"/>
      <c r="I1525" s="30"/>
      <c r="J1525" s="82"/>
      <c r="K1525" s="108"/>
      <c r="L1525" s="27"/>
      <c r="M1525" s="27"/>
      <c r="N1525" s="27"/>
      <c r="O1525" s="27"/>
      <c r="P1525" s="26"/>
    </row>
    <row r="1526" spans="1:16" s="31" customFormat="1" hidden="1" outlineLevel="2" x14ac:dyDescent="0.25">
      <c r="A1526" s="107"/>
      <c r="B1526" s="41" t="s">
        <v>678</v>
      </c>
      <c r="C1526" s="27"/>
      <c r="D1526" s="43">
        <f t="shared" si="158"/>
        <v>2599</v>
      </c>
      <c r="E1526" s="42">
        <f t="shared" si="157"/>
        <v>2613</v>
      </c>
      <c r="F1526" s="29"/>
      <c r="G1526" s="30"/>
      <c r="H1526" s="28"/>
      <c r="I1526" s="30"/>
      <c r="J1526" s="82"/>
      <c r="K1526" s="108"/>
      <c r="L1526" s="27"/>
      <c r="M1526" s="27"/>
      <c r="N1526" s="27"/>
      <c r="O1526" s="27"/>
      <c r="P1526" s="26"/>
    </row>
    <row r="1527" spans="1:16" s="31" customFormat="1" outlineLevel="1" collapsed="1" x14ac:dyDescent="0.25">
      <c r="A1527" s="25"/>
      <c r="B1527" s="41"/>
      <c r="C1527" s="27"/>
      <c r="D1527" s="43"/>
      <c r="E1527" s="27"/>
      <c r="F1527" s="29"/>
      <c r="G1527" s="30"/>
      <c r="H1527" s="28"/>
      <c r="I1527" s="30"/>
      <c r="J1527" s="82"/>
      <c r="K1527" s="108"/>
      <c r="L1527" s="27"/>
      <c r="M1527" s="27"/>
      <c r="N1527" s="27"/>
      <c r="O1527" s="27"/>
      <c r="P1527" s="26"/>
    </row>
    <row r="1529" spans="1:16" x14ac:dyDescent="0.25">
      <c r="A1529" s="6" t="s">
        <v>35</v>
      </c>
    </row>
    <row r="1530" spans="1:16" outlineLevel="1" x14ac:dyDescent="0.25">
      <c r="B1530" s="33" t="s">
        <v>6</v>
      </c>
      <c r="D1530" s="28">
        <v>4800</v>
      </c>
      <c r="E1530" s="27"/>
      <c r="F1530" s="29"/>
      <c r="G1530" s="23" t="s">
        <v>164</v>
      </c>
      <c r="L1530" s="34" t="s">
        <v>104</v>
      </c>
    </row>
    <row r="1531" spans="1:16" outlineLevel="1" x14ac:dyDescent="0.25">
      <c r="B1531" s="33" t="s">
        <v>7</v>
      </c>
      <c r="D1531" s="28">
        <f>D1530+1</f>
        <v>4801</v>
      </c>
      <c r="E1531" s="27"/>
      <c r="F1531" s="29">
        <v>-2</v>
      </c>
      <c r="G1531" s="23" t="s">
        <v>144</v>
      </c>
      <c r="H1531" s="21">
        <v>4900</v>
      </c>
      <c r="I1531" s="23">
        <f>H1531+1</f>
        <v>4901</v>
      </c>
      <c r="J1531" s="71" t="s">
        <v>420</v>
      </c>
      <c r="K1531" s="70">
        <v>1</v>
      </c>
      <c r="L1531" s="34" t="s">
        <v>104</v>
      </c>
      <c r="N1531" s="34" t="s">
        <v>346</v>
      </c>
      <c r="P1531" s="33" t="s">
        <v>361</v>
      </c>
    </row>
    <row r="1532" spans="1:16" outlineLevel="1" x14ac:dyDescent="0.25">
      <c r="B1532" s="33" t="s">
        <v>99</v>
      </c>
      <c r="D1532" s="28">
        <f>D1531+1</f>
        <v>4802</v>
      </c>
      <c r="E1532" s="27"/>
      <c r="F1532" s="29">
        <v>4800</v>
      </c>
      <c r="G1532" s="23" t="s">
        <v>144</v>
      </c>
      <c r="H1532" s="21">
        <f>I1531+1</f>
        <v>4902</v>
      </c>
      <c r="I1532" s="23">
        <f>H1532+1</f>
        <v>4903</v>
      </c>
      <c r="J1532" s="71" t="s">
        <v>420</v>
      </c>
      <c r="K1532" s="70">
        <f>K1531+1</f>
        <v>2</v>
      </c>
      <c r="L1532" s="34" t="s">
        <v>104</v>
      </c>
      <c r="N1532" s="34" t="s">
        <v>347</v>
      </c>
    </row>
    <row r="1533" spans="1:16" outlineLevel="1" x14ac:dyDescent="0.25">
      <c r="B1533" s="33" t="s">
        <v>100</v>
      </c>
      <c r="D1533" s="28">
        <f>D1532+1</f>
        <v>4803</v>
      </c>
      <c r="E1533" s="27"/>
      <c r="F1533" s="29">
        <v>4800</v>
      </c>
      <c r="G1533" s="23" t="s">
        <v>144</v>
      </c>
      <c r="H1533" s="21">
        <f>I1532+1</f>
        <v>4904</v>
      </c>
      <c r="I1533" s="23">
        <f>H1533+1</f>
        <v>4905</v>
      </c>
      <c r="J1533" s="71" t="s">
        <v>420</v>
      </c>
      <c r="K1533" s="70">
        <f>K1532+1</f>
        <v>3</v>
      </c>
      <c r="L1533" s="34" t="s">
        <v>104</v>
      </c>
      <c r="N1533" s="34" t="s">
        <v>347</v>
      </c>
    </row>
    <row r="1534" spans="1:16" outlineLevel="1" x14ac:dyDescent="0.25">
      <c r="D1534" s="28"/>
      <c r="E1534" s="27"/>
      <c r="F1534" s="29"/>
    </row>
    <row r="1535" spans="1:16" outlineLevel="1" x14ac:dyDescent="0.25">
      <c r="B1535" s="33" t="s">
        <v>8</v>
      </c>
      <c r="D1535" s="28">
        <f>D1533+1</f>
        <v>4804</v>
      </c>
      <c r="E1535" s="27">
        <f>D1538</f>
        <v>4806</v>
      </c>
      <c r="F1535" s="29">
        <v>4800</v>
      </c>
      <c r="G1535" s="23" t="s">
        <v>144</v>
      </c>
      <c r="H1535" s="21">
        <f>I1533+1</f>
        <v>4906</v>
      </c>
      <c r="I1535" s="23">
        <f>I1538</f>
        <v>4911</v>
      </c>
      <c r="J1535" s="82" t="s">
        <v>420</v>
      </c>
      <c r="K1535" s="87" t="s">
        <v>446</v>
      </c>
      <c r="L1535" s="34" t="s">
        <v>104</v>
      </c>
      <c r="N1535" s="34" t="s">
        <v>347</v>
      </c>
    </row>
    <row r="1536" spans="1:16" hidden="1" outlineLevel="2" x14ac:dyDescent="0.25">
      <c r="B1536" s="33" t="s">
        <v>70</v>
      </c>
      <c r="D1536" s="28">
        <f>D1535</f>
        <v>4804</v>
      </c>
      <c r="E1536" s="27"/>
      <c r="F1536" s="29">
        <v>4800</v>
      </c>
      <c r="G1536" s="23" t="s">
        <v>144</v>
      </c>
      <c r="H1536" s="21">
        <f>H1535</f>
        <v>4906</v>
      </c>
      <c r="I1536" s="23">
        <f>H1536+1</f>
        <v>4907</v>
      </c>
      <c r="J1536" s="71" t="s">
        <v>420</v>
      </c>
      <c r="K1536" s="70">
        <f>K1533+1</f>
        <v>4</v>
      </c>
      <c r="L1536" s="34" t="s">
        <v>104</v>
      </c>
      <c r="N1536" s="34" t="s">
        <v>347</v>
      </c>
    </row>
    <row r="1537" spans="1:16" hidden="1" outlineLevel="2" x14ac:dyDescent="0.25">
      <c r="B1537" s="33" t="s">
        <v>71</v>
      </c>
      <c r="D1537" s="28">
        <f>D1536+1</f>
        <v>4805</v>
      </c>
      <c r="E1537" s="27"/>
      <c r="F1537" s="29">
        <v>4800</v>
      </c>
      <c r="G1537" s="23" t="s">
        <v>144</v>
      </c>
      <c r="H1537" s="21">
        <f>I1536+1</f>
        <v>4908</v>
      </c>
      <c r="I1537" s="23">
        <f>H1537+1</f>
        <v>4909</v>
      </c>
      <c r="J1537" s="71" t="s">
        <v>420</v>
      </c>
      <c r="K1537" s="70">
        <f>K1536+1</f>
        <v>5</v>
      </c>
      <c r="L1537" s="34" t="s">
        <v>104</v>
      </c>
      <c r="N1537" s="34" t="s">
        <v>347</v>
      </c>
    </row>
    <row r="1538" spans="1:16" hidden="1" outlineLevel="2" x14ac:dyDescent="0.25">
      <c r="B1538" s="33" t="s">
        <v>72</v>
      </c>
      <c r="D1538" s="28">
        <f>D1537+1</f>
        <v>4806</v>
      </c>
      <c r="E1538" s="27"/>
      <c r="F1538" s="29">
        <v>4800</v>
      </c>
      <c r="G1538" s="23" t="s">
        <v>144</v>
      </c>
      <c r="H1538" s="21">
        <f>I1537+1</f>
        <v>4910</v>
      </c>
      <c r="I1538" s="23">
        <f>H1538+1</f>
        <v>4911</v>
      </c>
      <c r="J1538" s="71" t="s">
        <v>420</v>
      </c>
      <c r="K1538" s="70">
        <f>K1537+1</f>
        <v>6</v>
      </c>
      <c r="L1538" s="34" t="s">
        <v>104</v>
      </c>
      <c r="N1538" s="34" t="s">
        <v>347</v>
      </c>
    </row>
    <row r="1539" spans="1:16" outlineLevel="1" collapsed="1" x14ac:dyDescent="0.25">
      <c r="D1539" s="28"/>
      <c r="E1539" s="27"/>
      <c r="F1539" s="29"/>
    </row>
    <row r="1540" spans="1:16" outlineLevel="1" x14ac:dyDescent="0.25">
      <c r="B1540" s="33" t="s">
        <v>9</v>
      </c>
      <c r="D1540" s="28">
        <f>E1535+1</f>
        <v>4807</v>
      </c>
      <c r="E1540" s="27">
        <f>D1543</f>
        <v>4809</v>
      </c>
      <c r="F1540" s="29">
        <v>4800</v>
      </c>
      <c r="G1540" s="23" t="s">
        <v>144</v>
      </c>
      <c r="H1540" s="21">
        <f>I1538+1</f>
        <v>4912</v>
      </c>
      <c r="I1540" s="23">
        <f>I1543</f>
        <v>4917</v>
      </c>
      <c r="J1540" s="82" t="s">
        <v>420</v>
      </c>
      <c r="K1540" s="87" t="s">
        <v>445</v>
      </c>
      <c r="L1540" s="34" t="s">
        <v>104</v>
      </c>
      <c r="N1540" s="34" t="s">
        <v>347</v>
      </c>
    </row>
    <row r="1541" spans="1:16" hidden="1" outlineLevel="2" x14ac:dyDescent="0.25">
      <c r="B1541" s="33" t="s">
        <v>96</v>
      </c>
      <c r="D1541" s="28">
        <f>D1540</f>
        <v>4807</v>
      </c>
      <c r="E1541" s="27"/>
      <c r="F1541" s="29">
        <v>4800</v>
      </c>
      <c r="G1541" s="23" t="s">
        <v>144</v>
      </c>
      <c r="H1541" s="21">
        <f>H1540</f>
        <v>4912</v>
      </c>
      <c r="I1541" s="23">
        <f>H1541+1</f>
        <v>4913</v>
      </c>
      <c r="J1541" s="71" t="s">
        <v>420</v>
      </c>
      <c r="K1541" s="70">
        <f>K1538+1</f>
        <v>7</v>
      </c>
      <c r="L1541" s="34" t="s">
        <v>104</v>
      </c>
      <c r="N1541" s="34" t="s">
        <v>347</v>
      </c>
    </row>
    <row r="1542" spans="1:16" hidden="1" outlineLevel="2" x14ac:dyDescent="0.25">
      <c r="B1542" s="33" t="s">
        <v>97</v>
      </c>
      <c r="D1542" s="28">
        <f>D1541+1</f>
        <v>4808</v>
      </c>
      <c r="E1542" s="27"/>
      <c r="F1542" s="29">
        <v>4800</v>
      </c>
      <c r="G1542" s="23" t="s">
        <v>144</v>
      </c>
      <c r="H1542" s="21">
        <f>I1541+1</f>
        <v>4914</v>
      </c>
      <c r="I1542" s="23">
        <f>H1542+1</f>
        <v>4915</v>
      </c>
      <c r="J1542" s="71" t="s">
        <v>420</v>
      </c>
      <c r="K1542" s="70">
        <f>K1541+1</f>
        <v>8</v>
      </c>
      <c r="L1542" s="34" t="s">
        <v>104</v>
      </c>
      <c r="N1542" s="34" t="s">
        <v>347</v>
      </c>
    </row>
    <row r="1543" spans="1:16" hidden="1" outlineLevel="2" x14ac:dyDescent="0.25">
      <c r="B1543" s="33" t="s">
        <v>98</v>
      </c>
      <c r="D1543" s="28">
        <f>D1542+1</f>
        <v>4809</v>
      </c>
      <c r="E1543" s="27"/>
      <c r="F1543" s="29">
        <v>4800</v>
      </c>
      <c r="G1543" s="23" t="s">
        <v>144</v>
      </c>
      <c r="H1543" s="21">
        <f>I1542+1</f>
        <v>4916</v>
      </c>
      <c r="I1543" s="23">
        <f>H1543+1</f>
        <v>4917</v>
      </c>
      <c r="J1543" s="71" t="s">
        <v>420</v>
      </c>
      <c r="K1543" s="70">
        <f>K1542+1</f>
        <v>9</v>
      </c>
      <c r="L1543" s="34" t="s">
        <v>104</v>
      </c>
      <c r="N1543" s="34" t="s">
        <v>347</v>
      </c>
    </row>
    <row r="1544" spans="1:16" outlineLevel="1" collapsed="1" x14ac:dyDescent="0.25">
      <c r="D1544" s="28"/>
      <c r="E1544" s="27"/>
      <c r="F1544" s="29"/>
    </row>
    <row r="1545" spans="1:16" outlineLevel="1" x14ac:dyDescent="0.25">
      <c r="B1545" s="33" t="s">
        <v>19</v>
      </c>
      <c r="D1545" s="28">
        <f>E1540+1</f>
        <v>4810</v>
      </c>
      <c r="E1545" s="27">
        <f>D1549</f>
        <v>4813</v>
      </c>
      <c r="F1545" s="29">
        <v>-1</v>
      </c>
      <c r="G1545" s="23" t="s">
        <v>144</v>
      </c>
      <c r="H1545" s="21">
        <f>I1540+1</f>
        <v>4918</v>
      </c>
      <c r="I1545" s="23">
        <f>I1549</f>
        <v>4925</v>
      </c>
      <c r="J1545" s="82" t="s">
        <v>420</v>
      </c>
      <c r="K1545" s="86" t="s">
        <v>444</v>
      </c>
      <c r="L1545" s="34" t="s">
        <v>104</v>
      </c>
      <c r="N1545" s="34" t="s">
        <v>348</v>
      </c>
    </row>
    <row r="1546" spans="1:16" hidden="1" outlineLevel="2" x14ac:dyDescent="0.25">
      <c r="B1546" s="33" t="s">
        <v>217</v>
      </c>
      <c r="D1546" s="28">
        <f>D1545</f>
        <v>4810</v>
      </c>
      <c r="E1546" s="27"/>
      <c r="F1546" s="29">
        <v>-1</v>
      </c>
      <c r="G1546" s="23" t="s">
        <v>144</v>
      </c>
      <c r="H1546" s="21">
        <f>H1545</f>
        <v>4918</v>
      </c>
      <c r="I1546" s="23">
        <f>H1546+1</f>
        <v>4919</v>
      </c>
      <c r="J1546" s="71" t="s">
        <v>420</v>
      </c>
      <c r="K1546" s="70">
        <f>K1543+1</f>
        <v>10</v>
      </c>
      <c r="L1546" s="34" t="s">
        <v>104</v>
      </c>
      <c r="N1546" s="34" t="s">
        <v>348</v>
      </c>
    </row>
    <row r="1547" spans="1:16" hidden="1" outlineLevel="2" x14ac:dyDescent="0.25">
      <c r="B1547" s="33" t="s">
        <v>101</v>
      </c>
      <c r="D1547" s="28">
        <f>D1546+1</f>
        <v>4811</v>
      </c>
      <c r="E1547" s="27"/>
      <c r="F1547" s="29">
        <v>-1</v>
      </c>
      <c r="G1547" s="23" t="s">
        <v>144</v>
      </c>
      <c r="H1547" s="21">
        <f>I1546+1</f>
        <v>4920</v>
      </c>
      <c r="I1547" s="23">
        <f>H1547+1</f>
        <v>4921</v>
      </c>
      <c r="J1547" s="71" t="s">
        <v>420</v>
      </c>
      <c r="K1547" s="70">
        <f>K1546+1</f>
        <v>11</v>
      </c>
      <c r="L1547" s="34" t="s">
        <v>104</v>
      </c>
      <c r="N1547" s="34" t="s">
        <v>348</v>
      </c>
    </row>
    <row r="1548" spans="1:16" hidden="1" outlineLevel="2" x14ac:dyDescent="0.25">
      <c r="B1548" s="33" t="s">
        <v>102</v>
      </c>
      <c r="D1548" s="28">
        <f>D1547+1</f>
        <v>4812</v>
      </c>
      <c r="E1548" s="27"/>
      <c r="F1548" s="29">
        <v>-1</v>
      </c>
      <c r="G1548" s="23" t="s">
        <v>144</v>
      </c>
      <c r="H1548" s="21">
        <f>I1547+1</f>
        <v>4922</v>
      </c>
      <c r="I1548" s="23">
        <f>H1548+1</f>
        <v>4923</v>
      </c>
      <c r="J1548" s="71" t="s">
        <v>420</v>
      </c>
      <c r="K1548" s="70">
        <f>K1547+1</f>
        <v>12</v>
      </c>
      <c r="L1548" s="34" t="s">
        <v>104</v>
      </c>
      <c r="N1548" s="34" t="s">
        <v>348</v>
      </c>
    </row>
    <row r="1549" spans="1:16" hidden="1" outlineLevel="2" x14ac:dyDescent="0.25">
      <c r="B1549" s="33" t="s">
        <v>103</v>
      </c>
      <c r="D1549" s="28">
        <f>D1548+1</f>
        <v>4813</v>
      </c>
      <c r="E1549" s="27"/>
      <c r="F1549" s="29">
        <v>-1</v>
      </c>
      <c r="G1549" s="23" t="s">
        <v>144</v>
      </c>
      <c r="H1549" s="21">
        <f>I1548+1</f>
        <v>4924</v>
      </c>
      <c r="I1549" s="23">
        <f>H1549+1</f>
        <v>4925</v>
      </c>
      <c r="J1549" s="71" t="s">
        <v>420</v>
      </c>
      <c r="K1549" s="70">
        <f>K1548+1</f>
        <v>13</v>
      </c>
      <c r="L1549" s="34" t="s">
        <v>104</v>
      </c>
      <c r="N1549" s="34" t="s">
        <v>348</v>
      </c>
    </row>
    <row r="1550" spans="1:16" outlineLevel="1" collapsed="1" x14ac:dyDescent="0.25">
      <c r="D1550" s="28"/>
      <c r="E1550" s="27"/>
      <c r="F1550" s="29"/>
    </row>
    <row r="1551" spans="1:16" s="46" customFormat="1" outlineLevel="1" x14ac:dyDescent="0.25">
      <c r="A1551" s="40"/>
      <c r="B1551" s="41" t="s">
        <v>12</v>
      </c>
      <c r="C1551" s="42"/>
      <c r="D1551" s="28">
        <f>E1545+1</f>
        <v>4814</v>
      </c>
      <c r="E1551" s="27">
        <f>D1554</f>
        <v>4816</v>
      </c>
      <c r="F1551" s="29">
        <v>-1</v>
      </c>
      <c r="G1551" s="45" t="s">
        <v>164</v>
      </c>
      <c r="H1551" s="43">
        <f>I1549+1</f>
        <v>4926</v>
      </c>
      <c r="I1551" s="45">
        <f>I1554</f>
        <v>4931</v>
      </c>
      <c r="J1551" s="82" t="s">
        <v>420</v>
      </c>
      <c r="K1551" s="70" t="s">
        <v>443</v>
      </c>
      <c r="L1551" s="42" t="s">
        <v>104</v>
      </c>
      <c r="M1551" s="42"/>
      <c r="N1551" s="42" t="s">
        <v>350</v>
      </c>
      <c r="O1551" s="42"/>
      <c r="P1551" s="41"/>
    </row>
    <row r="1552" spans="1:16" s="46" customFormat="1" hidden="1" outlineLevel="2" x14ac:dyDescent="0.25">
      <c r="A1552" s="40"/>
      <c r="B1552" s="41" t="s">
        <v>129</v>
      </c>
      <c r="C1552" s="42"/>
      <c r="D1552" s="28">
        <f>D1551</f>
        <v>4814</v>
      </c>
      <c r="E1552" s="27"/>
      <c r="F1552" s="29">
        <v>-1</v>
      </c>
      <c r="G1552" s="45" t="s">
        <v>164</v>
      </c>
      <c r="H1552" s="43">
        <f>H1551</f>
        <v>4926</v>
      </c>
      <c r="I1552" s="45">
        <f>H1552+1</f>
        <v>4927</v>
      </c>
      <c r="J1552" s="71" t="s">
        <v>420</v>
      </c>
      <c r="K1552" s="70">
        <f>K1549+1</f>
        <v>14</v>
      </c>
      <c r="L1552" s="42" t="s">
        <v>104</v>
      </c>
      <c r="M1552" s="42"/>
      <c r="N1552" s="42" t="s">
        <v>350</v>
      </c>
      <c r="O1552" s="42"/>
      <c r="P1552" s="41" t="s">
        <v>378</v>
      </c>
    </row>
    <row r="1553" spans="1:16" s="31" customFormat="1" hidden="1" outlineLevel="2" x14ac:dyDescent="0.25">
      <c r="A1553" s="25"/>
      <c r="B1553" s="41" t="s">
        <v>130</v>
      </c>
      <c r="C1553" s="27"/>
      <c r="D1553" s="28">
        <f>D1552+1</f>
        <v>4815</v>
      </c>
      <c r="E1553" s="27"/>
      <c r="F1553" s="29">
        <v>-1</v>
      </c>
      <c r="G1553" s="45" t="s">
        <v>164</v>
      </c>
      <c r="H1553" s="43">
        <f>I1552+1</f>
        <v>4928</v>
      </c>
      <c r="I1553" s="45">
        <f>H1553+1</f>
        <v>4929</v>
      </c>
      <c r="J1553" s="71" t="s">
        <v>420</v>
      </c>
      <c r="K1553" s="70">
        <f>K1552+1</f>
        <v>15</v>
      </c>
      <c r="L1553" s="42" t="s">
        <v>104</v>
      </c>
      <c r="M1553" s="42"/>
      <c r="N1553" s="42" t="s">
        <v>350</v>
      </c>
      <c r="O1553" s="27"/>
      <c r="P1553" s="26"/>
    </row>
    <row r="1554" spans="1:16" s="31" customFormat="1" hidden="1" outlineLevel="2" x14ac:dyDescent="0.25">
      <c r="A1554" s="25"/>
      <c r="B1554" s="41" t="s">
        <v>131</v>
      </c>
      <c r="C1554" s="27"/>
      <c r="D1554" s="28">
        <f>D1553+1</f>
        <v>4816</v>
      </c>
      <c r="E1554" s="27"/>
      <c r="F1554" s="29">
        <v>-1</v>
      </c>
      <c r="G1554" s="45" t="s">
        <v>164</v>
      </c>
      <c r="H1554" s="43">
        <f>I1553+1</f>
        <v>4930</v>
      </c>
      <c r="I1554" s="45">
        <f>H1554+1</f>
        <v>4931</v>
      </c>
      <c r="J1554" s="71" t="s">
        <v>420</v>
      </c>
      <c r="K1554" s="70">
        <f>K1553+1</f>
        <v>16</v>
      </c>
      <c r="L1554" s="42" t="s">
        <v>104</v>
      </c>
      <c r="M1554" s="42"/>
      <c r="N1554" s="42" t="s">
        <v>350</v>
      </c>
      <c r="O1554" s="27"/>
      <c r="P1554" s="26"/>
    </row>
    <row r="1555" spans="1:16" outlineLevel="1" collapsed="1" x14ac:dyDescent="0.25"/>
    <row r="1557" spans="1:16" x14ac:dyDescent="0.25">
      <c r="A1557" s="6" t="s">
        <v>36</v>
      </c>
    </row>
    <row r="1558" spans="1:16" s="69" customFormat="1" outlineLevel="1" x14ac:dyDescent="0.25">
      <c r="A1558" s="68"/>
      <c r="B1558" s="26" t="s">
        <v>16</v>
      </c>
      <c r="C1558" s="26"/>
      <c r="D1558" s="28">
        <v>5000</v>
      </c>
      <c r="E1558" s="27">
        <f>D1654</f>
        <v>5095</v>
      </c>
      <c r="F1558" s="29"/>
      <c r="G1558" s="30" t="s">
        <v>164</v>
      </c>
      <c r="H1558" s="28"/>
      <c r="I1558" s="30"/>
      <c r="J1558" s="135"/>
      <c r="K1558" s="136"/>
      <c r="L1558" s="27" t="s">
        <v>104</v>
      </c>
      <c r="M1558" s="27"/>
      <c r="N1558" s="27"/>
      <c r="O1558" s="27"/>
      <c r="P1558" s="26" t="s">
        <v>835</v>
      </c>
    </row>
    <row r="1559" spans="1:16" ht="15.75" hidden="1" customHeight="1" outlineLevel="2" x14ac:dyDescent="0.25">
      <c r="B1559" s="33" t="str">
        <f>CONCATENATE("Energy Scale - Circuit ",C1559)</f>
        <v>Energy Scale - Circuit 1</v>
      </c>
      <c r="C1559" s="34">
        <v>1</v>
      </c>
      <c r="D1559" s="28">
        <f>D1558</f>
        <v>5000</v>
      </c>
      <c r="E1559" s="27"/>
      <c r="F1559" s="29"/>
      <c r="G1559" s="23" t="s">
        <v>164</v>
      </c>
      <c r="L1559" s="34" t="s">
        <v>104</v>
      </c>
    </row>
    <row r="1560" spans="1:16" ht="15.75" hidden="1" customHeight="1" outlineLevel="2" x14ac:dyDescent="0.25">
      <c r="B1560" s="33" t="str">
        <f t="shared" ref="B1560:B1623" si="159">CONCATENATE("Energy Scale - Circuit ",C1560)</f>
        <v>Energy Scale - Circuit 2</v>
      </c>
      <c r="C1560" s="34">
        <f t="shared" ref="C1560:C1591" si="160">C1559+1</f>
        <v>2</v>
      </c>
      <c r="D1560" s="28">
        <f t="shared" ref="D1560:D1591" si="161">D1559+1</f>
        <v>5001</v>
      </c>
      <c r="E1560" s="27"/>
      <c r="F1560" s="29"/>
      <c r="G1560" s="23" t="s">
        <v>164</v>
      </c>
      <c r="L1560" s="34" t="s">
        <v>104</v>
      </c>
    </row>
    <row r="1561" spans="1:16" ht="15.75" hidden="1" customHeight="1" outlineLevel="2" x14ac:dyDescent="0.25">
      <c r="B1561" s="33" t="str">
        <f t="shared" si="159"/>
        <v>Energy Scale - Circuit 3</v>
      </c>
      <c r="C1561" s="34">
        <f t="shared" si="160"/>
        <v>3</v>
      </c>
      <c r="D1561" s="28">
        <f t="shared" si="161"/>
        <v>5002</v>
      </c>
      <c r="E1561" s="27"/>
      <c r="F1561" s="29"/>
      <c r="G1561" s="23" t="s">
        <v>164</v>
      </c>
      <c r="L1561" s="34" t="s">
        <v>104</v>
      </c>
    </row>
    <row r="1562" spans="1:16" ht="15.75" hidden="1" customHeight="1" outlineLevel="2" x14ac:dyDescent="0.25">
      <c r="B1562" s="33" t="str">
        <f t="shared" si="159"/>
        <v>Energy Scale - Circuit 4</v>
      </c>
      <c r="C1562" s="34">
        <f t="shared" si="160"/>
        <v>4</v>
      </c>
      <c r="D1562" s="28">
        <f t="shared" si="161"/>
        <v>5003</v>
      </c>
      <c r="E1562" s="27"/>
      <c r="F1562" s="29"/>
      <c r="G1562" s="23" t="s">
        <v>164</v>
      </c>
      <c r="L1562" s="34" t="s">
        <v>104</v>
      </c>
    </row>
    <row r="1563" spans="1:16" ht="15.75" hidden="1" customHeight="1" outlineLevel="2" x14ac:dyDescent="0.25">
      <c r="B1563" s="33" t="str">
        <f t="shared" si="159"/>
        <v>Energy Scale - Circuit 5</v>
      </c>
      <c r="C1563" s="34">
        <f t="shared" si="160"/>
        <v>5</v>
      </c>
      <c r="D1563" s="28">
        <f t="shared" si="161"/>
        <v>5004</v>
      </c>
      <c r="E1563" s="27"/>
      <c r="F1563" s="29"/>
      <c r="G1563" s="23" t="s">
        <v>164</v>
      </c>
      <c r="L1563" s="34" t="s">
        <v>104</v>
      </c>
    </row>
    <row r="1564" spans="1:16" ht="15.75" hidden="1" customHeight="1" outlineLevel="2" x14ac:dyDescent="0.25">
      <c r="B1564" s="33" t="str">
        <f t="shared" si="159"/>
        <v>Energy Scale - Circuit 6</v>
      </c>
      <c r="C1564" s="34">
        <f t="shared" si="160"/>
        <v>6</v>
      </c>
      <c r="D1564" s="28">
        <f t="shared" si="161"/>
        <v>5005</v>
      </c>
      <c r="E1564" s="27"/>
      <c r="F1564" s="29"/>
      <c r="G1564" s="23" t="s">
        <v>164</v>
      </c>
      <c r="L1564" s="34" t="s">
        <v>104</v>
      </c>
    </row>
    <row r="1565" spans="1:16" ht="15.75" hidden="1" customHeight="1" outlineLevel="2" x14ac:dyDescent="0.25">
      <c r="B1565" s="33" t="str">
        <f t="shared" si="159"/>
        <v>Energy Scale - Circuit 7</v>
      </c>
      <c r="C1565" s="34">
        <f t="shared" si="160"/>
        <v>7</v>
      </c>
      <c r="D1565" s="28">
        <f t="shared" si="161"/>
        <v>5006</v>
      </c>
      <c r="E1565" s="27"/>
      <c r="F1565" s="29"/>
      <c r="G1565" s="23" t="s">
        <v>164</v>
      </c>
      <c r="L1565" s="34" t="s">
        <v>104</v>
      </c>
    </row>
    <row r="1566" spans="1:16" ht="15" hidden="1" customHeight="1" outlineLevel="2" x14ac:dyDescent="0.25">
      <c r="A1566" s="34"/>
      <c r="B1566" s="33" t="str">
        <f t="shared" si="159"/>
        <v>Energy Scale - Circuit 8</v>
      </c>
      <c r="C1566" s="34">
        <f t="shared" si="160"/>
        <v>8</v>
      </c>
      <c r="D1566" s="28">
        <f t="shared" si="161"/>
        <v>5007</v>
      </c>
      <c r="E1566" s="27"/>
      <c r="F1566" s="29"/>
      <c r="G1566" s="23" t="s">
        <v>164</v>
      </c>
      <c r="L1566" s="34" t="s">
        <v>104</v>
      </c>
    </row>
    <row r="1567" spans="1:16" ht="15" hidden="1" customHeight="1" outlineLevel="2" x14ac:dyDescent="0.25">
      <c r="A1567" s="34"/>
      <c r="B1567" s="33" t="str">
        <f t="shared" si="159"/>
        <v>Energy Scale - Circuit 9</v>
      </c>
      <c r="C1567" s="34">
        <f t="shared" si="160"/>
        <v>9</v>
      </c>
      <c r="D1567" s="28">
        <f t="shared" si="161"/>
        <v>5008</v>
      </c>
      <c r="E1567" s="27"/>
      <c r="F1567" s="29"/>
      <c r="G1567" s="23" t="s">
        <v>164</v>
      </c>
      <c r="L1567" s="34" t="s">
        <v>104</v>
      </c>
    </row>
    <row r="1568" spans="1:16" ht="15" hidden="1" customHeight="1" outlineLevel="2" x14ac:dyDescent="0.25">
      <c r="A1568" s="34"/>
      <c r="B1568" s="33" t="str">
        <f t="shared" si="159"/>
        <v>Energy Scale - Circuit 10</v>
      </c>
      <c r="C1568" s="34">
        <f t="shared" si="160"/>
        <v>10</v>
      </c>
      <c r="D1568" s="28">
        <f t="shared" si="161"/>
        <v>5009</v>
      </c>
      <c r="E1568" s="27"/>
      <c r="F1568" s="29"/>
      <c r="G1568" s="23" t="s">
        <v>164</v>
      </c>
      <c r="L1568" s="34" t="s">
        <v>104</v>
      </c>
    </row>
    <row r="1569" spans="1:12" ht="15" hidden="1" customHeight="1" outlineLevel="2" x14ac:dyDescent="0.25">
      <c r="A1569" s="34"/>
      <c r="B1569" s="33" t="str">
        <f t="shared" si="159"/>
        <v>Energy Scale - Circuit 11</v>
      </c>
      <c r="C1569" s="34">
        <f t="shared" si="160"/>
        <v>11</v>
      </c>
      <c r="D1569" s="28">
        <f t="shared" si="161"/>
        <v>5010</v>
      </c>
      <c r="E1569" s="27"/>
      <c r="F1569" s="29"/>
      <c r="G1569" s="23" t="s">
        <v>164</v>
      </c>
      <c r="L1569" s="34" t="s">
        <v>104</v>
      </c>
    </row>
    <row r="1570" spans="1:12" ht="15" hidden="1" customHeight="1" outlineLevel="2" x14ac:dyDescent="0.25">
      <c r="A1570" s="34"/>
      <c r="B1570" s="33" t="str">
        <f t="shared" si="159"/>
        <v>Energy Scale - Circuit 12</v>
      </c>
      <c r="C1570" s="34">
        <f t="shared" si="160"/>
        <v>12</v>
      </c>
      <c r="D1570" s="28">
        <f t="shared" si="161"/>
        <v>5011</v>
      </c>
      <c r="E1570" s="27"/>
      <c r="F1570" s="29"/>
      <c r="G1570" s="23" t="s">
        <v>164</v>
      </c>
      <c r="L1570" s="34" t="s">
        <v>104</v>
      </c>
    </row>
    <row r="1571" spans="1:12" ht="15" hidden="1" customHeight="1" outlineLevel="2" x14ac:dyDescent="0.25">
      <c r="A1571" s="34"/>
      <c r="B1571" s="33" t="str">
        <f t="shared" si="159"/>
        <v>Energy Scale - Circuit 13</v>
      </c>
      <c r="C1571" s="34">
        <f t="shared" si="160"/>
        <v>13</v>
      </c>
      <c r="D1571" s="28">
        <f t="shared" si="161"/>
        <v>5012</v>
      </c>
      <c r="E1571" s="27"/>
      <c r="F1571" s="29"/>
      <c r="G1571" s="23" t="s">
        <v>164</v>
      </c>
      <c r="L1571" s="34" t="s">
        <v>104</v>
      </c>
    </row>
    <row r="1572" spans="1:12" ht="15" hidden="1" customHeight="1" outlineLevel="2" x14ac:dyDescent="0.25">
      <c r="A1572" s="34"/>
      <c r="B1572" s="33" t="str">
        <f t="shared" si="159"/>
        <v>Energy Scale - Circuit 14</v>
      </c>
      <c r="C1572" s="34">
        <f t="shared" si="160"/>
        <v>14</v>
      </c>
      <c r="D1572" s="28">
        <f t="shared" si="161"/>
        <v>5013</v>
      </c>
      <c r="E1572" s="27"/>
      <c r="F1572" s="29"/>
      <c r="G1572" s="23" t="s">
        <v>164</v>
      </c>
      <c r="L1572" s="34" t="s">
        <v>104</v>
      </c>
    </row>
    <row r="1573" spans="1:12" ht="15" hidden="1" customHeight="1" outlineLevel="2" x14ac:dyDescent="0.25">
      <c r="A1573" s="34"/>
      <c r="B1573" s="33" t="str">
        <f t="shared" si="159"/>
        <v>Energy Scale - Circuit 15</v>
      </c>
      <c r="C1573" s="34">
        <f t="shared" si="160"/>
        <v>15</v>
      </c>
      <c r="D1573" s="28">
        <f t="shared" si="161"/>
        <v>5014</v>
      </c>
      <c r="E1573" s="27"/>
      <c r="F1573" s="29"/>
      <c r="G1573" s="23" t="s">
        <v>164</v>
      </c>
      <c r="L1573" s="34" t="s">
        <v>104</v>
      </c>
    </row>
    <row r="1574" spans="1:12" ht="15" hidden="1" customHeight="1" outlineLevel="2" x14ac:dyDescent="0.25">
      <c r="A1574" s="34"/>
      <c r="B1574" s="33" t="str">
        <f t="shared" si="159"/>
        <v>Energy Scale - Circuit 16</v>
      </c>
      <c r="C1574" s="34">
        <f t="shared" si="160"/>
        <v>16</v>
      </c>
      <c r="D1574" s="28">
        <f t="shared" si="161"/>
        <v>5015</v>
      </c>
      <c r="E1574" s="27"/>
      <c r="F1574" s="29"/>
      <c r="G1574" s="23" t="s">
        <v>164</v>
      </c>
      <c r="L1574" s="34" t="s">
        <v>104</v>
      </c>
    </row>
    <row r="1575" spans="1:12" ht="15" hidden="1" customHeight="1" outlineLevel="2" x14ac:dyDescent="0.25">
      <c r="A1575" s="34"/>
      <c r="B1575" s="33" t="str">
        <f t="shared" si="159"/>
        <v>Energy Scale - Circuit 17</v>
      </c>
      <c r="C1575" s="34">
        <f t="shared" si="160"/>
        <v>17</v>
      </c>
      <c r="D1575" s="28">
        <f t="shared" si="161"/>
        <v>5016</v>
      </c>
      <c r="E1575" s="27"/>
      <c r="F1575" s="29"/>
      <c r="G1575" s="23" t="s">
        <v>164</v>
      </c>
      <c r="L1575" s="34" t="s">
        <v>104</v>
      </c>
    </row>
    <row r="1576" spans="1:12" ht="15" hidden="1" customHeight="1" outlineLevel="2" x14ac:dyDescent="0.25">
      <c r="A1576" s="34"/>
      <c r="B1576" s="33" t="str">
        <f t="shared" si="159"/>
        <v>Energy Scale - Circuit 18</v>
      </c>
      <c r="C1576" s="34">
        <f t="shared" si="160"/>
        <v>18</v>
      </c>
      <c r="D1576" s="28">
        <f t="shared" si="161"/>
        <v>5017</v>
      </c>
      <c r="E1576" s="27"/>
      <c r="F1576" s="29"/>
      <c r="G1576" s="23" t="s">
        <v>164</v>
      </c>
      <c r="L1576" s="34" t="s">
        <v>104</v>
      </c>
    </row>
    <row r="1577" spans="1:12" ht="15" hidden="1" customHeight="1" outlineLevel="2" x14ac:dyDescent="0.25">
      <c r="A1577" s="34"/>
      <c r="B1577" s="33" t="str">
        <f t="shared" si="159"/>
        <v>Energy Scale - Circuit 19</v>
      </c>
      <c r="C1577" s="34">
        <f t="shared" si="160"/>
        <v>19</v>
      </c>
      <c r="D1577" s="28">
        <f t="shared" si="161"/>
        <v>5018</v>
      </c>
      <c r="E1577" s="27"/>
      <c r="F1577" s="29"/>
      <c r="G1577" s="23" t="s">
        <v>164</v>
      </c>
      <c r="L1577" s="34" t="s">
        <v>104</v>
      </c>
    </row>
    <row r="1578" spans="1:12" ht="15" hidden="1" customHeight="1" outlineLevel="2" x14ac:dyDescent="0.25">
      <c r="A1578" s="34"/>
      <c r="B1578" s="33" t="str">
        <f t="shared" si="159"/>
        <v>Energy Scale - Circuit 20</v>
      </c>
      <c r="C1578" s="34">
        <f t="shared" si="160"/>
        <v>20</v>
      </c>
      <c r="D1578" s="28">
        <f t="shared" si="161"/>
        <v>5019</v>
      </c>
      <c r="E1578" s="27"/>
      <c r="F1578" s="29"/>
      <c r="G1578" s="23" t="s">
        <v>164</v>
      </c>
      <c r="L1578" s="34" t="s">
        <v>104</v>
      </c>
    </row>
    <row r="1579" spans="1:12" ht="15" hidden="1" customHeight="1" outlineLevel="2" x14ac:dyDescent="0.25">
      <c r="A1579" s="34"/>
      <c r="B1579" s="33" t="str">
        <f t="shared" si="159"/>
        <v>Energy Scale - Circuit 21</v>
      </c>
      <c r="C1579" s="34">
        <f t="shared" si="160"/>
        <v>21</v>
      </c>
      <c r="D1579" s="28">
        <f t="shared" si="161"/>
        <v>5020</v>
      </c>
      <c r="E1579" s="27"/>
      <c r="F1579" s="29"/>
      <c r="G1579" s="23" t="s">
        <v>164</v>
      </c>
      <c r="L1579" s="34" t="s">
        <v>104</v>
      </c>
    </row>
    <row r="1580" spans="1:12" ht="15" hidden="1" customHeight="1" outlineLevel="2" x14ac:dyDescent="0.25">
      <c r="A1580" s="34"/>
      <c r="B1580" s="33" t="str">
        <f t="shared" si="159"/>
        <v>Energy Scale - Circuit 22</v>
      </c>
      <c r="C1580" s="34">
        <f t="shared" si="160"/>
        <v>22</v>
      </c>
      <c r="D1580" s="28">
        <f t="shared" si="161"/>
        <v>5021</v>
      </c>
      <c r="E1580" s="27"/>
      <c r="F1580" s="29"/>
      <c r="G1580" s="23" t="s">
        <v>164</v>
      </c>
      <c r="L1580" s="34" t="s">
        <v>104</v>
      </c>
    </row>
    <row r="1581" spans="1:12" ht="15" hidden="1" customHeight="1" outlineLevel="2" x14ac:dyDescent="0.25">
      <c r="A1581" s="34"/>
      <c r="B1581" s="33" t="str">
        <f t="shared" si="159"/>
        <v>Energy Scale - Circuit 23</v>
      </c>
      <c r="C1581" s="34">
        <f t="shared" si="160"/>
        <v>23</v>
      </c>
      <c r="D1581" s="28">
        <f t="shared" si="161"/>
        <v>5022</v>
      </c>
      <c r="E1581" s="27"/>
      <c r="F1581" s="29"/>
      <c r="G1581" s="23" t="s">
        <v>164</v>
      </c>
      <c r="L1581" s="34" t="s">
        <v>104</v>
      </c>
    </row>
    <row r="1582" spans="1:12" ht="15" hidden="1" customHeight="1" outlineLevel="2" x14ac:dyDescent="0.25">
      <c r="A1582" s="34"/>
      <c r="B1582" s="33" t="str">
        <f t="shared" si="159"/>
        <v>Energy Scale - Circuit 24</v>
      </c>
      <c r="C1582" s="34">
        <f t="shared" si="160"/>
        <v>24</v>
      </c>
      <c r="D1582" s="28">
        <f t="shared" si="161"/>
        <v>5023</v>
      </c>
      <c r="E1582" s="27"/>
      <c r="F1582" s="29"/>
      <c r="G1582" s="23" t="s">
        <v>164</v>
      </c>
      <c r="L1582" s="34" t="s">
        <v>104</v>
      </c>
    </row>
    <row r="1583" spans="1:12" ht="15" hidden="1" customHeight="1" outlineLevel="2" x14ac:dyDescent="0.25">
      <c r="A1583" s="34"/>
      <c r="B1583" s="33" t="str">
        <f t="shared" si="159"/>
        <v>Energy Scale - Circuit 25</v>
      </c>
      <c r="C1583" s="34">
        <f t="shared" si="160"/>
        <v>25</v>
      </c>
      <c r="D1583" s="28">
        <f t="shared" si="161"/>
        <v>5024</v>
      </c>
      <c r="E1583" s="27"/>
      <c r="F1583" s="29"/>
      <c r="G1583" s="23" t="s">
        <v>164</v>
      </c>
      <c r="L1583" s="34" t="s">
        <v>104</v>
      </c>
    </row>
    <row r="1584" spans="1:12" ht="15" hidden="1" customHeight="1" outlineLevel="2" x14ac:dyDescent="0.25">
      <c r="A1584" s="34"/>
      <c r="B1584" s="33" t="str">
        <f t="shared" si="159"/>
        <v>Energy Scale - Circuit 26</v>
      </c>
      <c r="C1584" s="34">
        <f t="shared" si="160"/>
        <v>26</v>
      </c>
      <c r="D1584" s="28">
        <f t="shared" si="161"/>
        <v>5025</v>
      </c>
      <c r="E1584" s="27"/>
      <c r="F1584" s="29"/>
      <c r="G1584" s="23" t="s">
        <v>164</v>
      </c>
      <c r="L1584" s="34" t="s">
        <v>104</v>
      </c>
    </row>
    <row r="1585" spans="1:12" ht="15" hidden="1" customHeight="1" outlineLevel="2" x14ac:dyDescent="0.25">
      <c r="A1585" s="34"/>
      <c r="B1585" s="33" t="str">
        <f t="shared" si="159"/>
        <v>Energy Scale - Circuit 27</v>
      </c>
      <c r="C1585" s="34">
        <f t="shared" si="160"/>
        <v>27</v>
      </c>
      <c r="D1585" s="28">
        <f t="shared" si="161"/>
        <v>5026</v>
      </c>
      <c r="E1585" s="27"/>
      <c r="F1585" s="29"/>
      <c r="G1585" s="23" t="s">
        <v>164</v>
      </c>
      <c r="L1585" s="34" t="s">
        <v>104</v>
      </c>
    </row>
    <row r="1586" spans="1:12" ht="15" hidden="1" customHeight="1" outlineLevel="2" x14ac:dyDescent="0.25">
      <c r="A1586" s="34"/>
      <c r="B1586" s="33" t="str">
        <f t="shared" si="159"/>
        <v>Energy Scale - Circuit 28</v>
      </c>
      <c r="C1586" s="34">
        <f t="shared" si="160"/>
        <v>28</v>
      </c>
      <c r="D1586" s="28">
        <f t="shared" si="161"/>
        <v>5027</v>
      </c>
      <c r="E1586" s="27"/>
      <c r="F1586" s="29"/>
      <c r="G1586" s="23" t="s">
        <v>164</v>
      </c>
      <c r="L1586" s="34" t="s">
        <v>104</v>
      </c>
    </row>
    <row r="1587" spans="1:12" ht="15" hidden="1" customHeight="1" outlineLevel="2" x14ac:dyDescent="0.25">
      <c r="A1587" s="34"/>
      <c r="B1587" s="33" t="str">
        <f t="shared" si="159"/>
        <v>Energy Scale - Circuit 29</v>
      </c>
      <c r="C1587" s="34">
        <f t="shared" si="160"/>
        <v>29</v>
      </c>
      <c r="D1587" s="28">
        <f t="shared" si="161"/>
        <v>5028</v>
      </c>
      <c r="E1587" s="27"/>
      <c r="F1587" s="29"/>
      <c r="G1587" s="23" t="s">
        <v>164</v>
      </c>
      <c r="L1587" s="34" t="s">
        <v>104</v>
      </c>
    </row>
    <row r="1588" spans="1:12" ht="15" hidden="1" customHeight="1" outlineLevel="2" x14ac:dyDescent="0.25">
      <c r="A1588" s="34"/>
      <c r="B1588" s="33" t="str">
        <f t="shared" si="159"/>
        <v>Energy Scale - Circuit 30</v>
      </c>
      <c r="C1588" s="34">
        <f t="shared" si="160"/>
        <v>30</v>
      </c>
      <c r="D1588" s="28">
        <f t="shared" si="161"/>
        <v>5029</v>
      </c>
      <c r="E1588" s="27"/>
      <c r="F1588" s="29"/>
      <c r="G1588" s="23" t="s">
        <v>164</v>
      </c>
      <c r="L1588" s="34" t="s">
        <v>104</v>
      </c>
    </row>
    <row r="1589" spans="1:12" ht="15" hidden="1" customHeight="1" outlineLevel="2" x14ac:dyDescent="0.25">
      <c r="A1589" s="34"/>
      <c r="B1589" s="33" t="str">
        <f t="shared" si="159"/>
        <v>Energy Scale - Circuit 31</v>
      </c>
      <c r="C1589" s="34">
        <f t="shared" si="160"/>
        <v>31</v>
      </c>
      <c r="D1589" s="28">
        <f t="shared" si="161"/>
        <v>5030</v>
      </c>
      <c r="E1589" s="27"/>
      <c r="F1589" s="29"/>
      <c r="G1589" s="23" t="s">
        <v>164</v>
      </c>
      <c r="L1589" s="34" t="s">
        <v>104</v>
      </c>
    </row>
    <row r="1590" spans="1:12" ht="15" hidden="1" customHeight="1" outlineLevel="2" x14ac:dyDescent="0.25">
      <c r="A1590" s="34"/>
      <c r="B1590" s="33" t="str">
        <f t="shared" si="159"/>
        <v>Energy Scale - Circuit 32</v>
      </c>
      <c r="C1590" s="34">
        <f t="shared" si="160"/>
        <v>32</v>
      </c>
      <c r="D1590" s="28">
        <f t="shared" si="161"/>
        <v>5031</v>
      </c>
      <c r="E1590" s="27"/>
      <c r="F1590" s="29"/>
      <c r="G1590" s="23" t="s">
        <v>164</v>
      </c>
      <c r="L1590" s="34" t="s">
        <v>104</v>
      </c>
    </row>
    <row r="1591" spans="1:12" ht="15" hidden="1" customHeight="1" outlineLevel="2" x14ac:dyDescent="0.25">
      <c r="A1591" s="34"/>
      <c r="B1591" s="33" t="str">
        <f t="shared" si="159"/>
        <v>Energy Scale - Circuit 33</v>
      </c>
      <c r="C1591" s="34">
        <f t="shared" si="160"/>
        <v>33</v>
      </c>
      <c r="D1591" s="28">
        <f t="shared" si="161"/>
        <v>5032</v>
      </c>
      <c r="E1591" s="27"/>
      <c r="F1591" s="29"/>
      <c r="G1591" s="23" t="s">
        <v>164</v>
      </c>
      <c r="L1591" s="34" t="s">
        <v>104</v>
      </c>
    </row>
    <row r="1592" spans="1:12" ht="15" hidden="1" customHeight="1" outlineLevel="2" x14ac:dyDescent="0.25">
      <c r="A1592" s="34"/>
      <c r="B1592" s="33" t="str">
        <f t="shared" si="159"/>
        <v>Energy Scale - Circuit 34</v>
      </c>
      <c r="C1592" s="34">
        <f t="shared" ref="C1592:C1623" si="162">C1591+1</f>
        <v>34</v>
      </c>
      <c r="D1592" s="28">
        <f t="shared" ref="D1592:D1623" si="163">D1591+1</f>
        <v>5033</v>
      </c>
      <c r="E1592" s="27"/>
      <c r="F1592" s="29"/>
      <c r="G1592" s="23" t="s">
        <v>164</v>
      </c>
      <c r="L1592" s="34" t="s">
        <v>104</v>
      </c>
    </row>
    <row r="1593" spans="1:12" ht="15" hidden="1" customHeight="1" outlineLevel="2" x14ac:dyDescent="0.25">
      <c r="A1593" s="34"/>
      <c r="B1593" s="33" t="str">
        <f t="shared" si="159"/>
        <v>Energy Scale - Circuit 35</v>
      </c>
      <c r="C1593" s="34">
        <f t="shared" si="162"/>
        <v>35</v>
      </c>
      <c r="D1593" s="28">
        <f t="shared" si="163"/>
        <v>5034</v>
      </c>
      <c r="E1593" s="27"/>
      <c r="F1593" s="29"/>
      <c r="G1593" s="23" t="s">
        <v>164</v>
      </c>
      <c r="L1593" s="34" t="s">
        <v>104</v>
      </c>
    </row>
    <row r="1594" spans="1:12" ht="15" hidden="1" customHeight="1" outlineLevel="2" x14ac:dyDescent="0.25">
      <c r="A1594" s="34"/>
      <c r="B1594" s="33" t="str">
        <f t="shared" si="159"/>
        <v>Energy Scale - Circuit 36</v>
      </c>
      <c r="C1594" s="34">
        <f t="shared" si="162"/>
        <v>36</v>
      </c>
      <c r="D1594" s="28">
        <f t="shared" si="163"/>
        <v>5035</v>
      </c>
      <c r="E1594" s="27"/>
      <c r="F1594" s="29"/>
      <c r="G1594" s="23" t="s">
        <v>164</v>
      </c>
      <c r="L1594" s="34" t="s">
        <v>104</v>
      </c>
    </row>
    <row r="1595" spans="1:12" ht="15" hidden="1" customHeight="1" outlineLevel="2" x14ac:dyDescent="0.25">
      <c r="A1595" s="34"/>
      <c r="B1595" s="33" t="str">
        <f t="shared" si="159"/>
        <v>Energy Scale - Circuit 37</v>
      </c>
      <c r="C1595" s="34">
        <f t="shared" si="162"/>
        <v>37</v>
      </c>
      <c r="D1595" s="28">
        <f t="shared" si="163"/>
        <v>5036</v>
      </c>
      <c r="E1595" s="27"/>
      <c r="F1595" s="29"/>
      <c r="G1595" s="23" t="s">
        <v>164</v>
      </c>
      <c r="L1595" s="34" t="s">
        <v>104</v>
      </c>
    </row>
    <row r="1596" spans="1:12" ht="15" hidden="1" customHeight="1" outlineLevel="2" x14ac:dyDescent="0.25">
      <c r="A1596" s="34"/>
      <c r="B1596" s="33" t="str">
        <f t="shared" si="159"/>
        <v>Energy Scale - Circuit 38</v>
      </c>
      <c r="C1596" s="34">
        <f t="shared" si="162"/>
        <v>38</v>
      </c>
      <c r="D1596" s="28">
        <f t="shared" si="163"/>
        <v>5037</v>
      </c>
      <c r="E1596" s="27"/>
      <c r="F1596" s="29"/>
      <c r="G1596" s="23" t="s">
        <v>164</v>
      </c>
      <c r="L1596" s="34" t="s">
        <v>104</v>
      </c>
    </row>
    <row r="1597" spans="1:12" ht="15" hidden="1" customHeight="1" outlineLevel="2" x14ac:dyDescent="0.25">
      <c r="A1597" s="34"/>
      <c r="B1597" s="33" t="str">
        <f t="shared" si="159"/>
        <v>Energy Scale - Circuit 39</v>
      </c>
      <c r="C1597" s="34">
        <f t="shared" si="162"/>
        <v>39</v>
      </c>
      <c r="D1597" s="28">
        <f t="shared" si="163"/>
        <v>5038</v>
      </c>
      <c r="E1597" s="27"/>
      <c r="F1597" s="29"/>
      <c r="G1597" s="23" t="s">
        <v>164</v>
      </c>
      <c r="L1597" s="34" t="s">
        <v>104</v>
      </c>
    </row>
    <row r="1598" spans="1:12" ht="15" hidden="1" customHeight="1" outlineLevel="2" x14ac:dyDescent="0.25">
      <c r="A1598" s="34"/>
      <c r="B1598" s="33" t="str">
        <f t="shared" si="159"/>
        <v>Energy Scale - Circuit 40</v>
      </c>
      <c r="C1598" s="34">
        <f t="shared" si="162"/>
        <v>40</v>
      </c>
      <c r="D1598" s="28">
        <f t="shared" si="163"/>
        <v>5039</v>
      </c>
      <c r="E1598" s="27"/>
      <c r="F1598" s="29"/>
      <c r="G1598" s="23" t="s">
        <v>164</v>
      </c>
      <c r="L1598" s="34" t="s">
        <v>104</v>
      </c>
    </row>
    <row r="1599" spans="1:12" ht="15" hidden="1" customHeight="1" outlineLevel="2" x14ac:dyDescent="0.25">
      <c r="A1599" s="34"/>
      <c r="B1599" s="33" t="str">
        <f t="shared" si="159"/>
        <v>Energy Scale - Circuit 41</v>
      </c>
      <c r="C1599" s="34">
        <f t="shared" si="162"/>
        <v>41</v>
      </c>
      <c r="D1599" s="28">
        <f t="shared" si="163"/>
        <v>5040</v>
      </c>
      <c r="E1599" s="27"/>
      <c r="F1599" s="29"/>
      <c r="G1599" s="23" t="s">
        <v>164</v>
      </c>
      <c r="L1599" s="34" t="s">
        <v>104</v>
      </c>
    </row>
    <row r="1600" spans="1:12" ht="15" hidden="1" customHeight="1" outlineLevel="2" x14ac:dyDescent="0.25">
      <c r="A1600" s="34"/>
      <c r="B1600" s="33" t="str">
        <f t="shared" si="159"/>
        <v>Energy Scale - Circuit 42</v>
      </c>
      <c r="C1600" s="34">
        <f t="shared" si="162"/>
        <v>42</v>
      </c>
      <c r="D1600" s="28">
        <f t="shared" si="163"/>
        <v>5041</v>
      </c>
      <c r="E1600" s="27"/>
      <c r="F1600" s="29"/>
      <c r="G1600" s="23" t="s">
        <v>164</v>
      </c>
      <c r="L1600" s="34" t="s">
        <v>104</v>
      </c>
    </row>
    <row r="1601" spans="1:12" ht="15" hidden="1" customHeight="1" outlineLevel="2" x14ac:dyDescent="0.25">
      <c r="A1601" s="34"/>
      <c r="B1601" s="33" t="str">
        <f t="shared" si="159"/>
        <v>Energy Scale - Circuit 43</v>
      </c>
      <c r="C1601" s="34">
        <f t="shared" si="162"/>
        <v>43</v>
      </c>
      <c r="D1601" s="28">
        <f t="shared" si="163"/>
        <v>5042</v>
      </c>
      <c r="E1601" s="27"/>
      <c r="F1601" s="29"/>
      <c r="G1601" s="23" t="s">
        <v>164</v>
      </c>
      <c r="L1601" s="34" t="s">
        <v>104</v>
      </c>
    </row>
    <row r="1602" spans="1:12" ht="15" hidden="1" customHeight="1" outlineLevel="2" x14ac:dyDescent="0.25">
      <c r="A1602" s="34"/>
      <c r="B1602" s="33" t="str">
        <f t="shared" si="159"/>
        <v>Energy Scale - Circuit 44</v>
      </c>
      <c r="C1602" s="34">
        <f t="shared" si="162"/>
        <v>44</v>
      </c>
      <c r="D1602" s="28">
        <f t="shared" si="163"/>
        <v>5043</v>
      </c>
      <c r="E1602" s="27"/>
      <c r="F1602" s="29"/>
      <c r="G1602" s="23" t="s">
        <v>164</v>
      </c>
      <c r="L1602" s="34" t="s">
        <v>104</v>
      </c>
    </row>
    <row r="1603" spans="1:12" ht="15" hidden="1" customHeight="1" outlineLevel="2" x14ac:dyDescent="0.25">
      <c r="A1603" s="34"/>
      <c r="B1603" s="33" t="str">
        <f t="shared" si="159"/>
        <v>Energy Scale - Circuit 45</v>
      </c>
      <c r="C1603" s="34">
        <f t="shared" si="162"/>
        <v>45</v>
      </c>
      <c r="D1603" s="28">
        <f t="shared" si="163"/>
        <v>5044</v>
      </c>
      <c r="E1603" s="27"/>
      <c r="F1603" s="29"/>
      <c r="G1603" s="23" t="s">
        <v>164</v>
      </c>
      <c r="L1603" s="34" t="s">
        <v>104</v>
      </c>
    </row>
    <row r="1604" spans="1:12" ht="15" hidden="1" customHeight="1" outlineLevel="2" x14ac:dyDescent="0.25">
      <c r="A1604" s="34"/>
      <c r="B1604" s="33" t="str">
        <f t="shared" si="159"/>
        <v>Energy Scale - Circuit 46</v>
      </c>
      <c r="C1604" s="34">
        <f t="shared" si="162"/>
        <v>46</v>
      </c>
      <c r="D1604" s="28">
        <f t="shared" si="163"/>
        <v>5045</v>
      </c>
      <c r="E1604" s="27"/>
      <c r="F1604" s="29"/>
      <c r="G1604" s="23" t="s">
        <v>164</v>
      </c>
      <c r="L1604" s="34" t="s">
        <v>104</v>
      </c>
    </row>
    <row r="1605" spans="1:12" ht="15" hidden="1" customHeight="1" outlineLevel="2" x14ac:dyDescent="0.25">
      <c r="A1605" s="34"/>
      <c r="B1605" s="33" t="str">
        <f t="shared" si="159"/>
        <v>Energy Scale - Circuit 47</v>
      </c>
      <c r="C1605" s="34">
        <f t="shared" si="162"/>
        <v>47</v>
      </c>
      <c r="D1605" s="28">
        <f t="shared" si="163"/>
        <v>5046</v>
      </c>
      <c r="E1605" s="27"/>
      <c r="F1605" s="29"/>
      <c r="G1605" s="23" t="s">
        <v>164</v>
      </c>
      <c r="L1605" s="34" t="s">
        <v>104</v>
      </c>
    </row>
    <row r="1606" spans="1:12" ht="15" hidden="1" customHeight="1" outlineLevel="2" x14ac:dyDescent="0.25">
      <c r="A1606" s="34"/>
      <c r="B1606" s="33" t="str">
        <f t="shared" si="159"/>
        <v>Energy Scale - Circuit 48</v>
      </c>
      <c r="C1606" s="34">
        <f t="shared" si="162"/>
        <v>48</v>
      </c>
      <c r="D1606" s="28">
        <f t="shared" si="163"/>
        <v>5047</v>
      </c>
      <c r="E1606" s="27"/>
      <c r="F1606" s="29"/>
      <c r="G1606" s="23" t="s">
        <v>164</v>
      </c>
      <c r="L1606" s="34" t="s">
        <v>104</v>
      </c>
    </row>
    <row r="1607" spans="1:12" ht="15" hidden="1" customHeight="1" outlineLevel="2" x14ac:dyDescent="0.25">
      <c r="A1607" s="34"/>
      <c r="B1607" s="33" t="str">
        <f t="shared" si="159"/>
        <v>Energy Scale - Circuit 49</v>
      </c>
      <c r="C1607" s="34">
        <f t="shared" si="162"/>
        <v>49</v>
      </c>
      <c r="D1607" s="28">
        <f t="shared" si="163"/>
        <v>5048</v>
      </c>
      <c r="E1607" s="27"/>
      <c r="F1607" s="29"/>
      <c r="G1607" s="23" t="s">
        <v>164</v>
      </c>
      <c r="L1607" s="34" t="s">
        <v>104</v>
      </c>
    </row>
    <row r="1608" spans="1:12" ht="15" hidden="1" customHeight="1" outlineLevel="2" x14ac:dyDescent="0.25">
      <c r="A1608" s="34"/>
      <c r="B1608" s="33" t="str">
        <f t="shared" si="159"/>
        <v>Energy Scale - Circuit 50</v>
      </c>
      <c r="C1608" s="34">
        <f t="shared" si="162"/>
        <v>50</v>
      </c>
      <c r="D1608" s="28">
        <f t="shared" si="163"/>
        <v>5049</v>
      </c>
      <c r="E1608" s="27"/>
      <c r="F1608" s="29"/>
      <c r="G1608" s="23" t="s">
        <v>164</v>
      </c>
      <c r="L1608" s="34" t="s">
        <v>104</v>
      </c>
    </row>
    <row r="1609" spans="1:12" ht="15" hidden="1" customHeight="1" outlineLevel="2" x14ac:dyDescent="0.25">
      <c r="A1609" s="34"/>
      <c r="B1609" s="33" t="str">
        <f t="shared" si="159"/>
        <v>Energy Scale - Circuit 51</v>
      </c>
      <c r="C1609" s="34">
        <f t="shared" si="162"/>
        <v>51</v>
      </c>
      <c r="D1609" s="28">
        <f t="shared" si="163"/>
        <v>5050</v>
      </c>
      <c r="E1609" s="27"/>
      <c r="F1609" s="29"/>
      <c r="G1609" s="23" t="s">
        <v>164</v>
      </c>
      <c r="L1609" s="34" t="s">
        <v>104</v>
      </c>
    </row>
    <row r="1610" spans="1:12" ht="15" hidden="1" customHeight="1" outlineLevel="2" x14ac:dyDescent="0.25">
      <c r="A1610" s="34"/>
      <c r="B1610" s="33" t="str">
        <f t="shared" si="159"/>
        <v>Energy Scale - Circuit 52</v>
      </c>
      <c r="C1610" s="34">
        <f t="shared" si="162"/>
        <v>52</v>
      </c>
      <c r="D1610" s="28">
        <f t="shared" si="163"/>
        <v>5051</v>
      </c>
      <c r="E1610" s="27"/>
      <c r="F1610" s="29"/>
      <c r="G1610" s="23" t="s">
        <v>164</v>
      </c>
      <c r="L1610" s="34" t="s">
        <v>104</v>
      </c>
    </row>
    <row r="1611" spans="1:12" ht="15" hidden="1" customHeight="1" outlineLevel="2" x14ac:dyDescent="0.25">
      <c r="A1611" s="34"/>
      <c r="B1611" s="33" t="str">
        <f t="shared" si="159"/>
        <v>Energy Scale - Circuit 53</v>
      </c>
      <c r="C1611" s="34">
        <f t="shared" si="162"/>
        <v>53</v>
      </c>
      <c r="D1611" s="28">
        <f t="shared" si="163"/>
        <v>5052</v>
      </c>
      <c r="E1611" s="27"/>
      <c r="F1611" s="29"/>
      <c r="G1611" s="23" t="s">
        <v>164</v>
      </c>
      <c r="L1611" s="34" t="s">
        <v>104</v>
      </c>
    </row>
    <row r="1612" spans="1:12" ht="15" hidden="1" customHeight="1" outlineLevel="2" x14ac:dyDescent="0.25">
      <c r="A1612" s="34"/>
      <c r="B1612" s="33" t="str">
        <f t="shared" si="159"/>
        <v>Energy Scale - Circuit 54</v>
      </c>
      <c r="C1612" s="34">
        <f t="shared" si="162"/>
        <v>54</v>
      </c>
      <c r="D1612" s="28">
        <f t="shared" si="163"/>
        <v>5053</v>
      </c>
      <c r="E1612" s="27"/>
      <c r="F1612" s="29"/>
      <c r="G1612" s="23" t="s">
        <v>164</v>
      </c>
      <c r="L1612" s="34" t="s">
        <v>104</v>
      </c>
    </row>
    <row r="1613" spans="1:12" ht="15" hidden="1" customHeight="1" outlineLevel="2" x14ac:dyDescent="0.25">
      <c r="A1613" s="34"/>
      <c r="B1613" s="33" t="str">
        <f t="shared" si="159"/>
        <v>Energy Scale - Circuit 55</v>
      </c>
      <c r="C1613" s="34">
        <f t="shared" si="162"/>
        <v>55</v>
      </c>
      <c r="D1613" s="28">
        <f t="shared" si="163"/>
        <v>5054</v>
      </c>
      <c r="E1613" s="27"/>
      <c r="F1613" s="29"/>
      <c r="G1613" s="23" t="s">
        <v>164</v>
      </c>
      <c r="L1613" s="34" t="s">
        <v>104</v>
      </c>
    </row>
    <row r="1614" spans="1:12" ht="15" hidden="1" customHeight="1" outlineLevel="2" x14ac:dyDescent="0.25">
      <c r="A1614" s="34"/>
      <c r="B1614" s="33" t="str">
        <f t="shared" si="159"/>
        <v>Energy Scale - Circuit 56</v>
      </c>
      <c r="C1614" s="34">
        <f t="shared" si="162"/>
        <v>56</v>
      </c>
      <c r="D1614" s="28">
        <f t="shared" si="163"/>
        <v>5055</v>
      </c>
      <c r="E1614" s="27"/>
      <c r="F1614" s="29"/>
      <c r="G1614" s="23" t="s">
        <v>164</v>
      </c>
      <c r="L1614" s="34" t="s">
        <v>104</v>
      </c>
    </row>
    <row r="1615" spans="1:12" ht="15" hidden="1" customHeight="1" outlineLevel="2" x14ac:dyDescent="0.25">
      <c r="A1615" s="34"/>
      <c r="B1615" s="33" t="str">
        <f t="shared" si="159"/>
        <v>Energy Scale - Circuit 57</v>
      </c>
      <c r="C1615" s="34">
        <f t="shared" si="162"/>
        <v>57</v>
      </c>
      <c r="D1615" s="28">
        <f t="shared" si="163"/>
        <v>5056</v>
      </c>
      <c r="E1615" s="27"/>
      <c r="F1615" s="29"/>
      <c r="G1615" s="23" t="s">
        <v>164</v>
      </c>
      <c r="L1615" s="34" t="s">
        <v>104</v>
      </c>
    </row>
    <row r="1616" spans="1:12" ht="15" hidden="1" customHeight="1" outlineLevel="2" x14ac:dyDescent="0.25">
      <c r="A1616" s="34"/>
      <c r="B1616" s="33" t="str">
        <f t="shared" si="159"/>
        <v>Energy Scale - Circuit 58</v>
      </c>
      <c r="C1616" s="34">
        <f t="shared" si="162"/>
        <v>58</v>
      </c>
      <c r="D1616" s="28">
        <f t="shared" si="163"/>
        <v>5057</v>
      </c>
      <c r="E1616" s="27"/>
      <c r="F1616" s="29"/>
      <c r="G1616" s="23" t="s">
        <v>164</v>
      </c>
      <c r="L1616" s="34" t="s">
        <v>104</v>
      </c>
    </row>
    <row r="1617" spans="1:12" ht="15" hidden="1" customHeight="1" outlineLevel="2" x14ac:dyDescent="0.25">
      <c r="A1617" s="34"/>
      <c r="B1617" s="33" t="str">
        <f t="shared" si="159"/>
        <v>Energy Scale - Circuit 59</v>
      </c>
      <c r="C1617" s="34">
        <f t="shared" si="162"/>
        <v>59</v>
      </c>
      <c r="D1617" s="28">
        <f t="shared" si="163"/>
        <v>5058</v>
      </c>
      <c r="E1617" s="27"/>
      <c r="F1617" s="29"/>
      <c r="G1617" s="23" t="s">
        <v>164</v>
      </c>
      <c r="L1617" s="34" t="s">
        <v>104</v>
      </c>
    </row>
    <row r="1618" spans="1:12" ht="15" hidden="1" customHeight="1" outlineLevel="2" x14ac:dyDescent="0.25">
      <c r="A1618" s="34"/>
      <c r="B1618" s="33" t="str">
        <f t="shared" si="159"/>
        <v>Energy Scale - Circuit 60</v>
      </c>
      <c r="C1618" s="34">
        <f t="shared" si="162"/>
        <v>60</v>
      </c>
      <c r="D1618" s="28">
        <f t="shared" si="163"/>
        <v>5059</v>
      </c>
      <c r="E1618" s="27"/>
      <c r="F1618" s="29"/>
      <c r="G1618" s="23" t="s">
        <v>164</v>
      </c>
      <c r="L1618" s="34" t="s">
        <v>104</v>
      </c>
    </row>
    <row r="1619" spans="1:12" ht="15" hidden="1" customHeight="1" outlineLevel="2" x14ac:dyDescent="0.25">
      <c r="A1619" s="34"/>
      <c r="B1619" s="33" t="str">
        <f t="shared" si="159"/>
        <v>Energy Scale - Circuit 61</v>
      </c>
      <c r="C1619" s="34">
        <f t="shared" si="162"/>
        <v>61</v>
      </c>
      <c r="D1619" s="28">
        <f t="shared" si="163"/>
        <v>5060</v>
      </c>
      <c r="E1619" s="27"/>
      <c r="F1619" s="29"/>
      <c r="G1619" s="23" t="s">
        <v>164</v>
      </c>
      <c r="L1619" s="34" t="s">
        <v>104</v>
      </c>
    </row>
    <row r="1620" spans="1:12" ht="15" hidden="1" customHeight="1" outlineLevel="2" x14ac:dyDescent="0.25">
      <c r="A1620" s="34"/>
      <c r="B1620" s="33" t="str">
        <f t="shared" si="159"/>
        <v>Energy Scale - Circuit 62</v>
      </c>
      <c r="C1620" s="34">
        <f t="shared" si="162"/>
        <v>62</v>
      </c>
      <c r="D1620" s="28">
        <f t="shared" si="163"/>
        <v>5061</v>
      </c>
      <c r="E1620" s="27"/>
      <c r="F1620" s="29"/>
      <c r="G1620" s="23" t="s">
        <v>164</v>
      </c>
      <c r="L1620" s="34" t="s">
        <v>104</v>
      </c>
    </row>
    <row r="1621" spans="1:12" ht="15" hidden="1" customHeight="1" outlineLevel="2" x14ac:dyDescent="0.25">
      <c r="A1621" s="34"/>
      <c r="B1621" s="33" t="str">
        <f t="shared" si="159"/>
        <v>Energy Scale - Circuit 63</v>
      </c>
      <c r="C1621" s="34">
        <f t="shared" si="162"/>
        <v>63</v>
      </c>
      <c r="D1621" s="28">
        <f t="shared" si="163"/>
        <v>5062</v>
      </c>
      <c r="E1621" s="27"/>
      <c r="F1621" s="29"/>
      <c r="G1621" s="23" t="s">
        <v>164</v>
      </c>
      <c r="L1621" s="34" t="s">
        <v>104</v>
      </c>
    </row>
    <row r="1622" spans="1:12" ht="15" hidden="1" customHeight="1" outlineLevel="2" x14ac:dyDescent="0.25">
      <c r="A1622" s="34"/>
      <c r="B1622" s="33" t="str">
        <f t="shared" si="159"/>
        <v>Energy Scale - Circuit 64</v>
      </c>
      <c r="C1622" s="34">
        <f t="shared" si="162"/>
        <v>64</v>
      </c>
      <c r="D1622" s="28">
        <f t="shared" si="163"/>
        <v>5063</v>
      </c>
      <c r="E1622" s="27"/>
      <c r="F1622" s="29"/>
      <c r="G1622" s="23" t="s">
        <v>164</v>
      </c>
      <c r="L1622" s="34" t="s">
        <v>104</v>
      </c>
    </row>
    <row r="1623" spans="1:12" ht="15" hidden="1" customHeight="1" outlineLevel="2" x14ac:dyDescent="0.25">
      <c r="A1623" s="34"/>
      <c r="B1623" s="33" t="str">
        <f t="shared" si="159"/>
        <v>Energy Scale - Circuit 65</v>
      </c>
      <c r="C1623" s="34">
        <f t="shared" si="162"/>
        <v>65</v>
      </c>
      <c r="D1623" s="28">
        <f t="shared" si="163"/>
        <v>5064</v>
      </c>
      <c r="E1623" s="27"/>
      <c r="F1623" s="29"/>
      <c r="G1623" s="23" t="s">
        <v>164</v>
      </c>
      <c r="L1623" s="34" t="s">
        <v>104</v>
      </c>
    </row>
    <row r="1624" spans="1:12" ht="15" hidden="1" customHeight="1" outlineLevel="2" x14ac:dyDescent="0.25">
      <c r="A1624" s="34"/>
      <c r="B1624" s="33" t="str">
        <f t="shared" ref="B1624:B1654" si="164">CONCATENATE("Energy Scale - Circuit ",C1624)</f>
        <v>Energy Scale - Circuit 66</v>
      </c>
      <c r="C1624" s="34">
        <f t="shared" ref="C1624:C1654" si="165">C1623+1</f>
        <v>66</v>
      </c>
      <c r="D1624" s="28">
        <f t="shared" ref="D1624:D1654" si="166">D1623+1</f>
        <v>5065</v>
      </c>
      <c r="E1624" s="27"/>
      <c r="F1624" s="29"/>
      <c r="G1624" s="23" t="s">
        <v>164</v>
      </c>
      <c r="L1624" s="34" t="s">
        <v>104</v>
      </c>
    </row>
    <row r="1625" spans="1:12" ht="15" hidden="1" customHeight="1" outlineLevel="2" x14ac:dyDescent="0.25">
      <c r="A1625" s="34"/>
      <c r="B1625" s="33" t="str">
        <f t="shared" si="164"/>
        <v>Energy Scale - Circuit 67</v>
      </c>
      <c r="C1625" s="34">
        <f t="shared" si="165"/>
        <v>67</v>
      </c>
      <c r="D1625" s="28">
        <f t="shared" si="166"/>
        <v>5066</v>
      </c>
      <c r="E1625" s="27"/>
      <c r="F1625" s="29"/>
      <c r="G1625" s="23" t="s">
        <v>164</v>
      </c>
      <c r="L1625" s="34" t="s">
        <v>104</v>
      </c>
    </row>
    <row r="1626" spans="1:12" ht="15" hidden="1" customHeight="1" outlineLevel="2" x14ac:dyDescent="0.25">
      <c r="A1626" s="34"/>
      <c r="B1626" s="33" t="str">
        <f t="shared" si="164"/>
        <v>Energy Scale - Circuit 68</v>
      </c>
      <c r="C1626" s="34">
        <f t="shared" si="165"/>
        <v>68</v>
      </c>
      <c r="D1626" s="28">
        <f t="shared" si="166"/>
        <v>5067</v>
      </c>
      <c r="E1626" s="27"/>
      <c r="F1626" s="29"/>
      <c r="G1626" s="23" t="s">
        <v>164</v>
      </c>
      <c r="L1626" s="34" t="s">
        <v>104</v>
      </c>
    </row>
    <row r="1627" spans="1:12" ht="15" hidden="1" customHeight="1" outlineLevel="2" x14ac:dyDescent="0.25">
      <c r="A1627" s="34"/>
      <c r="B1627" s="33" t="str">
        <f t="shared" si="164"/>
        <v>Energy Scale - Circuit 69</v>
      </c>
      <c r="C1627" s="34">
        <f t="shared" si="165"/>
        <v>69</v>
      </c>
      <c r="D1627" s="28">
        <f t="shared" si="166"/>
        <v>5068</v>
      </c>
      <c r="E1627" s="27"/>
      <c r="F1627" s="29"/>
      <c r="G1627" s="23" t="s">
        <v>164</v>
      </c>
      <c r="L1627" s="34" t="s">
        <v>104</v>
      </c>
    </row>
    <row r="1628" spans="1:12" ht="15" hidden="1" customHeight="1" outlineLevel="2" x14ac:dyDescent="0.25">
      <c r="A1628" s="34"/>
      <c r="B1628" s="33" t="str">
        <f t="shared" si="164"/>
        <v>Energy Scale - Circuit 70</v>
      </c>
      <c r="C1628" s="34">
        <f t="shared" si="165"/>
        <v>70</v>
      </c>
      <c r="D1628" s="28">
        <f t="shared" si="166"/>
        <v>5069</v>
      </c>
      <c r="E1628" s="27"/>
      <c r="F1628" s="29"/>
      <c r="G1628" s="23" t="s">
        <v>164</v>
      </c>
      <c r="L1628" s="34" t="s">
        <v>104</v>
      </c>
    </row>
    <row r="1629" spans="1:12" ht="15" hidden="1" customHeight="1" outlineLevel="2" x14ac:dyDescent="0.25">
      <c r="A1629" s="34"/>
      <c r="B1629" s="33" t="str">
        <f t="shared" si="164"/>
        <v>Energy Scale - Circuit 71</v>
      </c>
      <c r="C1629" s="34">
        <f t="shared" si="165"/>
        <v>71</v>
      </c>
      <c r="D1629" s="28">
        <f t="shared" si="166"/>
        <v>5070</v>
      </c>
      <c r="E1629" s="27"/>
      <c r="F1629" s="29"/>
      <c r="G1629" s="23" t="s">
        <v>164</v>
      </c>
      <c r="L1629" s="34" t="s">
        <v>104</v>
      </c>
    </row>
    <row r="1630" spans="1:12" ht="15" hidden="1" customHeight="1" outlineLevel="2" x14ac:dyDescent="0.25">
      <c r="A1630" s="34"/>
      <c r="B1630" s="33" t="str">
        <f t="shared" si="164"/>
        <v>Energy Scale - Circuit 72</v>
      </c>
      <c r="C1630" s="34">
        <f t="shared" si="165"/>
        <v>72</v>
      </c>
      <c r="D1630" s="28">
        <f t="shared" si="166"/>
        <v>5071</v>
      </c>
      <c r="E1630" s="27"/>
      <c r="F1630" s="29"/>
      <c r="G1630" s="23" t="s">
        <v>164</v>
      </c>
      <c r="L1630" s="34" t="s">
        <v>104</v>
      </c>
    </row>
    <row r="1631" spans="1:12" ht="15" hidden="1" customHeight="1" outlineLevel="2" x14ac:dyDescent="0.25">
      <c r="A1631" s="34"/>
      <c r="B1631" s="33" t="str">
        <f t="shared" si="164"/>
        <v>Energy Scale - Circuit 73</v>
      </c>
      <c r="C1631" s="34">
        <f t="shared" si="165"/>
        <v>73</v>
      </c>
      <c r="D1631" s="28">
        <f t="shared" si="166"/>
        <v>5072</v>
      </c>
      <c r="E1631" s="27"/>
      <c r="F1631" s="29"/>
      <c r="G1631" s="23" t="s">
        <v>164</v>
      </c>
      <c r="L1631" s="34" t="s">
        <v>104</v>
      </c>
    </row>
    <row r="1632" spans="1:12" ht="15" hidden="1" customHeight="1" outlineLevel="2" x14ac:dyDescent="0.25">
      <c r="A1632" s="34"/>
      <c r="B1632" s="33" t="str">
        <f t="shared" si="164"/>
        <v>Energy Scale - Circuit 74</v>
      </c>
      <c r="C1632" s="34">
        <f t="shared" si="165"/>
        <v>74</v>
      </c>
      <c r="D1632" s="28">
        <f t="shared" si="166"/>
        <v>5073</v>
      </c>
      <c r="E1632" s="27"/>
      <c r="F1632" s="29"/>
      <c r="G1632" s="23" t="s">
        <v>164</v>
      </c>
      <c r="L1632" s="34" t="s">
        <v>104</v>
      </c>
    </row>
    <row r="1633" spans="1:12" ht="15" hidden="1" customHeight="1" outlineLevel="2" x14ac:dyDescent="0.25">
      <c r="A1633" s="34"/>
      <c r="B1633" s="33" t="str">
        <f t="shared" si="164"/>
        <v>Energy Scale - Circuit 75</v>
      </c>
      <c r="C1633" s="34">
        <f t="shared" si="165"/>
        <v>75</v>
      </c>
      <c r="D1633" s="28">
        <f t="shared" si="166"/>
        <v>5074</v>
      </c>
      <c r="E1633" s="27"/>
      <c r="F1633" s="29"/>
      <c r="G1633" s="23" t="s">
        <v>164</v>
      </c>
      <c r="L1633" s="34" t="s">
        <v>104</v>
      </c>
    </row>
    <row r="1634" spans="1:12" ht="15" hidden="1" customHeight="1" outlineLevel="2" x14ac:dyDescent="0.25">
      <c r="A1634" s="34"/>
      <c r="B1634" s="33" t="str">
        <f t="shared" si="164"/>
        <v>Energy Scale - Circuit 76</v>
      </c>
      <c r="C1634" s="34">
        <f t="shared" si="165"/>
        <v>76</v>
      </c>
      <c r="D1634" s="28">
        <f t="shared" si="166"/>
        <v>5075</v>
      </c>
      <c r="E1634" s="27"/>
      <c r="F1634" s="29"/>
      <c r="G1634" s="23" t="s">
        <v>164</v>
      </c>
      <c r="L1634" s="34" t="s">
        <v>104</v>
      </c>
    </row>
    <row r="1635" spans="1:12" ht="15" hidden="1" customHeight="1" outlineLevel="2" x14ac:dyDescent="0.25">
      <c r="A1635" s="34"/>
      <c r="B1635" s="33" t="str">
        <f t="shared" si="164"/>
        <v>Energy Scale - Circuit 77</v>
      </c>
      <c r="C1635" s="34">
        <f t="shared" si="165"/>
        <v>77</v>
      </c>
      <c r="D1635" s="28">
        <f t="shared" si="166"/>
        <v>5076</v>
      </c>
      <c r="E1635" s="27"/>
      <c r="F1635" s="29"/>
      <c r="G1635" s="23" t="s">
        <v>164</v>
      </c>
      <c r="L1635" s="34" t="s">
        <v>104</v>
      </c>
    </row>
    <row r="1636" spans="1:12" ht="15" hidden="1" customHeight="1" outlineLevel="2" x14ac:dyDescent="0.25">
      <c r="A1636" s="34"/>
      <c r="B1636" s="33" t="str">
        <f t="shared" si="164"/>
        <v>Energy Scale - Circuit 78</v>
      </c>
      <c r="C1636" s="34">
        <f t="shared" si="165"/>
        <v>78</v>
      </c>
      <c r="D1636" s="28">
        <f t="shared" si="166"/>
        <v>5077</v>
      </c>
      <c r="E1636" s="27"/>
      <c r="F1636" s="29"/>
      <c r="G1636" s="23" t="s">
        <v>164</v>
      </c>
      <c r="L1636" s="34" t="s">
        <v>104</v>
      </c>
    </row>
    <row r="1637" spans="1:12" ht="15" hidden="1" customHeight="1" outlineLevel="2" x14ac:dyDescent="0.25">
      <c r="A1637" s="34"/>
      <c r="B1637" s="33" t="str">
        <f t="shared" si="164"/>
        <v>Energy Scale - Circuit 79</v>
      </c>
      <c r="C1637" s="34">
        <f t="shared" si="165"/>
        <v>79</v>
      </c>
      <c r="D1637" s="28">
        <f t="shared" si="166"/>
        <v>5078</v>
      </c>
      <c r="E1637" s="27"/>
      <c r="F1637" s="29"/>
      <c r="G1637" s="23" t="s">
        <v>164</v>
      </c>
      <c r="L1637" s="34" t="s">
        <v>104</v>
      </c>
    </row>
    <row r="1638" spans="1:12" ht="15" hidden="1" customHeight="1" outlineLevel="2" x14ac:dyDescent="0.25">
      <c r="A1638" s="34"/>
      <c r="B1638" s="33" t="str">
        <f t="shared" si="164"/>
        <v>Energy Scale - Circuit 80</v>
      </c>
      <c r="C1638" s="34">
        <f t="shared" si="165"/>
        <v>80</v>
      </c>
      <c r="D1638" s="28">
        <f t="shared" si="166"/>
        <v>5079</v>
      </c>
      <c r="E1638" s="27"/>
      <c r="F1638" s="29"/>
      <c r="G1638" s="23" t="s">
        <v>164</v>
      </c>
      <c r="L1638" s="34" t="s">
        <v>104</v>
      </c>
    </row>
    <row r="1639" spans="1:12" ht="15" hidden="1" customHeight="1" outlineLevel="2" x14ac:dyDescent="0.25">
      <c r="A1639" s="34"/>
      <c r="B1639" s="33" t="str">
        <f t="shared" si="164"/>
        <v>Energy Scale - Circuit 81</v>
      </c>
      <c r="C1639" s="34">
        <f t="shared" si="165"/>
        <v>81</v>
      </c>
      <c r="D1639" s="28">
        <f t="shared" si="166"/>
        <v>5080</v>
      </c>
      <c r="E1639" s="27"/>
      <c r="F1639" s="29"/>
      <c r="G1639" s="23" t="s">
        <v>164</v>
      </c>
      <c r="L1639" s="34" t="s">
        <v>104</v>
      </c>
    </row>
    <row r="1640" spans="1:12" ht="15" hidden="1" customHeight="1" outlineLevel="2" x14ac:dyDescent="0.25">
      <c r="A1640" s="34"/>
      <c r="B1640" s="33" t="str">
        <f t="shared" si="164"/>
        <v>Energy Scale - Circuit 82</v>
      </c>
      <c r="C1640" s="34">
        <f t="shared" si="165"/>
        <v>82</v>
      </c>
      <c r="D1640" s="28">
        <f t="shared" si="166"/>
        <v>5081</v>
      </c>
      <c r="E1640" s="27"/>
      <c r="F1640" s="29"/>
      <c r="G1640" s="23" t="s">
        <v>164</v>
      </c>
      <c r="L1640" s="34" t="s">
        <v>104</v>
      </c>
    </row>
    <row r="1641" spans="1:12" ht="15" hidden="1" customHeight="1" outlineLevel="2" x14ac:dyDescent="0.25">
      <c r="A1641" s="34"/>
      <c r="B1641" s="33" t="str">
        <f t="shared" si="164"/>
        <v>Energy Scale - Circuit 83</v>
      </c>
      <c r="C1641" s="34">
        <f t="shared" si="165"/>
        <v>83</v>
      </c>
      <c r="D1641" s="28">
        <f t="shared" si="166"/>
        <v>5082</v>
      </c>
      <c r="E1641" s="27"/>
      <c r="F1641" s="29"/>
      <c r="G1641" s="23" t="s">
        <v>164</v>
      </c>
      <c r="L1641" s="34" t="s">
        <v>104</v>
      </c>
    </row>
    <row r="1642" spans="1:12" ht="15" hidden="1" customHeight="1" outlineLevel="2" x14ac:dyDescent="0.25">
      <c r="A1642" s="34"/>
      <c r="B1642" s="33" t="str">
        <f t="shared" si="164"/>
        <v>Energy Scale - Circuit 84</v>
      </c>
      <c r="C1642" s="34">
        <f t="shared" si="165"/>
        <v>84</v>
      </c>
      <c r="D1642" s="28">
        <f t="shared" si="166"/>
        <v>5083</v>
      </c>
      <c r="E1642" s="27"/>
      <c r="F1642" s="29"/>
      <c r="G1642" s="23" t="s">
        <v>164</v>
      </c>
      <c r="L1642" s="34" t="s">
        <v>104</v>
      </c>
    </row>
    <row r="1643" spans="1:12" ht="15" hidden="1" customHeight="1" outlineLevel="2" x14ac:dyDescent="0.25">
      <c r="A1643" s="34"/>
      <c r="B1643" s="33" t="str">
        <f t="shared" si="164"/>
        <v>Energy Scale - Circuit 85</v>
      </c>
      <c r="C1643" s="34">
        <f t="shared" si="165"/>
        <v>85</v>
      </c>
      <c r="D1643" s="28">
        <f t="shared" si="166"/>
        <v>5084</v>
      </c>
      <c r="E1643" s="27"/>
      <c r="F1643" s="29"/>
      <c r="G1643" s="23" t="s">
        <v>164</v>
      </c>
      <c r="L1643" s="34" t="s">
        <v>104</v>
      </c>
    </row>
    <row r="1644" spans="1:12" ht="15" hidden="1" customHeight="1" outlineLevel="2" x14ac:dyDescent="0.25">
      <c r="A1644" s="34"/>
      <c r="B1644" s="33" t="str">
        <f t="shared" si="164"/>
        <v>Energy Scale - Circuit 86</v>
      </c>
      <c r="C1644" s="34">
        <f t="shared" si="165"/>
        <v>86</v>
      </c>
      <c r="D1644" s="28">
        <f t="shared" si="166"/>
        <v>5085</v>
      </c>
      <c r="E1644" s="27"/>
      <c r="F1644" s="29"/>
      <c r="G1644" s="23" t="s">
        <v>164</v>
      </c>
      <c r="L1644" s="34" t="s">
        <v>104</v>
      </c>
    </row>
    <row r="1645" spans="1:12" ht="15" hidden="1" customHeight="1" outlineLevel="2" x14ac:dyDescent="0.25">
      <c r="A1645" s="34"/>
      <c r="B1645" s="33" t="str">
        <f t="shared" si="164"/>
        <v>Energy Scale - Circuit 87</v>
      </c>
      <c r="C1645" s="34">
        <f t="shared" si="165"/>
        <v>87</v>
      </c>
      <c r="D1645" s="28">
        <f t="shared" si="166"/>
        <v>5086</v>
      </c>
      <c r="E1645" s="27"/>
      <c r="F1645" s="29"/>
      <c r="G1645" s="23" t="s">
        <v>164</v>
      </c>
      <c r="L1645" s="34" t="s">
        <v>104</v>
      </c>
    </row>
    <row r="1646" spans="1:12" ht="15.75" hidden="1" customHeight="1" outlineLevel="2" x14ac:dyDescent="0.25">
      <c r="B1646" s="33" t="str">
        <f t="shared" si="164"/>
        <v>Energy Scale - Circuit 88</v>
      </c>
      <c r="C1646" s="34">
        <f t="shared" si="165"/>
        <v>88</v>
      </c>
      <c r="D1646" s="28">
        <f t="shared" si="166"/>
        <v>5087</v>
      </c>
      <c r="E1646" s="27"/>
      <c r="F1646" s="29"/>
      <c r="G1646" s="23" t="s">
        <v>164</v>
      </c>
      <c r="L1646" s="34" t="s">
        <v>104</v>
      </c>
    </row>
    <row r="1647" spans="1:12" ht="15.75" hidden="1" customHeight="1" outlineLevel="2" x14ac:dyDescent="0.25">
      <c r="B1647" s="33" t="str">
        <f t="shared" si="164"/>
        <v>Energy Scale - Circuit 89</v>
      </c>
      <c r="C1647" s="34">
        <f t="shared" si="165"/>
        <v>89</v>
      </c>
      <c r="D1647" s="28">
        <f t="shared" si="166"/>
        <v>5088</v>
      </c>
      <c r="E1647" s="27"/>
      <c r="F1647" s="29"/>
      <c r="G1647" s="23" t="s">
        <v>164</v>
      </c>
      <c r="L1647" s="34" t="s">
        <v>104</v>
      </c>
    </row>
    <row r="1648" spans="1:12" ht="15.75" hidden="1" customHeight="1" outlineLevel="2" x14ac:dyDescent="0.25">
      <c r="B1648" s="33" t="str">
        <f t="shared" si="164"/>
        <v>Energy Scale - Circuit 90</v>
      </c>
      <c r="C1648" s="34">
        <f t="shared" si="165"/>
        <v>90</v>
      </c>
      <c r="D1648" s="28">
        <f t="shared" si="166"/>
        <v>5089</v>
      </c>
      <c r="E1648" s="27"/>
      <c r="F1648" s="29"/>
      <c r="G1648" s="23" t="s">
        <v>164</v>
      </c>
      <c r="L1648" s="34" t="s">
        <v>104</v>
      </c>
    </row>
    <row r="1649" spans="1:16" ht="15.75" hidden="1" customHeight="1" outlineLevel="2" x14ac:dyDescent="0.25">
      <c r="B1649" s="33" t="str">
        <f t="shared" si="164"/>
        <v>Energy Scale - Circuit 91</v>
      </c>
      <c r="C1649" s="34">
        <f t="shared" si="165"/>
        <v>91</v>
      </c>
      <c r="D1649" s="28">
        <f t="shared" si="166"/>
        <v>5090</v>
      </c>
      <c r="E1649" s="27"/>
      <c r="F1649" s="29"/>
      <c r="G1649" s="23" t="s">
        <v>164</v>
      </c>
      <c r="L1649" s="34" t="s">
        <v>104</v>
      </c>
    </row>
    <row r="1650" spans="1:16" ht="15.75" hidden="1" customHeight="1" outlineLevel="2" x14ac:dyDescent="0.25">
      <c r="B1650" s="33" t="str">
        <f t="shared" si="164"/>
        <v>Energy Scale - Circuit 92</v>
      </c>
      <c r="C1650" s="34">
        <f t="shared" si="165"/>
        <v>92</v>
      </c>
      <c r="D1650" s="28">
        <f t="shared" si="166"/>
        <v>5091</v>
      </c>
      <c r="E1650" s="27"/>
      <c r="F1650" s="29"/>
      <c r="G1650" s="23" t="s">
        <v>164</v>
      </c>
      <c r="L1650" s="34" t="s">
        <v>104</v>
      </c>
    </row>
    <row r="1651" spans="1:16" ht="15.75" hidden="1" customHeight="1" outlineLevel="2" x14ac:dyDescent="0.25">
      <c r="B1651" s="33" t="str">
        <f t="shared" si="164"/>
        <v>Energy Scale - Circuit 93</v>
      </c>
      <c r="C1651" s="34">
        <f t="shared" si="165"/>
        <v>93</v>
      </c>
      <c r="D1651" s="28">
        <f t="shared" si="166"/>
        <v>5092</v>
      </c>
      <c r="E1651" s="27"/>
      <c r="F1651" s="29"/>
      <c r="G1651" s="23" t="s">
        <v>164</v>
      </c>
      <c r="L1651" s="34" t="s">
        <v>104</v>
      </c>
    </row>
    <row r="1652" spans="1:16" ht="15.75" hidden="1" customHeight="1" outlineLevel="2" x14ac:dyDescent="0.25">
      <c r="B1652" s="33" t="str">
        <f t="shared" si="164"/>
        <v>Energy Scale - Circuit 94</v>
      </c>
      <c r="C1652" s="34">
        <f t="shared" si="165"/>
        <v>94</v>
      </c>
      <c r="D1652" s="28">
        <f t="shared" si="166"/>
        <v>5093</v>
      </c>
      <c r="E1652" s="27"/>
      <c r="F1652" s="29"/>
      <c r="G1652" s="23" t="s">
        <v>164</v>
      </c>
      <c r="L1652" s="34" t="s">
        <v>104</v>
      </c>
    </row>
    <row r="1653" spans="1:16" ht="15.75" hidden="1" customHeight="1" outlineLevel="2" x14ac:dyDescent="0.25">
      <c r="B1653" s="33" t="str">
        <f t="shared" si="164"/>
        <v>Energy Scale - Circuit 95</v>
      </c>
      <c r="C1653" s="34">
        <f t="shared" si="165"/>
        <v>95</v>
      </c>
      <c r="D1653" s="28">
        <f t="shared" si="166"/>
        <v>5094</v>
      </c>
      <c r="E1653" s="27"/>
      <c r="F1653" s="29"/>
      <c r="G1653" s="23" t="s">
        <v>164</v>
      </c>
      <c r="L1653" s="34" t="s">
        <v>104</v>
      </c>
    </row>
    <row r="1654" spans="1:16" ht="15.75" hidden="1" customHeight="1" outlineLevel="2" x14ac:dyDescent="0.25">
      <c r="B1654" s="33" t="str">
        <f t="shared" si="164"/>
        <v>Energy Scale - Circuit 96</v>
      </c>
      <c r="C1654" s="34">
        <f t="shared" si="165"/>
        <v>96</v>
      </c>
      <c r="D1654" s="28">
        <f t="shared" si="166"/>
        <v>5095</v>
      </c>
      <c r="E1654" s="27"/>
      <c r="F1654" s="29"/>
      <c r="G1654" s="23" t="s">
        <v>164</v>
      </c>
      <c r="L1654" s="34" t="s">
        <v>104</v>
      </c>
    </row>
    <row r="1655" spans="1:16" outlineLevel="1" collapsed="1" x14ac:dyDescent="0.25">
      <c r="D1655" s="28"/>
      <c r="E1655" s="27"/>
      <c r="F1655" s="29"/>
    </row>
    <row r="1656" spans="1:16" s="69" customFormat="1" outlineLevel="1" x14ac:dyDescent="0.25">
      <c r="A1656" s="68"/>
      <c r="B1656" s="26" t="s">
        <v>17</v>
      </c>
      <c r="C1656" s="26"/>
      <c r="D1656" s="28">
        <f>E1558+1</f>
        <v>5096</v>
      </c>
      <c r="E1656" s="27">
        <f>D1752</f>
        <v>5191</v>
      </c>
      <c r="F1656" s="29"/>
      <c r="G1656" s="30" t="s">
        <v>164</v>
      </c>
      <c r="H1656" s="28"/>
      <c r="I1656" s="30"/>
      <c r="J1656" s="135"/>
      <c r="K1656" s="136"/>
      <c r="L1656" s="27" t="s">
        <v>104</v>
      </c>
      <c r="M1656" s="27"/>
      <c r="N1656" s="27"/>
      <c r="O1656" s="27"/>
      <c r="P1656" s="26" t="s">
        <v>835</v>
      </c>
    </row>
    <row r="1657" spans="1:16" ht="15.75" hidden="1" customHeight="1" outlineLevel="2" x14ac:dyDescent="0.25">
      <c r="B1657" s="33" t="str">
        <f>CONCATENATE("Power Scale - Circuit ",C1657)</f>
        <v>Power Scale - Circuit 1</v>
      </c>
      <c r="C1657" s="34">
        <v>1</v>
      </c>
      <c r="D1657" s="28">
        <f>D1656</f>
        <v>5096</v>
      </c>
      <c r="E1657" s="27"/>
      <c r="F1657" s="29"/>
      <c r="G1657" s="23" t="s">
        <v>164</v>
      </c>
      <c r="L1657" s="34" t="s">
        <v>104</v>
      </c>
    </row>
    <row r="1658" spans="1:16" ht="15.75" hidden="1" customHeight="1" outlineLevel="2" x14ac:dyDescent="0.25">
      <c r="B1658" s="33" t="str">
        <f t="shared" ref="B1658:B1721" si="167">CONCATENATE("Power Scale - Circuit ",C1658)</f>
        <v>Power Scale - Circuit 2</v>
      </c>
      <c r="C1658" s="34">
        <f t="shared" ref="C1658:C1689" si="168">C1657+1</f>
        <v>2</v>
      </c>
      <c r="D1658" s="28">
        <f t="shared" ref="D1658:D1689" si="169">D1657+1</f>
        <v>5097</v>
      </c>
      <c r="E1658" s="27"/>
      <c r="F1658" s="29"/>
      <c r="G1658" s="23" t="s">
        <v>164</v>
      </c>
      <c r="L1658" s="34" t="s">
        <v>104</v>
      </c>
    </row>
    <row r="1659" spans="1:16" ht="15.75" hidden="1" customHeight="1" outlineLevel="2" x14ac:dyDescent="0.25">
      <c r="B1659" s="33" t="str">
        <f t="shared" si="167"/>
        <v>Power Scale - Circuit 3</v>
      </c>
      <c r="C1659" s="34">
        <f t="shared" si="168"/>
        <v>3</v>
      </c>
      <c r="D1659" s="28">
        <f t="shared" si="169"/>
        <v>5098</v>
      </c>
      <c r="E1659" s="27"/>
      <c r="F1659" s="29"/>
      <c r="G1659" s="23" t="s">
        <v>164</v>
      </c>
      <c r="L1659" s="34" t="s">
        <v>104</v>
      </c>
    </row>
    <row r="1660" spans="1:16" ht="15.75" hidden="1" customHeight="1" outlineLevel="2" x14ac:dyDescent="0.25">
      <c r="B1660" s="33" t="str">
        <f t="shared" si="167"/>
        <v>Power Scale - Circuit 4</v>
      </c>
      <c r="C1660" s="34">
        <f t="shared" si="168"/>
        <v>4</v>
      </c>
      <c r="D1660" s="28">
        <f t="shared" si="169"/>
        <v>5099</v>
      </c>
      <c r="E1660" s="27"/>
      <c r="F1660" s="29"/>
      <c r="G1660" s="23" t="s">
        <v>164</v>
      </c>
      <c r="L1660" s="34" t="s">
        <v>104</v>
      </c>
    </row>
    <row r="1661" spans="1:16" ht="15.75" hidden="1" customHeight="1" outlineLevel="2" x14ac:dyDescent="0.25">
      <c r="B1661" s="33" t="str">
        <f t="shared" si="167"/>
        <v>Power Scale - Circuit 5</v>
      </c>
      <c r="C1661" s="34">
        <f t="shared" si="168"/>
        <v>5</v>
      </c>
      <c r="D1661" s="28">
        <f t="shared" si="169"/>
        <v>5100</v>
      </c>
      <c r="E1661" s="27"/>
      <c r="F1661" s="29"/>
      <c r="G1661" s="23" t="s">
        <v>164</v>
      </c>
      <c r="L1661" s="34" t="s">
        <v>104</v>
      </c>
    </row>
    <row r="1662" spans="1:16" ht="15" hidden="1" customHeight="1" outlineLevel="2" x14ac:dyDescent="0.25">
      <c r="A1662" s="34"/>
      <c r="B1662" s="33" t="str">
        <f t="shared" si="167"/>
        <v>Power Scale - Circuit 6</v>
      </c>
      <c r="C1662" s="34">
        <f t="shared" si="168"/>
        <v>6</v>
      </c>
      <c r="D1662" s="28">
        <f t="shared" si="169"/>
        <v>5101</v>
      </c>
      <c r="E1662" s="27"/>
      <c r="F1662" s="29"/>
      <c r="G1662" s="23" t="s">
        <v>164</v>
      </c>
      <c r="L1662" s="34" t="s">
        <v>104</v>
      </c>
    </row>
    <row r="1663" spans="1:16" ht="15" hidden="1" customHeight="1" outlineLevel="2" x14ac:dyDescent="0.25">
      <c r="A1663" s="34"/>
      <c r="B1663" s="33" t="str">
        <f t="shared" si="167"/>
        <v>Power Scale - Circuit 7</v>
      </c>
      <c r="C1663" s="34">
        <f t="shared" si="168"/>
        <v>7</v>
      </c>
      <c r="D1663" s="28">
        <f t="shared" si="169"/>
        <v>5102</v>
      </c>
      <c r="E1663" s="27"/>
      <c r="F1663" s="29"/>
      <c r="G1663" s="23" t="s">
        <v>164</v>
      </c>
      <c r="L1663" s="34" t="s">
        <v>104</v>
      </c>
    </row>
    <row r="1664" spans="1:16" ht="15" hidden="1" customHeight="1" outlineLevel="2" x14ac:dyDescent="0.25">
      <c r="A1664" s="34"/>
      <c r="B1664" s="33" t="str">
        <f t="shared" si="167"/>
        <v>Power Scale - Circuit 8</v>
      </c>
      <c r="C1664" s="34">
        <f t="shared" si="168"/>
        <v>8</v>
      </c>
      <c r="D1664" s="28">
        <f t="shared" si="169"/>
        <v>5103</v>
      </c>
      <c r="E1664" s="27"/>
      <c r="F1664" s="29"/>
      <c r="G1664" s="23" t="s">
        <v>164</v>
      </c>
      <c r="L1664" s="34" t="s">
        <v>104</v>
      </c>
    </row>
    <row r="1665" spans="1:12" ht="15" hidden="1" customHeight="1" outlineLevel="2" x14ac:dyDescent="0.25">
      <c r="A1665" s="34"/>
      <c r="B1665" s="33" t="str">
        <f t="shared" si="167"/>
        <v>Power Scale - Circuit 9</v>
      </c>
      <c r="C1665" s="34">
        <f t="shared" si="168"/>
        <v>9</v>
      </c>
      <c r="D1665" s="28">
        <f t="shared" si="169"/>
        <v>5104</v>
      </c>
      <c r="E1665" s="27"/>
      <c r="F1665" s="29"/>
      <c r="G1665" s="23" t="s">
        <v>164</v>
      </c>
      <c r="L1665" s="34" t="s">
        <v>104</v>
      </c>
    </row>
    <row r="1666" spans="1:12" ht="15" hidden="1" customHeight="1" outlineLevel="2" x14ac:dyDescent="0.25">
      <c r="A1666" s="34"/>
      <c r="B1666" s="33" t="str">
        <f t="shared" si="167"/>
        <v>Power Scale - Circuit 10</v>
      </c>
      <c r="C1666" s="34">
        <f t="shared" si="168"/>
        <v>10</v>
      </c>
      <c r="D1666" s="28">
        <f t="shared" si="169"/>
        <v>5105</v>
      </c>
      <c r="E1666" s="27"/>
      <c r="F1666" s="29"/>
      <c r="G1666" s="23" t="s">
        <v>164</v>
      </c>
      <c r="L1666" s="34" t="s">
        <v>104</v>
      </c>
    </row>
    <row r="1667" spans="1:12" ht="15" hidden="1" customHeight="1" outlineLevel="2" x14ac:dyDescent="0.25">
      <c r="A1667" s="34"/>
      <c r="B1667" s="33" t="str">
        <f t="shared" si="167"/>
        <v>Power Scale - Circuit 11</v>
      </c>
      <c r="C1667" s="34">
        <f t="shared" si="168"/>
        <v>11</v>
      </c>
      <c r="D1667" s="28">
        <f t="shared" si="169"/>
        <v>5106</v>
      </c>
      <c r="E1667" s="27"/>
      <c r="F1667" s="29"/>
      <c r="G1667" s="23" t="s">
        <v>164</v>
      </c>
      <c r="L1667" s="34" t="s">
        <v>104</v>
      </c>
    </row>
    <row r="1668" spans="1:12" ht="15" hidden="1" customHeight="1" outlineLevel="2" x14ac:dyDescent="0.25">
      <c r="A1668" s="34"/>
      <c r="B1668" s="33" t="str">
        <f t="shared" si="167"/>
        <v>Power Scale - Circuit 12</v>
      </c>
      <c r="C1668" s="34">
        <f t="shared" si="168"/>
        <v>12</v>
      </c>
      <c r="D1668" s="28">
        <f t="shared" si="169"/>
        <v>5107</v>
      </c>
      <c r="E1668" s="27"/>
      <c r="F1668" s="29"/>
      <c r="G1668" s="23" t="s">
        <v>164</v>
      </c>
      <c r="L1668" s="34" t="s">
        <v>104</v>
      </c>
    </row>
    <row r="1669" spans="1:12" ht="15" hidden="1" customHeight="1" outlineLevel="2" x14ac:dyDescent="0.25">
      <c r="A1669" s="34"/>
      <c r="B1669" s="33" t="str">
        <f t="shared" si="167"/>
        <v>Power Scale - Circuit 13</v>
      </c>
      <c r="C1669" s="34">
        <f t="shared" si="168"/>
        <v>13</v>
      </c>
      <c r="D1669" s="28">
        <f t="shared" si="169"/>
        <v>5108</v>
      </c>
      <c r="E1669" s="27"/>
      <c r="F1669" s="29"/>
      <c r="G1669" s="23" t="s">
        <v>164</v>
      </c>
      <c r="L1669" s="34" t="s">
        <v>104</v>
      </c>
    </row>
    <row r="1670" spans="1:12" ht="15" hidden="1" customHeight="1" outlineLevel="2" x14ac:dyDescent="0.25">
      <c r="A1670" s="34"/>
      <c r="B1670" s="33" t="str">
        <f t="shared" si="167"/>
        <v>Power Scale - Circuit 14</v>
      </c>
      <c r="C1670" s="34">
        <f t="shared" si="168"/>
        <v>14</v>
      </c>
      <c r="D1670" s="28">
        <f t="shared" si="169"/>
        <v>5109</v>
      </c>
      <c r="E1670" s="27"/>
      <c r="F1670" s="29"/>
      <c r="G1670" s="23" t="s">
        <v>164</v>
      </c>
      <c r="L1670" s="34" t="s">
        <v>104</v>
      </c>
    </row>
    <row r="1671" spans="1:12" ht="15" hidden="1" customHeight="1" outlineLevel="2" x14ac:dyDescent="0.25">
      <c r="A1671" s="34"/>
      <c r="B1671" s="33" t="str">
        <f t="shared" si="167"/>
        <v>Power Scale - Circuit 15</v>
      </c>
      <c r="C1671" s="34">
        <f t="shared" si="168"/>
        <v>15</v>
      </c>
      <c r="D1671" s="28">
        <f t="shared" si="169"/>
        <v>5110</v>
      </c>
      <c r="E1671" s="27"/>
      <c r="F1671" s="29"/>
      <c r="G1671" s="23" t="s">
        <v>164</v>
      </c>
      <c r="L1671" s="34" t="s">
        <v>104</v>
      </c>
    </row>
    <row r="1672" spans="1:12" ht="15" hidden="1" customHeight="1" outlineLevel="2" x14ac:dyDescent="0.25">
      <c r="A1672" s="34"/>
      <c r="B1672" s="33" t="str">
        <f t="shared" si="167"/>
        <v>Power Scale - Circuit 16</v>
      </c>
      <c r="C1672" s="34">
        <f t="shared" si="168"/>
        <v>16</v>
      </c>
      <c r="D1672" s="28">
        <f t="shared" si="169"/>
        <v>5111</v>
      </c>
      <c r="E1672" s="27"/>
      <c r="F1672" s="29"/>
      <c r="G1672" s="23" t="s">
        <v>164</v>
      </c>
      <c r="L1672" s="34" t="s">
        <v>104</v>
      </c>
    </row>
    <row r="1673" spans="1:12" ht="15" hidden="1" customHeight="1" outlineLevel="2" x14ac:dyDescent="0.25">
      <c r="A1673" s="34"/>
      <c r="B1673" s="33" t="str">
        <f t="shared" si="167"/>
        <v>Power Scale - Circuit 17</v>
      </c>
      <c r="C1673" s="34">
        <f t="shared" si="168"/>
        <v>17</v>
      </c>
      <c r="D1673" s="28">
        <f t="shared" si="169"/>
        <v>5112</v>
      </c>
      <c r="E1673" s="27"/>
      <c r="F1673" s="29"/>
      <c r="G1673" s="23" t="s">
        <v>164</v>
      </c>
      <c r="L1673" s="34" t="s">
        <v>104</v>
      </c>
    </row>
    <row r="1674" spans="1:12" ht="15" hidden="1" customHeight="1" outlineLevel="2" x14ac:dyDescent="0.25">
      <c r="A1674" s="34"/>
      <c r="B1674" s="33" t="str">
        <f t="shared" si="167"/>
        <v>Power Scale - Circuit 18</v>
      </c>
      <c r="C1674" s="34">
        <f t="shared" si="168"/>
        <v>18</v>
      </c>
      <c r="D1674" s="28">
        <f t="shared" si="169"/>
        <v>5113</v>
      </c>
      <c r="E1674" s="27"/>
      <c r="F1674" s="29"/>
      <c r="G1674" s="23" t="s">
        <v>164</v>
      </c>
      <c r="L1674" s="34" t="s">
        <v>104</v>
      </c>
    </row>
    <row r="1675" spans="1:12" ht="15" hidden="1" customHeight="1" outlineLevel="2" x14ac:dyDescent="0.25">
      <c r="A1675" s="34"/>
      <c r="B1675" s="33" t="str">
        <f t="shared" si="167"/>
        <v>Power Scale - Circuit 19</v>
      </c>
      <c r="C1675" s="34">
        <f t="shared" si="168"/>
        <v>19</v>
      </c>
      <c r="D1675" s="28">
        <f t="shared" si="169"/>
        <v>5114</v>
      </c>
      <c r="E1675" s="27"/>
      <c r="F1675" s="29"/>
      <c r="G1675" s="23" t="s">
        <v>164</v>
      </c>
      <c r="L1675" s="34" t="s">
        <v>104</v>
      </c>
    </row>
    <row r="1676" spans="1:12" ht="15" hidden="1" customHeight="1" outlineLevel="2" x14ac:dyDescent="0.25">
      <c r="A1676" s="34"/>
      <c r="B1676" s="33" t="str">
        <f t="shared" si="167"/>
        <v>Power Scale - Circuit 20</v>
      </c>
      <c r="C1676" s="34">
        <f t="shared" si="168"/>
        <v>20</v>
      </c>
      <c r="D1676" s="28">
        <f t="shared" si="169"/>
        <v>5115</v>
      </c>
      <c r="E1676" s="27"/>
      <c r="F1676" s="29"/>
      <c r="G1676" s="23" t="s">
        <v>164</v>
      </c>
      <c r="L1676" s="34" t="s">
        <v>104</v>
      </c>
    </row>
    <row r="1677" spans="1:12" ht="15" hidden="1" customHeight="1" outlineLevel="2" x14ac:dyDescent="0.25">
      <c r="A1677" s="34"/>
      <c r="B1677" s="33" t="str">
        <f t="shared" si="167"/>
        <v>Power Scale - Circuit 21</v>
      </c>
      <c r="C1677" s="34">
        <f t="shared" si="168"/>
        <v>21</v>
      </c>
      <c r="D1677" s="28">
        <f t="shared" si="169"/>
        <v>5116</v>
      </c>
      <c r="E1677" s="27"/>
      <c r="F1677" s="29"/>
      <c r="G1677" s="23" t="s">
        <v>164</v>
      </c>
      <c r="L1677" s="34" t="s">
        <v>104</v>
      </c>
    </row>
    <row r="1678" spans="1:12" ht="15" hidden="1" customHeight="1" outlineLevel="2" x14ac:dyDescent="0.25">
      <c r="A1678" s="34"/>
      <c r="B1678" s="33" t="str">
        <f t="shared" si="167"/>
        <v>Power Scale - Circuit 22</v>
      </c>
      <c r="C1678" s="34">
        <f t="shared" si="168"/>
        <v>22</v>
      </c>
      <c r="D1678" s="28">
        <f t="shared" si="169"/>
        <v>5117</v>
      </c>
      <c r="E1678" s="27"/>
      <c r="F1678" s="29"/>
      <c r="G1678" s="23" t="s">
        <v>164</v>
      </c>
      <c r="L1678" s="34" t="s">
        <v>104</v>
      </c>
    </row>
    <row r="1679" spans="1:12" ht="15" hidden="1" customHeight="1" outlineLevel="2" x14ac:dyDescent="0.25">
      <c r="A1679" s="34"/>
      <c r="B1679" s="33" t="str">
        <f t="shared" si="167"/>
        <v>Power Scale - Circuit 23</v>
      </c>
      <c r="C1679" s="34">
        <f t="shared" si="168"/>
        <v>23</v>
      </c>
      <c r="D1679" s="28">
        <f t="shared" si="169"/>
        <v>5118</v>
      </c>
      <c r="E1679" s="27"/>
      <c r="F1679" s="29"/>
      <c r="G1679" s="23" t="s">
        <v>164</v>
      </c>
      <c r="L1679" s="34" t="s">
        <v>104</v>
      </c>
    </row>
    <row r="1680" spans="1:12" ht="15" hidden="1" customHeight="1" outlineLevel="2" x14ac:dyDescent="0.25">
      <c r="A1680" s="34"/>
      <c r="B1680" s="33" t="str">
        <f t="shared" si="167"/>
        <v>Power Scale - Circuit 24</v>
      </c>
      <c r="C1680" s="34">
        <f t="shared" si="168"/>
        <v>24</v>
      </c>
      <c r="D1680" s="28">
        <f t="shared" si="169"/>
        <v>5119</v>
      </c>
      <c r="E1680" s="27"/>
      <c r="F1680" s="29"/>
      <c r="G1680" s="23" t="s">
        <v>164</v>
      </c>
      <c r="L1680" s="34" t="s">
        <v>104</v>
      </c>
    </row>
    <row r="1681" spans="1:12" ht="15" hidden="1" customHeight="1" outlineLevel="2" x14ac:dyDescent="0.25">
      <c r="A1681" s="34"/>
      <c r="B1681" s="33" t="str">
        <f t="shared" si="167"/>
        <v>Power Scale - Circuit 25</v>
      </c>
      <c r="C1681" s="34">
        <f t="shared" si="168"/>
        <v>25</v>
      </c>
      <c r="D1681" s="28">
        <f t="shared" si="169"/>
        <v>5120</v>
      </c>
      <c r="E1681" s="27"/>
      <c r="F1681" s="29"/>
      <c r="G1681" s="23" t="s">
        <v>164</v>
      </c>
      <c r="L1681" s="34" t="s">
        <v>104</v>
      </c>
    </row>
    <row r="1682" spans="1:12" ht="15" hidden="1" customHeight="1" outlineLevel="2" x14ac:dyDescent="0.25">
      <c r="A1682" s="34"/>
      <c r="B1682" s="33" t="str">
        <f t="shared" si="167"/>
        <v>Power Scale - Circuit 26</v>
      </c>
      <c r="C1682" s="34">
        <f t="shared" si="168"/>
        <v>26</v>
      </c>
      <c r="D1682" s="28">
        <f t="shared" si="169"/>
        <v>5121</v>
      </c>
      <c r="E1682" s="27"/>
      <c r="F1682" s="29"/>
      <c r="G1682" s="23" t="s">
        <v>164</v>
      </c>
      <c r="L1682" s="34" t="s">
        <v>104</v>
      </c>
    </row>
    <row r="1683" spans="1:12" ht="15" hidden="1" customHeight="1" outlineLevel="2" x14ac:dyDescent="0.25">
      <c r="A1683" s="34"/>
      <c r="B1683" s="33" t="str">
        <f t="shared" si="167"/>
        <v>Power Scale - Circuit 27</v>
      </c>
      <c r="C1683" s="34">
        <f t="shared" si="168"/>
        <v>27</v>
      </c>
      <c r="D1683" s="28">
        <f t="shared" si="169"/>
        <v>5122</v>
      </c>
      <c r="E1683" s="27"/>
      <c r="F1683" s="29"/>
      <c r="G1683" s="23" t="s">
        <v>164</v>
      </c>
      <c r="L1683" s="34" t="s">
        <v>104</v>
      </c>
    </row>
    <row r="1684" spans="1:12" ht="15" hidden="1" customHeight="1" outlineLevel="2" x14ac:dyDescent="0.25">
      <c r="A1684" s="34"/>
      <c r="B1684" s="33" t="str">
        <f t="shared" si="167"/>
        <v>Power Scale - Circuit 28</v>
      </c>
      <c r="C1684" s="34">
        <f t="shared" si="168"/>
        <v>28</v>
      </c>
      <c r="D1684" s="28">
        <f t="shared" si="169"/>
        <v>5123</v>
      </c>
      <c r="E1684" s="27"/>
      <c r="F1684" s="29"/>
      <c r="G1684" s="23" t="s">
        <v>164</v>
      </c>
      <c r="L1684" s="34" t="s">
        <v>104</v>
      </c>
    </row>
    <row r="1685" spans="1:12" ht="15" hidden="1" customHeight="1" outlineLevel="2" x14ac:dyDescent="0.25">
      <c r="A1685" s="34"/>
      <c r="B1685" s="33" t="str">
        <f t="shared" si="167"/>
        <v>Power Scale - Circuit 29</v>
      </c>
      <c r="C1685" s="34">
        <f t="shared" si="168"/>
        <v>29</v>
      </c>
      <c r="D1685" s="28">
        <f t="shared" si="169"/>
        <v>5124</v>
      </c>
      <c r="E1685" s="27"/>
      <c r="F1685" s="29"/>
      <c r="G1685" s="23" t="s">
        <v>164</v>
      </c>
      <c r="L1685" s="34" t="s">
        <v>104</v>
      </c>
    </row>
    <row r="1686" spans="1:12" ht="15" hidden="1" customHeight="1" outlineLevel="2" x14ac:dyDescent="0.25">
      <c r="A1686" s="34"/>
      <c r="B1686" s="33" t="str">
        <f t="shared" si="167"/>
        <v>Power Scale - Circuit 30</v>
      </c>
      <c r="C1686" s="34">
        <f t="shared" si="168"/>
        <v>30</v>
      </c>
      <c r="D1686" s="28">
        <f t="shared" si="169"/>
        <v>5125</v>
      </c>
      <c r="E1686" s="27"/>
      <c r="F1686" s="29"/>
      <c r="G1686" s="23" t="s">
        <v>164</v>
      </c>
      <c r="L1686" s="34" t="s">
        <v>104</v>
      </c>
    </row>
    <row r="1687" spans="1:12" ht="15" hidden="1" customHeight="1" outlineLevel="2" x14ac:dyDescent="0.25">
      <c r="A1687" s="34"/>
      <c r="B1687" s="33" t="str">
        <f t="shared" si="167"/>
        <v>Power Scale - Circuit 31</v>
      </c>
      <c r="C1687" s="34">
        <f t="shared" si="168"/>
        <v>31</v>
      </c>
      <c r="D1687" s="28">
        <f t="shared" si="169"/>
        <v>5126</v>
      </c>
      <c r="E1687" s="27"/>
      <c r="F1687" s="29"/>
      <c r="G1687" s="23" t="s">
        <v>164</v>
      </c>
      <c r="L1687" s="34" t="s">
        <v>104</v>
      </c>
    </row>
    <row r="1688" spans="1:12" ht="15" hidden="1" customHeight="1" outlineLevel="2" x14ac:dyDescent="0.25">
      <c r="A1688" s="34"/>
      <c r="B1688" s="33" t="str">
        <f t="shared" si="167"/>
        <v>Power Scale - Circuit 32</v>
      </c>
      <c r="C1688" s="34">
        <f t="shared" si="168"/>
        <v>32</v>
      </c>
      <c r="D1688" s="28">
        <f t="shared" si="169"/>
        <v>5127</v>
      </c>
      <c r="E1688" s="27"/>
      <c r="F1688" s="29"/>
      <c r="G1688" s="23" t="s">
        <v>164</v>
      </c>
      <c r="L1688" s="34" t="s">
        <v>104</v>
      </c>
    </row>
    <row r="1689" spans="1:12" ht="15" hidden="1" customHeight="1" outlineLevel="2" x14ac:dyDescent="0.25">
      <c r="A1689" s="34"/>
      <c r="B1689" s="33" t="str">
        <f t="shared" si="167"/>
        <v>Power Scale - Circuit 33</v>
      </c>
      <c r="C1689" s="34">
        <f t="shared" si="168"/>
        <v>33</v>
      </c>
      <c r="D1689" s="28">
        <f t="shared" si="169"/>
        <v>5128</v>
      </c>
      <c r="E1689" s="27"/>
      <c r="F1689" s="29"/>
      <c r="G1689" s="23" t="s">
        <v>164</v>
      </c>
      <c r="L1689" s="34" t="s">
        <v>104</v>
      </c>
    </row>
    <row r="1690" spans="1:12" ht="15" hidden="1" customHeight="1" outlineLevel="2" x14ac:dyDescent="0.25">
      <c r="A1690" s="34"/>
      <c r="B1690" s="33" t="str">
        <f t="shared" si="167"/>
        <v>Power Scale - Circuit 34</v>
      </c>
      <c r="C1690" s="34">
        <f t="shared" ref="C1690:C1721" si="170">C1689+1</f>
        <v>34</v>
      </c>
      <c r="D1690" s="28">
        <f t="shared" ref="D1690:D1721" si="171">D1689+1</f>
        <v>5129</v>
      </c>
      <c r="E1690" s="27"/>
      <c r="F1690" s="29"/>
      <c r="G1690" s="23" t="s">
        <v>164</v>
      </c>
      <c r="L1690" s="34" t="s">
        <v>104</v>
      </c>
    </row>
    <row r="1691" spans="1:12" ht="15" hidden="1" customHeight="1" outlineLevel="2" x14ac:dyDescent="0.25">
      <c r="A1691" s="34"/>
      <c r="B1691" s="33" t="str">
        <f t="shared" si="167"/>
        <v>Power Scale - Circuit 35</v>
      </c>
      <c r="C1691" s="34">
        <f t="shared" si="170"/>
        <v>35</v>
      </c>
      <c r="D1691" s="28">
        <f t="shared" si="171"/>
        <v>5130</v>
      </c>
      <c r="E1691" s="27"/>
      <c r="F1691" s="29"/>
      <c r="G1691" s="23" t="s">
        <v>164</v>
      </c>
      <c r="L1691" s="34" t="s">
        <v>104</v>
      </c>
    </row>
    <row r="1692" spans="1:12" ht="15" hidden="1" customHeight="1" outlineLevel="2" x14ac:dyDescent="0.25">
      <c r="A1692" s="34"/>
      <c r="B1692" s="33" t="str">
        <f t="shared" si="167"/>
        <v>Power Scale - Circuit 36</v>
      </c>
      <c r="C1692" s="34">
        <f t="shared" si="170"/>
        <v>36</v>
      </c>
      <c r="D1692" s="28">
        <f t="shared" si="171"/>
        <v>5131</v>
      </c>
      <c r="E1692" s="27"/>
      <c r="F1692" s="29"/>
      <c r="G1692" s="23" t="s">
        <v>164</v>
      </c>
      <c r="L1692" s="34" t="s">
        <v>104</v>
      </c>
    </row>
    <row r="1693" spans="1:12" ht="15" hidden="1" customHeight="1" outlineLevel="2" x14ac:dyDescent="0.25">
      <c r="A1693" s="34"/>
      <c r="B1693" s="33" t="str">
        <f t="shared" si="167"/>
        <v>Power Scale - Circuit 37</v>
      </c>
      <c r="C1693" s="34">
        <f t="shared" si="170"/>
        <v>37</v>
      </c>
      <c r="D1693" s="28">
        <f t="shared" si="171"/>
        <v>5132</v>
      </c>
      <c r="E1693" s="27"/>
      <c r="F1693" s="29"/>
      <c r="G1693" s="23" t="s">
        <v>164</v>
      </c>
      <c r="L1693" s="34" t="s">
        <v>104</v>
      </c>
    </row>
    <row r="1694" spans="1:12" ht="15" hidden="1" customHeight="1" outlineLevel="2" x14ac:dyDescent="0.25">
      <c r="A1694" s="34"/>
      <c r="B1694" s="33" t="str">
        <f t="shared" si="167"/>
        <v>Power Scale - Circuit 38</v>
      </c>
      <c r="C1694" s="34">
        <f t="shared" si="170"/>
        <v>38</v>
      </c>
      <c r="D1694" s="28">
        <f t="shared" si="171"/>
        <v>5133</v>
      </c>
      <c r="E1694" s="27"/>
      <c r="F1694" s="29"/>
      <c r="G1694" s="23" t="s">
        <v>164</v>
      </c>
      <c r="L1694" s="34" t="s">
        <v>104</v>
      </c>
    </row>
    <row r="1695" spans="1:12" ht="15" hidden="1" customHeight="1" outlineLevel="2" x14ac:dyDescent="0.25">
      <c r="A1695" s="34"/>
      <c r="B1695" s="33" t="str">
        <f t="shared" si="167"/>
        <v>Power Scale - Circuit 39</v>
      </c>
      <c r="C1695" s="34">
        <f t="shared" si="170"/>
        <v>39</v>
      </c>
      <c r="D1695" s="28">
        <f t="shared" si="171"/>
        <v>5134</v>
      </c>
      <c r="E1695" s="27"/>
      <c r="F1695" s="29"/>
      <c r="G1695" s="23" t="s">
        <v>164</v>
      </c>
      <c r="L1695" s="34" t="s">
        <v>104</v>
      </c>
    </row>
    <row r="1696" spans="1:12" ht="15" hidden="1" customHeight="1" outlineLevel="2" x14ac:dyDescent="0.25">
      <c r="A1696" s="34"/>
      <c r="B1696" s="33" t="str">
        <f t="shared" si="167"/>
        <v>Power Scale - Circuit 40</v>
      </c>
      <c r="C1696" s="34">
        <f t="shared" si="170"/>
        <v>40</v>
      </c>
      <c r="D1696" s="28">
        <f t="shared" si="171"/>
        <v>5135</v>
      </c>
      <c r="E1696" s="27"/>
      <c r="F1696" s="29"/>
      <c r="G1696" s="23" t="s">
        <v>164</v>
      </c>
      <c r="L1696" s="34" t="s">
        <v>104</v>
      </c>
    </row>
    <row r="1697" spans="1:12" ht="15" hidden="1" customHeight="1" outlineLevel="2" x14ac:dyDescent="0.25">
      <c r="A1697" s="34"/>
      <c r="B1697" s="33" t="str">
        <f t="shared" si="167"/>
        <v>Power Scale - Circuit 41</v>
      </c>
      <c r="C1697" s="34">
        <f t="shared" si="170"/>
        <v>41</v>
      </c>
      <c r="D1697" s="28">
        <f t="shared" si="171"/>
        <v>5136</v>
      </c>
      <c r="E1697" s="27"/>
      <c r="F1697" s="29"/>
      <c r="G1697" s="23" t="s">
        <v>164</v>
      </c>
      <c r="L1697" s="34" t="s">
        <v>104</v>
      </c>
    </row>
    <row r="1698" spans="1:12" ht="15" hidden="1" customHeight="1" outlineLevel="2" x14ac:dyDescent="0.25">
      <c r="A1698" s="34"/>
      <c r="B1698" s="33" t="str">
        <f t="shared" si="167"/>
        <v>Power Scale - Circuit 42</v>
      </c>
      <c r="C1698" s="34">
        <f t="shared" si="170"/>
        <v>42</v>
      </c>
      <c r="D1698" s="28">
        <f t="shared" si="171"/>
        <v>5137</v>
      </c>
      <c r="E1698" s="27"/>
      <c r="F1698" s="29"/>
      <c r="G1698" s="23" t="s">
        <v>164</v>
      </c>
      <c r="L1698" s="34" t="s">
        <v>104</v>
      </c>
    </row>
    <row r="1699" spans="1:12" ht="15" hidden="1" customHeight="1" outlineLevel="2" x14ac:dyDescent="0.25">
      <c r="A1699" s="34"/>
      <c r="B1699" s="33" t="str">
        <f t="shared" si="167"/>
        <v>Power Scale - Circuit 43</v>
      </c>
      <c r="C1699" s="34">
        <f t="shared" si="170"/>
        <v>43</v>
      </c>
      <c r="D1699" s="28">
        <f t="shared" si="171"/>
        <v>5138</v>
      </c>
      <c r="E1699" s="27"/>
      <c r="F1699" s="29"/>
      <c r="G1699" s="23" t="s">
        <v>164</v>
      </c>
      <c r="L1699" s="34" t="s">
        <v>104</v>
      </c>
    </row>
    <row r="1700" spans="1:12" ht="15" hidden="1" customHeight="1" outlineLevel="2" x14ac:dyDescent="0.25">
      <c r="A1700" s="34"/>
      <c r="B1700" s="33" t="str">
        <f t="shared" si="167"/>
        <v>Power Scale - Circuit 44</v>
      </c>
      <c r="C1700" s="34">
        <f t="shared" si="170"/>
        <v>44</v>
      </c>
      <c r="D1700" s="28">
        <f t="shared" si="171"/>
        <v>5139</v>
      </c>
      <c r="E1700" s="27"/>
      <c r="F1700" s="29"/>
      <c r="G1700" s="23" t="s">
        <v>164</v>
      </c>
      <c r="L1700" s="34" t="s">
        <v>104</v>
      </c>
    </row>
    <row r="1701" spans="1:12" ht="15" hidden="1" customHeight="1" outlineLevel="2" x14ac:dyDescent="0.25">
      <c r="A1701" s="34"/>
      <c r="B1701" s="33" t="str">
        <f t="shared" si="167"/>
        <v>Power Scale - Circuit 45</v>
      </c>
      <c r="C1701" s="34">
        <f t="shared" si="170"/>
        <v>45</v>
      </c>
      <c r="D1701" s="28">
        <f t="shared" si="171"/>
        <v>5140</v>
      </c>
      <c r="E1701" s="27"/>
      <c r="F1701" s="29"/>
      <c r="G1701" s="23" t="s">
        <v>164</v>
      </c>
      <c r="L1701" s="34" t="s">
        <v>104</v>
      </c>
    </row>
    <row r="1702" spans="1:12" ht="15" hidden="1" customHeight="1" outlineLevel="2" x14ac:dyDescent="0.25">
      <c r="A1702" s="34"/>
      <c r="B1702" s="33" t="str">
        <f t="shared" si="167"/>
        <v>Power Scale - Circuit 46</v>
      </c>
      <c r="C1702" s="34">
        <f t="shared" si="170"/>
        <v>46</v>
      </c>
      <c r="D1702" s="28">
        <f t="shared" si="171"/>
        <v>5141</v>
      </c>
      <c r="E1702" s="27"/>
      <c r="F1702" s="29"/>
      <c r="G1702" s="23" t="s">
        <v>164</v>
      </c>
      <c r="L1702" s="34" t="s">
        <v>104</v>
      </c>
    </row>
    <row r="1703" spans="1:12" ht="15" hidden="1" customHeight="1" outlineLevel="2" x14ac:dyDescent="0.25">
      <c r="A1703" s="34"/>
      <c r="B1703" s="33" t="str">
        <f t="shared" si="167"/>
        <v>Power Scale - Circuit 47</v>
      </c>
      <c r="C1703" s="34">
        <f t="shared" si="170"/>
        <v>47</v>
      </c>
      <c r="D1703" s="28">
        <f t="shared" si="171"/>
        <v>5142</v>
      </c>
      <c r="E1703" s="27"/>
      <c r="F1703" s="29"/>
      <c r="G1703" s="23" t="s">
        <v>164</v>
      </c>
      <c r="L1703" s="34" t="s">
        <v>104</v>
      </c>
    </row>
    <row r="1704" spans="1:12" ht="15" hidden="1" customHeight="1" outlineLevel="2" x14ac:dyDescent="0.25">
      <c r="A1704" s="34"/>
      <c r="B1704" s="33" t="str">
        <f t="shared" si="167"/>
        <v>Power Scale - Circuit 48</v>
      </c>
      <c r="C1704" s="34">
        <f t="shared" si="170"/>
        <v>48</v>
      </c>
      <c r="D1704" s="28">
        <f t="shared" si="171"/>
        <v>5143</v>
      </c>
      <c r="E1704" s="27"/>
      <c r="F1704" s="29"/>
      <c r="G1704" s="23" t="s">
        <v>164</v>
      </c>
      <c r="L1704" s="34" t="s">
        <v>104</v>
      </c>
    </row>
    <row r="1705" spans="1:12" ht="15" hidden="1" customHeight="1" outlineLevel="2" x14ac:dyDescent="0.25">
      <c r="A1705" s="34"/>
      <c r="B1705" s="33" t="str">
        <f t="shared" si="167"/>
        <v>Power Scale - Circuit 49</v>
      </c>
      <c r="C1705" s="34">
        <f t="shared" si="170"/>
        <v>49</v>
      </c>
      <c r="D1705" s="28">
        <f t="shared" si="171"/>
        <v>5144</v>
      </c>
      <c r="E1705" s="27"/>
      <c r="F1705" s="29"/>
      <c r="G1705" s="23" t="s">
        <v>164</v>
      </c>
      <c r="L1705" s="34" t="s">
        <v>104</v>
      </c>
    </row>
    <row r="1706" spans="1:12" ht="15" hidden="1" customHeight="1" outlineLevel="2" x14ac:dyDescent="0.25">
      <c r="A1706" s="34"/>
      <c r="B1706" s="33" t="str">
        <f t="shared" si="167"/>
        <v>Power Scale - Circuit 50</v>
      </c>
      <c r="C1706" s="34">
        <f t="shared" si="170"/>
        <v>50</v>
      </c>
      <c r="D1706" s="28">
        <f t="shared" si="171"/>
        <v>5145</v>
      </c>
      <c r="E1706" s="27"/>
      <c r="F1706" s="29"/>
      <c r="G1706" s="23" t="s">
        <v>164</v>
      </c>
      <c r="L1706" s="34" t="s">
        <v>104</v>
      </c>
    </row>
    <row r="1707" spans="1:12" ht="15" hidden="1" customHeight="1" outlineLevel="2" x14ac:dyDescent="0.25">
      <c r="A1707" s="34"/>
      <c r="B1707" s="33" t="str">
        <f t="shared" si="167"/>
        <v>Power Scale - Circuit 51</v>
      </c>
      <c r="C1707" s="34">
        <f t="shared" si="170"/>
        <v>51</v>
      </c>
      <c r="D1707" s="28">
        <f t="shared" si="171"/>
        <v>5146</v>
      </c>
      <c r="E1707" s="27"/>
      <c r="F1707" s="29"/>
      <c r="G1707" s="23" t="s">
        <v>164</v>
      </c>
      <c r="L1707" s="34" t="s">
        <v>104</v>
      </c>
    </row>
    <row r="1708" spans="1:12" ht="15" hidden="1" customHeight="1" outlineLevel="2" x14ac:dyDescent="0.25">
      <c r="A1708" s="34"/>
      <c r="B1708" s="33" t="str">
        <f t="shared" si="167"/>
        <v>Power Scale - Circuit 52</v>
      </c>
      <c r="C1708" s="34">
        <f t="shared" si="170"/>
        <v>52</v>
      </c>
      <c r="D1708" s="28">
        <f t="shared" si="171"/>
        <v>5147</v>
      </c>
      <c r="E1708" s="27"/>
      <c r="F1708" s="29"/>
      <c r="G1708" s="23" t="s">
        <v>164</v>
      </c>
      <c r="L1708" s="34" t="s">
        <v>104</v>
      </c>
    </row>
    <row r="1709" spans="1:12" ht="15" hidden="1" customHeight="1" outlineLevel="2" x14ac:dyDescent="0.25">
      <c r="A1709" s="34"/>
      <c r="B1709" s="33" t="str">
        <f t="shared" si="167"/>
        <v>Power Scale - Circuit 53</v>
      </c>
      <c r="C1709" s="34">
        <f t="shared" si="170"/>
        <v>53</v>
      </c>
      <c r="D1709" s="28">
        <f t="shared" si="171"/>
        <v>5148</v>
      </c>
      <c r="E1709" s="27"/>
      <c r="F1709" s="29"/>
      <c r="G1709" s="23" t="s">
        <v>164</v>
      </c>
      <c r="L1709" s="34" t="s">
        <v>104</v>
      </c>
    </row>
    <row r="1710" spans="1:12" ht="15" hidden="1" customHeight="1" outlineLevel="2" x14ac:dyDescent="0.25">
      <c r="A1710" s="34"/>
      <c r="B1710" s="33" t="str">
        <f t="shared" si="167"/>
        <v>Power Scale - Circuit 54</v>
      </c>
      <c r="C1710" s="34">
        <f t="shared" si="170"/>
        <v>54</v>
      </c>
      <c r="D1710" s="28">
        <f t="shared" si="171"/>
        <v>5149</v>
      </c>
      <c r="E1710" s="27"/>
      <c r="F1710" s="29"/>
      <c r="G1710" s="23" t="s">
        <v>164</v>
      </c>
      <c r="L1710" s="34" t="s">
        <v>104</v>
      </c>
    </row>
    <row r="1711" spans="1:12" ht="15" hidden="1" customHeight="1" outlineLevel="2" x14ac:dyDescent="0.25">
      <c r="A1711" s="34"/>
      <c r="B1711" s="33" t="str">
        <f t="shared" si="167"/>
        <v>Power Scale - Circuit 55</v>
      </c>
      <c r="C1711" s="34">
        <f t="shared" si="170"/>
        <v>55</v>
      </c>
      <c r="D1711" s="28">
        <f t="shared" si="171"/>
        <v>5150</v>
      </c>
      <c r="E1711" s="27"/>
      <c r="F1711" s="29"/>
      <c r="G1711" s="23" t="s">
        <v>164</v>
      </c>
      <c r="L1711" s="34" t="s">
        <v>104</v>
      </c>
    </row>
    <row r="1712" spans="1:12" ht="15" hidden="1" customHeight="1" outlineLevel="2" x14ac:dyDescent="0.25">
      <c r="A1712" s="34"/>
      <c r="B1712" s="33" t="str">
        <f t="shared" si="167"/>
        <v>Power Scale - Circuit 56</v>
      </c>
      <c r="C1712" s="34">
        <f t="shared" si="170"/>
        <v>56</v>
      </c>
      <c r="D1712" s="28">
        <f t="shared" si="171"/>
        <v>5151</v>
      </c>
      <c r="E1712" s="27"/>
      <c r="F1712" s="29"/>
      <c r="G1712" s="23" t="s">
        <v>164</v>
      </c>
      <c r="L1712" s="34" t="s">
        <v>104</v>
      </c>
    </row>
    <row r="1713" spans="1:12" ht="15" hidden="1" customHeight="1" outlineLevel="2" x14ac:dyDescent="0.25">
      <c r="A1713" s="34"/>
      <c r="B1713" s="33" t="str">
        <f t="shared" si="167"/>
        <v>Power Scale - Circuit 57</v>
      </c>
      <c r="C1713" s="34">
        <f t="shared" si="170"/>
        <v>57</v>
      </c>
      <c r="D1713" s="28">
        <f t="shared" si="171"/>
        <v>5152</v>
      </c>
      <c r="E1713" s="27"/>
      <c r="F1713" s="29"/>
      <c r="G1713" s="23" t="s">
        <v>164</v>
      </c>
      <c r="L1713" s="34" t="s">
        <v>104</v>
      </c>
    </row>
    <row r="1714" spans="1:12" ht="15" hidden="1" customHeight="1" outlineLevel="2" x14ac:dyDescent="0.25">
      <c r="A1714" s="34"/>
      <c r="B1714" s="33" t="str">
        <f t="shared" si="167"/>
        <v>Power Scale - Circuit 58</v>
      </c>
      <c r="C1714" s="34">
        <f t="shared" si="170"/>
        <v>58</v>
      </c>
      <c r="D1714" s="28">
        <f t="shared" si="171"/>
        <v>5153</v>
      </c>
      <c r="E1714" s="27"/>
      <c r="F1714" s="29"/>
      <c r="G1714" s="23" t="s">
        <v>164</v>
      </c>
      <c r="L1714" s="34" t="s">
        <v>104</v>
      </c>
    </row>
    <row r="1715" spans="1:12" ht="15" hidden="1" customHeight="1" outlineLevel="2" x14ac:dyDescent="0.25">
      <c r="A1715" s="34"/>
      <c r="B1715" s="33" t="str">
        <f t="shared" si="167"/>
        <v>Power Scale - Circuit 59</v>
      </c>
      <c r="C1715" s="34">
        <f t="shared" si="170"/>
        <v>59</v>
      </c>
      <c r="D1715" s="28">
        <f t="shared" si="171"/>
        <v>5154</v>
      </c>
      <c r="E1715" s="27"/>
      <c r="F1715" s="29"/>
      <c r="G1715" s="23" t="s">
        <v>164</v>
      </c>
      <c r="L1715" s="34" t="s">
        <v>104</v>
      </c>
    </row>
    <row r="1716" spans="1:12" ht="15" hidden="1" customHeight="1" outlineLevel="2" x14ac:dyDescent="0.25">
      <c r="A1716" s="34"/>
      <c r="B1716" s="33" t="str">
        <f t="shared" si="167"/>
        <v>Power Scale - Circuit 60</v>
      </c>
      <c r="C1716" s="34">
        <f t="shared" si="170"/>
        <v>60</v>
      </c>
      <c r="D1716" s="28">
        <f t="shared" si="171"/>
        <v>5155</v>
      </c>
      <c r="E1716" s="27"/>
      <c r="F1716" s="29"/>
      <c r="G1716" s="23" t="s">
        <v>164</v>
      </c>
      <c r="L1716" s="34" t="s">
        <v>104</v>
      </c>
    </row>
    <row r="1717" spans="1:12" ht="15" hidden="1" customHeight="1" outlineLevel="2" x14ac:dyDescent="0.25">
      <c r="A1717" s="34"/>
      <c r="B1717" s="33" t="str">
        <f t="shared" si="167"/>
        <v>Power Scale - Circuit 61</v>
      </c>
      <c r="C1717" s="34">
        <f t="shared" si="170"/>
        <v>61</v>
      </c>
      <c r="D1717" s="28">
        <f t="shared" si="171"/>
        <v>5156</v>
      </c>
      <c r="E1717" s="27"/>
      <c r="F1717" s="29"/>
      <c r="G1717" s="23" t="s">
        <v>164</v>
      </c>
      <c r="L1717" s="34" t="s">
        <v>104</v>
      </c>
    </row>
    <row r="1718" spans="1:12" ht="15" hidden="1" customHeight="1" outlineLevel="2" x14ac:dyDescent="0.25">
      <c r="A1718" s="34"/>
      <c r="B1718" s="33" t="str">
        <f t="shared" si="167"/>
        <v>Power Scale - Circuit 62</v>
      </c>
      <c r="C1718" s="34">
        <f t="shared" si="170"/>
        <v>62</v>
      </c>
      <c r="D1718" s="28">
        <f t="shared" si="171"/>
        <v>5157</v>
      </c>
      <c r="E1718" s="27"/>
      <c r="F1718" s="29"/>
      <c r="G1718" s="23" t="s">
        <v>164</v>
      </c>
      <c r="L1718" s="34" t="s">
        <v>104</v>
      </c>
    </row>
    <row r="1719" spans="1:12" ht="15" hidden="1" customHeight="1" outlineLevel="2" x14ac:dyDescent="0.25">
      <c r="A1719" s="34"/>
      <c r="B1719" s="33" t="str">
        <f t="shared" si="167"/>
        <v>Power Scale - Circuit 63</v>
      </c>
      <c r="C1719" s="34">
        <f t="shared" si="170"/>
        <v>63</v>
      </c>
      <c r="D1719" s="28">
        <f t="shared" si="171"/>
        <v>5158</v>
      </c>
      <c r="E1719" s="27"/>
      <c r="F1719" s="29"/>
      <c r="G1719" s="23" t="s">
        <v>164</v>
      </c>
      <c r="L1719" s="34" t="s">
        <v>104</v>
      </c>
    </row>
    <row r="1720" spans="1:12" ht="15" hidden="1" customHeight="1" outlineLevel="2" x14ac:dyDescent="0.25">
      <c r="A1720" s="34"/>
      <c r="B1720" s="33" t="str">
        <f t="shared" si="167"/>
        <v>Power Scale - Circuit 64</v>
      </c>
      <c r="C1720" s="34">
        <f t="shared" si="170"/>
        <v>64</v>
      </c>
      <c r="D1720" s="28">
        <f t="shared" si="171"/>
        <v>5159</v>
      </c>
      <c r="E1720" s="27"/>
      <c r="F1720" s="29"/>
      <c r="G1720" s="23" t="s">
        <v>164</v>
      </c>
      <c r="L1720" s="34" t="s">
        <v>104</v>
      </c>
    </row>
    <row r="1721" spans="1:12" ht="15" hidden="1" customHeight="1" outlineLevel="2" x14ac:dyDescent="0.25">
      <c r="A1721" s="34"/>
      <c r="B1721" s="33" t="str">
        <f t="shared" si="167"/>
        <v>Power Scale - Circuit 65</v>
      </c>
      <c r="C1721" s="34">
        <f t="shared" si="170"/>
        <v>65</v>
      </c>
      <c r="D1721" s="28">
        <f t="shared" si="171"/>
        <v>5160</v>
      </c>
      <c r="E1721" s="27"/>
      <c r="F1721" s="29"/>
      <c r="G1721" s="23" t="s">
        <v>164</v>
      </c>
      <c r="L1721" s="34" t="s">
        <v>104</v>
      </c>
    </row>
    <row r="1722" spans="1:12" ht="15" hidden="1" customHeight="1" outlineLevel="2" x14ac:dyDescent="0.25">
      <c r="A1722" s="34"/>
      <c r="B1722" s="33" t="str">
        <f t="shared" ref="B1722:B1752" si="172">CONCATENATE("Power Scale - Circuit ",C1722)</f>
        <v>Power Scale - Circuit 66</v>
      </c>
      <c r="C1722" s="34">
        <f t="shared" ref="C1722:C1752" si="173">C1721+1</f>
        <v>66</v>
      </c>
      <c r="D1722" s="28">
        <f t="shared" ref="D1722:D1752" si="174">D1721+1</f>
        <v>5161</v>
      </c>
      <c r="E1722" s="27"/>
      <c r="F1722" s="29"/>
      <c r="G1722" s="23" t="s">
        <v>164</v>
      </c>
      <c r="L1722" s="34" t="s">
        <v>104</v>
      </c>
    </row>
    <row r="1723" spans="1:12" ht="15" hidden="1" customHeight="1" outlineLevel="2" x14ac:dyDescent="0.25">
      <c r="A1723" s="34"/>
      <c r="B1723" s="33" t="str">
        <f t="shared" si="172"/>
        <v>Power Scale - Circuit 67</v>
      </c>
      <c r="C1723" s="34">
        <f t="shared" si="173"/>
        <v>67</v>
      </c>
      <c r="D1723" s="28">
        <f t="shared" si="174"/>
        <v>5162</v>
      </c>
      <c r="E1723" s="27"/>
      <c r="F1723" s="29"/>
      <c r="G1723" s="23" t="s">
        <v>164</v>
      </c>
      <c r="L1723" s="34" t="s">
        <v>104</v>
      </c>
    </row>
    <row r="1724" spans="1:12" ht="15" hidden="1" customHeight="1" outlineLevel="2" x14ac:dyDescent="0.25">
      <c r="A1724" s="34"/>
      <c r="B1724" s="33" t="str">
        <f t="shared" si="172"/>
        <v>Power Scale - Circuit 68</v>
      </c>
      <c r="C1724" s="34">
        <f t="shared" si="173"/>
        <v>68</v>
      </c>
      <c r="D1724" s="28">
        <f t="shared" si="174"/>
        <v>5163</v>
      </c>
      <c r="E1724" s="27"/>
      <c r="F1724" s="29"/>
      <c r="G1724" s="23" t="s">
        <v>164</v>
      </c>
      <c r="L1724" s="34" t="s">
        <v>104</v>
      </c>
    </row>
    <row r="1725" spans="1:12" ht="15" hidden="1" customHeight="1" outlineLevel="2" x14ac:dyDescent="0.25">
      <c r="A1725" s="34"/>
      <c r="B1725" s="33" t="str">
        <f t="shared" si="172"/>
        <v>Power Scale - Circuit 69</v>
      </c>
      <c r="C1725" s="34">
        <f t="shared" si="173"/>
        <v>69</v>
      </c>
      <c r="D1725" s="28">
        <f t="shared" si="174"/>
        <v>5164</v>
      </c>
      <c r="E1725" s="27"/>
      <c r="F1725" s="29"/>
      <c r="G1725" s="23" t="s">
        <v>164</v>
      </c>
      <c r="L1725" s="34" t="s">
        <v>104</v>
      </c>
    </row>
    <row r="1726" spans="1:12" ht="15" hidden="1" customHeight="1" outlineLevel="2" x14ac:dyDescent="0.25">
      <c r="A1726" s="34"/>
      <c r="B1726" s="33" t="str">
        <f t="shared" si="172"/>
        <v>Power Scale - Circuit 70</v>
      </c>
      <c r="C1726" s="34">
        <f t="shared" si="173"/>
        <v>70</v>
      </c>
      <c r="D1726" s="28">
        <f t="shared" si="174"/>
        <v>5165</v>
      </c>
      <c r="E1726" s="27"/>
      <c r="F1726" s="29"/>
      <c r="G1726" s="23" t="s">
        <v>164</v>
      </c>
      <c r="L1726" s="34" t="s">
        <v>104</v>
      </c>
    </row>
    <row r="1727" spans="1:12" ht="15" hidden="1" customHeight="1" outlineLevel="2" x14ac:dyDescent="0.25">
      <c r="A1727" s="34"/>
      <c r="B1727" s="33" t="str">
        <f t="shared" si="172"/>
        <v>Power Scale - Circuit 71</v>
      </c>
      <c r="C1727" s="34">
        <f t="shared" si="173"/>
        <v>71</v>
      </c>
      <c r="D1727" s="28">
        <f t="shared" si="174"/>
        <v>5166</v>
      </c>
      <c r="E1727" s="27"/>
      <c r="F1727" s="29"/>
      <c r="G1727" s="23" t="s">
        <v>164</v>
      </c>
      <c r="L1727" s="34" t="s">
        <v>104</v>
      </c>
    </row>
    <row r="1728" spans="1:12" ht="15" hidden="1" customHeight="1" outlineLevel="2" x14ac:dyDescent="0.25">
      <c r="A1728" s="34"/>
      <c r="B1728" s="33" t="str">
        <f t="shared" si="172"/>
        <v>Power Scale - Circuit 72</v>
      </c>
      <c r="C1728" s="34">
        <f t="shared" si="173"/>
        <v>72</v>
      </c>
      <c r="D1728" s="28">
        <f t="shared" si="174"/>
        <v>5167</v>
      </c>
      <c r="E1728" s="27"/>
      <c r="F1728" s="29"/>
      <c r="G1728" s="23" t="s">
        <v>164</v>
      </c>
      <c r="L1728" s="34" t="s">
        <v>104</v>
      </c>
    </row>
    <row r="1729" spans="1:12" ht="15" hidden="1" customHeight="1" outlineLevel="2" x14ac:dyDescent="0.25">
      <c r="A1729" s="34"/>
      <c r="B1729" s="33" t="str">
        <f t="shared" si="172"/>
        <v>Power Scale - Circuit 73</v>
      </c>
      <c r="C1729" s="34">
        <f t="shared" si="173"/>
        <v>73</v>
      </c>
      <c r="D1729" s="28">
        <f t="shared" si="174"/>
        <v>5168</v>
      </c>
      <c r="E1729" s="27"/>
      <c r="F1729" s="29"/>
      <c r="G1729" s="23" t="s">
        <v>164</v>
      </c>
      <c r="L1729" s="34" t="s">
        <v>104</v>
      </c>
    </row>
    <row r="1730" spans="1:12" ht="15" hidden="1" customHeight="1" outlineLevel="2" x14ac:dyDescent="0.25">
      <c r="A1730" s="34"/>
      <c r="B1730" s="33" t="str">
        <f t="shared" si="172"/>
        <v>Power Scale - Circuit 74</v>
      </c>
      <c r="C1730" s="34">
        <f t="shared" si="173"/>
        <v>74</v>
      </c>
      <c r="D1730" s="28">
        <f t="shared" si="174"/>
        <v>5169</v>
      </c>
      <c r="E1730" s="27"/>
      <c r="F1730" s="29"/>
      <c r="G1730" s="23" t="s">
        <v>164</v>
      </c>
      <c r="L1730" s="34" t="s">
        <v>104</v>
      </c>
    </row>
    <row r="1731" spans="1:12" ht="15" hidden="1" customHeight="1" outlineLevel="2" x14ac:dyDescent="0.25">
      <c r="A1731" s="34"/>
      <c r="B1731" s="33" t="str">
        <f t="shared" si="172"/>
        <v>Power Scale - Circuit 75</v>
      </c>
      <c r="C1731" s="34">
        <f t="shared" si="173"/>
        <v>75</v>
      </c>
      <c r="D1731" s="28">
        <f t="shared" si="174"/>
        <v>5170</v>
      </c>
      <c r="E1731" s="27"/>
      <c r="F1731" s="29"/>
      <c r="G1731" s="23" t="s">
        <v>164</v>
      </c>
      <c r="L1731" s="34" t="s">
        <v>104</v>
      </c>
    </row>
    <row r="1732" spans="1:12" ht="15" hidden="1" customHeight="1" outlineLevel="2" x14ac:dyDescent="0.25">
      <c r="A1732" s="34"/>
      <c r="B1732" s="33" t="str">
        <f t="shared" si="172"/>
        <v>Power Scale - Circuit 76</v>
      </c>
      <c r="C1732" s="34">
        <f t="shared" si="173"/>
        <v>76</v>
      </c>
      <c r="D1732" s="28">
        <f t="shared" si="174"/>
        <v>5171</v>
      </c>
      <c r="E1732" s="27"/>
      <c r="F1732" s="29"/>
      <c r="G1732" s="23" t="s">
        <v>164</v>
      </c>
      <c r="L1732" s="34" t="s">
        <v>104</v>
      </c>
    </row>
    <row r="1733" spans="1:12" ht="15" hidden="1" customHeight="1" outlineLevel="2" x14ac:dyDescent="0.25">
      <c r="A1733" s="34"/>
      <c r="B1733" s="33" t="str">
        <f t="shared" si="172"/>
        <v>Power Scale - Circuit 77</v>
      </c>
      <c r="C1733" s="34">
        <f t="shared" si="173"/>
        <v>77</v>
      </c>
      <c r="D1733" s="28">
        <f t="shared" si="174"/>
        <v>5172</v>
      </c>
      <c r="E1733" s="27"/>
      <c r="F1733" s="29"/>
      <c r="G1733" s="23" t="s">
        <v>164</v>
      </c>
      <c r="L1733" s="34" t="s">
        <v>104</v>
      </c>
    </row>
    <row r="1734" spans="1:12" ht="15" hidden="1" customHeight="1" outlineLevel="2" x14ac:dyDescent="0.25">
      <c r="A1734" s="34"/>
      <c r="B1734" s="33" t="str">
        <f t="shared" si="172"/>
        <v>Power Scale - Circuit 78</v>
      </c>
      <c r="C1734" s="34">
        <f t="shared" si="173"/>
        <v>78</v>
      </c>
      <c r="D1734" s="28">
        <f t="shared" si="174"/>
        <v>5173</v>
      </c>
      <c r="E1734" s="27"/>
      <c r="F1734" s="29"/>
      <c r="G1734" s="23" t="s">
        <v>164</v>
      </c>
      <c r="L1734" s="34" t="s">
        <v>104</v>
      </c>
    </row>
    <row r="1735" spans="1:12" ht="15" hidden="1" customHeight="1" outlineLevel="2" x14ac:dyDescent="0.25">
      <c r="A1735" s="34"/>
      <c r="B1735" s="33" t="str">
        <f t="shared" si="172"/>
        <v>Power Scale - Circuit 79</v>
      </c>
      <c r="C1735" s="34">
        <f t="shared" si="173"/>
        <v>79</v>
      </c>
      <c r="D1735" s="28">
        <f t="shared" si="174"/>
        <v>5174</v>
      </c>
      <c r="E1735" s="27"/>
      <c r="F1735" s="29"/>
      <c r="G1735" s="23" t="s">
        <v>164</v>
      </c>
      <c r="L1735" s="34" t="s">
        <v>104</v>
      </c>
    </row>
    <row r="1736" spans="1:12" ht="15" hidden="1" customHeight="1" outlineLevel="2" x14ac:dyDescent="0.25">
      <c r="A1736" s="34"/>
      <c r="B1736" s="33" t="str">
        <f t="shared" si="172"/>
        <v>Power Scale - Circuit 80</v>
      </c>
      <c r="C1736" s="34">
        <f t="shared" si="173"/>
        <v>80</v>
      </c>
      <c r="D1736" s="28">
        <f t="shared" si="174"/>
        <v>5175</v>
      </c>
      <c r="E1736" s="27"/>
      <c r="F1736" s="29"/>
      <c r="G1736" s="23" t="s">
        <v>164</v>
      </c>
      <c r="L1736" s="34" t="s">
        <v>104</v>
      </c>
    </row>
    <row r="1737" spans="1:12" ht="15" hidden="1" customHeight="1" outlineLevel="2" x14ac:dyDescent="0.25">
      <c r="A1737" s="34"/>
      <c r="B1737" s="33" t="str">
        <f t="shared" si="172"/>
        <v>Power Scale - Circuit 81</v>
      </c>
      <c r="C1737" s="34">
        <f t="shared" si="173"/>
        <v>81</v>
      </c>
      <c r="D1737" s="28">
        <f t="shared" si="174"/>
        <v>5176</v>
      </c>
      <c r="E1737" s="27"/>
      <c r="F1737" s="29"/>
      <c r="G1737" s="23" t="s">
        <v>164</v>
      </c>
      <c r="L1737" s="34" t="s">
        <v>104</v>
      </c>
    </row>
    <row r="1738" spans="1:12" ht="15" hidden="1" customHeight="1" outlineLevel="2" x14ac:dyDescent="0.25">
      <c r="A1738" s="34"/>
      <c r="B1738" s="33" t="str">
        <f t="shared" si="172"/>
        <v>Power Scale - Circuit 82</v>
      </c>
      <c r="C1738" s="34">
        <f t="shared" si="173"/>
        <v>82</v>
      </c>
      <c r="D1738" s="28">
        <f t="shared" si="174"/>
        <v>5177</v>
      </c>
      <c r="E1738" s="27"/>
      <c r="F1738" s="29"/>
      <c r="G1738" s="23" t="s">
        <v>164</v>
      </c>
      <c r="L1738" s="34" t="s">
        <v>104</v>
      </c>
    </row>
    <row r="1739" spans="1:12" ht="15" hidden="1" customHeight="1" outlineLevel="2" x14ac:dyDescent="0.25">
      <c r="A1739" s="34"/>
      <c r="B1739" s="33" t="str">
        <f t="shared" si="172"/>
        <v>Power Scale - Circuit 83</v>
      </c>
      <c r="C1739" s="34">
        <f t="shared" si="173"/>
        <v>83</v>
      </c>
      <c r="D1739" s="28">
        <f t="shared" si="174"/>
        <v>5178</v>
      </c>
      <c r="E1739" s="27"/>
      <c r="F1739" s="29"/>
      <c r="G1739" s="23" t="s">
        <v>164</v>
      </c>
      <c r="L1739" s="34" t="s">
        <v>104</v>
      </c>
    </row>
    <row r="1740" spans="1:12" ht="15" hidden="1" customHeight="1" outlineLevel="2" x14ac:dyDescent="0.25">
      <c r="A1740" s="34"/>
      <c r="B1740" s="33" t="str">
        <f t="shared" si="172"/>
        <v>Power Scale - Circuit 84</v>
      </c>
      <c r="C1740" s="34">
        <f t="shared" si="173"/>
        <v>84</v>
      </c>
      <c r="D1740" s="28">
        <f t="shared" si="174"/>
        <v>5179</v>
      </c>
      <c r="E1740" s="27"/>
      <c r="F1740" s="29"/>
      <c r="G1740" s="23" t="s">
        <v>164</v>
      </c>
      <c r="L1740" s="34" t="s">
        <v>104</v>
      </c>
    </row>
    <row r="1741" spans="1:12" ht="15" hidden="1" customHeight="1" outlineLevel="2" x14ac:dyDescent="0.25">
      <c r="A1741" s="34"/>
      <c r="B1741" s="33" t="str">
        <f t="shared" si="172"/>
        <v>Power Scale - Circuit 85</v>
      </c>
      <c r="C1741" s="34">
        <f t="shared" si="173"/>
        <v>85</v>
      </c>
      <c r="D1741" s="28">
        <f t="shared" si="174"/>
        <v>5180</v>
      </c>
      <c r="E1741" s="27"/>
      <c r="F1741" s="29"/>
      <c r="G1741" s="23" t="s">
        <v>164</v>
      </c>
      <c r="L1741" s="34" t="s">
        <v>104</v>
      </c>
    </row>
    <row r="1742" spans="1:12" ht="15.75" hidden="1" customHeight="1" outlineLevel="2" x14ac:dyDescent="0.25">
      <c r="B1742" s="33" t="str">
        <f t="shared" si="172"/>
        <v>Power Scale - Circuit 86</v>
      </c>
      <c r="C1742" s="34">
        <f t="shared" si="173"/>
        <v>86</v>
      </c>
      <c r="D1742" s="28">
        <f t="shared" si="174"/>
        <v>5181</v>
      </c>
      <c r="E1742" s="27"/>
      <c r="F1742" s="29"/>
      <c r="G1742" s="23" t="s">
        <v>164</v>
      </c>
      <c r="L1742" s="34" t="s">
        <v>104</v>
      </c>
    </row>
    <row r="1743" spans="1:12" ht="15.75" hidden="1" customHeight="1" outlineLevel="2" x14ac:dyDescent="0.25">
      <c r="B1743" s="33" t="str">
        <f t="shared" si="172"/>
        <v>Power Scale - Circuit 87</v>
      </c>
      <c r="C1743" s="34">
        <f t="shared" si="173"/>
        <v>87</v>
      </c>
      <c r="D1743" s="28">
        <f t="shared" si="174"/>
        <v>5182</v>
      </c>
      <c r="E1743" s="27"/>
      <c r="F1743" s="29"/>
      <c r="G1743" s="23" t="s">
        <v>164</v>
      </c>
      <c r="L1743" s="34" t="s">
        <v>104</v>
      </c>
    </row>
    <row r="1744" spans="1:12" ht="15.75" hidden="1" customHeight="1" outlineLevel="2" x14ac:dyDescent="0.25">
      <c r="B1744" s="33" t="str">
        <f t="shared" si="172"/>
        <v>Power Scale - Circuit 88</v>
      </c>
      <c r="C1744" s="34">
        <f t="shared" si="173"/>
        <v>88</v>
      </c>
      <c r="D1744" s="28">
        <f t="shared" si="174"/>
        <v>5183</v>
      </c>
      <c r="E1744" s="27"/>
      <c r="F1744" s="29"/>
      <c r="G1744" s="23" t="s">
        <v>164</v>
      </c>
      <c r="L1744" s="34" t="s">
        <v>104</v>
      </c>
    </row>
    <row r="1745" spans="1:16" ht="15.75" hidden="1" customHeight="1" outlineLevel="2" x14ac:dyDescent="0.25">
      <c r="B1745" s="33" t="str">
        <f t="shared" si="172"/>
        <v>Power Scale - Circuit 89</v>
      </c>
      <c r="C1745" s="34">
        <f t="shared" si="173"/>
        <v>89</v>
      </c>
      <c r="D1745" s="28">
        <f t="shared" si="174"/>
        <v>5184</v>
      </c>
      <c r="E1745" s="27"/>
      <c r="F1745" s="29"/>
      <c r="G1745" s="23" t="s">
        <v>164</v>
      </c>
      <c r="L1745" s="34" t="s">
        <v>104</v>
      </c>
    </row>
    <row r="1746" spans="1:16" ht="15.75" hidden="1" customHeight="1" outlineLevel="2" x14ac:dyDescent="0.25">
      <c r="B1746" s="33" t="str">
        <f t="shared" si="172"/>
        <v>Power Scale - Circuit 90</v>
      </c>
      <c r="C1746" s="34">
        <f t="shared" si="173"/>
        <v>90</v>
      </c>
      <c r="D1746" s="28">
        <f t="shared" si="174"/>
        <v>5185</v>
      </c>
      <c r="E1746" s="27"/>
      <c r="F1746" s="29"/>
      <c r="G1746" s="23" t="s">
        <v>164</v>
      </c>
      <c r="L1746" s="34" t="s">
        <v>104</v>
      </c>
    </row>
    <row r="1747" spans="1:16" ht="15.75" hidden="1" customHeight="1" outlineLevel="2" x14ac:dyDescent="0.25">
      <c r="B1747" s="33" t="str">
        <f t="shared" si="172"/>
        <v>Power Scale - Circuit 91</v>
      </c>
      <c r="C1747" s="34">
        <f t="shared" si="173"/>
        <v>91</v>
      </c>
      <c r="D1747" s="28">
        <f t="shared" si="174"/>
        <v>5186</v>
      </c>
      <c r="E1747" s="27"/>
      <c r="F1747" s="29"/>
      <c r="G1747" s="23" t="s">
        <v>164</v>
      </c>
      <c r="L1747" s="34" t="s">
        <v>104</v>
      </c>
    </row>
    <row r="1748" spans="1:16" ht="15.75" hidden="1" customHeight="1" outlineLevel="2" x14ac:dyDescent="0.25">
      <c r="B1748" s="33" t="str">
        <f t="shared" si="172"/>
        <v>Power Scale - Circuit 92</v>
      </c>
      <c r="C1748" s="34">
        <f t="shared" si="173"/>
        <v>92</v>
      </c>
      <c r="D1748" s="28">
        <f t="shared" si="174"/>
        <v>5187</v>
      </c>
      <c r="E1748" s="27"/>
      <c r="F1748" s="29"/>
      <c r="G1748" s="23" t="s">
        <v>164</v>
      </c>
      <c r="L1748" s="34" t="s">
        <v>104</v>
      </c>
    </row>
    <row r="1749" spans="1:16" ht="15.75" hidden="1" customHeight="1" outlineLevel="2" x14ac:dyDescent="0.25">
      <c r="B1749" s="33" t="str">
        <f t="shared" si="172"/>
        <v>Power Scale - Circuit 93</v>
      </c>
      <c r="C1749" s="34">
        <f t="shared" si="173"/>
        <v>93</v>
      </c>
      <c r="D1749" s="28">
        <f t="shared" si="174"/>
        <v>5188</v>
      </c>
      <c r="E1749" s="27"/>
      <c r="F1749" s="29"/>
      <c r="G1749" s="23" t="s">
        <v>164</v>
      </c>
      <c r="L1749" s="34" t="s">
        <v>104</v>
      </c>
    </row>
    <row r="1750" spans="1:16" ht="15.75" hidden="1" customHeight="1" outlineLevel="2" x14ac:dyDescent="0.25">
      <c r="B1750" s="33" t="str">
        <f t="shared" si="172"/>
        <v>Power Scale - Circuit 94</v>
      </c>
      <c r="C1750" s="34">
        <f t="shared" si="173"/>
        <v>94</v>
      </c>
      <c r="D1750" s="28">
        <f t="shared" si="174"/>
        <v>5189</v>
      </c>
      <c r="E1750" s="27"/>
      <c r="F1750" s="29"/>
      <c r="G1750" s="23" t="s">
        <v>164</v>
      </c>
      <c r="L1750" s="34" t="s">
        <v>104</v>
      </c>
    </row>
    <row r="1751" spans="1:16" ht="15.75" hidden="1" customHeight="1" outlineLevel="2" x14ac:dyDescent="0.25">
      <c r="B1751" s="33" t="str">
        <f t="shared" si="172"/>
        <v>Power Scale - Circuit 95</v>
      </c>
      <c r="C1751" s="34">
        <f t="shared" si="173"/>
        <v>95</v>
      </c>
      <c r="D1751" s="28">
        <f t="shared" si="174"/>
        <v>5190</v>
      </c>
      <c r="E1751" s="27"/>
      <c r="F1751" s="29"/>
      <c r="G1751" s="23" t="s">
        <v>164</v>
      </c>
      <c r="L1751" s="34" t="s">
        <v>104</v>
      </c>
    </row>
    <row r="1752" spans="1:16" ht="15.75" hidden="1" customHeight="1" outlineLevel="2" x14ac:dyDescent="0.25">
      <c r="B1752" s="33" t="str">
        <f t="shared" si="172"/>
        <v>Power Scale - Circuit 96</v>
      </c>
      <c r="C1752" s="34">
        <f t="shared" si="173"/>
        <v>96</v>
      </c>
      <c r="D1752" s="28">
        <f t="shared" si="174"/>
        <v>5191</v>
      </c>
      <c r="E1752" s="27"/>
      <c r="F1752" s="29"/>
      <c r="G1752" s="23" t="s">
        <v>164</v>
      </c>
      <c r="L1752" s="34" t="s">
        <v>104</v>
      </c>
    </row>
    <row r="1753" spans="1:16" outlineLevel="1" collapsed="1" x14ac:dyDescent="0.25">
      <c r="D1753" s="28"/>
      <c r="E1753" s="27"/>
      <c r="F1753" s="29"/>
    </row>
    <row r="1754" spans="1:16" s="69" customFormat="1" outlineLevel="1" x14ac:dyDescent="0.25">
      <c r="A1754" s="68"/>
      <c r="B1754" s="26" t="s">
        <v>18</v>
      </c>
      <c r="C1754" s="26"/>
      <c r="D1754" s="28">
        <f>E1656+1</f>
        <v>5192</v>
      </c>
      <c r="E1754" s="27">
        <f>D1850</f>
        <v>5287</v>
      </c>
      <c r="F1754" s="29"/>
      <c r="G1754" s="30" t="s">
        <v>164</v>
      </c>
      <c r="H1754" s="28"/>
      <c r="I1754" s="30"/>
      <c r="J1754" s="135"/>
      <c r="K1754" s="136"/>
      <c r="L1754" s="27" t="s">
        <v>104</v>
      </c>
      <c r="M1754" s="27"/>
      <c r="N1754" s="27"/>
      <c r="O1754" s="27"/>
      <c r="P1754" s="26" t="s">
        <v>835</v>
      </c>
    </row>
    <row r="1755" spans="1:16" ht="15.75" hidden="1" customHeight="1" outlineLevel="2" x14ac:dyDescent="0.25">
      <c r="B1755" s="33" t="str">
        <f>CONCATENATE("Current Scale - Circuit ",C1755)</f>
        <v>Current Scale - Circuit 1</v>
      </c>
      <c r="C1755" s="34">
        <v>1</v>
      </c>
      <c r="D1755" s="28">
        <f>D1754</f>
        <v>5192</v>
      </c>
      <c r="E1755" s="27"/>
      <c r="F1755" s="29"/>
      <c r="G1755" s="23" t="s">
        <v>164</v>
      </c>
      <c r="L1755" s="34" t="s">
        <v>104</v>
      </c>
    </row>
    <row r="1756" spans="1:16" ht="15.75" hidden="1" customHeight="1" outlineLevel="2" x14ac:dyDescent="0.25">
      <c r="B1756" s="33" t="str">
        <f t="shared" ref="B1756:B1819" si="175">CONCATENATE("Current Scale - Circuit ",C1756)</f>
        <v>Current Scale - Circuit 2</v>
      </c>
      <c r="C1756" s="34">
        <f t="shared" ref="C1756:C1787" si="176">C1755+1</f>
        <v>2</v>
      </c>
      <c r="D1756" s="28">
        <f t="shared" ref="D1756:D1787" si="177">D1755+1</f>
        <v>5193</v>
      </c>
      <c r="E1756" s="27"/>
      <c r="F1756" s="29"/>
      <c r="G1756" s="23" t="s">
        <v>164</v>
      </c>
      <c r="L1756" s="34" t="s">
        <v>104</v>
      </c>
    </row>
    <row r="1757" spans="1:16" ht="15.75" hidden="1" customHeight="1" outlineLevel="2" x14ac:dyDescent="0.25">
      <c r="B1757" s="33" t="str">
        <f t="shared" si="175"/>
        <v>Current Scale - Circuit 3</v>
      </c>
      <c r="C1757" s="34">
        <f t="shared" si="176"/>
        <v>3</v>
      </c>
      <c r="D1757" s="28">
        <f t="shared" si="177"/>
        <v>5194</v>
      </c>
      <c r="E1757" s="27"/>
      <c r="F1757" s="29"/>
      <c r="G1757" s="23" t="s">
        <v>164</v>
      </c>
      <c r="L1757" s="34" t="s">
        <v>104</v>
      </c>
    </row>
    <row r="1758" spans="1:16" ht="15" hidden="1" customHeight="1" outlineLevel="2" x14ac:dyDescent="0.25">
      <c r="A1758" s="34"/>
      <c r="B1758" s="33" t="str">
        <f t="shared" si="175"/>
        <v>Current Scale - Circuit 4</v>
      </c>
      <c r="C1758" s="34">
        <f t="shared" si="176"/>
        <v>4</v>
      </c>
      <c r="D1758" s="28">
        <f t="shared" si="177"/>
        <v>5195</v>
      </c>
      <c r="E1758" s="27"/>
      <c r="F1758" s="29"/>
      <c r="G1758" s="23" t="s">
        <v>164</v>
      </c>
      <c r="L1758" s="34" t="s">
        <v>104</v>
      </c>
    </row>
    <row r="1759" spans="1:16" ht="15" hidden="1" customHeight="1" outlineLevel="2" x14ac:dyDescent="0.25">
      <c r="A1759" s="34"/>
      <c r="B1759" s="33" t="str">
        <f t="shared" si="175"/>
        <v>Current Scale - Circuit 5</v>
      </c>
      <c r="C1759" s="34">
        <f t="shared" si="176"/>
        <v>5</v>
      </c>
      <c r="D1759" s="28">
        <f t="shared" si="177"/>
        <v>5196</v>
      </c>
      <c r="E1759" s="27"/>
      <c r="F1759" s="29"/>
      <c r="G1759" s="23" t="s">
        <v>164</v>
      </c>
      <c r="L1759" s="34" t="s">
        <v>104</v>
      </c>
    </row>
    <row r="1760" spans="1:16" ht="15" hidden="1" customHeight="1" outlineLevel="2" x14ac:dyDescent="0.25">
      <c r="A1760" s="34"/>
      <c r="B1760" s="33" t="str">
        <f t="shared" si="175"/>
        <v>Current Scale - Circuit 6</v>
      </c>
      <c r="C1760" s="34">
        <f t="shared" si="176"/>
        <v>6</v>
      </c>
      <c r="D1760" s="28">
        <f t="shared" si="177"/>
        <v>5197</v>
      </c>
      <c r="E1760" s="27"/>
      <c r="F1760" s="29"/>
      <c r="G1760" s="23" t="s">
        <v>164</v>
      </c>
      <c r="L1760" s="34" t="s">
        <v>104</v>
      </c>
    </row>
    <row r="1761" spans="1:12" ht="15" hidden="1" customHeight="1" outlineLevel="2" x14ac:dyDescent="0.25">
      <c r="A1761" s="34"/>
      <c r="B1761" s="33" t="str">
        <f t="shared" si="175"/>
        <v>Current Scale - Circuit 7</v>
      </c>
      <c r="C1761" s="34">
        <f t="shared" si="176"/>
        <v>7</v>
      </c>
      <c r="D1761" s="28">
        <f t="shared" si="177"/>
        <v>5198</v>
      </c>
      <c r="E1761" s="27"/>
      <c r="F1761" s="29"/>
      <c r="G1761" s="23" t="s">
        <v>164</v>
      </c>
      <c r="L1761" s="34" t="s">
        <v>104</v>
      </c>
    </row>
    <row r="1762" spans="1:12" ht="15" hidden="1" customHeight="1" outlineLevel="2" x14ac:dyDescent="0.25">
      <c r="A1762" s="34"/>
      <c r="B1762" s="33" t="str">
        <f t="shared" si="175"/>
        <v>Current Scale - Circuit 8</v>
      </c>
      <c r="C1762" s="34">
        <f t="shared" si="176"/>
        <v>8</v>
      </c>
      <c r="D1762" s="28">
        <f t="shared" si="177"/>
        <v>5199</v>
      </c>
      <c r="E1762" s="27"/>
      <c r="F1762" s="29"/>
      <c r="G1762" s="23" t="s">
        <v>164</v>
      </c>
      <c r="L1762" s="34" t="s">
        <v>104</v>
      </c>
    </row>
    <row r="1763" spans="1:12" ht="15" hidden="1" customHeight="1" outlineLevel="2" x14ac:dyDescent="0.25">
      <c r="A1763" s="34"/>
      <c r="B1763" s="33" t="str">
        <f t="shared" si="175"/>
        <v>Current Scale - Circuit 9</v>
      </c>
      <c r="C1763" s="34">
        <f t="shared" si="176"/>
        <v>9</v>
      </c>
      <c r="D1763" s="28">
        <f t="shared" si="177"/>
        <v>5200</v>
      </c>
      <c r="E1763" s="27"/>
      <c r="F1763" s="29"/>
      <c r="G1763" s="23" t="s">
        <v>164</v>
      </c>
      <c r="L1763" s="34" t="s">
        <v>104</v>
      </c>
    </row>
    <row r="1764" spans="1:12" ht="15" hidden="1" customHeight="1" outlineLevel="2" x14ac:dyDescent="0.25">
      <c r="A1764" s="34"/>
      <c r="B1764" s="33" t="str">
        <f t="shared" si="175"/>
        <v>Current Scale - Circuit 10</v>
      </c>
      <c r="C1764" s="34">
        <f t="shared" si="176"/>
        <v>10</v>
      </c>
      <c r="D1764" s="28">
        <f t="shared" si="177"/>
        <v>5201</v>
      </c>
      <c r="E1764" s="27"/>
      <c r="F1764" s="29"/>
      <c r="G1764" s="23" t="s">
        <v>164</v>
      </c>
      <c r="L1764" s="34" t="s">
        <v>104</v>
      </c>
    </row>
    <row r="1765" spans="1:12" ht="15" hidden="1" customHeight="1" outlineLevel="2" x14ac:dyDescent="0.25">
      <c r="A1765" s="34"/>
      <c r="B1765" s="33" t="str">
        <f t="shared" si="175"/>
        <v>Current Scale - Circuit 11</v>
      </c>
      <c r="C1765" s="34">
        <f t="shared" si="176"/>
        <v>11</v>
      </c>
      <c r="D1765" s="28">
        <f t="shared" si="177"/>
        <v>5202</v>
      </c>
      <c r="E1765" s="27"/>
      <c r="F1765" s="29"/>
      <c r="G1765" s="23" t="s">
        <v>164</v>
      </c>
      <c r="L1765" s="34" t="s">
        <v>104</v>
      </c>
    </row>
    <row r="1766" spans="1:12" ht="15" hidden="1" customHeight="1" outlineLevel="2" x14ac:dyDescent="0.25">
      <c r="A1766" s="34"/>
      <c r="B1766" s="33" t="str">
        <f t="shared" si="175"/>
        <v>Current Scale - Circuit 12</v>
      </c>
      <c r="C1766" s="34">
        <f t="shared" si="176"/>
        <v>12</v>
      </c>
      <c r="D1766" s="28">
        <f t="shared" si="177"/>
        <v>5203</v>
      </c>
      <c r="E1766" s="27"/>
      <c r="F1766" s="29"/>
      <c r="G1766" s="23" t="s">
        <v>164</v>
      </c>
      <c r="L1766" s="34" t="s">
        <v>104</v>
      </c>
    </row>
    <row r="1767" spans="1:12" ht="15" hidden="1" customHeight="1" outlineLevel="2" x14ac:dyDescent="0.25">
      <c r="A1767" s="34"/>
      <c r="B1767" s="33" t="str">
        <f t="shared" si="175"/>
        <v>Current Scale - Circuit 13</v>
      </c>
      <c r="C1767" s="34">
        <f t="shared" si="176"/>
        <v>13</v>
      </c>
      <c r="D1767" s="28">
        <f t="shared" si="177"/>
        <v>5204</v>
      </c>
      <c r="E1767" s="27"/>
      <c r="F1767" s="29"/>
      <c r="G1767" s="23" t="s">
        <v>164</v>
      </c>
      <c r="L1767" s="34" t="s">
        <v>104</v>
      </c>
    </row>
    <row r="1768" spans="1:12" ht="15" hidden="1" customHeight="1" outlineLevel="2" x14ac:dyDescent="0.25">
      <c r="A1768" s="34"/>
      <c r="B1768" s="33" t="str">
        <f t="shared" si="175"/>
        <v>Current Scale - Circuit 14</v>
      </c>
      <c r="C1768" s="34">
        <f t="shared" si="176"/>
        <v>14</v>
      </c>
      <c r="D1768" s="28">
        <f t="shared" si="177"/>
        <v>5205</v>
      </c>
      <c r="E1768" s="27"/>
      <c r="F1768" s="29"/>
      <c r="G1768" s="23" t="s">
        <v>164</v>
      </c>
      <c r="L1768" s="34" t="s">
        <v>104</v>
      </c>
    </row>
    <row r="1769" spans="1:12" ht="15" hidden="1" customHeight="1" outlineLevel="2" x14ac:dyDescent="0.25">
      <c r="A1769" s="34"/>
      <c r="B1769" s="33" t="str">
        <f t="shared" si="175"/>
        <v>Current Scale - Circuit 15</v>
      </c>
      <c r="C1769" s="34">
        <f t="shared" si="176"/>
        <v>15</v>
      </c>
      <c r="D1769" s="28">
        <f t="shared" si="177"/>
        <v>5206</v>
      </c>
      <c r="E1769" s="27"/>
      <c r="F1769" s="29"/>
      <c r="G1769" s="23" t="s">
        <v>164</v>
      </c>
      <c r="L1769" s="34" t="s">
        <v>104</v>
      </c>
    </row>
    <row r="1770" spans="1:12" ht="15" hidden="1" customHeight="1" outlineLevel="2" x14ac:dyDescent="0.25">
      <c r="A1770" s="34"/>
      <c r="B1770" s="33" t="str">
        <f t="shared" si="175"/>
        <v>Current Scale - Circuit 16</v>
      </c>
      <c r="C1770" s="34">
        <f t="shared" si="176"/>
        <v>16</v>
      </c>
      <c r="D1770" s="28">
        <f t="shared" si="177"/>
        <v>5207</v>
      </c>
      <c r="E1770" s="27"/>
      <c r="F1770" s="29"/>
      <c r="G1770" s="23" t="s">
        <v>164</v>
      </c>
      <c r="L1770" s="34" t="s">
        <v>104</v>
      </c>
    </row>
    <row r="1771" spans="1:12" ht="15" hidden="1" customHeight="1" outlineLevel="2" x14ac:dyDescent="0.25">
      <c r="A1771" s="34"/>
      <c r="B1771" s="33" t="str">
        <f t="shared" si="175"/>
        <v>Current Scale - Circuit 17</v>
      </c>
      <c r="C1771" s="34">
        <f t="shared" si="176"/>
        <v>17</v>
      </c>
      <c r="D1771" s="28">
        <f t="shared" si="177"/>
        <v>5208</v>
      </c>
      <c r="E1771" s="27"/>
      <c r="F1771" s="29"/>
      <c r="G1771" s="23" t="s">
        <v>164</v>
      </c>
      <c r="L1771" s="34" t="s">
        <v>104</v>
      </c>
    </row>
    <row r="1772" spans="1:12" ht="15" hidden="1" customHeight="1" outlineLevel="2" x14ac:dyDescent="0.25">
      <c r="A1772" s="34"/>
      <c r="B1772" s="33" t="str">
        <f t="shared" si="175"/>
        <v>Current Scale - Circuit 18</v>
      </c>
      <c r="C1772" s="34">
        <f t="shared" si="176"/>
        <v>18</v>
      </c>
      <c r="D1772" s="28">
        <f t="shared" si="177"/>
        <v>5209</v>
      </c>
      <c r="E1772" s="27"/>
      <c r="F1772" s="29"/>
      <c r="G1772" s="23" t="s">
        <v>164</v>
      </c>
      <c r="L1772" s="34" t="s">
        <v>104</v>
      </c>
    </row>
    <row r="1773" spans="1:12" ht="15" hidden="1" customHeight="1" outlineLevel="2" x14ac:dyDescent="0.25">
      <c r="A1773" s="34"/>
      <c r="B1773" s="33" t="str">
        <f t="shared" si="175"/>
        <v>Current Scale - Circuit 19</v>
      </c>
      <c r="C1773" s="34">
        <f t="shared" si="176"/>
        <v>19</v>
      </c>
      <c r="D1773" s="28">
        <f t="shared" si="177"/>
        <v>5210</v>
      </c>
      <c r="E1773" s="27"/>
      <c r="F1773" s="29"/>
      <c r="G1773" s="23" t="s">
        <v>164</v>
      </c>
      <c r="L1773" s="34" t="s">
        <v>104</v>
      </c>
    </row>
    <row r="1774" spans="1:12" ht="15" hidden="1" customHeight="1" outlineLevel="2" x14ac:dyDescent="0.25">
      <c r="A1774" s="34"/>
      <c r="B1774" s="33" t="str">
        <f t="shared" si="175"/>
        <v>Current Scale - Circuit 20</v>
      </c>
      <c r="C1774" s="34">
        <f t="shared" si="176"/>
        <v>20</v>
      </c>
      <c r="D1774" s="28">
        <f t="shared" si="177"/>
        <v>5211</v>
      </c>
      <c r="E1774" s="27"/>
      <c r="F1774" s="29"/>
      <c r="G1774" s="23" t="s">
        <v>164</v>
      </c>
      <c r="L1774" s="34" t="s">
        <v>104</v>
      </c>
    </row>
    <row r="1775" spans="1:12" ht="15" hidden="1" customHeight="1" outlineLevel="2" x14ac:dyDescent="0.25">
      <c r="A1775" s="34"/>
      <c r="B1775" s="33" t="str">
        <f t="shared" si="175"/>
        <v>Current Scale - Circuit 21</v>
      </c>
      <c r="C1775" s="34">
        <f t="shared" si="176"/>
        <v>21</v>
      </c>
      <c r="D1775" s="28">
        <f t="shared" si="177"/>
        <v>5212</v>
      </c>
      <c r="E1775" s="27"/>
      <c r="F1775" s="29"/>
      <c r="G1775" s="23" t="s">
        <v>164</v>
      </c>
      <c r="L1775" s="34" t="s">
        <v>104</v>
      </c>
    </row>
    <row r="1776" spans="1:12" ht="15" hidden="1" customHeight="1" outlineLevel="2" x14ac:dyDescent="0.25">
      <c r="A1776" s="34"/>
      <c r="B1776" s="33" t="str">
        <f t="shared" si="175"/>
        <v>Current Scale - Circuit 22</v>
      </c>
      <c r="C1776" s="34">
        <f t="shared" si="176"/>
        <v>22</v>
      </c>
      <c r="D1776" s="28">
        <f t="shared" si="177"/>
        <v>5213</v>
      </c>
      <c r="E1776" s="27"/>
      <c r="F1776" s="29"/>
      <c r="G1776" s="23" t="s">
        <v>164</v>
      </c>
      <c r="L1776" s="34" t="s">
        <v>104</v>
      </c>
    </row>
    <row r="1777" spans="1:12" ht="15" hidden="1" customHeight="1" outlineLevel="2" x14ac:dyDescent="0.25">
      <c r="A1777" s="34"/>
      <c r="B1777" s="33" t="str">
        <f t="shared" si="175"/>
        <v>Current Scale - Circuit 23</v>
      </c>
      <c r="C1777" s="34">
        <f t="shared" si="176"/>
        <v>23</v>
      </c>
      <c r="D1777" s="28">
        <f t="shared" si="177"/>
        <v>5214</v>
      </c>
      <c r="E1777" s="27"/>
      <c r="F1777" s="29"/>
      <c r="G1777" s="23" t="s">
        <v>164</v>
      </c>
      <c r="L1777" s="34" t="s">
        <v>104</v>
      </c>
    </row>
    <row r="1778" spans="1:12" ht="15" hidden="1" customHeight="1" outlineLevel="2" x14ac:dyDescent="0.25">
      <c r="A1778" s="34"/>
      <c r="B1778" s="33" t="str">
        <f t="shared" si="175"/>
        <v>Current Scale - Circuit 24</v>
      </c>
      <c r="C1778" s="34">
        <f t="shared" si="176"/>
        <v>24</v>
      </c>
      <c r="D1778" s="28">
        <f t="shared" si="177"/>
        <v>5215</v>
      </c>
      <c r="E1778" s="27"/>
      <c r="F1778" s="29"/>
      <c r="G1778" s="23" t="s">
        <v>164</v>
      </c>
      <c r="L1778" s="34" t="s">
        <v>104</v>
      </c>
    </row>
    <row r="1779" spans="1:12" ht="15" hidden="1" customHeight="1" outlineLevel="2" x14ac:dyDescent="0.25">
      <c r="A1779" s="34"/>
      <c r="B1779" s="33" t="str">
        <f t="shared" si="175"/>
        <v>Current Scale - Circuit 25</v>
      </c>
      <c r="C1779" s="34">
        <f t="shared" si="176"/>
        <v>25</v>
      </c>
      <c r="D1779" s="28">
        <f t="shared" si="177"/>
        <v>5216</v>
      </c>
      <c r="E1779" s="27"/>
      <c r="F1779" s="29"/>
      <c r="G1779" s="23" t="s">
        <v>164</v>
      </c>
      <c r="L1779" s="34" t="s">
        <v>104</v>
      </c>
    </row>
    <row r="1780" spans="1:12" ht="15" hidden="1" customHeight="1" outlineLevel="2" x14ac:dyDescent="0.25">
      <c r="A1780" s="34"/>
      <c r="B1780" s="33" t="str">
        <f t="shared" si="175"/>
        <v>Current Scale - Circuit 26</v>
      </c>
      <c r="C1780" s="34">
        <f t="shared" si="176"/>
        <v>26</v>
      </c>
      <c r="D1780" s="28">
        <f t="shared" si="177"/>
        <v>5217</v>
      </c>
      <c r="E1780" s="27"/>
      <c r="F1780" s="29"/>
      <c r="G1780" s="23" t="s">
        <v>164</v>
      </c>
      <c r="L1780" s="34" t="s">
        <v>104</v>
      </c>
    </row>
    <row r="1781" spans="1:12" ht="15" hidden="1" customHeight="1" outlineLevel="2" x14ac:dyDescent="0.25">
      <c r="A1781" s="34"/>
      <c r="B1781" s="33" t="str">
        <f t="shared" si="175"/>
        <v>Current Scale - Circuit 27</v>
      </c>
      <c r="C1781" s="34">
        <f t="shared" si="176"/>
        <v>27</v>
      </c>
      <c r="D1781" s="28">
        <f t="shared" si="177"/>
        <v>5218</v>
      </c>
      <c r="E1781" s="27"/>
      <c r="F1781" s="29"/>
      <c r="G1781" s="23" t="s">
        <v>164</v>
      </c>
      <c r="L1781" s="34" t="s">
        <v>104</v>
      </c>
    </row>
    <row r="1782" spans="1:12" ht="15" hidden="1" customHeight="1" outlineLevel="2" x14ac:dyDescent="0.25">
      <c r="A1782" s="34"/>
      <c r="B1782" s="33" t="str">
        <f t="shared" si="175"/>
        <v>Current Scale - Circuit 28</v>
      </c>
      <c r="C1782" s="34">
        <f t="shared" si="176"/>
        <v>28</v>
      </c>
      <c r="D1782" s="28">
        <f t="shared" si="177"/>
        <v>5219</v>
      </c>
      <c r="E1782" s="27"/>
      <c r="F1782" s="29"/>
      <c r="G1782" s="23" t="s">
        <v>164</v>
      </c>
      <c r="L1782" s="34" t="s">
        <v>104</v>
      </c>
    </row>
    <row r="1783" spans="1:12" ht="15" hidden="1" customHeight="1" outlineLevel="2" x14ac:dyDescent="0.25">
      <c r="A1783" s="34"/>
      <c r="B1783" s="33" t="str">
        <f t="shared" si="175"/>
        <v>Current Scale - Circuit 29</v>
      </c>
      <c r="C1783" s="34">
        <f t="shared" si="176"/>
        <v>29</v>
      </c>
      <c r="D1783" s="28">
        <f t="shared" si="177"/>
        <v>5220</v>
      </c>
      <c r="E1783" s="27"/>
      <c r="F1783" s="29"/>
      <c r="G1783" s="23" t="s">
        <v>164</v>
      </c>
      <c r="L1783" s="34" t="s">
        <v>104</v>
      </c>
    </row>
    <row r="1784" spans="1:12" ht="15" hidden="1" customHeight="1" outlineLevel="2" x14ac:dyDescent="0.25">
      <c r="A1784" s="34"/>
      <c r="B1784" s="33" t="str">
        <f t="shared" si="175"/>
        <v>Current Scale - Circuit 30</v>
      </c>
      <c r="C1784" s="34">
        <f t="shared" si="176"/>
        <v>30</v>
      </c>
      <c r="D1784" s="28">
        <f t="shared" si="177"/>
        <v>5221</v>
      </c>
      <c r="E1784" s="27"/>
      <c r="F1784" s="29"/>
      <c r="G1784" s="23" t="s">
        <v>164</v>
      </c>
      <c r="L1784" s="34" t="s">
        <v>104</v>
      </c>
    </row>
    <row r="1785" spans="1:12" ht="15" hidden="1" customHeight="1" outlineLevel="2" x14ac:dyDescent="0.25">
      <c r="A1785" s="34"/>
      <c r="B1785" s="33" t="str">
        <f t="shared" si="175"/>
        <v>Current Scale - Circuit 31</v>
      </c>
      <c r="C1785" s="34">
        <f t="shared" si="176"/>
        <v>31</v>
      </c>
      <c r="D1785" s="28">
        <f t="shared" si="177"/>
        <v>5222</v>
      </c>
      <c r="E1785" s="27"/>
      <c r="F1785" s="29"/>
      <c r="G1785" s="23" t="s">
        <v>164</v>
      </c>
      <c r="L1785" s="34" t="s">
        <v>104</v>
      </c>
    </row>
    <row r="1786" spans="1:12" ht="15" hidden="1" customHeight="1" outlineLevel="2" x14ac:dyDescent="0.25">
      <c r="A1786" s="34"/>
      <c r="B1786" s="33" t="str">
        <f t="shared" si="175"/>
        <v>Current Scale - Circuit 32</v>
      </c>
      <c r="C1786" s="34">
        <f t="shared" si="176"/>
        <v>32</v>
      </c>
      <c r="D1786" s="28">
        <f t="shared" si="177"/>
        <v>5223</v>
      </c>
      <c r="E1786" s="27"/>
      <c r="F1786" s="29"/>
      <c r="G1786" s="23" t="s">
        <v>164</v>
      </c>
      <c r="L1786" s="34" t="s">
        <v>104</v>
      </c>
    </row>
    <row r="1787" spans="1:12" ht="15" hidden="1" customHeight="1" outlineLevel="2" x14ac:dyDescent="0.25">
      <c r="A1787" s="34"/>
      <c r="B1787" s="33" t="str">
        <f t="shared" si="175"/>
        <v>Current Scale - Circuit 33</v>
      </c>
      <c r="C1787" s="34">
        <f t="shared" si="176"/>
        <v>33</v>
      </c>
      <c r="D1787" s="28">
        <f t="shared" si="177"/>
        <v>5224</v>
      </c>
      <c r="E1787" s="27"/>
      <c r="F1787" s="29"/>
      <c r="G1787" s="23" t="s">
        <v>164</v>
      </c>
      <c r="L1787" s="34" t="s">
        <v>104</v>
      </c>
    </row>
    <row r="1788" spans="1:12" ht="15" hidden="1" customHeight="1" outlineLevel="2" x14ac:dyDescent="0.25">
      <c r="A1788" s="34"/>
      <c r="B1788" s="33" t="str">
        <f t="shared" si="175"/>
        <v>Current Scale - Circuit 34</v>
      </c>
      <c r="C1788" s="34">
        <f t="shared" ref="C1788:C1819" si="178">C1787+1</f>
        <v>34</v>
      </c>
      <c r="D1788" s="28">
        <f t="shared" ref="D1788:D1819" si="179">D1787+1</f>
        <v>5225</v>
      </c>
      <c r="E1788" s="27"/>
      <c r="F1788" s="29"/>
      <c r="G1788" s="23" t="s">
        <v>164</v>
      </c>
      <c r="L1788" s="34" t="s">
        <v>104</v>
      </c>
    </row>
    <row r="1789" spans="1:12" ht="15" hidden="1" customHeight="1" outlineLevel="2" x14ac:dyDescent="0.25">
      <c r="A1789" s="34"/>
      <c r="B1789" s="33" t="str">
        <f t="shared" si="175"/>
        <v>Current Scale - Circuit 35</v>
      </c>
      <c r="C1789" s="34">
        <f t="shared" si="178"/>
        <v>35</v>
      </c>
      <c r="D1789" s="28">
        <f t="shared" si="179"/>
        <v>5226</v>
      </c>
      <c r="E1789" s="27"/>
      <c r="F1789" s="29"/>
      <c r="G1789" s="23" t="s">
        <v>164</v>
      </c>
      <c r="L1789" s="34" t="s">
        <v>104</v>
      </c>
    </row>
    <row r="1790" spans="1:12" ht="15" hidden="1" customHeight="1" outlineLevel="2" x14ac:dyDescent="0.25">
      <c r="A1790" s="34"/>
      <c r="B1790" s="33" t="str">
        <f t="shared" si="175"/>
        <v>Current Scale - Circuit 36</v>
      </c>
      <c r="C1790" s="34">
        <f t="shared" si="178"/>
        <v>36</v>
      </c>
      <c r="D1790" s="28">
        <f t="shared" si="179"/>
        <v>5227</v>
      </c>
      <c r="E1790" s="27"/>
      <c r="F1790" s="29"/>
      <c r="G1790" s="23" t="s">
        <v>164</v>
      </c>
      <c r="L1790" s="34" t="s">
        <v>104</v>
      </c>
    </row>
    <row r="1791" spans="1:12" ht="15" hidden="1" customHeight="1" outlineLevel="2" x14ac:dyDescent="0.25">
      <c r="A1791" s="34"/>
      <c r="B1791" s="33" t="str">
        <f t="shared" si="175"/>
        <v>Current Scale - Circuit 37</v>
      </c>
      <c r="C1791" s="34">
        <f t="shared" si="178"/>
        <v>37</v>
      </c>
      <c r="D1791" s="28">
        <f t="shared" si="179"/>
        <v>5228</v>
      </c>
      <c r="E1791" s="27"/>
      <c r="F1791" s="29"/>
      <c r="G1791" s="23" t="s">
        <v>164</v>
      </c>
      <c r="L1791" s="34" t="s">
        <v>104</v>
      </c>
    </row>
    <row r="1792" spans="1:12" ht="15" hidden="1" customHeight="1" outlineLevel="2" x14ac:dyDescent="0.25">
      <c r="A1792" s="34"/>
      <c r="B1792" s="33" t="str">
        <f t="shared" si="175"/>
        <v>Current Scale - Circuit 38</v>
      </c>
      <c r="C1792" s="34">
        <f t="shared" si="178"/>
        <v>38</v>
      </c>
      <c r="D1792" s="28">
        <f t="shared" si="179"/>
        <v>5229</v>
      </c>
      <c r="E1792" s="27"/>
      <c r="F1792" s="29"/>
      <c r="G1792" s="23" t="s">
        <v>164</v>
      </c>
      <c r="L1792" s="34" t="s">
        <v>104</v>
      </c>
    </row>
    <row r="1793" spans="1:12" ht="15" hidden="1" customHeight="1" outlineLevel="2" x14ac:dyDescent="0.25">
      <c r="A1793" s="34"/>
      <c r="B1793" s="33" t="str">
        <f t="shared" si="175"/>
        <v>Current Scale - Circuit 39</v>
      </c>
      <c r="C1793" s="34">
        <f t="shared" si="178"/>
        <v>39</v>
      </c>
      <c r="D1793" s="28">
        <f t="shared" si="179"/>
        <v>5230</v>
      </c>
      <c r="E1793" s="27"/>
      <c r="F1793" s="29"/>
      <c r="G1793" s="23" t="s">
        <v>164</v>
      </c>
      <c r="L1793" s="34" t="s">
        <v>104</v>
      </c>
    </row>
    <row r="1794" spans="1:12" ht="15" hidden="1" customHeight="1" outlineLevel="2" x14ac:dyDescent="0.25">
      <c r="A1794" s="34"/>
      <c r="B1794" s="33" t="str">
        <f t="shared" si="175"/>
        <v>Current Scale - Circuit 40</v>
      </c>
      <c r="C1794" s="34">
        <f t="shared" si="178"/>
        <v>40</v>
      </c>
      <c r="D1794" s="28">
        <f t="shared" si="179"/>
        <v>5231</v>
      </c>
      <c r="E1794" s="27"/>
      <c r="F1794" s="29"/>
      <c r="G1794" s="23" t="s">
        <v>164</v>
      </c>
      <c r="L1794" s="34" t="s">
        <v>104</v>
      </c>
    </row>
    <row r="1795" spans="1:12" ht="15" hidden="1" customHeight="1" outlineLevel="2" x14ac:dyDescent="0.25">
      <c r="A1795" s="34"/>
      <c r="B1795" s="33" t="str">
        <f t="shared" si="175"/>
        <v>Current Scale - Circuit 41</v>
      </c>
      <c r="C1795" s="34">
        <f t="shared" si="178"/>
        <v>41</v>
      </c>
      <c r="D1795" s="28">
        <f t="shared" si="179"/>
        <v>5232</v>
      </c>
      <c r="E1795" s="27"/>
      <c r="F1795" s="29"/>
      <c r="G1795" s="23" t="s">
        <v>164</v>
      </c>
      <c r="L1795" s="34" t="s">
        <v>104</v>
      </c>
    </row>
    <row r="1796" spans="1:12" ht="15" hidden="1" customHeight="1" outlineLevel="2" x14ac:dyDescent="0.25">
      <c r="A1796" s="34"/>
      <c r="B1796" s="33" t="str">
        <f t="shared" si="175"/>
        <v>Current Scale - Circuit 42</v>
      </c>
      <c r="C1796" s="34">
        <f t="shared" si="178"/>
        <v>42</v>
      </c>
      <c r="D1796" s="28">
        <f t="shared" si="179"/>
        <v>5233</v>
      </c>
      <c r="E1796" s="27"/>
      <c r="F1796" s="29"/>
      <c r="G1796" s="23" t="s">
        <v>164</v>
      </c>
      <c r="L1796" s="34" t="s">
        <v>104</v>
      </c>
    </row>
    <row r="1797" spans="1:12" ht="15" hidden="1" customHeight="1" outlineLevel="2" x14ac:dyDescent="0.25">
      <c r="A1797" s="34"/>
      <c r="B1797" s="33" t="str">
        <f t="shared" si="175"/>
        <v>Current Scale - Circuit 43</v>
      </c>
      <c r="C1797" s="34">
        <f t="shared" si="178"/>
        <v>43</v>
      </c>
      <c r="D1797" s="28">
        <f t="shared" si="179"/>
        <v>5234</v>
      </c>
      <c r="E1797" s="27"/>
      <c r="F1797" s="29"/>
      <c r="G1797" s="23" t="s">
        <v>164</v>
      </c>
      <c r="L1797" s="34" t="s">
        <v>104</v>
      </c>
    </row>
    <row r="1798" spans="1:12" ht="15" hidden="1" customHeight="1" outlineLevel="2" x14ac:dyDescent="0.25">
      <c r="A1798" s="34"/>
      <c r="B1798" s="33" t="str">
        <f t="shared" si="175"/>
        <v>Current Scale - Circuit 44</v>
      </c>
      <c r="C1798" s="34">
        <f t="shared" si="178"/>
        <v>44</v>
      </c>
      <c r="D1798" s="28">
        <f t="shared" si="179"/>
        <v>5235</v>
      </c>
      <c r="E1798" s="27"/>
      <c r="F1798" s="29"/>
      <c r="G1798" s="23" t="s">
        <v>164</v>
      </c>
      <c r="L1798" s="34" t="s">
        <v>104</v>
      </c>
    </row>
    <row r="1799" spans="1:12" ht="15" hidden="1" customHeight="1" outlineLevel="2" x14ac:dyDescent="0.25">
      <c r="A1799" s="34"/>
      <c r="B1799" s="33" t="str">
        <f t="shared" si="175"/>
        <v>Current Scale - Circuit 45</v>
      </c>
      <c r="C1799" s="34">
        <f t="shared" si="178"/>
        <v>45</v>
      </c>
      <c r="D1799" s="28">
        <f t="shared" si="179"/>
        <v>5236</v>
      </c>
      <c r="E1799" s="27"/>
      <c r="F1799" s="29"/>
      <c r="G1799" s="23" t="s">
        <v>164</v>
      </c>
      <c r="L1799" s="34" t="s">
        <v>104</v>
      </c>
    </row>
    <row r="1800" spans="1:12" ht="15" hidden="1" customHeight="1" outlineLevel="2" x14ac:dyDescent="0.25">
      <c r="A1800" s="34"/>
      <c r="B1800" s="33" t="str">
        <f t="shared" si="175"/>
        <v>Current Scale - Circuit 46</v>
      </c>
      <c r="C1800" s="34">
        <f t="shared" si="178"/>
        <v>46</v>
      </c>
      <c r="D1800" s="28">
        <f t="shared" si="179"/>
        <v>5237</v>
      </c>
      <c r="E1800" s="27"/>
      <c r="F1800" s="29"/>
      <c r="G1800" s="23" t="s">
        <v>164</v>
      </c>
      <c r="L1800" s="34" t="s">
        <v>104</v>
      </c>
    </row>
    <row r="1801" spans="1:12" ht="15" hidden="1" customHeight="1" outlineLevel="2" x14ac:dyDescent="0.25">
      <c r="A1801" s="34"/>
      <c r="B1801" s="33" t="str">
        <f t="shared" si="175"/>
        <v>Current Scale - Circuit 47</v>
      </c>
      <c r="C1801" s="34">
        <f t="shared" si="178"/>
        <v>47</v>
      </c>
      <c r="D1801" s="28">
        <f t="shared" si="179"/>
        <v>5238</v>
      </c>
      <c r="E1801" s="27"/>
      <c r="F1801" s="29"/>
      <c r="G1801" s="23" t="s">
        <v>164</v>
      </c>
      <c r="L1801" s="34" t="s">
        <v>104</v>
      </c>
    </row>
    <row r="1802" spans="1:12" ht="15" hidden="1" customHeight="1" outlineLevel="2" x14ac:dyDescent="0.25">
      <c r="A1802" s="34"/>
      <c r="B1802" s="33" t="str">
        <f t="shared" si="175"/>
        <v>Current Scale - Circuit 48</v>
      </c>
      <c r="C1802" s="34">
        <f t="shared" si="178"/>
        <v>48</v>
      </c>
      <c r="D1802" s="28">
        <f t="shared" si="179"/>
        <v>5239</v>
      </c>
      <c r="E1802" s="27"/>
      <c r="F1802" s="29"/>
      <c r="G1802" s="23" t="s">
        <v>164</v>
      </c>
      <c r="L1802" s="34" t="s">
        <v>104</v>
      </c>
    </row>
    <row r="1803" spans="1:12" ht="15" hidden="1" customHeight="1" outlineLevel="2" x14ac:dyDescent="0.25">
      <c r="A1803" s="34"/>
      <c r="B1803" s="33" t="str">
        <f t="shared" si="175"/>
        <v>Current Scale - Circuit 49</v>
      </c>
      <c r="C1803" s="34">
        <f t="shared" si="178"/>
        <v>49</v>
      </c>
      <c r="D1803" s="28">
        <f t="shared" si="179"/>
        <v>5240</v>
      </c>
      <c r="E1803" s="27"/>
      <c r="F1803" s="29"/>
      <c r="G1803" s="23" t="s">
        <v>164</v>
      </c>
      <c r="L1803" s="34" t="s">
        <v>104</v>
      </c>
    </row>
    <row r="1804" spans="1:12" ht="15" hidden="1" customHeight="1" outlineLevel="2" x14ac:dyDescent="0.25">
      <c r="A1804" s="34"/>
      <c r="B1804" s="33" t="str">
        <f t="shared" si="175"/>
        <v>Current Scale - Circuit 50</v>
      </c>
      <c r="C1804" s="34">
        <f t="shared" si="178"/>
        <v>50</v>
      </c>
      <c r="D1804" s="28">
        <f t="shared" si="179"/>
        <v>5241</v>
      </c>
      <c r="E1804" s="27"/>
      <c r="F1804" s="29"/>
      <c r="G1804" s="23" t="s">
        <v>164</v>
      </c>
      <c r="L1804" s="34" t="s">
        <v>104</v>
      </c>
    </row>
    <row r="1805" spans="1:12" ht="15" hidden="1" customHeight="1" outlineLevel="2" x14ac:dyDescent="0.25">
      <c r="A1805" s="34"/>
      <c r="B1805" s="33" t="str">
        <f t="shared" si="175"/>
        <v>Current Scale - Circuit 51</v>
      </c>
      <c r="C1805" s="34">
        <f t="shared" si="178"/>
        <v>51</v>
      </c>
      <c r="D1805" s="28">
        <f t="shared" si="179"/>
        <v>5242</v>
      </c>
      <c r="E1805" s="27"/>
      <c r="F1805" s="29"/>
      <c r="G1805" s="23" t="s">
        <v>164</v>
      </c>
      <c r="L1805" s="34" t="s">
        <v>104</v>
      </c>
    </row>
    <row r="1806" spans="1:12" ht="15" hidden="1" customHeight="1" outlineLevel="2" x14ac:dyDescent="0.25">
      <c r="A1806" s="34"/>
      <c r="B1806" s="33" t="str">
        <f t="shared" si="175"/>
        <v>Current Scale - Circuit 52</v>
      </c>
      <c r="C1806" s="34">
        <f t="shared" si="178"/>
        <v>52</v>
      </c>
      <c r="D1806" s="28">
        <f t="shared" si="179"/>
        <v>5243</v>
      </c>
      <c r="E1806" s="27"/>
      <c r="F1806" s="29"/>
      <c r="G1806" s="23" t="s">
        <v>164</v>
      </c>
      <c r="L1806" s="34" t="s">
        <v>104</v>
      </c>
    </row>
    <row r="1807" spans="1:12" ht="15" hidden="1" customHeight="1" outlineLevel="2" x14ac:dyDescent="0.25">
      <c r="A1807" s="34"/>
      <c r="B1807" s="33" t="str">
        <f t="shared" si="175"/>
        <v>Current Scale - Circuit 53</v>
      </c>
      <c r="C1807" s="34">
        <f t="shared" si="178"/>
        <v>53</v>
      </c>
      <c r="D1807" s="28">
        <f t="shared" si="179"/>
        <v>5244</v>
      </c>
      <c r="E1807" s="27"/>
      <c r="F1807" s="29"/>
      <c r="G1807" s="23" t="s">
        <v>164</v>
      </c>
      <c r="L1807" s="34" t="s">
        <v>104</v>
      </c>
    </row>
    <row r="1808" spans="1:12" ht="15" hidden="1" customHeight="1" outlineLevel="2" x14ac:dyDescent="0.25">
      <c r="A1808" s="34"/>
      <c r="B1808" s="33" t="str">
        <f t="shared" si="175"/>
        <v>Current Scale - Circuit 54</v>
      </c>
      <c r="C1808" s="34">
        <f t="shared" si="178"/>
        <v>54</v>
      </c>
      <c r="D1808" s="28">
        <f t="shared" si="179"/>
        <v>5245</v>
      </c>
      <c r="E1808" s="27"/>
      <c r="F1808" s="29"/>
      <c r="G1808" s="23" t="s">
        <v>164</v>
      </c>
      <c r="L1808" s="34" t="s">
        <v>104</v>
      </c>
    </row>
    <row r="1809" spans="1:12" ht="15" hidden="1" customHeight="1" outlineLevel="2" x14ac:dyDescent="0.25">
      <c r="A1809" s="34"/>
      <c r="B1809" s="33" t="str">
        <f t="shared" si="175"/>
        <v>Current Scale - Circuit 55</v>
      </c>
      <c r="C1809" s="34">
        <f t="shared" si="178"/>
        <v>55</v>
      </c>
      <c r="D1809" s="28">
        <f t="shared" si="179"/>
        <v>5246</v>
      </c>
      <c r="E1809" s="27"/>
      <c r="F1809" s="29"/>
      <c r="G1809" s="23" t="s">
        <v>164</v>
      </c>
      <c r="L1809" s="34" t="s">
        <v>104</v>
      </c>
    </row>
    <row r="1810" spans="1:12" ht="15" hidden="1" customHeight="1" outlineLevel="2" x14ac:dyDescent="0.25">
      <c r="A1810" s="34"/>
      <c r="B1810" s="33" t="str">
        <f t="shared" si="175"/>
        <v>Current Scale - Circuit 56</v>
      </c>
      <c r="C1810" s="34">
        <f t="shared" si="178"/>
        <v>56</v>
      </c>
      <c r="D1810" s="28">
        <f t="shared" si="179"/>
        <v>5247</v>
      </c>
      <c r="E1810" s="27"/>
      <c r="F1810" s="29"/>
      <c r="G1810" s="23" t="s">
        <v>164</v>
      </c>
      <c r="L1810" s="34" t="s">
        <v>104</v>
      </c>
    </row>
    <row r="1811" spans="1:12" ht="15" hidden="1" customHeight="1" outlineLevel="2" x14ac:dyDescent="0.25">
      <c r="A1811" s="34"/>
      <c r="B1811" s="33" t="str">
        <f t="shared" si="175"/>
        <v>Current Scale - Circuit 57</v>
      </c>
      <c r="C1811" s="34">
        <f t="shared" si="178"/>
        <v>57</v>
      </c>
      <c r="D1811" s="28">
        <f t="shared" si="179"/>
        <v>5248</v>
      </c>
      <c r="E1811" s="27"/>
      <c r="F1811" s="29"/>
      <c r="G1811" s="23" t="s">
        <v>164</v>
      </c>
      <c r="L1811" s="34" t="s">
        <v>104</v>
      </c>
    </row>
    <row r="1812" spans="1:12" ht="15" hidden="1" customHeight="1" outlineLevel="2" x14ac:dyDescent="0.25">
      <c r="A1812" s="34"/>
      <c r="B1812" s="33" t="str">
        <f t="shared" si="175"/>
        <v>Current Scale - Circuit 58</v>
      </c>
      <c r="C1812" s="34">
        <f t="shared" si="178"/>
        <v>58</v>
      </c>
      <c r="D1812" s="28">
        <f t="shared" si="179"/>
        <v>5249</v>
      </c>
      <c r="E1812" s="27"/>
      <c r="F1812" s="29"/>
      <c r="G1812" s="23" t="s">
        <v>164</v>
      </c>
      <c r="L1812" s="34" t="s">
        <v>104</v>
      </c>
    </row>
    <row r="1813" spans="1:12" ht="15" hidden="1" customHeight="1" outlineLevel="2" x14ac:dyDescent="0.25">
      <c r="A1813" s="34"/>
      <c r="B1813" s="33" t="str">
        <f t="shared" si="175"/>
        <v>Current Scale - Circuit 59</v>
      </c>
      <c r="C1813" s="34">
        <f t="shared" si="178"/>
        <v>59</v>
      </c>
      <c r="D1813" s="28">
        <f t="shared" si="179"/>
        <v>5250</v>
      </c>
      <c r="E1813" s="27"/>
      <c r="F1813" s="29"/>
      <c r="G1813" s="23" t="s">
        <v>164</v>
      </c>
      <c r="L1813" s="34" t="s">
        <v>104</v>
      </c>
    </row>
    <row r="1814" spans="1:12" ht="15" hidden="1" customHeight="1" outlineLevel="2" x14ac:dyDescent="0.25">
      <c r="A1814" s="34"/>
      <c r="B1814" s="33" t="str">
        <f t="shared" si="175"/>
        <v>Current Scale - Circuit 60</v>
      </c>
      <c r="C1814" s="34">
        <f t="shared" si="178"/>
        <v>60</v>
      </c>
      <c r="D1814" s="28">
        <f t="shared" si="179"/>
        <v>5251</v>
      </c>
      <c r="E1814" s="27"/>
      <c r="F1814" s="29"/>
      <c r="G1814" s="23" t="s">
        <v>164</v>
      </c>
      <c r="L1814" s="34" t="s">
        <v>104</v>
      </c>
    </row>
    <row r="1815" spans="1:12" ht="15" hidden="1" customHeight="1" outlineLevel="2" x14ac:dyDescent="0.25">
      <c r="A1815" s="34"/>
      <c r="B1815" s="33" t="str">
        <f t="shared" si="175"/>
        <v>Current Scale - Circuit 61</v>
      </c>
      <c r="C1815" s="34">
        <f t="shared" si="178"/>
        <v>61</v>
      </c>
      <c r="D1815" s="28">
        <f t="shared" si="179"/>
        <v>5252</v>
      </c>
      <c r="E1815" s="27"/>
      <c r="F1815" s="29"/>
      <c r="G1815" s="23" t="s">
        <v>164</v>
      </c>
      <c r="L1815" s="34" t="s">
        <v>104</v>
      </c>
    </row>
    <row r="1816" spans="1:12" ht="15" hidden="1" customHeight="1" outlineLevel="2" x14ac:dyDescent="0.25">
      <c r="A1816" s="34"/>
      <c r="B1816" s="33" t="str">
        <f t="shared" si="175"/>
        <v>Current Scale - Circuit 62</v>
      </c>
      <c r="C1816" s="34">
        <f t="shared" si="178"/>
        <v>62</v>
      </c>
      <c r="D1816" s="28">
        <f t="shared" si="179"/>
        <v>5253</v>
      </c>
      <c r="E1816" s="27"/>
      <c r="F1816" s="29"/>
      <c r="G1816" s="23" t="s">
        <v>164</v>
      </c>
      <c r="L1816" s="34" t="s">
        <v>104</v>
      </c>
    </row>
    <row r="1817" spans="1:12" ht="15" hidden="1" customHeight="1" outlineLevel="2" x14ac:dyDescent="0.25">
      <c r="A1817" s="34"/>
      <c r="B1817" s="33" t="str">
        <f t="shared" si="175"/>
        <v>Current Scale - Circuit 63</v>
      </c>
      <c r="C1817" s="34">
        <f t="shared" si="178"/>
        <v>63</v>
      </c>
      <c r="D1817" s="28">
        <f t="shared" si="179"/>
        <v>5254</v>
      </c>
      <c r="E1817" s="27"/>
      <c r="F1817" s="29"/>
      <c r="G1817" s="23" t="s">
        <v>164</v>
      </c>
      <c r="L1817" s="34" t="s">
        <v>104</v>
      </c>
    </row>
    <row r="1818" spans="1:12" ht="15" hidden="1" customHeight="1" outlineLevel="2" x14ac:dyDescent="0.25">
      <c r="A1818" s="34"/>
      <c r="B1818" s="33" t="str">
        <f t="shared" si="175"/>
        <v>Current Scale - Circuit 64</v>
      </c>
      <c r="C1818" s="34">
        <f t="shared" si="178"/>
        <v>64</v>
      </c>
      <c r="D1818" s="28">
        <f t="shared" si="179"/>
        <v>5255</v>
      </c>
      <c r="E1818" s="27"/>
      <c r="F1818" s="29"/>
      <c r="G1818" s="23" t="s">
        <v>164</v>
      </c>
      <c r="L1818" s="34" t="s">
        <v>104</v>
      </c>
    </row>
    <row r="1819" spans="1:12" ht="15" hidden="1" customHeight="1" outlineLevel="2" x14ac:dyDescent="0.25">
      <c r="A1819" s="34"/>
      <c r="B1819" s="33" t="str">
        <f t="shared" si="175"/>
        <v>Current Scale - Circuit 65</v>
      </c>
      <c r="C1819" s="34">
        <f t="shared" si="178"/>
        <v>65</v>
      </c>
      <c r="D1819" s="28">
        <f t="shared" si="179"/>
        <v>5256</v>
      </c>
      <c r="E1819" s="27"/>
      <c r="F1819" s="29"/>
      <c r="G1819" s="23" t="s">
        <v>164</v>
      </c>
      <c r="L1819" s="34" t="s">
        <v>104</v>
      </c>
    </row>
    <row r="1820" spans="1:12" ht="15" hidden="1" customHeight="1" outlineLevel="2" x14ac:dyDescent="0.25">
      <c r="A1820" s="34"/>
      <c r="B1820" s="33" t="str">
        <f t="shared" ref="B1820:B1850" si="180">CONCATENATE("Current Scale - Circuit ",C1820)</f>
        <v>Current Scale - Circuit 66</v>
      </c>
      <c r="C1820" s="34">
        <f t="shared" ref="C1820:C1850" si="181">C1819+1</f>
        <v>66</v>
      </c>
      <c r="D1820" s="28">
        <f t="shared" ref="D1820:D1850" si="182">D1819+1</f>
        <v>5257</v>
      </c>
      <c r="E1820" s="27"/>
      <c r="F1820" s="29"/>
      <c r="G1820" s="23" t="s">
        <v>164</v>
      </c>
      <c r="L1820" s="34" t="s">
        <v>104</v>
      </c>
    </row>
    <row r="1821" spans="1:12" ht="15" hidden="1" customHeight="1" outlineLevel="2" x14ac:dyDescent="0.25">
      <c r="A1821" s="34"/>
      <c r="B1821" s="33" t="str">
        <f t="shared" si="180"/>
        <v>Current Scale - Circuit 67</v>
      </c>
      <c r="C1821" s="34">
        <f t="shared" si="181"/>
        <v>67</v>
      </c>
      <c r="D1821" s="28">
        <f t="shared" si="182"/>
        <v>5258</v>
      </c>
      <c r="E1821" s="27"/>
      <c r="F1821" s="29"/>
      <c r="G1821" s="23" t="s">
        <v>164</v>
      </c>
      <c r="L1821" s="34" t="s">
        <v>104</v>
      </c>
    </row>
    <row r="1822" spans="1:12" ht="15" hidden="1" customHeight="1" outlineLevel="2" x14ac:dyDescent="0.25">
      <c r="A1822" s="34"/>
      <c r="B1822" s="33" t="str">
        <f t="shared" si="180"/>
        <v>Current Scale - Circuit 68</v>
      </c>
      <c r="C1822" s="34">
        <f t="shared" si="181"/>
        <v>68</v>
      </c>
      <c r="D1822" s="28">
        <f t="shared" si="182"/>
        <v>5259</v>
      </c>
      <c r="E1822" s="27"/>
      <c r="F1822" s="29"/>
      <c r="G1822" s="23" t="s">
        <v>164</v>
      </c>
      <c r="L1822" s="34" t="s">
        <v>104</v>
      </c>
    </row>
    <row r="1823" spans="1:12" ht="15" hidden="1" customHeight="1" outlineLevel="2" x14ac:dyDescent="0.25">
      <c r="A1823" s="34"/>
      <c r="B1823" s="33" t="str">
        <f t="shared" si="180"/>
        <v>Current Scale - Circuit 69</v>
      </c>
      <c r="C1823" s="34">
        <f t="shared" si="181"/>
        <v>69</v>
      </c>
      <c r="D1823" s="28">
        <f t="shared" si="182"/>
        <v>5260</v>
      </c>
      <c r="E1823" s="27"/>
      <c r="F1823" s="29"/>
      <c r="G1823" s="23" t="s">
        <v>164</v>
      </c>
      <c r="L1823" s="34" t="s">
        <v>104</v>
      </c>
    </row>
    <row r="1824" spans="1:12" ht="15" hidden="1" customHeight="1" outlineLevel="2" x14ac:dyDescent="0.25">
      <c r="A1824" s="34"/>
      <c r="B1824" s="33" t="str">
        <f t="shared" si="180"/>
        <v>Current Scale - Circuit 70</v>
      </c>
      <c r="C1824" s="34">
        <f t="shared" si="181"/>
        <v>70</v>
      </c>
      <c r="D1824" s="28">
        <f t="shared" si="182"/>
        <v>5261</v>
      </c>
      <c r="E1824" s="27"/>
      <c r="F1824" s="29"/>
      <c r="G1824" s="23" t="s">
        <v>164</v>
      </c>
      <c r="L1824" s="34" t="s">
        <v>104</v>
      </c>
    </row>
    <row r="1825" spans="1:12" ht="15" hidden="1" customHeight="1" outlineLevel="2" x14ac:dyDescent="0.25">
      <c r="A1825" s="34"/>
      <c r="B1825" s="33" t="str">
        <f t="shared" si="180"/>
        <v>Current Scale - Circuit 71</v>
      </c>
      <c r="C1825" s="34">
        <f t="shared" si="181"/>
        <v>71</v>
      </c>
      <c r="D1825" s="28">
        <f t="shared" si="182"/>
        <v>5262</v>
      </c>
      <c r="E1825" s="27"/>
      <c r="F1825" s="29"/>
      <c r="G1825" s="23" t="s">
        <v>164</v>
      </c>
      <c r="L1825" s="34" t="s">
        <v>104</v>
      </c>
    </row>
    <row r="1826" spans="1:12" ht="15" hidden="1" customHeight="1" outlineLevel="2" x14ac:dyDescent="0.25">
      <c r="A1826" s="34"/>
      <c r="B1826" s="33" t="str">
        <f t="shared" si="180"/>
        <v>Current Scale - Circuit 72</v>
      </c>
      <c r="C1826" s="34">
        <f t="shared" si="181"/>
        <v>72</v>
      </c>
      <c r="D1826" s="28">
        <f t="shared" si="182"/>
        <v>5263</v>
      </c>
      <c r="E1826" s="27"/>
      <c r="F1826" s="29"/>
      <c r="G1826" s="23" t="s">
        <v>164</v>
      </c>
      <c r="L1826" s="34" t="s">
        <v>104</v>
      </c>
    </row>
    <row r="1827" spans="1:12" ht="15" hidden="1" customHeight="1" outlineLevel="2" x14ac:dyDescent="0.25">
      <c r="A1827" s="34"/>
      <c r="B1827" s="33" t="str">
        <f t="shared" si="180"/>
        <v>Current Scale - Circuit 73</v>
      </c>
      <c r="C1827" s="34">
        <f t="shared" si="181"/>
        <v>73</v>
      </c>
      <c r="D1827" s="28">
        <f t="shared" si="182"/>
        <v>5264</v>
      </c>
      <c r="E1827" s="27"/>
      <c r="F1827" s="29"/>
      <c r="G1827" s="23" t="s">
        <v>164</v>
      </c>
      <c r="L1827" s="34" t="s">
        <v>104</v>
      </c>
    </row>
    <row r="1828" spans="1:12" ht="15" hidden="1" customHeight="1" outlineLevel="2" x14ac:dyDescent="0.25">
      <c r="A1828" s="34"/>
      <c r="B1828" s="33" t="str">
        <f t="shared" si="180"/>
        <v>Current Scale - Circuit 74</v>
      </c>
      <c r="C1828" s="34">
        <f t="shared" si="181"/>
        <v>74</v>
      </c>
      <c r="D1828" s="28">
        <f t="shared" si="182"/>
        <v>5265</v>
      </c>
      <c r="E1828" s="27"/>
      <c r="F1828" s="29"/>
      <c r="G1828" s="23" t="s">
        <v>164</v>
      </c>
      <c r="L1828" s="34" t="s">
        <v>104</v>
      </c>
    </row>
    <row r="1829" spans="1:12" ht="15" hidden="1" customHeight="1" outlineLevel="2" x14ac:dyDescent="0.25">
      <c r="A1829" s="34"/>
      <c r="B1829" s="33" t="str">
        <f t="shared" si="180"/>
        <v>Current Scale - Circuit 75</v>
      </c>
      <c r="C1829" s="34">
        <f t="shared" si="181"/>
        <v>75</v>
      </c>
      <c r="D1829" s="28">
        <f t="shared" si="182"/>
        <v>5266</v>
      </c>
      <c r="E1829" s="27"/>
      <c r="F1829" s="29"/>
      <c r="G1829" s="23" t="s">
        <v>164</v>
      </c>
      <c r="L1829" s="34" t="s">
        <v>104</v>
      </c>
    </row>
    <row r="1830" spans="1:12" ht="15" hidden="1" customHeight="1" outlineLevel="2" x14ac:dyDescent="0.25">
      <c r="A1830" s="34"/>
      <c r="B1830" s="33" t="str">
        <f t="shared" si="180"/>
        <v>Current Scale - Circuit 76</v>
      </c>
      <c r="C1830" s="34">
        <f t="shared" si="181"/>
        <v>76</v>
      </c>
      <c r="D1830" s="28">
        <f t="shared" si="182"/>
        <v>5267</v>
      </c>
      <c r="E1830" s="27"/>
      <c r="F1830" s="29"/>
      <c r="G1830" s="23" t="s">
        <v>164</v>
      </c>
      <c r="L1830" s="34" t="s">
        <v>104</v>
      </c>
    </row>
    <row r="1831" spans="1:12" ht="15" hidden="1" customHeight="1" outlineLevel="2" x14ac:dyDescent="0.25">
      <c r="A1831" s="34"/>
      <c r="B1831" s="33" t="str">
        <f t="shared" si="180"/>
        <v>Current Scale - Circuit 77</v>
      </c>
      <c r="C1831" s="34">
        <f t="shared" si="181"/>
        <v>77</v>
      </c>
      <c r="D1831" s="28">
        <f t="shared" si="182"/>
        <v>5268</v>
      </c>
      <c r="E1831" s="27"/>
      <c r="F1831" s="29"/>
      <c r="G1831" s="23" t="s">
        <v>164</v>
      </c>
      <c r="L1831" s="34" t="s">
        <v>104</v>
      </c>
    </row>
    <row r="1832" spans="1:12" ht="15" hidden="1" customHeight="1" outlineLevel="2" x14ac:dyDescent="0.25">
      <c r="A1832" s="34"/>
      <c r="B1832" s="33" t="str">
        <f t="shared" si="180"/>
        <v>Current Scale - Circuit 78</v>
      </c>
      <c r="C1832" s="34">
        <f t="shared" si="181"/>
        <v>78</v>
      </c>
      <c r="D1832" s="28">
        <f t="shared" si="182"/>
        <v>5269</v>
      </c>
      <c r="E1832" s="27"/>
      <c r="F1832" s="29"/>
      <c r="G1832" s="23" t="s">
        <v>164</v>
      </c>
      <c r="L1832" s="34" t="s">
        <v>104</v>
      </c>
    </row>
    <row r="1833" spans="1:12" ht="15" hidden="1" customHeight="1" outlineLevel="2" x14ac:dyDescent="0.25">
      <c r="A1833" s="34"/>
      <c r="B1833" s="33" t="str">
        <f t="shared" si="180"/>
        <v>Current Scale - Circuit 79</v>
      </c>
      <c r="C1833" s="34">
        <f t="shared" si="181"/>
        <v>79</v>
      </c>
      <c r="D1833" s="28">
        <f t="shared" si="182"/>
        <v>5270</v>
      </c>
      <c r="E1833" s="27"/>
      <c r="F1833" s="29"/>
      <c r="G1833" s="23" t="s">
        <v>164</v>
      </c>
      <c r="L1833" s="34" t="s">
        <v>104</v>
      </c>
    </row>
    <row r="1834" spans="1:12" ht="15" hidden="1" customHeight="1" outlineLevel="2" x14ac:dyDescent="0.25">
      <c r="A1834" s="34"/>
      <c r="B1834" s="33" t="str">
        <f t="shared" si="180"/>
        <v>Current Scale - Circuit 80</v>
      </c>
      <c r="C1834" s="34">
        <f t="shared" si="181"/>
        <v>80</v>
      </c>
      <c r="D1834" s="28">
        <f t="shared" si="182"/>
        <v>5271</v>
      </c>
      <c r="E1834" s="27"/>
      <c r="F1834" s="29"/>
      <c r="G1834" s="23" t="s">
        <v>164</v>
      </c>
      <c r="L1834" s="34" t="s">
        <v>104</v>
      </c>
    </row>
    <row r="1835" spans="1:12" ht="15" hidden="1" customHeight="1" outlineLevel="2" x14ac:dyDescent="0.25">
      <c r="A1835" s="34"/>
      <c r="B1835" s="33" t="str">
        <f t="shared" si="180"/>
        <v>Current Scale - Circuit 81</v>
      </c>
      <c r="C1835" s="34">
        <f t="shared" si="181"/>
        <v>81</v>
      </c>
      <c r="D1835" s="28">
        <f t="shared" si="182"/>
        <v>5272</v>
      </c>
      <c r="E1835" s="27"/>
      <c r="F1835" s="29"/>
      <c r="G1835" s="23" t="s">
        <v>164</v>
      </c>
      <c r="L1835" s="34" t="s">
        <v>104</v>
      </c>
    </row>
    <row r="1836" spans="1:12" ht="15" hidden="1" customHeight="1" outlineLevel="2" x14ac:dyDescent="0.25">
      <c r="A1836" s="34"/>
      <c r="B1836" s="33" t="str">
        <f t="shared" si="180"/>
        <v>Current Scale - Circuit 82</v>
      </c>
      <c r="C1836" s="34">
        <f t="shared" si="181"/>
        <v>82</v>
      </c>
      <c r="D1836" s="28">
        <f t="shared" si="182"/>
        <v>5273</v>
      </c>
      <c r="E1836" s="27"/>
      <c r="F1836" s="29"/>
      <c r="G1836" s="23" t="s">
        <v>164</v>
      </c>
      <c r="L1836" s="34" t="s">
        <v>104</v>
      </c>
    </row>
    <row r="1837" spans="1:12" ht="15" hidden="1" customHeight="1" outlineLevel="2" x14ac:dyDescent="0.25">
      <c r="A1837" s="34"/>
      <c r="B1837" s="33" t="str">
        <f t="shared" si="180"/>
        <v>Current Scale - Circuit 83</v>
      </c>
      <c r="C1837" s="34">
        <f t="shared" si="181"/>
        <v>83</v>
      </c>
      <c r="D1837" s="28">
        <f t="shared" si="182"/>
        <v>5274</v>
      </c>
      <c r="E1837" s="27"/>
      <c r="F1837" s="29"/>
      <c r="G1837" s="23" t="s">
        <v>164</v>
      </c>
      <c r="L1837" s="34" t="s">
        <v>104</v>
      </c>
    </row>
    <row r="1838" spans="1:12" ht="15" hidden="1" customHeight="1" outlineLevel="2" x14ac:dyDescent="0.25">
      <c r="A1838" s="34"/>
      <c r="B1838" s="33" t="str">
        <f t="shared" si="180"/>
        <v>Current Scale - Circuit 84</v>
      </c>
      <c r="C1838" s="34">
        <f t="shared" si="181"/>
        <v>84</v>
      </c>
      <c r="D1838" s="28">
        <f t="shared" si="182"/>
        <v>5275</v>
      </c>
      <c r="E1838" s="27"/>
      <c r="F1838" s="29"/>
      <c r="G1838" s="23" t="s">
        <v>164</v>
      </c>
      <c r="L1838" s="34" t="s">
        <v>104</v>
      </c>
    </row>
    <row r="1839" spans="1:12" ht="15" hidden="1" customHeight="1" outlineLevel="2" x14ac:dyDescent="0.25">
      <c r="A1839" s="34"/>
      <c r="B1839" s="33" t="str">
        <f t="shared" si="180"/>
        <v>Current Scale - Circuit 85</v>
      </c>
      <c r="C1839" s="34">
        <f t="shared" si="181"/>
        <v>85</v>
      </c>
      <c r="D1839" s="28">
        <f t="shared" si="182"/>
        <v>5276</v>
      </c>
      <c r="E1839" s="27"/>
      <c r="F1839" s="29"/>
      <c r="G1839" s="23" t="s">
        <v>164</v>
      </c>
      <c r="L1839" s="34" t="s">
        <v>104</v>
      </c>
    </row>
    <row r="1840" spans="1:12" ht="15" hidden="1" customHeight="1" outlineLevel="2" x14ac:dyDescent="0.25">
      <c r="A1840" s="34"/>
      <c r="B1840" s="33" t="str">
        <f t="shared" si="180"/>
        <v>Current Scale - Circuit 86</v>
      </c>
      <c r="C1840" s="34">
        <f t="shared" si="181"/>
        <v>86</v>
      </c>
      <c r="D1840" s="28">
        <f t="shared" si="182"/>
        <v>5277</v>
      </c>
      <c r="E1840" s="27"/>
      <c r="F1840" s="29"/>
      <c r="G1840" s="23" t="s">
        <v>164</v>
      </c>
      <c r="L1840" s="34" t="s">
        <v>104</v>
      </c>
    </row>
    <row r="1841" spans="1:16" ht="15" hidden="1" customHeight="1" outlineLevel="2" x14ac:dyDescent="0.25">
      <c r="A1841" s="34"/>
      <c r="B1841" s="33" t="str">
        <f t="shared" si="180"/>
        <v>Current Scale - Circuit 87</v>
      </c>
      <c r="C1841" s="34">
        <f t="shared" si="181"/>
        <v>87</v>
      </c>
      <c r="D1841" s="28">
        <f t="shared" si="182"/>
        <v>5278</v>
      </c>
      <c r="E1841" s="27"/>
      <c r="F1841" s="29"/>
      <c r="G1841" s="23" t="s">
        <v>164</v>
      </c>
      <c r="L1841" s="34" t="s">
        <v>104</v>
      </c>
    </row>
    <row r="1842" spans="1:16" ht="15" hidden="1" customHeight="1" outlineLevel="2" x14ac:dyDescent="0.25">
      <c r="A1842" s="34"/>
      <c r="B1842" s="33" t="str">
        <f t="shared" si="180"/>
        <v>Current Scale - Circuit 88</v>
      </c>
      <c r="C1842" s="34">
        <f t="shared" si="181"/>
        <v>88</v>
      </c>
      <c r="D1842" s="28">
        <f t="shared" si="182"/>
        <v>5279</v>
      </c>
      <c r="E1842" s="27"/>
      <c r="F1842" s="29"/>
      <c r="G1842" s="23" t="s">
        <v>164</v>
      </c>
      <c r="L1842" s="34" t="s">
        <v>104</v>
      </c>
    </row>
    <row r="1843" spans="1:16" ht="15" hidden="1" customHeight="1" outlineLevel="2" x14ac:dyDescent="0.25">
      <c r="A1843" s="34"/>
      <c r="B1843" s="33" t="str">
        <f t="shared" si="180"/>
        <v>Current Scale - Circuit 89</v>
      </c>
      <c r="C1843" s="34">
        <f t="shared" si="181"/>
        <v>89</v>
      </c>
      <c r="D1843" s="28">
        <f t="shared" si="182"/>
        <v>5280</v>
      </c>
      <c r="E1843" s="27"/>
      <c r="F1843" s="29"/>
      <c r="G1843" s="23" t="s">
        <v>164</v>
      </c>
      <c r="L1843" s="34" t="s">
        <v>104</v>
      </c>
    </row>
    <row r="1844" spans="1:16" ht="15" hidden="1" customHeight="1" outlineLevel="2" x14ac:dyDescent="0.25">
      <c r="A1844" s="34"/>
      <c r="B1844" s="33" t="str">
        <f t="shared" si="180"/>
        <v>Current Scale - Circuit 90</v>
      </c>
      <c r="C1844" s="34">
        <f t="shared" si="181"/>
        <v>90</v>
      </c>
      <c r="D1844" s="28">
        <f t="shared" si="182"/>
        <v>5281</v>
      </c>
      <c r="E1844" s="27"/>
      <c r="F1844" s="29"/>
      <c r="G1844" s="23" t="s">
        <v>164</v>
      </c>
      <c r="L1844" s="34" t="s">
        <v>104</v>
      </c>
    </row>
    <row r="1845" spans="1:16" ht="15" hidden="1" customHeight="1" outlineLevel="2" x14ac:dyDescent="0.25">
      <c r="A1845" s="34"/>
      <c r="B1845" s="33" t="str">
        <f t="shared" si="180"/>
        <v>Current Scale - Circuit 91</v>
      </c>
      <c r="C1845" s="34">
        <f t="shared" si="181"/>
        <v>91</v>
      </c>
      <c r="D1845" s="28">
        <f t="shared" si="182"/>
        <v>5282</v>
      </c>
      <c r="E1845" s="27"/>
      <c r="F1845" s="29"/>
      <c r="G1845" s="23" t="s">
        <v>164</v>
      </c>
      <c r="L1845" s="34" t="s">
        <v>104</v>
      </c>
    </row>
    <row r="1846" spans="1:16" ht="15" hidden="1" customHeight="1" outlineLevel="2" x14ac:dyDescent="0.25">
      <c r="A1846" s="34"/>
      <c r="B1846" s="33" t="str">
        <f t="shared" si="180"/>
        <v>Current Scale - Circuit 92</v>
      </c>
      <c r="C1846" s="34">
        <f t="shared" si="181"/>
        <v>92</v>
      </c>
      <c r="D1846" s="28">
        <f t="shared" si="182"/>
        <v>5283</v>
      </c>
      <c r="E1846" s="27"/>
      <c r="F1846" s="29"/>
      <c r="G1846" s="23" t="s">
        <v>164</v>
      </c>
      <c r="L1846" s="34" t="s">
        <v>104</v>
      </c>
    </row>
    <row r="1847" spans="1:16" ht="15" hidden="1" customHeight="1" outlineLevel="2" x14ac:dyDescent="0.25">
      <c r="A1847" s="34"/>
      <c r="B1847" s="33" t="str">
        <f t="shared" si="180"/>
        <v>Current Scale - Circuit 93</v>
      </c>
      <c r="C1847" s="34">
        <f t="shared" si="181"/>
        <v>93</v>
      </c>
      <c r="D1847" s="28">
        <f t="shared" si="182"/>
        <v>5284</v>
      </c>
      <c r="E1847" s="27"/>
      <c r="F1847" s="29"/>
      <c r="G1847" s="23" t="s">
        <v>164</v>
      </c>
      <c r="L1847" s="34" t="s">
        <v>104</v>
      </c>
    </row>
    <row r="1848" spans="1:16" ht="15" hidden="1" customHeight="1" outlineLevel="2" x14ac:dyDescent="0.25">
      <c r="A1848" s="34"/>
      <c r="B1848" s="33" t="str">
        <f t="shared" si="180"/>
        <v>Current Scale - Circuit 94</v>
      </c>
      <c r="C1848" s="34">
        <f t="shared" si="181"/>
        <v>94</v>
      </c>
      <c r="D1848" s="28">
        <f t="shared" si="182"/>
        <v>5285</v>
      </c>
      <c r="E1848" s="27"/>
      <c r="F1848" s="29"/>
      <c r="G1848" s="23" t="s">
        <v>164</v>
      </c>
      <c r="L1848" s="34" t="s">
        <v>104</v>
      </c>
    </row>
    <row r="1849" spans="1:16" ht="15" hidden="1" customHeight="1" outlineLevel="2" x14ac:dyDescent="0.25">
      <c r="A1849" s="34"/>
      <c r="B1849" s="33" t="str">
        <f t="shared" si="180"/>
        <v>Current Scale - Circuit 95</v>
      </c>
      <c r="C1849" s="34">
        <f t="shared" si="181"/>
        <v>95</v>
      </c>
      <c r="D1849" s="28">
        <f t="shared" si="182"/>
        <v>5286</v>
      </c>
      <c r="E1849" s="27"/>
      <c r="F1849" s="29"/>
      <c r="G1849" s="23" t="s">
        <v>164</v>
      </c>
      <c r="L1849" s="34" t="s">
        <v>104</v>
      </c>
    </row>
    <row r="1850" spans="1:16" ht="15" hidden="1" customHeight="1" outlineLevel="2" x14ac:dyDescent="0.25">
      <c r="A1850" s="34"/>
      <c r="B1850" s="33" t="str">
        <f t="shared" si="180"/>
        <v>Current Scale - Circuit 96</v>
      </c>
      <c r="C1850" s="34">
        <f t="shared" si="181"/>
        <v>96</v>
      </c>
      <c r="D1850" s="28">
        <f t="shared" si="182"/>
        <v>5287</v>
      </c>
      <c r="E1850" s="27"/>
      <c r="F1850" s="29"/>
      <c r="G1850" s="23" t="s">
        <v>164</v>
      </c>
      <c r="L1850" s="34" t="s">
        <v>104</v>
      </c>
    </row>
    <row r="1851" spans="1:16" ht="15" outlineLevel="1" collapsed="1" x14ac:dyDescent="0.25">
      <c r="A1851" s="34"/>
      <c r="D1851" s="28"/>
      <c r="E1851" s="27"/>
      <c r="F1851" s="29"/>
    </row>
    <row r="1852" spans="1:16" s="63" customFormat="1" outlineLevel="1" x14ac:dyDescent="0.25">
      <c r="A1852" s="65"/>
      <c r="B1852" s="33" t="s">
        <v>78</v>
      </c>
      <c r="C1852" s="33"/>
      <c r="D1852" s="28">
        <f>E1754+1</f>
        <v>5288</v>
      </c>
      <c r="E1852" s="27">
        <f>E1948</f>
        <v>5479</v>
      </c>
      <c r="F1852" s="29" t="s">
        <v>170</v>
      </c>
      <c r="G1852" s="23" t="s">
        <v>145</v>
      </c>
      <c r="H1852" s="21">
        <v>10000</v>
      </c>
      <c r="I1852" s="23">
        <f>I1948</f>
        <v>10191</v>
      </c>
      <c r="J1852" s="71" t="s">
        <v>420</v>
      </c>
      <c r="K1852" s="70" t="s">
        <v>426</v>
      </c>
      <c r="L1852" s="34" t="s">
        <v>104</v>
      </c>
      <c r="M1852" s="34" t="s">
        <v>51</v>
      </c>
      <c r="N1852" s="34" t="s">
        <v>78</v>
      </c>
      <c r="O1852" s="34"/>
      <c r="P1852" s="33"/>
    </row>
    <row r="1853" spans="1:16" ht="15.75" hidden="1" customHeight="1" outlineLevel="2" x14ac:dyDescent="0.25">
      <c r="B1853" s="33" t="str">
        <f>CONCATENATE("kWh - Circuit ",C1853)</f>
        <v>kWh - Circuit 1</v>
      </c>
      <c r="C1853" s="34">
        <v>1</v>
      </c>
      <c r="D1853" s="28">
        <f>D1852</f>
        <v>5288</v>
      </c>
      <c r="E1853" s="27">
        <f>+D1853+1</f>
        <v>5289</v>
      </c>
      <c r="F1853" s="29">
        <v>5000</v>
      </c>
      <c r="G1853" s="23" t="s">
        <v>145</v>
      </c>
      <c r="H1853" s="21">
        <f>H1852</f>
        <v>10000</v>
      </c>
      <c r="I1853" s="23">
        <f>+H1853+1</f>
        <v>10001</v>
      </c>
      <c r="J1853" s="71" t="s">
        <v>420</v>
      </c>
      <c r="K1853" s="70">
        <f>K1554+1</f>
        <v>17</v>
      </c>
      <c r="L1853" s="34" t="s">
        <v>104</v>
      </c>
      <c r="M1853" s="34" t="s">
        <v>51</v>
      </c>
      <c r="N1853" s="34" t="s">
        <v>78</v>
      </c>
    </row>
    <row r="1854" spans="1:16" ht="15.75" hidden="1" customHeight="1" outlineLevel="2" x14ac:dyDescent="0.25">
      <c r="B1854" s="33" t="str">
        <f t="shared" ref="B1854:B1917" si="183">CONCATENATE("kWh - Circuit ",C1854)</f>
        <v>kWh - Circuit 2</v>
      </c>
      <c r="C1854" s="34">
        <f>C1853+1</f>
        <v>2</v>
      </c>
      <c r="D1854" s="28">
        <f>E1853+1</f>
        <v>5290</v>
      </c>
      <c r="E1854" s="27">
        <f>+D1854+1</f>
        <v>5291</v>
      </c>
      <c r="F1854" s="29">
        <v>5001</v>
      </c>
      <c r="G1854" s="23" t="s">
        <v>145</v>
      </c>
      <c r="H1854" s="21">
        <f>I1853+1</f>
        <v>10002</v>
      </c>
      <c r="I1854" s="23">
        <f>+H1854+1</f>
        <v>10003</v>
      </c>
      <c r="J1854" s="71" t="s">
        <v>420</v>
      </c>
      <c r="K1854" s="70">
        <f>K1853+1</f>
        <v>18</v>
      </c>
      <c r="L1854" s="34" t="s">
        <v>104</v>
      </c>
      <c r="M1854" s="34" t="s">
        <v>51</v>
      </c>
      <c r="N1854" s="34" t="s">
        <v>78</v>
      </c>
    </row>
    <row r="1855" spans="1:16" ht="15.75" hidden="1" customHeight="1" outlineLevel="2" x14ac:dyDescent="0.25">
      <c r="B1855" s="33" t="str">
        <f t="shared" si="183"/>
        <v>kWh - Circuit 3</v>
      </c>
      <c r="C1855" s="34">
        <f t="shared" ref="C1855:C1918" si="184">C1854+1</f>
        <v>3</v>
      </c>
      <c r="D1855" s="28">
        <f t="shared" ref="D1855:D1918" si="185">E1854+1</f>
        <v>5292</v>
      </c>
      <c r="E1855" s="27">
        <f t="shared" ref="E1855:E1918" si="186">+D1855+1</f>
        <v>5293</v>
      </c>
      <c r="F1855" s="29">
        <v>5002</v>
      </c>
      <c r="G1855" s="23" t="s">
        <v>145</v>
      </c>
      <c r="H1855" s="21">
        <f t="shared" ref="H1855:H1918" si="187">I1854+1</f>
        <v>10004</v>
      </c>
      <c r="I1855" s="23">
        <f t="shared" ref="I1855:I1918" si="188">+H1855+1</f>
        <v>10005</v>
      </c>
      <c r="J1855" s="71" t="s">
        <v>420</v>
      </c>
      <c r="K1855" s="70">
        <f t="shared" ref="K1855:K1918" si="189">K1854+1</f>
        <v>19</v>
      </c>
      <c r="L1855" s="34" t="s">
        <v>104</v>
      </c>
      <c r="M1855" s="34" t="s">
        <v>51</v>
      </c>
      <c r="N1855" s="34" t="s">
        <v>78</v>
      </c>
    </row>
    <row r="1856" spans="1:16" ht="15.75" hidden="1" customHeight="1" outlineLevel="2" x14ac:dyDescent="0.25">
      <c r="B1856" s="33" t="str">
        <f t="shared" si="183"/>
        <v>kWh - Circuit 4</v>
      </c>
      <c r="C1856" s="34">
        <f t="shared" si="184"/>
        <v>4</v>
      </c>
      <c r="D1856" s="28">
        <f t="shared" si="185"/>
        <v>5294</v>
      </c>
      <c r="E1856" s="27">
        <f t="shared" si="186"/>
        <v>5295</v>
      </c>
      <c r="F1856" s="29">
        <v>5003</v>
      </c>
      <c r="G1856" s="23" t="s">
        <v>145</v>
      </c>
      <c r="H1856" s="21">
        <f t="shared" si="187"/>
        <v>10006</v>
      </c>
      <c r="I1856" s="23">
        <f t="shared" si="188"/>
        <v>10007</v>
      </c>
      <c r="J1856" s="71" t="s">
        <v>420</v>
      </c>
      <c r="K1856" s="70">
        <f t="shared" si="189"/>
        <v>20</v>
      </c>
      <c r="L1856" s="34" t="s">
        <v>104</v>
      </c>
      <c r="M1856" s="34" t="s">
        <v>51</v>
      </c>
      <c r="N1856" s="34" t="s">
        <v>78</v>
      </c>
    </row>
    <row r="1857" spans="1:14" ht="15.75" hidden="1" customHeight="1" outlineLevel="2" x14ac:dyDescent="0.25">
      <c r="B1857" s="33" t="str">
        <f t="shared" si="183"/>
        <v>kWh - Circuit 5</v>
      </c>
      <c r="C1857" s="34">
        <f t="shared" si="184"/>
        <v>5</v>
      </c>
      <c r="D1857" s="28">
        <f t="shared" si="185"/>
        <v>5296</v>
      </c>
      <c r="E1857" s="27">
        <f t="shared" si="186"/>
        <v>5297</v>
      </c>
      <c r="F1857" s="29">
        <v>5004</v>
      </c>
      <c r="G1857" s="23" t="s">
        <v>145</v>
      </c>
      <c r="H1857" s="21">
        <f t="shared" si="187"/>
        <v>10008</v>
      </c>
      <c r="I1857" s="23">
        <f t="shared" si="188"/>
        <v>10009</v>
      </c>
      <c r="J1857" s="71" t="s">
        <v>420</v>
      </c>
      <c r="K1857" s="70">
        <f t="shared" si="189"/>
        <v>21</v>
      </c>
      <c r="L1857" s="34" t="s">
        <v>104</v>
      </c>
      <c r="M1857" s="34" t="s">
        <v>51</v>
      </c>
      <c r="N1857" s="34" t="s">
        <v>78</v>
      </c>
    </row>
    <row r="1858" spans="1:14" ht="15.75" hidden="1" customHeight="1" outlineLevel="2" x14ac:dyDescent="0.25">
      <c r="B1858" s="33" t="str">
        <f t="shared" si="183"/>
        <v>kWh - Circuit 6</v>
      </c>
      <c r="C1858" s="34">
        <f t="shared" si="184"/>
        <v>6</v>
      </c>
      <c r="D1858" s="28">
        <f t="shared" si="185"/>
        <v>5298</v>
      </c>
      <c r="E1858" s="27">
        <f t="shared" si="186"/>
        <v>5299</v>
      </c>
      <c r="F1858" s="29">
        <v>5005</v>
      </c>
      <c r="G1858" s="23" t="s">
        <v>145</v>
      </c>
      <c r="H1858" s="21">
        <f t="shared" si="187"/>
        <v>10010</v>
      </c>
      <c r="I1858" s="23">
        <f t="shared" si="188"/>
        <v>10011</v>
      </c>
      <c r="J1858" s="71" t="s">
        <v>420</v>
      </c>
      <c r="K1858" s="70">
        <f t="shared" si="189"/>
        <v>22</v>
      </c>
      <c r="L1858" s="34" t="s">
        <v>104</v>
      </c>
      <c r="M1858" s="34" t="s">
        <v>51</v>
      </c>
      <c r="N1858" s="34" t="s">
        <v>78</v>
      </c>
    </row>
    <row r="1859" spans="1:14" ht="15.75" hidden="1" customHeight="1" outlineLevel="2" x14ac:dyDescent="0.25">
      <c r="B1859" s="33" t="str">
        <f t="shared" si="183"/>
        <v>kWh - Circuit 7</v>
      </c>
      <c r="C1859" s="34">
        <f t="shared" si="184"/>
        <v>7</v>
      </c>
      <c r="D1859" s="28">
        <f t="shared" si="185"/>
        <v>5300</v>
      </c>
      <c r="E1859" s="27">
        <f t="shared" si="186"/>
        <v>5301</v>
      </c>
      <c r="F1859" s="29">
        <v>5006</v>
      </c>
      <c r="G1859" s="23" t="s">
        <v>145</v>
      </c>
      <c r="H1859" s="21">
        <f t="shared" si="187"/>
        <v>10012</v>
      </c>
      <c r="I1859" s="23">
        <f t="shared" si="188"/>
        <v>10013</v>
      </c>
      <c r="J1859" s="71" t="s">
        <v>420</v>
      </c>
      <c r="K1859" s="70">
        <f t="shared" si="189"/>
        <v>23</v>
      </c>
      <c r="L1859" s="34" t="s">
        <v>104</v>
      </c>
      <c r="M1859" s="34" t="s">
        <v>51</v>
      </c>
      <c r="N1859" s="34" t="s">
        <v>78</v>
      </c>
    </row>
    <row r="1860" spans="1:14" ht="15.75" hidden="1" customHeight="1" outlineLevel="2" x14ac:dyDescent="0.25">
      <c r="B1860" s="33" t="str">
        <f t="shared" si="183"/>
        <v>kWh - Circuit 8</v>
      </c>
      <c r="C1860" s="34">
        <f t="shared" si="184"/>
        <v>8</v>
      </c>
      <c r="D1860" s="28">
        <f t="shared" si="185"/>
        <v>5302</v>
      </c>
      <c r="E1860" s="27">
        <f t="shared" si="186"/>
        <v>5303</v>
      </c>
      <c r="F1860" s="29">
        <v>5007</v>
      </c>
      <c r="G1860" s="23" t="s">
        <v>145</v>
      </c>
      <c r="H1860" s="21">
        <f t="shared" si="187"/>
        <v>10014</v>
      </c>
      <c r="I1860" s="23">
        <f t="shared" si="188"/>
        <v>10015</v>
      </c>
      <c r="J1860" s="71" t="s">
        <v>420</v>
      </c>
      <c r="K1860" s="70">
        <f t="shared" si="189"/>
        <v>24</v>
      </c>
      <c r="L1860" s="34" t="s">
        <v>104</v>
      </c>
      <c r="M1860" s="34" t="s">
        <v>51</v>
      </c>
      <c r="N1860" s="34" t="s">
        <v>78</v>
      </c>
    </row>
    <row r="1861" spans="1:14" ht="15.75" hidden="1" customHeight="1" outlineLevel="2" x14ac:dyDescent="0.25">
      <c r="B1861" s="33" t="str">
        <f t="shared" si="183"/>
        <v>kWh - Circuit 9</v>
      </c>
      <c r="C1861" s="34">
        <f t="shared" si="184"/>
        <v>9</v>
      </c>
      <c r="D1861" s="28">
        <f t="shared" si="185"/>
        <v>5304</v>
      </c>
      <c r="E1861" s="27">
        <f t="shared" si="186"/>
        <v>5305</v>
      </c>
      <c r="F1861" s="29">
        <v>5008</v>
      </c>
      <c r="G1861" s="23" t="s">
        <v>145</v>
      </c>
      <c r="H1861" s="21">
        <f t="shared" si="187"/>
        <v>10016</v>
      </c>
      <c r="I1861" s="23">
        <f t="shared" si="188"/>
        <v>10017</v>
      </c>
      <c r="J1861" s="71" t="s">
        <v>420</v>
      </c>
      <c r="K1861" s="70">
        <f t="shared" si="189"/>
        <v>25</v>
      </c>
      <c r="L1861" s="34" t="s">
        <v>104</v>
      </c>
      <c r="M1861" s="34" t="s">
        <v>51</v>
      </c>
      <c r="N1861" s="34" t="s">
        <v>78</v>
      </c>
    </row>
    <row r="1862" spans="1:14" ht="15.75" hidden="1" customHeight="1" outlineLevel="2" x14ac:dyDescent="0.25">
      <c r="B1862" s="33" t="str">
        <f t="shared" si="183"/>
        <v>kWh - Circuit 10</v>
      </c>
      <c r="C1862" s="34">
        <f t="shared" si="184"/>
        <v>10</v>
      </c>
      <c r="D1862" s="28">
        <f t="shared" si="185"/>
        <v>5306</v>
      </c>
      <c r="E1862" s="27">
        <f t="shared" si="186"/>
        <v>5307</v>
      </c>
      <c r="F1862" s="29">
        <v>5009</v>
      </c>
      <c r="G1862" s="23" t="s">
        <v>145</v>
      </c>
      <c r="H1862" s="21">
        <f t="shared" si="187"/>
        <v>10018</v>
      </c>
      <c r="I1862" s="23">
        <f t="shared" si="188"/>
        <v>10019</v>
      </c>
      <c r="J1862" s="71" t="s">
        <v>420</v>
      </c>
      <c r="K1862" s="70">
        <f t="shared" si="189"/>
        <v>26</v>
      </c>
      <c r="L1862" s="34" t="s">
        <v>104</v>
      </c>
      <c r="M1862" s="34" t="s">
        <v>51</v>
      </c>
      <c r="N1862" s="34" t="s">
        <v>78</v>
      </c>
    </row>
    <row r="1863" spans="1:14" ht="15.75" hidden="1" customHeight="1" outlineLevel="2" x14ac:dyDescent="0.25">
      <c r="B1863" s="33" t="str">
        <f t="shared" si="183"/>
        <v>kWh - Circuit 11</v>
      </c>
      <c r="C1863" s="34">
        <f t="shared" si="184"/>
        <v>11</v>
      </c>
      <c r="D1863" s="28">
        <f t="shared" si="185"/>
        <v>5308</v>
      </c>
      <c r="E1863" s="27">
        <f t="shared" si="186"/>
        <v>5309</v>
      </c>
      <c r="F1863" s="29">
        <v>5010</v>
      </c>
      <c r="G1863" s="23" t="s">
        <v>145</v>
      </c>
      <c r="H1863" s="21">
        <f t="shared" si="187"/>
        <v>10020</v>
      </c>
      <c r="I1863" s="23">
        <f t="shared" si="188"/>
        <v>10021</v>
      </c>
      <c r="J1863" s="71" t="s">
        <v>420</v>
      </c>
      <c r="K1863" s="70">
        <f t="shared" si="189"/>
        <v>27</v>
      </c>
      <c r="L1863" s="34" t="s">
        <v>104</v>
      </c>
      <c r="M1863" s="34" t="s">
        <v>51</v>
      </c>
      <c r="N1863" s="34" t="s">
        <v>78</v>
      </c>
    </row>
    <row r="1864" spans="1:14" ht="15.75" hidden="1" customHeight="1" outlineLevel="2" x14ac:dyDescent="0.25">
      <c r="B1864" s="33" t="str">
        <f t="shared" si="183"/>
        <v>kWh - Circuit 12</v>
      </c>
      <c r="C1864" s="34">
        <f t="shared" si="184"/>
        <v>12</v>
      </c>
      <c r="D1864" s="28">
        <f t="shared" si="185"/>
        <v>5310</v>
      </c>
      <c r="E1864" s="27">
        <f t="shared" si="186"/>
        <v>5311</v>
      </c>
      <c r="F1864" s="29">
        <v>5011</v>
      </c>
      <c r="G1864" s="23" t="s">
        <v>145</v>
      </c>
      <c r="H1864" s="21">
        <f t="shared" si="187"/>
        <v>10022</v>
      </c>
      <c r="I1864" s="23">
        <f t="shared" si="188"/>
        <v>10023</v>
      </c>
      <c r="J1864" s="71" t="s">
        <v>420</v>
      </c>
      <c r="K1864" s="70">
        <f t="shared" si="189"/>
        <v>28</v>
      </c>
      <c r="L1864" s="34" t="s">
        <v>104</v>
      </c>
      <c r="M1864" s="34" t="s">
        <v>51</v>
      </c>
      <c r="N1864" s="34" t="s">
        <v>78</v>
      </c>
    </row>
    <row r="1865" spans="1:14" ht="15.75" hidden="1" customHeight="1" outlineLevel="2" x14ac:dyDescent="0.25">
      <c r="B1865" s="33" t="str">
        <f t="shared" si="183"/>
        <v>kWh - Circuit 13</v>
      </c>
      <c r="C1865" s="34">
        <f t="shared" si="184"/>
        <v>13</v>
      </c>
      <c r="D1865" s="28">
        <f t="shared" si="185"/>
        <v>5312</v>
      </c>
      <c r="E1865" s="27">
        <f t="shared" si="186"/>
        <v>5313</v>
      </c>
      <c r="F1865" s="29">
        <v>5012</v>
      </c>
      <c r="G1865" s="23" t="s">
        <v>145</v>
      </c>
      <c r="H1865" s="21">
        <f t="shared" si="187"/>
        <v>10024</v>
      </c>
      <c r="I1865" s="23">
        <f t="shared" si="188"/>
        <v>10025</v>
      </c>
      <c r="J1865" s="71" t="s">
        <v>420</v>
      </c>
      <c r="K1865" s="70">
        <f t="shared" si="189"/>
        <v>29</v>
      </c>
      <c r="L1865" s="34" t="s">
        <v>104</v>
      </c>
      <c r="M1865" s="34" t="s">
        <v>51</v>
      </c>
      <c r="N1865" s="34" t="s">
        <v>78</v>
      </c>
    </row>
    <row r="1866" spans="1:14" ht="15" hidden="1" customHeight="1" outlineLevel="2" x14ac:dyDescent="0.25">
      <c r="A1866" s="34"/>
      <c r="B1866" s="33" t="str">
        <f t="shared" si="183"/>
        <v>kWh - Circuit 14</v>
      </c>
      <c r="C1866" s="34">
        <f t="shared" si="184"/>
        <v>14</v>
      </c>
      <c r="D1866" s="28">
        <f t="shared" si="185"/>
        <v>5314</v>
      </c>
      <c r="E1866" s="27">
        <f t="shared" si="186"/>
        <v>5315</v>
      </c>
      <c r="F1866" s="29">
        <v>5013</v>
      </c>
      <c r="G1866" s="23" t="s">
        <v>145</v>
      </c>
      <c r="H1866" s="21">
        <f t="shared" si="187"/>
        <v>10026</v>
      </c>
      <c r="I1866" s="23">
        <f t="shared" si="188"/>
        <v>10027</v>
      </c>
      <c r="J1866" s="71" t="s">
        <v>420</v>
      </c>
      <c r="K1866" s="70">
        <f t="shared" si="189"/>
        <v>30</v>
      </c>
      <c r="L1866" s="34" t="s">
        <v>104</v>
      </c>
      <c r="M1866" s="34" t="s">
        <v>51</v>
      </c>
      <c r="N1866" s="34" t="s">
        <v>78</v>
      </c>
    </row>
    <row r="1867" spans="1:14" ht="15" hidden="1" customHeight="1" outlineLevel="2" x14ac:dyDescent="0.25">
      <c r="A1867" s="34"/>
      <c r="B1867" s="33" t="str">
        <f t="shared" si="183"/>
        <v>kWh - Circuit 15</v>
      </c>
      <c r="C1867" s="34">
        <f t="shared" si="184"/>
        <v>15</v>
      </c>
      <c r="D1867" s="28">
        <f t="shared" si="185"/>
        <v>5316</v>
      </c>
      <c r="E1867" s="27">
        <f t="shared" si="186"/>
        <v>5317</v>
      </c>
      <c r="F1867" s="29">
        <v>5014</v>
      </c>
      <c r="G1867" s="23" t="s">
        <v>145</v>
      </c>
      <c r="H1867" s="21">
        <f t="shared" si="187"/>
        <v>10028</v>
      </c>
      <c r="I1867" s="23">
        <f t="shared" si="188"/>
        <v>10029</v>
      </c>
      <c r="J1867" s="71" t="s">
        <v>420</v>
      </c>
      <c r="K1867" s="70">
        <f t="shared" si="189"/>
        <v>31</v>
      </c>
      <c r="L1867" s="34" t="s">
        <v>104</v>
      </c>
      <c r="M1867" s="34" t="s">
        <v>51</v>
      </c>
      <c r="N1867" s="34" t="s">
        <v>78</v>
      </c>
    </row>
    <row r="1868" spans="1:14" ht="15" hidden="1" customHeight="1" outlineLevel="2" x14ac:dyDescent="0.25">
      <c r="A1868" s="34"/>
      <c r="B1868" s="33" t="str">
        <f t="shared" si="183"/>
        <v>kWh - Circuit 16</v>
      </c>
      <c r="C1868" s="34">
        <f t="shared" si="184"/>
        <v>16</v>
      </c>
      <c r="D1868" s="28">
        <f t="shared" si="185"/>
        <v>5318</v>
      </c>
      <c r="E1868" s="27">
        <f t="shared" si="186"/>
        <v>5319</v>
      </c>
      <c r="F1868" s="29">
        <v>5015</v>
      </c>
      <c r="G1868" s="23" t="s">
        <v>145</v>
      </c>
      <c r="H1868" s="21">
        <f t="shared" si="187"/>
        <v>10030</v>
      </c>
      <c r="I1868" s="23">
        <f t="shared" si="188"/>
        <v>10031</v>
      </c>
      <c r="J1868" s="71" t="s">
        <v>420</v>
      </c>
      <c r="K1868" s="70">
        <f t="shared" si="189"/>
        <v>32</v>
      </c>
      <c r="L1868" s="34" t="s">
        <v>104</v>
      </c>
      <c r="M1868" s="34" t="s">
        <v>51</v>
      </c>
      <c r="N1868" s="34" t="s">
        <v>78</v>
      </c>
    </row>
    <row r="1869" spans="1:14" ht="15" hidden="1" customHeight="1" outlineLevel="2" x14ac:dyDescent="0.25">
      <c r="A1869" s="34"/>
      <c r="B1869" s="33" t="str">
        <f t="shared" si="183"/>
        <v>kWh - Circuit 17</v>
      </c>
      <c r="C1869" s="34">
        <f t="shared" si="184"/>
        <v>17</v>
      </c>
      <c r="D1869" s="28">
        <f t="shared" si="185"/>
        <v>5320</v>
      </c>
      <c r="E1869" s="27">
        <f t="shared" si="186"/>
        <v>5321</v>
      </c>
      <c r="F1869" s="29">
        <v>5016</v>
      </c>
      <c r="G1869" s="23" t="s">
        <v>145</v>
      </c>
      <c r="H1869" s="21">
        <f t="shared" si="187"/>
        <v>10032</v>
      </c>
      <c r="I1869" s="23">
        <f t="shared" si="188"/>
        <v>10033</v>
      </c>
      <c r="J1869" s="71" t="s">
        <v>420</v>
      </c>
      <c r="K1869" s="70">
        <f t="shared" si="189"/>
        <v>33</v>
      </c>
      <c r="L1869" s="34" t="s">
        <v>104</v>
      </c>
      <c r="M1869" s="34" t="s">
        <v>51</v>
      </c>
      <c r="N1869" s="34" t="s">
        <v>78</v>
      </c>
    </row>
    <row r="1870" spans="1:14" ht="15" hidden="1" customHeight="1" outlineLevel="2" x14ac:dyDescent="0.25">
      <c r="A1870" s="34"/>
      <c r="B1870" s="33" t="str">
        <f t="shared" si="183"/>
        <v>kWh - Circuit 18</v>
      </c>
      <c r="C1870" s="34">
        <f t="shared" si="184"/>
        <v>18</v>
      </c>
      <c r="D1870" s="28">
        <f t="shared" si="185"/>
        <v>5322</v>
      </c>
      <c r="E1870" s="27">
        <f t="shared" si="186"/>
        <v>5323</v>
      </c>
      <c r="F1870" s="29">
        <v>5017</v>
      </c>
      <c r="G1870" s="23" t="s">
        <v>145</v>
      </c>
      <c r="H1870" s="21">
        <f t="shared" si="187"/>
        <v>10034</v>
      </c>
      <c r="I1870" s="23">
        <f t="shared" si="188"/>
        <v>10035</v>
      </c>
      <c r="J1870" s="71" t="s">
        <v>420</v>
      </c>
      <c r="K1870" s="70">
        <f t="shared" si="189"/>
        <v>34</v>
      </c>
      <c r="L1870" s="34" t="s">
        <v>104</v>
      </c>
      <c r="M1870" s="34" t="s">
        <v>51</v>
      </c>
      <c r="N1870" s="34" t="s">
        <v>78</v>
      </c>
    </row>
    <row r="1871" spans="1:14" ht="15" hidden="1" customHeight="1" outlineLevel="2" x14ac:dyDescent="0.25">
      <c r="A1871" s="34"/>
      <c r="B1871" s="33" t="str">
        <f t="shared" si="183"/>
        <v>kWh - Circuit 19</v>
      </c>
      <c r="C1871" s="34">
        <f t="shared" si="184"/>
        <v>19</v>
      </c>
      <c r="D1871" s="28">
        <f t="shared" si="185"/>
        <v>5324</v>
      </c>
      <c r="E1871" s="27">
        <f t="shared" si="186"/>
        <v>5325</v>
      </c>
      <c r="F1871" s="29">
        <v>5018</v>
      </c>
      <c r="G1871" s="23" t="s">
        <v>145</v>
      </c>
      <c r="H1871" s="21">
        <f t="shared" si="187"/>
        <v>10036</v>
      </c>
      <c r="I1871" s="23">
        <f t="shared" si="188"/>
        <v>10037</v>
      </c>
      <c r="J1871" s="71" t="s">
        <v>420</v>
      </c>
      <c r="K1871" s="70">
        <f t="shared" si="189"/>
        <v>35</v>
      </c>
      <c r="L1871" s="34" t="s">
        <v>104</v>
      </c>
      <c r="M1871" s="34" t="s">
        <v>51</v>
      </c>
      <c r="N1871" s="34" t="s">
        <v>78</v>
      </c>
    </row>
    <row r="1872" spans="1:14" ht="15" hidden="1" customHeight="1" outlineLevel="2" x14ac:dyDescent="0.25">
      <c r="A1872" s="34"/>
      <c r="B1872" s="33" t="str">
        <f t="shared" si="183"/>
        <v>kWh - Circuit 20</v>
      </c>
      <c r="C1872" s="34">
        <f t="shared" si="184"/>
        <v>20</v>
      </c>
      <c r="D1872" s="28">
        <f t="shared" si="185"/>
        <v>5326</v>
      </c>
      <c r="E1872" s="27">
        <f t="shared" si="186"/>
        <v>5327</v>
      </c>
      <c r="F1872" s="29">
        <v>5019</v>
      </c>
      <c r="G1872" s="23" t="s">
        <v>145</v>
      </c>
      <c r="H1872" s="21">
        <f t="shared" si="187"/>
        <v>10038</v>
      </c>
      <c r="I1872" s="23">
        <f t="shared" si="188"/>
        <v>10039</v>
      </c>
      <c r="J1872" s="71" t="s">
        <v>420</v>
      </c>
      <c r="K1872" s="70">
        <f t="shared" si="189"/>
        <v>36</v>
      </c>
      <c r="L1872" s="34" t="s">
        <v>104</v>
      </c>
      <c r="M1872" s="34" t="s">
        <v>51</v>
      </c>
      <c r="N1872" s="34" t="s">
        <v>78</v>
      </c>
    </row>
    <row r="1873" spans="1:14" ht="15" hidden="1" customHeight="1" outlineLevel="2" x14ac:dyDescent="0.25">
      <c r="A1873" s="34"/>
      <c r="B1873" s="33" t="str">
        <f t="shared" si="183"/>
        <v>kWh - Circuit 21</v>
      </c>
      <c r="C1873" s="34">
        <f t="shared" si="184"/>
        <v>21</v>
      </c>
      <c r="D1873" s="28">
        <f t="shared" si="185"/>
        <v>5328</v>
      </c>
      <c r="E1873" s="27">
        <f t="shared" si="186"/>
        <v>5329</v>
      </c>
      <c r="F1873" s="29">
        <v>5020</v>
      </c>
      <c r="G1873" s="23" t="s">
        <v>145</v>
      </c>
      <c r="H1873" s="21">
        <f t="shared" si="187"/>
        <v>10040</v>
      </c>
      <c r="I1873" s="23">
        <f t="shared" si="188"/>
        <v>10041</v>
      </c>
      <c r="J1873" s="71" t="s">
        <v>420</v>
      </c>
      <c r="K1873" s="70">
        <f t="shared" si="189"/>
        <v>37</v>
      </c>
      <c r="L1873" s="34" t="s">
        <v>104</v>
      </c>
      <c r="M1873" s="34" t="s">
        <v>51</v>
      </c>
      <c r="N1873" s="34" t="s">
        <v>78</v>
      </c>
    </row>
    <row r="1874" spans="1:14" ht="15" hidden="1" customHeight="1" outlineLevel="2" x14ac:dyDescent="0.25">
      <c r="A1874" s="34"/>
      <c r="B1874" s="33" t="str">
        <f t="shared" si="183"/>
        <v>kWh - Circuit 22</v>
      </c>
      <c r="C1874" s="34">
        <f t="shared" si="184"/>
        <v>22</v>
      </c>
      <c r="D1874" s="28">
        <f t="shared" si="185"/>
        <v>5330</v>
      </c>
      <c r="E1874" s="27">
        <f t="shared" si="186"/>
        <v>5331</v>
      </c>
      <c r="F1874" s="29">
        <v>5021</v>
      </c>
      <c r="G1874" s="23" t="s">
        <v>145</v>
      </c>
      <c r="H1874" s="21">
        <f t="shared" si="187"/>
        <v>10042</v>
      </c>
      <c r="I1874" s="23">
        <f t="shared" si="188"/>
        <v>10043</v>
      </c>
      <c r="J1874" s="71" t="s">
        <v>420</v>
      </c>
      <c r="K1874" s="70">
        <f t="shared" si="189"/>
        <v>38</v>
      </c>
      <c r="L1874" s="34" t="s">
        <v>104</v>
      </c>
      <c r="M1874" s="34" t="s">
        <v>51</v>
      </c>
      <c r="N1874" s="34" t="s">
        <v>78</v>
      </c>
    </row>
    <row r="1875" spans="1:14" ht="15" hidden="1" customHeight="1" outlineLevel="2" x14ac:dyDescent="0.25">
      <c r="A1875" s="34"/>
      <c r="B1875" s="33" t="str">
        <f t="shared" si="183"/>
        <v>kWh - Circuit 23</v>
      </c>
      <c r="C1875" s="34">
        <f t="shared" si="184"/>
        <v>23</v>
      </c>
      <c r="D1875" s="28">
        <f t="shared" si="185"/>
        <v>5332</v>
      </c>
      <c r="E1875" s="27">
        <f t="shared" si="186"/>
        <v>5333</v>
      </c>
      <c r="F1875" s="29">
        <v>5022</v>
      </c>
      <c r="G1875" s="23" t="s">
        <v>145</v>
      </c>
      <c r="H1875" s="21">
        <f t="shared" si="187"/>
        <v>10044</v>
      </c>
      <c r="I1875" s="23">
        <f t="shared" si="188"/>
        <v>10045</v>
      </c>
      <c r="J1875" s="71" t="s">
        <v>420</v>
      </c>
      <c r="K1875" s="70">
        <f t="shared" si="189"/>
        <v>39</v>
      </c>
      <c r="L1875" s="34" t="s">
        <v>104</v>
      </c>
      <c r="M1875" s="34" t="s">
        <v>51</v>
      </c>
      <c r="N1875" s="34" t="s">
        <v>78</v>
      </c>
    </row>
    <row r="1876" spans="1:14" ht="15" hidden="1" customHeight="1" outlineLevel="2" x14ac:dyDescent="0.25">
      <c r="A1876" s="34"/>
      <c r="B1876" s="33" t="str">
        <f t="shared" si="183"/>
        <v>kWh - Circuit 24</v>
      </c>
      <c r="C1876" s="34">
        <f t="shared" si="184"/>
        <v>24</v>
      </c>
      <c r="D1876" s="28">
        <f t="shared" si="185"/>
        <v>5334</v>
      </c>
      <c r="E1876" s="27">
        <f t="shared" si="186"/>
        <v>5335</v>
      </c>
      <c r="F1876" s="29">
        <v>5023</v>
      </c>
      <c r="G1876" s="23" t="s">
        <v>145</v>
      </c>
      <c r="H1876" s="21">
        <f t="shared" si="187"/>
        <v>10046</v>
      </c>
      <c r="I1876" s="23">
        <f t="shared" si="188"/>
        <v>10047</v>
      </c>
      <c r="J1876" s="71" t="s">
        <v>420</v>
      </c>
      <c r="K1876" s="70">
        <f t="shared" si="189"/>
        <v>40</v>
      </c>
      <c r="L1876" s="34" t="s">
        <v>104</v>
      </c>
      <c r="M1876" s="34" t="s">
        <v>51</v>
      </c>
      <c r="N1876" s="34" t="s">
        <v>78</v>
      </c>
    </row>
    <row r="1877" spans="1:14" ht="15" hidden="1" customHeight="1" outlineLevel="2" x14ac:dyDescent="0.25">
      <c r="A1877" s="34"/>
      <c r="B1877" s="33" t="str">
        <f t="shared" si="183"/>
        <v>kWh - Circuit 25</v>
      </c>
      <c r="C1877" s="34">
        <f t="shared" si="184"/>
        <v>25</v>
      </c>
      <c r="D1877" s="28">
        <f t="shared" si="185"/>
        <v>5336</v>
      </c>
      <c r="E1877" s="27">
        <f t="shared" si="186"/>
        <v>5337</v>
      </c>
      <c r="F1877" s="29">
        <v>5024</v>
      </c>
      <c r="G1877" s="23" t="s">
        <v>145</v>
      </c>
      <c r="H1877" s="21">
        <f t="shared" si="187"/>
        <v>10048</v>
      </c>
      <c r="I1877" s="23">
        <f t="shared" si="188"/>
        <v>10049</v>
      </c>
      <c r="J1877" s="71" t="s">
        <v>420</v>
      </c>
      <c r="K1877" s="70">
        <f t="shared" si="189"/>
        <v>41</v>
      </c>
      <c r="L1877" s="34" t="s">
        <v>104</v>
      </c>
      <c r="M1877" s="34" t="s">
        <v>51</v>
      </c>
      <c r="N1877" s="34" t="s">
        <v>78</v>
      </c>
    </row>
    <row r="1878" spans="1:14" ht="15" hidden="1" customHeight="1" outlineLevel="2" x14ac:dyDescent="0.25">
      <c r="A1878" s="34"/>
      <c r="B1878" s="33" t="str">
        <f t="shared" si="183"/>
        <v>kWh - Circuit 26</v>
      </c>
      <c r="C1878" s="34">
        <f t="shared" si="184"/>
        <v>26</v>
      </c>
      <c r="D1878" s="28">
        <f t="shared" si="185"/>
        <v>5338</v>
      </c>
      <c r="E1878" s="27">
        <f t="shared" si="186"/>
        <v>5339</v>
      </c>
      <c r="F1878" s="29">
        <v>5025</v>
      </c>
      <c r="G1878" s="23" t="s">
        <v>145</v>
      </c>
      <c r="H1878" s="21">
        <f t="shared" si="187"/>
        <v>10050</v>
      </c>
      <c r="I1878" s="23">
        <f t="shared" si="188"/>
        <v>10051</v>
      </c>
      <c r="J1878" s="71" t="s">
        <v>420</v>
      </c>
      <c r="K1878" s="70">
        <f t="shared" si="189"/>
        <v>42</v>
      </c>
      <c r="L1878" s="34" t="s">
        <v>104</v>
      </c>
      <c r="M1878" s="34" t="s">
        <v>51</v>
      </c>
      <c r="N1878" s="34" t="s">
        <v>78</v>
      </c>
    </row>
    <row r="1879" spans="1:14" ht="15" hidden="1" customHeight="1" outlineLevel="2" x14ac:dyDescent="0.25">
      <c r="A1879" s="34"/>
      <c r="B1879" s="33" t="str">
        <f t="shared" si="183"/>
        <v>kWh - Circuit 27</v>
      </c>
      <c r="C1879" s="34">
        <f t="shared" si="184"/>
        <v>27</v>
      </c>
      <c r="D1879" s="28">
        <f t="shared" si="185"/>
        <v>5340</v>
      </c>
      <c r="E1879" s="27">
        <f t="shared" si="186"/>
        <v>5341</v>
      </c>
      <c r="F1879" s="29">
        <v>5026</v>
      </c>
      <c r="G1879" s="23" t="s">
        <v>145</v>
      </c>
      <c r="H1879" s="21">
        <f t="shared" si="187"/>
        <v>10052</v>
      </c>
      <c r="I1879" s="23">
        <f t="shared" si="188"/>
        <v>10053</v>
      </c>
      <c r="J1879" s="71" t="s">
        <v>420</v>
      </c>
      <c r="K1879" s="70">
        <f t="shared" si="189"/>
        <v>43</v>
      </c>
      <c r="L1879" s="34" t="s">
        <v>104</v>
      </c>
      <c r="M1879" s="34" t="s">
        <v>51</v>
      </c>
      <c r="N1879" s="34" t="s">
        <v>78</v>
      </c>
    </row>
    <row r="1880" spans="1:14" ht="15" hidden="1" customHeight="1" outlineLevel="2" x14ac:dyDescent="0.25">
      <c r="A1880" s="34"/>
      <c r="B1880" s="33" t="str">
        <f t="shared" si="183"/>
        <v>kWh - Circuit 28</v>
      </c>
      <c r="C1880" s="34">
        <f t="shared" si="184"/>
        <v>28</v>
      </c>
      <c r="D1880" s="28">
        <f t="shared" si="185"/>
        <v>5342</v>
      </c>
      <c r="E1880" s="27">
        <f t="shared" si="186"/>
        <v>5343</v>
      </c>
      <c r="F1880" s="29">
        <v>5027</v>
      </c>
      <c r="G1880" s="23" t="s">
        <v>145</v>
      </c>
      <c r="H1880" s="21">
        <f t="shared" si="187"/>
        <v>10054</v>
      </c>
      <c r="I1880" s="23">
        <f t="shared" si="188"/>
        <v>10055</v>
      </c>
      <c r="J1880" s="71" t="s">
        <v>420</v>
      </c>
      <c r="K1880" s="70">
        <f t="shared" si="189"/>
        <v>44</v>
      </c>
      <c r="L1880" s="34" t="s">
        <v>104</v>
      </c>
      <c r="M1880" s="34" t="s">
        <v>51</v>
      </c>
      <c r="N1880" s="34" t="s">
        <v>78</v>
      </c>
    </row>
    <row r="1881" spans="1:14" ht="15" hidden="1" customHeight="1" outlineLevel="2" x14ac:dyDescent="0.25">
      <c r="A1881" s="34"/>
      <c r="B1881" s="33" t="str">
        <f t="shared" si="183"/>
        <v>kWh - Circuit 29</v>
      </c>
      <c r="C1881" s="34">
        <f t="shared" si="184"/>
        <v>29</v>
      </c>
      <c r="D1881" s="28">
        <f t="shared" si="185"/>
        <v>5344</v>
      </c>
      <c r="E1881" s="27">
        <f t="shared" si="186"/>
        <v>5345</v>
      </c>
      <c r="F1881" s="29">
        <v>5028</v>
      </c>
      <c r="G1881" s="23" t="s">
        <v>145</v>
      </c>
      <c r="H1881" s="21">
        <f t="shared" si="187"/>
        <v>10056</v>
      </c>
      <c r="I1881" s="23">
        <f t="shared" si="188"/>
        <v>10057</v>
      </c>
      <c r="J1881" s="71" t="s">
        <v>420</v>
      </c>
      <c r="K1881" s="70">
        <f t="shared" si="189"/>
        <v>45</v>
      </c>
      <c r="L1881" s="34" t="s">
        <v>104</v>
      </c>
      <c r="M1881" s="34" t="s">
        <v>51</v>
      </c>
      <c r="N1881" s="34" t="s">
        <v>78</v>
      </c>
    </row>
    <row r="1882" spans="1:14" ht="15" hidden="1" customHeight="1" outlineLevel="2" x14ac:dyDescent="0.25">
      <c r="A1882" s="34"/>
      <c r="B1882" s="33" t="str">
        <f t="shared" si="183"/>
        <v>kWh - Circuit 30</v>
      </c>
      <c r="C1882" s="34">
        <f t="shared" si="184"/>
        <v>30</v>
      </c>
      <c r="D1882" s="28">
        <f t="shared" si="185"/>
        <v>5346</v>
      </c>
      <c r="E1882" s="27">
        <f t="shared" si="186"/>
        <v>5347</v>
      </c>
      <c r="F1882" s="29">
        <v>5029</v>
      </c>
      <c r="G1882" s="23" t="s">
        <v>145</v>
      </c>
      <c r="H1882" s="21">
        <f t="shared" si="187"/>
        <v>10058</v>
      </c>
      <c r="I1882" s="23">
        <f t="shared" si="188"/>
        <v>10059</v>
      </c>
      <c r="J1882" s="71" t="s">
        <v>420</v>
      </c>
      <c r="K1882" s="70">
        <f t="shared" si="189"/>
        <v>46</v>
      </c>
      <c r="L1882" s="34" t="s">
        <v>104</v>
      </c>
      <c r="M1882" s="34" t="s">
        <v>51</v>
      </c>
      <c r="N1882" s="34" t="s">
        <v>78</v>
      </c>
    </row>
    <row r="1883" spans="1:14" ht="15" hidden="1" customHeight="1" outlineLevel="2" x14ac:dyDescent="0.25">
      <c r="A1883" s="34"/>
      <c r="B1883" s="33" t="str">
        <f t="shared" si="183"/>
        <v>kWh - Circuit 31</v>
      </c>
      <c r="C1883" s="34">
        <f t="shared" si="184"/>
        <v>31</v>
      </c>
      <c r="D1883" s="28">
        <f t="shared" si="185"/>
        <v>5348</v>
      </c>
      <c r="E1883" s="27">
        <f t="shared" si="186"/>
        <v>5349</v>
      </c>
      <c r="F1883" s="29">
        <v>5030</v>
      </c>
      <c r="G1883" s="23" t="s">
        <v>145</v>
      </c>
      <c r="H1883" s="21">
        <f t="shared" si="187"/>
        <v>10060</v>
      </c>
      <c r="I1883" s="23">
        <f t="shared" si="188"/>
        <v>10061</v>
      </c>
      <c r="J1883" s="71" t="s">
        <v>420</v>
      </c>
      <c r="K1883" s="70">
        <f t="shared" si="189"/>
        <v>47</v>
      </c>
      <c r="L1883" s="34" t="s">
        <v>104</v>
      </c>
      <c r="M1883" s="34" t="s">
        <v>51</v>
      </c>
      <c r="N1883" s="34" t="s">
        <v>78</v>
      </c>
    </row>
    <row r="1884" spans="1:14" ht="15" hidden="1" customHeight="1" outlineLevel="2" x14ac:dyDescent="0.25">
      <c r="A1884" s="34"/>
      <c r="B1884" s="33" t="str">
        <f t="shared" si="183"/>
        <v>kWh - Circuit 32</v>
      </c>
      <c r="C1884" s="34">
        <f t="shared" si="184"/>
        <v>32</v>
      </c>
      <c r="D1884" s="28">
        <f t="shared" si="185"/>
        <v>5350</v>
      </c>
      <c r="E1884" s="27">
        <f t="shared" si="186"/>
        <v>5351</v>
      </c>
      <c r="F1884" s="29">
        <v>5031</v>
      </c>
      <c r="G1884" s="23" t="s">
        <v>145</v>
      </c>
      <c r="H1884" s="21">
        <f t="shared" si="187"/>
        <v>10062</v>
      </c>
      <c r="I1884" s="23">
        <f t="shared" si="188"/>
        <v>10063</v>
      </c>
      <c r="J1884" s="71" t="s">
        <v>420</v>
      </c>
      <c r="K1884" s="70">
        <f t="shared" si="189"/>
        <v>48</v>
      </c>
      <c r="L1884" s="34" t="s">
        <v>104</v>
      </c>
      <c r="M1884" s="34" t="s">
        <v>51</v>
      </c>
      <c r="N1884" s="34" t="s">
        <v>78</v>
      </c>
    </row>
    <row r="1885" spans="1:14" ht="15" hidden="1" customHeight="1" outlineLevel="2" x14ac:dyDescent="0.25">
      <c r="A1885" s="34"/>
      <c r="B1885" s="33" t="str">
        <f t="shared" si="183"/>
        <v>kWh - Circuit 33</v>
      </c>
      <c r="C1885" s="34">
        <f t="shared" si="184"/>
        <v>33</v>
      </c>
      <c r="D1885" s="28">
        <f t="shared" si="185"/>
        <v>5352</v>
      </c>
      <c r="E1885" s="27">
        <f t="shared" si="186"/>
        <v>5353</v>
      </c>
      <c r="F1885" s="29">
        <v>5032</v>
      </c>
      <c r="G1885" s="23" t="s">
        <v>145</v>
      </c>
      <c r="H1885" s="21">
        <f t="shared" si="187"/>
        <v>10064</v>
      </c>
      <c r="I1885" s="23">
        <f t="shared" si="188"/>
        <v>10065</v>
      </c>
      <c r="J1885" s="71" t="s">
        <v>420</v>
      </c>
      <c r="K1885" s="70">
        <f t="shared" si="189"/>
        <v>49</v>
      </c>
      <c r="L1885" s="34" t="s">
        <v>104</v>
      </c>
      <c r="M1885" s="34" t="s">
        <v>51</v>
      </c>
      <c r="N1885" s="34" t="s">
        <v>78</v>
      </c>
    </row>
    <row r="1886" spans="1:14" ht="15" hidden="1" customHeight="1" outlineLevel="2" x14ac:dyDescent="0.25">
      <c r="A1886" s="34"/>
      <c r="B1886" s="33" t="str">
        <f t="shared" si="183"/>
        <v>kWh - Circuit 34</v>
      </c>
      <c r="C1886" s="34">
        <f t="shared" si="184"/>
        <v>34</v>
      </c>
      <c r="D1886" s="28">
        <f t="shared" si="185"/>
        <v>5354</v>
      </c>
      <c r="E1886" s="27">
        <f t="shared" si="186"/>
        <v>5355</v>
      </c>
      <c r="F1886" s="29">
        <v>5033</v>
      </c>
      <c r="G1886" s="23" t="s">
        <v>145</v>
      </c>
      <c r="H1886" s="21">
        <f t="shared" si="187"/>
        <v>10066</v>
      </c>
      <c r="I1886" s="23">
        <f t="shared" si="188"/>
        <v>10067</v>
      </c>
      <c r="J1886" s="71" t="s">
        <v>420</v>
      </c>
      <c r="K1886" s="70">
        <f t="shared" si="189"/>
        <v>50</v>
      </c>
      <c r="L1886" s="34" t="s">
        <v>104</v>
      </c>
      <c r="M1886" s="34" t="s">
        <v>51</v>
      </c>
      <c r="N1886" s="34" t="s">
        <v>78</v>
      </c>
    </row>
    <row r="1887" spans="1:14" ht="15" hidden="1" customHeight="1" outlineLevel="2" x14ac:dyDescent="0.25">
      <c r="A1887" s="34"/>
      <c r="B1887" s="33" t="str">
        <f t="shared" si="183"/>
        <v>kWh - Circuit 35</v>
      </c>
      <c r="C1887" s="34">
        <f t="shared" si="184"/>
        <v>35</v>
      </c>
      <c r="D1887" s="28">
        <f t="shared" si="185"/>
        <v>5356</v>
      </c>
      <c r="E1887" s="27">
        <f t="shared" si="186"/>
        <v>5357</v>
      </c>
      <c r="F1887" s="29">
        <v>5034</v>
      </c>
      <c r="G1887" s="23" t="s">
        <v>145</v>
      </c>
      <c r="H1887" s="21">
        <f t="shared" si="187"/>
        <v>10068</v>
      </c>
      <c r="I1887" s="23">
        <f t="shared" si="188"/>
        <v>10069</v>
      </c>
      <c r="J1887" s="71" t="s">
        <v>420</v>
      </c>
      <c r="K1887" s="70">
        <f t="shared" si="189"/>
        <v>51</v>
      </c>
      <c r="L1887" s="34" t="s">
        <v>104</v>
      </c>
      <c r="M1887" s="34" t="s">
        <v>51</v>
      </c>
      <c r="N1887" s="34" t="s">
        <v>78</v>
      </c>
    </row>
    <row r="1888" spans="1:14" ht="15" hidden="1" customHeight="1" outlineLevel="2" x14ac:dyDescent="0.25">
      <c r="A1888" s="34"/>
      <c r="B1888" s="33" t="str">
        <f t="shared" si="183"/>
        <v>kWh - Circuit 36</v>
      </c>
      <c r="C1888" s="34">
        <f t="shared" si="184"/>
        <v>36</v>
      </c>
      <c r="D1888" s="28">
        <f t="shared" si="185"/>
        <v>5358</v>
      </c>
      <c r="E1888" s="27">
        <f t="shared" si="186"/>
        <v>5359</v>
      </c>
      <c r="F1888" s="29">
        <v>5035</v>
      </c>
      <c r="G1888" s="23" t="s">
        <v>145</v>
      </c>
      <c r="H1888" s="21">
        <f t="shared" si="187"/>
        <v>10070</v>
      </c>
      <c r="I1888" s="23">
        <f t="shared" si="188"/>
        <v>10071</v>
      </c>
      <c r="J1888" s="71" t="s">
        <v>420</v>
      </c>
      <c r="K1888" s="70">
        <f t="shared" si="189"/>
        <v>52</v>
      </c>
      <c r="L1888" s="34" t="s">
        <v>104</v>
      </c>
      <c r="M1888" s="34" t="s">
        <v>51</v>
      </c>
      <c r="N1888" s="34" t="s">
        <v>78</v>
      </c>
    </row>
    <row r="1889" spans="1:14" ht="15" hidden="1" customHeight="1" outlineLevel="2" x14ac:dyDescent="0.25">
      <c r="A1889" s="34"/>
      <c r="B1889" s="33" t="str">
        <f t="shared" si="183"/>
        <v>kWh - Circuit 37</v>
      </c>
      <c r="C1889" s="34">
        <f t="shared" si="184"/>
        <v>37</v>
      </c>
      <c r="D1889" s="28">
        <f t="shared" si="185"/>
        <v>5360</v>
      </c>
      <c r="E1889" s="27">
        <f t="shared" si="186"/>
        <v>5361</v>
      </c>
      <c r="F1889" s="29">
        <v>5036</v>
      </c>
      <c r="G1889" s="23" t="s">
        <v>145</v>
      </c>
      <c r="H1889" s="21">
        <f t="shared" si="187"/>
        <v>10072</v>
      </c>
      <c r="I1889" s="23">
        <f t="shared" si="188"/>
        <v>10073</v>
      </c>
      <c r="J1889" s="71" t="s">
        <v>420</v>
      </c>
      <c r="K1889" s="70">
        <f t="shared" si="189"/>
        <v>53</v>
      </c>
      <c r="L1889" s="34" t="s">
        <v>104</v>
      </c>
      <c r="M1889" s="34" t="s">
        <v>51</v>
      </c>
      <c r="N1889" s="34" t="s">
        <v>78</v>
      </c>
    </row>
    <row r="1890" spans="1:14" ht="15" hidden="1" customHeight="1" outlineLevel="2" x14ac:dyDescent="0.25">
      <c r="A1890" s="34"/>
      <c r="B1890" s="33" t="str">
        <f t="shared" si="183"/>
        <v>kWh - Circuit 38</v>
      </c>
      <c r="C1890" s="34">
        <f t="shared" si="184"/>
        <v>38</v>
      </c>
      <c r="D1890" s="28">
        <f t="shared" si="185"/>
        <v>5362</v>
      </c>
      <c r="E1890" s="27">
        <f t="shared" si="186"/>
        <v>5363</v>
      </c>
      <c r="F1890" s="29">
        <v>5037</v>
      </c>
      <c r="G1890" s="23" t="s">
        <v>145</v>
      </c>
      <c r="H1890" s="21">
        <f t="shared" si="187"/>
        <v>10074</v>
      </c>
      <c r="I1890" s="23">
        <f t="shared" si="188"/>
        <v>10075</v>
      </c>
      <c r="J1890" s="71" t="s">
        <v>420</v>
      </c>
      <c r="K1890" s="70">
        <f t="shared" si="189"/>
        <v>54</v>
      </c>
      <c r="L1890" s="34" t="s">
        <v>104</v>
      </c>
      <c r="M1890" s="34" t="s">
        <v>51</v>
      </c>
      <c r="N1890" s="34" t="s">
        <v>78</v>
      </c>
    </row>
    <row r="1891" spans="1:14" ht="15" hidden="1" customHeight="1" outlineLevel="2" x14ac:dyDescent="0.25">
      <c r="A1891" s="34"/>
      <c r="B1891" s="33" t="str">
        <f t="shared" si="183"/>
        <v>kWh - Circuit 39</v>
      </c>
      <c r="C1891" s="34">
        <f t="shared" si="184"/>
        <v>39</v>
      </c>
      <c r="D1891" s="28">
        <f t="shared" si="185"/>
        <v>5364</v>
      </c>
      <c r="E1891" s="27">
        <f t="shared" si="186"/>
        <v>5365</v>
      </c>
      <c r="F1891" s="29">
        <v>5038</v>
      </c>
      <c r="G1891" s="23" t="s">
        <v>145</v>
      </c>
      <c r="H1891" s="21">
        <f t="shared" si="187"/>
        <v>10076</v>
      </c>
      <c r="I1891" s="23">
        <f t="shared" si="188"/>
        <v>10077</v>
      </c>
      <c r="J1891" s="71" t="s">
        <v>420</v>
      </c>
      <c r="K1891" s="70">
        <f t="shared" si="189"/>
        <v>55</v>
      </c>
      <c r="L1891" s="34" t="s">
        <v>104</v>
      </c>
      <c r="M1891" s="34" t="s">
        <v>51</v>
      </c>
      <c r="N1891" s="34" t="s">
        <v>78</v>
      </c>
    </row>
    <row r="1892" spans="1:14" ht="15" hidden="1" customHeight="1" outlineLevel="2" x14ac:dyDescent="0.25">
      <c r="A1892" s="34"/>
      <c r="B1892" s="33" t="str">
        <f t="shared" si="183"/>
        <v>kWh - Circuit 40</v>
      </c>
      <c r="C1892" s="34">
        <f t="shared" si="184"/>
        <v>40</v>
      </c>
      <c r="D1892" s="28">
        <f t="shared" si="185"/>
        <v>5366</v>
      </c>
      <c r="E1892" s="27">
        <f t="shared" si="186"/>
        <v>5367</v>
      </c>
      <c r="F1892" s="29">
        <v>5039</v>
      </c>
      <c r="G1892" s="23" t="s">
        <v>145</v>
      </c>
      <c r="H1892" s="21">
        <f t="shared" si="187"/>
        <v>10078</v>
      </c>
      <c r="I1892" s="23">
        <f t="shared" si="188"/>
        <v>10079</v>
      </c>
      <c r="J1892" s="71" t="s">
        <v>420</v>
      </c>
      <c r="K1892" s="70">
        <f t="shared" si="189"/>
        <v>56</v>
      </c>
      <c r="L1892" s="34" t="s">
        <v>104</v>
      </c>
      <c r="M1892" s="34" t="s">
        <v>51</v>
      </c>
      <c r="N1892" s="34" t="s">
        <v>78</v>
      </c>
    </row>
    <row r="1893" spans="1:14" ht="15" hidden="1" customHeight="1" outlineLevel="2" x14ac:dyDescent="0.25">
      <c r="A1893" s="34"/>
      <c r="B1893" s="33" t="str">
        <f t="shared" si="183"/>
        <v>kWh - Circuit 41</v>
      </c>
      <c r="C1893" s="34">
        <f t="shared" si="184"/>
        <v>41</v>
      </c>
      <c r="D1893" s="28">
        <f t="shared" si="185"/>
        <v>5368</v>
      </c>
      <c r="E1893" s="27">
        <f t="shared" si="186"/>
        <v>5369</v>
      </c>
      <c r="F1893" s="29">
        <v>5040</v>
      </c>
      <c r="G1893" s="23" t="s">
        <v>145</v>
      </c>
      <c r="H1893" s="21">
        <f t="shared" si="187"/>
        <v>10080</v>
      </c>
      <c r="I1893" s="23">
        <f t="shared" si="188"/>
        <v>10081</v>
      </c>
      <c r="J1893" s="71" t="s">
        <v>420</v>
      </c>
      <c r="K1893" s="70">
        <f t="shared" si="189"/>
        <v>57</v>
      </c>
      <c r="L1893" s="34" t="s">
        <v>104</v>
      </c>
      <c r="M1893" s="34" t="s">
        <v>51</v>
      </c>
      <c r="N1893" s="34" t="s">
        <v>78</v>
      </c>
    </row>
    <row r="1894" spans="1:14" ht="15" hidden="1" customHeight="1" outlineLevel="2" x14ac:dyDescent="0.25">
      <c r="A1894" s="34"/>
      <c r="B1894" s="33" t="str">
        <f t="shared" si="183"/>
        <v>kWh - Circuit 42</v>
      </c>
      <c r="C1894" s="34">
        <f t="shared" si="184"/>
        <v>42</v>
      </c>
      <c r="D1894" s="28">
        <f t="shared" si="185"/>
        <v>5370</v>
      </c>
      <c r="E1894" s="27">
        <f t="shared" si="186"/>
        <v>5371</v>
      </c>
      <c r="F1894" s="29">
        <v>5041</v>
      </c>
      <c r="G1894" s="23" t="s">
        <v>145</v>
      </c>
      <c r="H1894" s="21">
        <f t="shared" si="187"/>
        <v>10082</v>
      </c>
      <c r="I1894" s="23">
        <f t="shared" si="188"/>
        <v>10083</v>
      </c>
      <c r="J1894" s="71" t="s">
        <v>420</v>
      </c>
      <c r="K1894" s="70">
        <f t="shared" si="189"/>
        <v>58</v>
      </c>
      <c r="L1894" s="34" t="s">
        <v>104</v>
      </c>
      <c r="M1894" s="34" t="s">
        <v>51</v>
      </c>
      <c r="N1894" s="34" t="s">
        <v>78</v>
      </c>
    </row>
    <row r="1895" spans="1:14" ht="15" hidden="1" customHeight="1" outlineLevel="2" x14ac:dyDescent="0.25">
      <c r="A1895" s="34"/>
      <c r="B1895" s="33" t="str">
        <f t="shared" si="183"/>
        <v>kWh - Circuit 43</v>
      </c>
      <c r="C1895" s="34">
        <f t="shared" si="184"/>
        <v>43</v>
      </c>
      <c r="D1895" s="28">
        <f t="shared" si="185"/>
        <v>5372</v>
      </c>
      <c r="E1895" s="27">
        <f t="shared" si="186"/>
        <v>5373</v>
      </c>
      <c r="F1895" s="29">
        <v>5042</v>
      </c>
      <c r="G1895" s="23" t="s">
        <v>145</v>
      </c>
      <c r="H1895" s="21">
        <f t="shared" si="187"/>
        <v>10084</v>
      </c>
      <c r="I1895" s="23">
        <f t="shared" si="188"/>
        <v>10085</v>
      </c>
      <c r="J1895" s="71" t="s">
        <v>420</v>
      </c>
      <c r="K1895" s="70">
        <f t="shared" si="189"/>
        <v>59</v>
      </c>
      <c r="L1895" s="34" t="s">
        <v>104</v>
      </c>
      <c r="M1895" s="34" t="s">
        <v>51</v>
      </c>
      <c r="N1895" s="34" t="s">
        <v>78</v>
      </c>
    </row>
    <row r="1896" spans="1:14" ht="15" hidden="1" customHeight="1" outlineLevel="2" x14ac:dyDescent="0.25">
      <c r="A1896" s="34"/>
      <c r="B1896" s="33" t="str">
        <f t="shared" si="183"/>
        <v>kWh - Circuit 44</v>
      </c>
      <c r="C1896" s="34">
        <f t="shared" si="184"/>
        <v>44</v>
      </c>
      <c r="D1896" s="28">
        <f t="shared" si="185"/>
        <v>5374</v>
      </c>
      <c r="E1896" s="27">
        <f t="shared" si="186"/>
        <v>5375</v>
      </c>
      <c r="F1896" s="29">
        <v>5043</v>
      </c>
      <c r="G1896" s="23" t="s">
        <v>145</v>
      </c>
      <c r="H1896" s="21">
        <f t="shared" si="187"/>
        <v>10086</v>
      </c>
      <c r="I1896" s="23">
        <f t="shared" si="188"/>
        <v>10087</v>
      </c>
      <c r="J1896" s="71" t="s">
        <v>420</v>
      </c>
      <c r="K1896" s="70">
        <f t="shared" si="189"/>
        <v>60</v>
      </c>
      <c r="L1896" s="34" t="s">
        <v>104</v>
      </c>
      <c r="M1896" s="34" t="s">
        <v>51</v>
      </c>
      <c r="N1896" s="34" t="s">
        <v>78</v>
      </c>
    </row>
    <row r="1897" spans="1:14" ht="15" hidden="1" customHeight="1" outlineLevel="2" x14ac:dyDescent="0.25">
      <c r="A1897" s="34"/>
      <c r="B1897" s="33" t="str">
        <f t="shared" si="183"/>
        <v>kWh - Circuit 45</v>
      </c>
      <c r="C1897" s="34">
        <f t="shared" si="184"/>
        <v>45</v>
      </c>
      <c r="D1897" s="28">
        <f t="shared" si="185"/>
        <v>5376</v>
      </c>
      <c r="E1897" s="27">
        <f t="shared" si="186"/>
        <v>5377</v>
      </c>
      <c r="F1897" s="29">
        <v>5044</v>
      </c>
      <c r="G1897" s="23" t="s">
        <v>145</v>
      </c>
      <c r="H1897" s="21">
        <f t="shared" si="187"/>
        <v>10088</v>
      </c>
      <c r="I1897" s="23">
        <f t="shared" si="188"/>
        <v>10089</v>
      </c>
      <c r="J1897" s="71" t="s">
        <v>420</v>
      </c>
      <c r="K1897" s="70">
        <f t="shared" si="189"/>
        <v>61</v>
      </c>
      <c r="L1897" s="34" t="s">
        <v>104</v>
      </c>
      <c r="M1897" s="34" t="s">
        <v>51</v>
      </c>
      <c r="N1897" s="34" t="s">
        <v>78</v>
      </c>
    </row>
    <row r="1898" spans="1:14" ht="15" hidden="1" customHeight="1" outlineLevel="2" x14ac:dyDescent="0.25">
      <c r="A1898" s="34"/>
      <c r="B1898" s="33" t="str">
        <f t="shared" si="183"/>
        <v>kWh - Circuit 46</v>
      </c>
      <c r="C1898" s="34">
        <f t="shared" si="184"/>
        <v>46</v>
      </c>
      <c r="D1898" s="28">
        <f t="shared" si="185"/>
        <v>5378</v>
      </c>
      <c r="E1898" s="27">
        <f t="shared" si="186"/>
        <v>5379</v>
      </c>
      <c r="F1898" s="29">
        <v>5045</v>
      </c>
      <c r="G1898" s="23" t="s">
        <v>145</v>
      </c>
      <c r="H1898" s="21">
        <f t="shared" si="187"/>
        <v>10090</v>
      </c>
      <c r="I1898" s="23">
        <f t="shared" si="188"/>
        <v>10091</v>
      </c>
      <c r="J1898" s="71" t="s">
        <v>420</v>
      </c>
      <c r="K1898" s="70">
        <f t="shared" si="189"/>
        <v>62</v>
      </c>
      <c r="L1898" s="34" t="s">
        <v>104</v>
      </c>
      <c r="M1898" s="34" t="s">
        <v>51</v>
      </c>
      <c r="N1898" s="34" t="s">
        <v>78</v>
      </c>
    </row>
    <row r="1899" spans="1:14" ht="15" hidden="1" customHeight="1" outlineLevel="2" x14ac:dyDescent="0.25">
      <c r="A1899" s="34"/>
      <c r="B1899" s="33" t="str">
        <f t="shared" si="183"/>
        <v>kWh - Circuit 47</v>
      </c>
      <c r="C1899" s="34">
        <f t="shared" si="184"/>
        <v>47</v>
      </c>
      <c r="D1899" s="28">
        <f t="shared" si="185"/>
        <v>5380</v>
      </c>
      <c r="E1899" s="27">
        <f t="shared" si="186"/>
        <v>5381</v>
      </c>
      <c r="F1899" s="29">
        <v>5046</v>
      </c>
      <c r="G1899" s="23" t="s">
        <v>145</v>
      </c>
      <c r="H1899" s="21">
        <f t="shared" si="187"/>
        <v>10092</v>
      </c>
      <c r="I1899" s="23">
        <f t="shared" si="188"/>
        <v>10093</v>
      </c>
      <c r="J1899" s="71" t="s">
        <v>420</v>
      </c>
      <c r="K1899" s="70">
        <f t="shared" si="189"/>
        <v>63</v>
      </c>
      <c r="L1899" s="34" t="s">
        <v>104</v>
      </c>
      <c r="M1899" s="34" t="s">
        <v>51</v>
      </c>
      <c r="N1899" s="34" t="s">
        <v>78</v>
      </c>
    </row>
    <row r="1900" spans="1:14" ht="15" hidden="1" customHeight="1" outlineLevel="2" x14ac:dyDescent="0.25">
      <c r="A1900" s="34"/>
      <c r="B1900" s="33" t="str">
        <f t="shared" si="183"/>
        <v>kWh - Circuit 48</v>
      </c>
      <c r="C1900" s="34">
        <f t="shared" si="184"/>
        <v>48</v>
      </c>
      <c r="D1900" s="28">
        <f t="shared" si="185"/>
        <v>5382</v>
      </c>
      <c r="E1900" s="27">
        <f t="shared" si="186"/>
        <v>5383</v>
      </c>
      <c r="F1900" s="29">
        <v>5047</v>
      </c>
      <c r="G1900" s="23" t="s">
        <v>145</v>
      </c>
      <c r="H1900" s="21">
        <f t="shared" si="187"/>
        <v>10094</v>
      </c>
      <c r="I1900" s="23">
        <f t="shared" si="188"/>
        <v>10095</v>
      </c>
      <c r="J1900" s="71" t="s">
        <v>420</v>
      </c>
      <c r="K1900" s="70">
        <f t="shared" si="189"/>
        <v>64</v>
      </c>
      <c r="L1900" s="34" t="s">
        <v>104</v>
      </c>
      <c r="M1900" s="34" t="s">
        <v>51</v>
      </c>
      <c r="N1900" s="34" t="s">
        <v>78</v>
      </c>
    </row>
    <row r="1901" spans="1:14" ht="15" hidden="1" customHeight="1" outlineLevel="2" x14ac:dyDescent="0.25">
      <c r="A1901" s="34"/>
      <c r="B1901" s="33" t="str">
        <f t="shared" si="183"/>
        <v>kWh - Circuit 49</v>
      </c>
      <c r="C1901" s="34">
        <f t="shared" si="184"/>
        <v>49</v>
      </c>
      <c r="D1901" s="28">
        <f t="shared" si="185"/>
        <v>5384</v>
      </c>
      <c r="E1901" s="27">
        <f t="shared" si="186"/>
        <v>5385</v>
      </c>
      <c r="F1901" s="29">
        <v>5048</v>
      </c>
      <c r="G1901" s="23" t="s">
        <v>145</v>
      </c>
      <c r="H1901" s="21">
        <f t="shared" si="187"/>
        <v>10096</v>
      </c>
      <c r="I1901" s="23">
        <f t="shared" si="188"/>
        <v>10097</v>
      </c>
      <c r="J1901" s="71" t="s">
        <v>420</v>
      </c>
      <c r="K1901" s="70">
        <f t="shared" si="189"/>
        <v>65</v>
      </c>
      <c r="L1901" s="34" t="s">
        <v>104</v>
      </c>
      <c r="M1901" s="34" t="s">
        <v>51</v>
      </c>
      <c r="N1901" s="34" t="s">
        <v>78</v>
      </c>
    </row>
    <row r="1902" spans="1:14" ht="15" hidden="1" customHeight="1" outlineLevel="2" x14ac:dyDescent="0.25">
      <c r="A1902" s="34"/>
      <c r="B1902" s="33" t="str">
        <f t="shared" si="183"/>
        <v>kWh - Circuit 50</v>
      </c>
      <c r="C1902" s="34">
        <f t="shared" si="184"/>
        <v>50</v>
      </c>
      <c r="D1902" s="28">
        <f t="shared" si="185"/>
        <v>5386</v>
      </c>
      <c r="E1902" s="27">
        <f t="shared" si="186"/>
        <v>5387</v>
      </c>
      <c r="F1902" s="29">
        <v>5049</v>
      </c>
      <c r="G1902" s="23" t="s">
        <v>145</v>
      </c>
      <c r="H1902" s="21">
        <f t="shared" si="187"/>
        <v>10098</v>
      </c>
      <c r="I1902" s="23">
        <f t="shared" si="188"/>
        <v>10099</v>
      </c>
      <c r="J1902" s="71" t="s">
        <v>420</v>
      </c>
      <c r="K1902" s="70">
        <f t="shared" si="189"/>
        <v>66</v>
      </c>
      <c r="L1902" s="34" t="s">
        <v>104</v>
      </c>
      <c r="M1902" s="34" t="s">
        <v>51</v>
      </c>
      <c r="N1902" s="34" t="s">
        <v>78</v>
      </c>
    </row>
    <row r="1903" spans="1:14" ht="15" hidden="1" customHeight="1" outlineLevel="2" x14ac:dyDescent="0.25">
      <c r="A1903" s="34"/>
      <c r="B1903" s="33" t="str">
        <f t="shared" si="183"/>
        <v>kWh - Circuit 51</v>
      </c>
      <c r="C1903" s="34">
        <f t="shared" si="184"/>
        <v>51</v>
      </c>
      <c r="D1903" s="28">
        <f t="shared" si="185"/>
        <v>5388</v>
      </c>
      <c r="E1903" s="27">
        <f t="shared" si="186"/>
        <v>5389</v>
      </c>
      <c r="F1903" s="29">
        <v>5050</v>
      </c>
      <c r="G1903" s="23" t="s">
        <v>145</v>
      </c>
      <c r="H1903" s="21">
        <f t="shared" si="187"/>
        <v>10100</v>
      </c>
      <c r="I1903" s="23">
        <f t="shared" si="188"/>
        <v>10101</v>
      </c>
      <c r="J1903" s="71" t="s">
        <v>420</v>
      </c>
      <c r="K1903" s="70">
        <f t="shared" si="189"/>
        <v>67</v>
      </c>
      <c r="L1903" s="34" t="s">
        <v>104</v>
      </c>
      <c r="M1903" s="34" t="s">
        <v>51</v>
      </c>
      <c r="N1903" s="34" t="s">
        <v>78</v>
      </c>
    </row>
    <row r="1904" spans="1:14" ht="15" hidden="1" customHeight="1" outlineLevel="2" x14ac:dyDescent="0.25">
      <c r="A1904" s="34"/>
      <c r="B1904" s="33" t="str">
        <f t="shared" si="183"/>
        <v>kWh - Circuit 52</v>
      </c>
      <c r="C1904" s="34">
        <f t="shared" si="184"/>
        <v>52</v>
      </c>
      <c r="D1904" s="28">
        <f t="shared" si="185"/>
        <v>5390</v>
      </c>
      <c r="E1904" s="27">
        <f t="shared" si="186"/>
        <v>5391</v>
      </c>
      <c r="F1904" s="29">
        <v>5051</v>
      </c>
      <c r="G1904" s="23" t="s">
        <v>145</v>
      </c>
      <c r="H1904" s="21">
        <f t="shared" si="187"/>
        <v>10102</v>
      </c>
      <c r="I1904" s="23">
        <f t="shared" si="188"/>
        <v>10103</v>
      </c>
      <c r="J1904" s="71" t="s">
        <v>420</v>
      </c>
      <c r="K1904" s="70">
        <f t="shared" si="189"/>
        <v>68</v>
      </c>
      <c r="L1904" s="34" t="s">
        <v>104</v>
      </c>
      <c r="M1904" s="34" t="s">
        <v>51</v>
      </c>
      <c r="N1904" s="34" t="s">
        <v>78</v>
      </c>
    </row>
    <row r="1905" spans="1:14" ht="15" hidden="1" customHeight="1" outlineLevel="2" x14ac:dyDescent="0.25">
      <c r="A1905" s="34"/>
      <c r="B1905" s="33" t="str">
        <f t="shared" si="183"/>
        <v>kWh - Circuit 53</v>
      </c>
      <c r="C1905" s="34">
        <f t="shared" si="184"/>
        <v>53</v>
      </c>
      <c r="D1905" s="28">
        <f t="shared" si="185"/>
        <v>5392</v>
      </c>
      <c r="E1905" s="27">
        <f t="shared" si="186"/>
        <v>5393</v>
      </c>
      <c r="F1905" s="29">
        <v>5052</v>
      </c>
      <c r="G1905" s="23" t="s">
        <v>145</v>
      </c>
      <c r="H1905" s="21">
        <f t="shared" si="187"/>
        <v>10104</v>
      </c>
      <c r="I1905" s="23">
        <f t="shared" si="188"/>
        <v>10105</v>
      </c>
      <c r="J1905" s="71" t="s">
        <v>420</v>
      </c>
      <c r="K1905" s="70">
        <f t="shared" si="189"/>
        <v>69</v>
      </c>
      <c r="L1905" s="34" t="s">
        <v>104</v>
      </c>
      <c r="M1905" s="34" t="s">
        <v>51</v>
      </c>
      <c r="N1905" s="34" t="s">
        <v>78</v>
      </c>
    </row>
    <row r="1906" spans="1:14" ht="15" hidden="1" customHeight="1" outlineLevel="2" x14ac:dyDescent="0.25">
      <c r="A1906" s="34"/>
      <c r="B1906" s="33" t="str">
        <f t="shared" si="183"/>
        <v>kWh - Circuit 54</v>
      </c>
      <c r="C1906" s="34">
        <f t="shared" si="184"/>
        <v>54</v>
      </c>
      <c r="D1906" s="28">
        <f t="shared" si="185"/>
        <v>5394</v>
      </c>
      <c r="E1906" s="27">
        <f t="shared" si="186"/>
        <v>5395</v>
      </c>
      <c r="F1906" s="29">
        <v>5053</v>
      </c>
      <c r="G1906" s="23" t="s">
        <v>145</v>
      </c>
      <c r="H1906" s="21">
        <f t="shared" si="187"/>
        <v>10106</v>
      </c>
      <c r="I1906" s="23">
        <f t="shared" si="188"/>
        <v>10107</v>
      </c>
      <c r="J1906" s="71" t="s">
        <v>420</v>
      </c>
      <c r="K1906" s="70">
        <f t="shared" si="189"/>
        <v>70</v>
      </c>
      <c r="L1906" s="34" t="s">
        <v>104</v>
      </c>
      <c r="M1906" s="34" t="s">
        <v>51</v>
      </c>
      <c r="N1906" s="34" t="s">
        <v>78</v>
      </c>
    </row>
    <row r="1907" spans="1:14" ht="15" hidden="1" customHeight="1" outlineLevel="2" x14ac:dyDescent="0.25">
      <c r="A1907" s="34"/>
      <c r="B1907" s="33" t="str">
        <f t="shared" si="183"/>
        <v>kWh - Circuit 55</v>
      </c>
      <c r="C1907" s="34">
        <f t="shared" si="184"/>
        <v>55</v>
      </c>
      <c r="D1907" s="28">
        <f t="shared" si="185"/>
        <v>5396</v>
      </c>
      <c r="E1907" s="27">
        <f t="shared" si="186"/>
        <v>5397</v>
      </c>
      <c r="F1907" s="29">
        <v>5054</v>
      </c>
      <c r="G1907" s="23" t="s">
        <v>145</v>
      </c>
      <c r="H1907" s="21">
        <f t="shared" si="187"/>
        <v>10108</v>
      </c>
      <c r="I1907" s="23">
        <f t="shared" si="188"/>
        <v>10109</v>
      </c>
      <c r="J1907" s="71" t="s">
        <v>420</v>
      </c>
      <c r="K1907" s="70">
        <f t="shared" si="189"/>
        <v>71</v>
      </c>
      <c r="L1907" s="34" t="s">
        <v>104</v>
      </c>
      <c r="M1907" s="34" t="s">
        <v>51</v>
      </c>
      <c r="N1907" s="34" t="s">
        <v>78</v>
      </c>
    </row>
    <row r="1908" spans="1:14" ht="15" hidden="1" customHeight="1" outlineLevel="2" x14ac:dyDescent="0.25">
      <c r="A1908" s="34"/>
      <c r="B1908" s="33" t="str">
        <f t="shared" si="183"/>
        <v>kWh - Circuit 56</v>
      </c>
      <c r="C1908" s="34">
        <f t="shared" si="184"/>
        <v>56</v>
      </c>
      <c r="D1908" s="28">
        <f t="shared" si="185"/>
        <v>5398</v>
      </c>
      <c r="E1908" s="27">
        <f t="shared" si="186"/>
        <v>5399</v>
      </c>
      <c r="F1908" s="29">
        <v>5055</v>
      </c>
      <c r="G1908" s="23" t="s">
        <v>145</v>
      </c>
      <c r="H1908" s="21">
        <f t="shared" si="187"/>
        <v>10110</v>
      </c>
      <c r="I1908" s="23">
        <f t="shared" si="188"/>
        <v>10111</v>
      </c>
      <c r="J1908" s="71" t="s">
        <v>420</v>
      </c>
      <c r="K1908" s="70">
        <f t="shared" si="189"/>
        <v>72</v>
      </c>
      <c r="L1908" s="34" t="s">
        <v>104</v>
      </c>
      <c r="M1908" s="34" t="s">
        <v>51</v>
      </c>
      <c r="N1908" s="34" t="s">
        <v>78</v>
      </c>
    </row>
    <row r="1909" spans="1:14" ht="15" hidden="1" customHeight="1" outlineLevel="2" x14ac:dyDescent="0.25">
      <c r="A1909" s="34"/>
      <c r="B1909" s="33" t="str">
        <f t="shared" si="183"/>
        <v>kWh - Circuit 57</v>
      </c>
      <c r="C1909" s="34">
        <f t="shared" si="184"/>
        <v>57</v>
      </c>
      <c r="D1909" s="28">
        <f t="shared" si="185"/>
        <v>5400</v>
      </c>
      <c r="E1909" s="27">
        <f t="shared" si="186"/>
        <v>5401</v>
      </c>
      <c r="F1909" s="29">
        <v>5056</v>
      </c>
      <c r="G1909" s="23" t="s">
        <v>145</v>
      </c>
      <c r="H1909" s="21">
        <f t="shared" si="187"/>
        <v>10112</v>
      </c>
      <c r="I1909" s="23">
        <f t="shared" si="188"/>
        <v>10113</v>
      </c>
      <c r="J1909" s="71" t="s">
        <v>420</v>
      </c>
      <c r="K1909" s="70">
        <f t="shared" si="189"/>
        <v>73</v>
      </c>
      <c r="L1909" s="34" t="s">
        <v>104</v>
      </c>
      <c r="M1909" s="34" t="s">
        <v>51</v>
      </c>
      <c r="N1909" s="34" t="s">
        <v>78</v>
      </c>
    </row>
    <row r="1910" spans="1:14" ht="15" hidden="1" customHeight="1" outlineLevel="2" x14ac:dyDescent="0.25">
      <c r="A1910" s="34"/>
      <c r="B1910" s="33" t="str">
        <f t="shared" si="183"/>
        <v>kWh - Circuit 58</v>
      </c>
      <c r="C1910" s="34">
        <f t="shared" si="184"/>
        <v>58</v>
      </c>
      <c r="D1910" s="28">
        <f t="shared" si="185"/>
        <v>5402</v>
      </c>
      <c r="E1910" s="27">
        <f t="shared" si="186"/>
        <v>5403</v>
      </c>
      <c r="F1910" s="29">
        <v>5057</v>
      </c>
      <c r="G1910" s="23" t="s">
        <v>145</v>
      </c>
      <c r="H1910" s="21">
        <f t="shared" si="187"/>
        <v>10114</v>
      </c>
      <c r="I1910" s="23">
        <f t="shared" si="188"/>
        <v>10115</v>
      </c>
      <c r="J1910" s="71" t="s">
        <v>420</v>
      </c>
      <c r="K1910" s="70">
        <f t="shared" si="189"/>
        <v>74</v>
      </c>
      <c r="L1910" s="34" t="s">
        <v>104</v>
      </c>
      <c r="M1910" s="34" t="s">
        <v>51</v>
      </c>
      <c r="N1910" s="34" t="s">
        <v>78</v>
      </c>
    </row>
    <row r="1911" spans="1:14" ht="15" hidden="1" customHeight="1" outlineLevel="2" x14ac:dyDescent="0.25">
      <c r="A1911" s="34"/>
      <c r="B1911" s="33" t="str">
        <f t="shared" si="183"/>
        <v>kWh - Circuit 59</v>
      </c>
      <c r="C1911" s="34">
        <f t="shared" si="184"/>
        <v>59</v>
      </c>
      <c r="D1911" s="28">
        <f t="shared" si="185"/>
        <v>5404</v>
      </c>
      <c r="E1911" s="27">
        <f t="shared" si="186"/>
        <v>5405</v>
      </c>
      <c r="F1911" s="29">
        <v>5058</v>
      </c>
      <c r="G1911" s="23" t="s">
        <v>145</v>
      </c>
      <c r="H1911" s="21">
        <f t="shared" si="187"/>
        <v>10116</v>
      </c>
      <c r="I1911" s="23">
        <f t="shared" si="188"/>
        <v>10117</v>
      </c>
      <c r="J1911" s="71" t="s">
        <v>420</v>
      </c>
      <c r="K1911" s="70">
        <f t="shared" si="189"/>
        <v>75</v>
      </c>
      <c r="L1911" s="34" t="s">
        <v>104</v>
      </c>
      <c r="M1911" s="34" t="s">
        <v>51</v>
      </c>
      <c r="N1911" s="34" t="s">
        <v>78</v>
      </c>
    </row>
    <row r="1912" spans="1:14" ht="15" hidden="1" customHeight="1" outlineLevel="2" x14ac:dyDescent="0.25">
      <c r="A1912" s="34"/>
      <c r="B1912" s="33" t="str">
        <f t="shared" si="183"/>
        <v>kWh - Circuit 60</v>
      </c>
      <c r="C1912" s="34">
        <f t="shared" si="184"/>
        <v>60</v>
      </c>
      <c r="D1912" s="28">
        <f t="shared" si="185"/>
        <v>5406</v>
      </c>
      <c r="E1912" s="27">
        <f t="shared" si="186"/>
        <v>5407</v>
      </c>
      <c r="F1912" s="29">
        <v>5059</v>
      </c>
      <c r="G1912" s="23" t="s">
        <v>145</v>
      </c>
      <c r="H1912" s="21">
        <f t="shared" si="187"/>
        <v>10118</v>
      </c>
      <c r="I1912" s="23">
        <f t="shared" si="188"/>
        <v>10119</v>
      </c>
      <c r="J1912" s="71" t="s">
        <v>420</v>
      </c>
      <c r="K1912" s="70">
        <f t="shared" si="189"/>
        <v>76</v>
      </c>
      <c r="L1912" s="34" t="s">
        <v>104</v>
      </c>
      <c r="M1912" s="34" t="s">
        <v>51</v>
      </c>
      <c r="N1912" s="34" t="s">
        <v>78</v>
      </c>
    </row>
    <row r="1913" spans="1:14" ht="15" hidden="1" customHeight="1" outlineLevel="2" x14ac:dyDescent="0.25">
      <c r="A1913" s="34"/>
      <c r="B1913" s="33" t="str">
        <f t="shared" si="183"/>
        <v>kWh - Circuit 61</v>
      </c>
      <c r="C1913" s="34">
        <f t="shared" si="184"/>
        <v>61</v>
      </c>
      <c r="D1913" s="28">
        <f t="shared" si="185"/>
        <v>5408</v>
      </c>
      <c r="E1913" s="27">
        <f t="shared" si="186"/>
        <v>5409</v>
      </c>
      <c r="F1913" s="29">
        <v>5060</v>
      </c>
      <c r="G1913" s="23" t="s">
        <v>145</v>
      </c>
      <c r="H1913" s="21">
        <f t="shared" si="187"/>
        <v>10120</v>
      </c>
      <c r="I1913" s="23">
        <f t="shared" si="188"/>
        <v>10121</v>
      </c>
      <c r="J1913" s="71" t="s">
        <v>420</v>
      </c>
      <c r="K1913" s="70">
        <f t="shared" si="189"/>
        <v>77</v>
      </c>
      <c r="L1913" s="34" t="s">
        <v>104</v>
      </c>
      <c r="M1913" s="34" t="s">
        <v>51</v>
      </c>
      <c r="N1913" s="34" t="s">
        <v>78</v>
      </c>
    </row>
    <row r="1914" spans="1:14" ht="15" hidden="1" customHeight="1" outlineLevel="2" x14ac:dyDescent="0.25">
      <c r="A1914" s="34"/>
      <c r="B1914" s="33" t="str">
        <f t="shared" si="183"/>
        <v>kWh - Circuit 62</v>
      </c>
      <c r="C1914" s="34">
        <f t="shared" si="184"/>
        <v>62</v>
      </c>
      <c r="D1914" s="28">
        <f t="shared" si="185"/>
        <v>5410</v>
      </c>
      <c r="E1914" s="27">
        <f t="shared" si="186"/>
        <v>5411</v>
      </c>
      <c r="F1914" s="29">
        <v>5061</v>
      </c>
      <c r="G1914" s="23" t="s">
        <v>145</v>
      </c>
      <c r="H1914" s="21">
        <f t="shared" si="187"/>
        <v>10122</v>
      </c>
      <c r="I1914" s="23">
        <f t="shared" si="188"/>
        <v>10123</v>
      </c>
      <c r="J1914" s="71" t="s">
        <v>420</v>
      </c>
      <c r="K1914" s="70">
        <f t="shared" si="189"/>
        <v>78</v>
      </c>
      <c r="L1914" s="34" t="s">
        <v>104</v>
      </c>
      <c r="M1914" s="34" t="s">
        <v>51</v>
      </c>
      <c r="N1914" s="34" t="s">
        <v>78</v>
      </c>
    </row>
    <row r="1915" spans="1:14" ht="15" hidden="1" customHeight="1" outlineLevel="2" x14ac:dyDescent="0.25">
      <c r="A1915" s="34"/>
      <c r="B1915" s="33" t="str">
        <f t="shared" si="183"/>
        <v>kWh - Circuit 63</v>
      </c>
      <c r="C1915" s="34">
        <f t="shared" si="184"/>
        <v>63</v>
      </c>
      <c r="D1915" s="28">
        <f t="shared" si="185"/>
        <v>5412</v>
      </c>
      <c r="E1915" s="27">
        <f t="shared" si="186"/>
        <v>5413</v>
      </c>
      <c r="F1915" s="29">
        <v>5062</v>
      </c>
      <c r="G1915" s="23" t="s">
        <v>145</v>
      </c>
      <c r="H1915" s="21">
        <f t="shared" si="187"/>
        <v>10124</v>
      </c>
      <c r="I1915" s="23">
        <f t="shared" si="188"/>
        <v>10125</v>
      </c>
      <c r="J1915" s="71" t="s">
        <v>420</v>
      </c>
      <c r="K1915" s="70">
        <f t="shared" si="189"/>
        <v>79</v>
      </c>
      <c r="L1915" s="34" t="s">
        <v>104</v>
      </c>
      <c r="M1915" s="34" t="s">
        <v>51</v>
      </c>
      <c r="N1915" s="34" t="s">
        <v>78</v>
      </c>
    </row>
    <row r="1916" spans="1:14" ht="15" hidden="1" customHeight="1" outlineLevel="2" x14ac:dyDescent="0.25">
      <c r="A1916" s="34"/>
      <c r="B1916" s="33" t="str">
        <f t="shared" si="183"/>
        <v>kWh - Circuit 64</v>
      </c>
      <c r="C1916" s="34">
        <f t="shared" si="184"/>
        <v>64</v>
      </c>
      <c r="D1916" s="28">
        <f t="shared" si="185"/>
        <v>5414</v>
      </c>
      <c r="E1916" s="27">
        <f t="shared" si="186"/>
        <v>5415</v>
      </c>
      <c r="F1916" s="29">
        <v>5063</v>
      </c>
      <c r="G1916" s="23" t="s">
        <v>145</v>
      </c>
      <c r="H1916" s="21">
        <f t="shared" si="187"/>
        <v>10126</v>
      </c>
      <c r="I1916" s="23">
        <f t="shared" si="188"/>
        <v>10127</v>
      </c>
      <c r="J1916" s="71" t="s">
        <v>420</v>
      </c>
      <c r="K1916" s="70">
        <f t="shared" si="189"/>
        <v>80</v>
      </c>
      <c r="L1916" s="34" t="s">
        <v>104</v>
      </c>
      <c r="M1916" s="34" t="s">
        <v>51</v>
      </c>
      <c r="N1916" s="34" t="s">
        <v>78</v>
      </c>
    </row>
    <row r="1917" spans="1:14" ht="15" hidden="1" customHeight="1" outlineLevel="2" x14ac:dyDescent="0.25">
      <c r="A1917" s="34"/>
      <c r="B1917" s="33" t="str">
        <f t="shared" si="183"/>
        <v>kWh - Circuit 65</v>
      </c>
      <c r="C1917" s="34">
        <f t="shared" si="184"/>
        <v>65</v>
      </c>
      <c r="D1917" s="28">
        <f t="shared" si="185"/>
        <v>5416</v>
      </c>
      <c r="E1917" s="27">
        <f t="shared" si="186"/>
        <v>5417</v>
      </c>
      <c r="F1917" s="29">
        <v>5064</v>
      </c>
      <c r="G1917" s="23" t="s">
        <v>145</v>
      </c>
      <c r="H1917" s="21">
        <f t="shared" si="187"/>
        <v>10128</v>
      </c>
      <c r="I1917" s="23">
        <f t="shared" si="188"/>
        <v>10129</v>
      </c>
      <c r="J1917" s="71" t="s">
        <v>420</v>
      </c>
      <c r="K1917" s="70">
        <f t="shared" si="189"/>
        <v>81</v>
      </c>
      <c r="L1917" s="34" t="s">
        <v>104</v>
      </c>
      <c r="M1917" s="34" t="s">
        <v>51</v>
      </c>
      <c r="N1917" s="34" t="s">
        <v>78</v>
      </c>
    </row>
    <row r="1918" spans="1:14" ht="15" hidden="1" customHeight="1" outlineLevel="2" x14ac:dyDescent="0.25">
      <c r="A1918" s="34"/>
      <c r="B1918" s="33" t="str">
        <f t="shared" ref="B1918:B1948" si="190">CONCATENATE("kWh - Circuit ",C1918)</f>
        <v>kWh - Circuit 66</v>
      </c>
      <c r="C1918" s="34">
        <f t="shared" si="184"/>
        <v>66</v>
      </c>
      <c r="D1918" s="28">
        <f t="shared" si="185"/>
        <v>5418</v>
      </c>
      <c r="E1918" s="27">
        <f t="shared" si="186"/>
        <v>5419</v>
      </c>
      <c r="F1918" s="29">
        <v>5065</v>
      </c>
      <c r="G1918" s="23" t="s">
        <v>145</v>
      </c>
      <c r="H1918" s="21">
        <f t="shared" si="187"/>
        <v>10130</v>
      </c>
      <c r="I1918" s="23">
        <f t="shared" si="188"/>
        <v>10131</v>
      </c>
      <c r="J1918" s="71" t="s">
        <v>420</v>
      </c>
      <c r="K1918" s="70">
        <f t="shared" si="189"/>
        <v>82</v>
      </c>
      <c r="L1918" s="34" t="s">
        <v>104</v>
      </c>
      <c r="M1918" s="34" t="s">
        <v>51</v>
      </c>
      <c r="N1918" s="34" t="s">
        <v>78</v>
      </c>
    </row>
    <row r="1919" spans="1:14" ht="15" hidden="1" customHeight="1" outlineLevel="2" x14ac:dyDescent="0.25">
      <c r="A1919" s="34"/>
      <c r="B1919" s="33" t="str">
        <f t="shared" si="190"/>
        <v>kWh - Circuit 67</v>
      </c>
      <c r="C1919" s="34">
        <f t="shared" ref="C1919:C1948" si="191">C1918+1</f>
        <v>67</v>
      </c>
      <c r="D1919" s="28">
        <f t="shared" ref="D1919:D1948" si="192">E1918+1</f>
        <v>5420</v>
      </c>
      <c r="E1919" s="27">
        <f t="shared" ref="E1919:E1948" si="193">+D1919+1</f>
        <v>5421</v>
      </c>
      <c r="F1919" s="29">
        <v>5066</v>
      </c>
      <c r="G1919" s="23" t="s">
        <v>145</v>
      </c>
      <c r="H1919" s="21">
        <f t="shared" ref="H1919:H1948" si="194">I1918+1</f>
        <v>10132</v>
      </c>
      <c r="I1919" s="23">
        <f t="shared" ref="I1919:I1948" si="195">+H1919+1</f>
        <v>10133</v>
      </c>
      <c r="J1919" s="71" t="s">
        <v>420</v>
      </c>
      <c r="K1919" s="70">
        <f t="shared" ref="K1919:K1948" si="196">K1918+1</f>
        <v>83</v>
      </c>
      <c r="L1919" s="34" t="s">
        <v>104</v>
      </c>
      <c r="M1919" s="34" t="s">
        <v>51</v>
      </c>
      <c r="N1919" s="34" t="s">
        <v>78</v>
      </c>
    </row>
    <row r="1920" spans="1:14" ht="15" hidden="1" customHeight="1" outlineLevel="2" x14ac:dyDescent="0.25">
      <c r="A1920" s="34"/>
      <c r="B1920" s="33" t="str">
        <f t="shared" si="190"/>
        <v>kWh - Circuit 68</v>
      </c>
      <c r="C1920" s="34">
        <f t="shared" si="191"/>
        <v>68</v>
      </c>
      <c r="D1920" s="28">
        <f t="shared" si="192"/>
        <v>5422</v>
      </c>
      <c r="E1920" s="27">
        <f t="shared" si="193"/>
        <v>5423</v>
      </c>
      <c r="F1920" s="29">
        <v>5067</v>
      </c>
      <c r="G1920" s="23" t="s">
        <v>145</v>
      </c>
      <c r="H1920" s="21">
        <f t="shared" si="194"/>
        <v>10134</v>
      </c>
      <c r="I1920" s="23">
        <f t="shared" si="195"/>
        <v>10135</v>
      </c>
      <c r="J1920" s="71" t="s">
        <v>420</v>
      </c>
      <c r="K1920" s="70">
        <f t="shared" si="196"/>
        <v>84</v>
      </c>
      <c r="L1920" s="34" t="s">
        <v>104</v>
      </c>
      <c r="M1920" s="34" t="s">
        <v>51</v>
      </c>
      <c r="N1920" s="34" t="s">
        <v>78</v>
      </c>
    </row>
    <row r="1921" spans="1:14" ht="15" hidden="1" customHeight="1" outlineLevel="2" x14ac:dyDescent="0.25">
      <c r="A1921" s="34"/>
      <c r="B1921" s="33" t="str">
        <f t="shared" si="190"/>
        <v>kWh - Circuit 69</v>
      </c>
      <c r="C1921" s="34">
        <f t="shared" si="191"/>
        <v>69</v>
      </c>
      <c r="D1921" s="28">
        <f t="shared" si="192"/>
        <v>5424</v>
      </c>
      <c r="E1921" s="27">
        <f t="shared" si="193"/>
        <v>5425</v>
      </c>
      <c r="F1921" s="29">
        <v>5068</v>
      </c>
      <c r="G1921" s="23" t="s">
        <v>145</v>
      </c>
      <c r="H1921" s="21">
        <f t="shared" si="194"/>
        <v>10136</v>
      </c>
      <c r="I1921" s="23">
        <f t="shared" si="195"/>
        <v>10137</v>
      </c>
      <c r="J1921" s="71" t="s">
        <v>420</v>
      </c>
      <c r="K1921" s="70">
        <f t="shared" si="196"/>
        <v>85</v>
      </c>
      <c r="L1921" s="34" t="s">
        <v>104</v>
      </c>
      <c r="M1921" s="34" t="s">
        <v>51</v>
      </c>
      <c r="N1921" s="34" t="s">
        <v>78</v>
      </c>
    </row>
    <row r="1922" spans="1:14" ht="15" hidden="1" customHeight="1" outlineLevel="2" x14ac:dyDescent="0.25">
      <c r="A1922" s="34"/>
      <c r="B1922" s="33" t="str">
        <f t="shared" si="190"/>
        <v>kWh - Circuit 70</v>
      </c>
      <c r="C1922" s="34">
        <f t="shared" si="191"/>
        <v>70</v>
      </c>
      <c r="D1922" s="28">
        <f t="shared" si="192"/>
        <v>5426</v>
      </c>
      <c r="E1922" s="27">
        <f t="shared" si="193"/>
        <v>5427</v>
      </c>
      <c r="F1922" s="29">
        <v>5069</v>
      </c>
      <c r="G1922" s="23" t="s">
        <v>145</v>
      </c>
      <c r="H1922" s="21">
        <f t="shared" si="194"/>
        <v>10138</v>
      </c>
      <c r="I1922" s="23">
        <f t="shared" si="195"/>
        <v>10139</v>
      </c>
      <c r="J1922" s="71" t="s">
        <v>420</v>
      </c>
      <c r="K1922" s="70">
        <f t="shared" si="196"/>
        <v>86</v>
      </c>
      <c r="L1922" s="34" t="s">
        <v>104</v>
      </c>
      <c r="M1922" s="34" t="s">
        <v>51</v>
      </c>
      <c r="N1922" s="34" t="s">
        <v>78</v>
      </c>
    </row>
    <row r="1923" spans="1:14" ht="15" hidden="1" customHeight="1" outlineLevel="2" x14ac:dyDescent="0.25">
      <c r="A1923" s="34"/>
      <c r="B1923" s="33" t="str">
        <f t="shared" si="190"/>
        <v>kWh - Circuit 71</v>
      </c>
      <c r="C1923" s="34">
        <f t="shared" si="191"/>
        <v>71</v>
      </c>
      <c r="D1923" s="28">
        <f t="shared" si="192"/>
        <v>5428</v>
      </c>
      <c r="E1923" s="27">
        <f t="shared" si="193"/>
        <v>5429</v>
      </c>
      <c r="F1923" s="29">
        <v>5070</v>
      </c>
      <c r="G1923" s="23" t="s">
        <v>145</v>
      </c>
      <c r="H1923" s="21">
        <f t="shared" si="194"/>
        <v>10140</v>
      </c>
      <c r="I1923" s="23">
        <f t="shared" si="195"/>
        <v>10141</v>
      </c>
      <c r="J1923" s="71" t="s">
        <v>420</v>
      </c>
      <c r="K1923" s="70">
        <f t="shared" si="196"/>
        <v>87</v>
      </c>
      <c r="L1923" s="34" t="s">
        <v>104</v>
      </c>
      <c r="M1923" s="34" t="s">
        <v>51</v>
      </c>
      <c r="N1923" s="34" t="s">
        <v>78</v>
      </c>
    </row>
    <row r="1924" spans="1:14" ht="15" hidden="1" customHeight="1" outlineLevel="2" x14ac:dyDescent="0.25">
      <c r="A1924" s="34"/>
      <c r="B1924" s="33" t="str">
        <f t="shared" si="190"/>
        <v>kWh - Circuit 72</v>
      </c>
      <c r="C1924" s="34">
        <f t="shared" si="191"/>
        <v>72</v>
      </c>
      <c r="D1924" s="28">
        <f t="shared" si="192"/>
        <v>5430</v>
      </c>
      <c r="E1924" s="27">
        <f t="shared" si="193"/>
        <v>5431</v>
      </c>
      <c r="F1924" s="29">
        <v>5071</v>
      </c>
      <c r="G1924" s="23" t="s">
        <v>145</v>
      </c>
      <c r="H1924" s="21">
        <f t="shared" si="194"/>
        <v>10142</v>
      </c>
      <c r="I1924" s="23">
        <f t="shared" si="195"/>
        <v>10143</v>
      </c>
      <c r="J1924" s="71" t="s">
        <v>420</v>
      </c>
      <c r="K1924" s="70">
        <f t="shared" si="196"/>
        <v>88</v>
      </c>
      <c r="L1924" s="34" t="s">
        <v>104</v>
      </c>
      <c r="M1924" s="34" t="s">
        <v>51</v>
      </c>
      <c r="N1924" s="34" t="s">
        <v>78</v>
      </c>
    </row>
    <row r="1925" spans="1:14" ht="15" hidden="1" customHeight="1" outlineLevel="2" x14ac:dyDescent="0.25">
      <c r="A1925" s="34"/>
      <c r="B1925" s="33" t="str">
        <f t="shared" si="190"/>
        <v>kWh - Circuit 73</v>
      </c>
      <c r="C1925" s="34">
        <f t="shared" si="191"/>
        <v>73</v>
      </c>
      <c r="D1925" s="28">
        <f t="shared" si="192"/>
        <v>5432</v>
      </c>
      <c r="E1925" s="27">
        <f t="shared" si="193"/>
        <v>5433</v>
      </c>
      <c r="F1925" s="29">
        <v>5072</v>
      </c>
      <c r="G1925" s="23" t="s">
        <v>145</v>
      </c>
      <c r="H1925" s="21">
        <f t="shared" si="194"/>
        <v>10144</v>
      </c>
      <c r="I1925" s="23">
        <f t="shared" si="195"/>
        <v>10145</v>
      </c>
      <c r="J1925" s="71" t="s">
        <v>420</v>
      </c>
      <c r="K1925" s="70">
        <f t="shared" si="196"/>
        <v>89</v>
      </c>
      <c r="L1925" s="34" t="s">
        <v>104</v>
      </c>
      <c r="M1925" s="34" t="s">
        <v>51</v>
      </c>
      <c r="N1925" s="34" t="s">
        <v>78</v>
      </c>
    </row>
    <row r="1926" spans="1:14" ht="15" hidden="1" customHeight="1" outlineLevel="2" x14ac:dyDescent="0.25">
      <c r="A1926" s="34"/>
      <c r="B1926" s="33" t="str">
        <f t="shared" si="190"/>
        <v>kWh - Circuit 74</v>
      </c>
      <c r="C1926" s="34">
        <f t="shared" si="191"/>
        <v>74</v>
      </c>
      <c r="D1926" s="28">
        <f t="shared" si="192"/>
        <v>5434</v>
      </c>
      <c r="E1926" s="27">
        <f t="shared" si="193"/>
        <v>5435</v>
      </c>
      <c r="F1926" s="29">
        <v>5073</v>
      </c>
      <c r="G1926" s="23" t="s">
        <v>145</v>
      </c>
      <c r="H1926" s="21">
        <f t="shared" si="194"/>
        <v>10146</v>
      </c>
      <c r="I1926" s="23">
        <f t="shared" si="195"/>
        <v>10147</v>
      </c>
      <c r="J1926" s="71" t="s">
        <v>420</v>
      </c>
      <c r="K1926" s="70">
        <f t="shared" si="196"/>
        <v>90</v>
      </c>
      <c r="L1926" s="34" t="s">
        <v>104</v>
      </c>
      <c r="M1926" s="34" t="s">
        <v>51</v>
      </c>
      <c r="N1926" s="34" t="s">
        <v>78</v>
      </c>
    </row>
    <row r="1927" spans="1:14" ht="15" hidden="1" customHeight="1" outlineLevel="2" x14ac:dyDescent="0.25">
      <c r="A1927" s="34"/>
      <c r="B1927" s="33" t="str">
        <f t="shared" si="190"/>
        <v>kWh - Circuit 75</v>
      </c>
      <c r="C1927" s="34">
        <f t="shared" si="191"/>
        <v>75</v>
      </c>
      <c r="D1927" s="28">
        <f t="shared" si="192"/>
        <v>5436</v>
      </c>
      <c r="E1927" s="27">
        <f t="shared" si="193"/>
        <v>5437</v>
      </c>
      <c r="F1927" s="29">
        <v>5074</v>
      </c>
      <c r="G1927" s="23" t="s">
        <v>145</v>
      </c>
      <c r="H1927" s="21">
        <f t="shared" si="194"/>
        <v>10148</v>
      </c>
      <c r="I1927" s="23">
        <f t="shared" si="195"/>
        <v>10149</v>
      </c>
      <c r="J1927" s="71" t="s">
        <v>420</v>
      </c>
      <c r="K1927" s="70">
        <f t="shared" si="196"/>
        <v>91</v>
      </c>
      <c r="L1927" s="34" t="s">
        <v>104</v>
      </c>
      <c r="M1927" s="34" t="s">
        <v>51</v>
      </c>
      <c r="N1927" s="34" t="s">
        <v>78</v>
      </c>
    </row>
    <row r="1928" spans="1:14" ht="15" hidden="1" customHeight="1" outlineLevel="2" x14ac:dyDescent="0.25">
      <c r="A1928" s="34"/>
      <c r="B1928" s="33" t="str">
        <f t="shared" si="190"/>
        <v>kWh - Circuit 76</v>
      </c>
      <c r="C1928" s="34">
        <f t="shared" si="191"/>
        <v>76</v>
      </c>
      <c r="D1928" s="28">
        <f t="shared" si="192"/>
        <v>5438</v>
      </c>
      <c r="E1928" s="27">
        <f t="shared" si="193"/>
        <v>5439</v>
      </c>
      <c r="F1928" s="29">
        <v>5075</v>
      </c>
      <c r="G1928" s="23" t="s">
        <v>145</v>
      </c>
      <c r="H1928" s="21">
        <f t="shared" si="194"/>
        <v>10150</v>
      </c>
      <c r="I1928" s="23">
        <f t="shared" si="195"/>
        <v>10151</v>
      </c>
      <c r="J1928" s="71" t="s">
        <v>420</v>
      </c>
      <c r="K1928" s="70">
        <f t="shared" si="196"/>
        <v>92</v>
      </c>
      <c r="L1928" s="34" t="s">
        <v>104</v>
      </c>
      <c r="M1928" s="34" t="s">
        <v>51</v>
      </c>
      <c r="N1928" s="34" t="s">
        <v>78</v>
      </c>
    </row>
    <row r="1929" spans="1:14" ht="15" hidden="1" customHeight="1" outlineLevel="2" x14ac:dyDescent="0.25">
      <c r="A1929" s="34"/>
      <c r="B1929" s="33" t="str">
        <f t="shared" si="190"/>
        <v>kWh - Circuit 77</v>
      </c>
      <c r="C1929" s="34">
        <f t="shared" si="191"/>
        <v>77</v>
      </c>
      <c r="D1929" s="28">
        <f t="shared" si="192"/>
        <v>5440</v>
      </c>
      <c r="E1929" s="27">
        <f t="shared" si="193"/>
        <v>5441</v>
      </c>
      <c r="F1929" s="29">
        <v>5076</v>
      </c>
      <c r="G1929" s="23" t="s">
        <v>145</v>
      </c>
      <c r="H1929" s="21">
        <f t="shared" si="194"/>
        <v>10152</v>
      </c>
      <c r="I1929" s="23">
        <f t="shared" si="195"/>
        <v>10153</v>
      </c>
      <c r="J1929" s="71" t="s">
        <v>420</v>
      </c>
      <c r="K1929" s="70">
        <f t="shared" si="196"/>
        <v>93</v>
      </c>
      <c r="L1929" s="34" t="s">
        <v>104</v>
      </c>
      <c r="M1929" s="34" t="s">
        <v>51</v>
      </c>
      <c r="N1929" s="34" t="s">
        <v>78</v>
      </c>
    </row>
    <row r="1930" spans="1:14" ht="15" hidden="1" customHeight="1" outlineLevel="2" x14ac:dyDescent="0.25">
      <c r="A1930" s="34"/>
      <c r="B1930" s="33" t="str">
        <f t="shared" si="190"/>
        <v>kWh - Circuit 78</v>
      </c>
      <c r="C1930" s="34">
        <f t="shared" si="191"/>
        <v>78</v>
      </c>
      <c r="D1930" s="28">
        <f t="shared" si="192"/>
        <v>5442</v>
      </c>
      <c r="E1930" s="27">
        <f t="shared" si="193"/>
        <v>5443</v>
      </c>
      <c r="F1930" s="29">
        <v>5077</v>
      </c>
      <c r="G1930" s="23" t="s">
        <v>145</v>
      </c>
      <c r="H1930" s="21">
        <f t="shared" si="194"/>
        <v>10154</v>
      </c>
      <c r="I1930" s="23">
        <f t="shared" si="195"/>
        <v>10155</v>
      </c>
      <c r="J1930" s="71" t="s">
        <v>420</v>
      </c>
      <c r="K1930" s="70">
        <f t="shared" si="196"/>
        <v>94</v>
      </c>
      <c r="L1930" s="34" t="s">
        <v>104</v>
      </c>
      <c r="M1930" s="34" t="s">
        <v>51</v>
      </c>
      <c r="N1930" s="34" t="s">
        <v>78</v>
      </c>
    </row>
    <row r="1931" spans="1:14" ht="15" hidden="1" customHeight="1" outlineLevel="2" x14ac:dyDescent="0.25">
      <c r="A1931" s="34"/>
      <c r="B1931" s="33" t="str">
        <f t="shared" si="190"/>
        <v>kWh - Circuit 79</v>
      </c>
      <c r="C1931" s="34">
        <f t="shared" si="191"/>
        <v>79</v>
      </c>
      <c r="D1931" s="28">
        <f t="shared" si="192"/>
        <v>5444</v>
      </c>
      <c r="E1931" s="27">
        <f t="shared" si="193"/>
        <v>5445</v>
      </c>
      <c r="F1931" s="29">
        <v>5078</v>
      </c>
      <c r="G1931" s="23" t="s">
        <v>145</v>
      </c>
      <c r="H1931" s="21">
        <f t="shared" si="194"/>
        <v>10156</v>
      </c>
      <c r="I1931" s="23">
        <f t="shared" si="195"/>
        <v>10157</v>
      </c>
      <c r="J1931" s="71" t="s">
        <v>420</v>
      </c>
      <c r="K1931" s="70">
        <f t="shared" si="196"/>
        <v>95</v>
      </c>
      <c r="L1931" s="34" t="s">
        <v>104</v>
      </c>
      <c r="M1931" s="34" t="s">
        <v>51</v>
      </c>
      <c r="N1931" s="34" t="s">
        <v>78</v>
      </c>
    </row>
    <row r="1932" spans="1:14" ht="15" hidden="1" customHeight="1" outlineLevel="2" x14ac:dyDescent="0.25">
      <c r="A1932" s="34"/>
      <c r="B1932" s="33" t="str">
        <f t="shared" si="190"/>
        <v>kWh - Circuit 80</v>
      </c>
      <c r="C1932" s="34">
        <f t="shared" si="191"/>
        <v>80</v>
      </c>
      <c r="D1932" s="28">
        <f t="shared" si="192"/>
        <v>5446</v>
      </c>
      <c r="E1932" s="27">
        <f t="shared" si="193"/>
        <v>5447</v>
      </c>
      <c r="F1932" s="29">
        <v>5079</v>
      </c>
      <c r="G1932" s="23" t="s">
        <v>145</v>
      </c>
      <c r="H1932" s="21">
        <f t="shared" si="194"/>
        <v>10158</v>
      </c>
      <c r="I1932" s="23">
        <f t="shared" si="195"/>
        <v>10159</v>
      </c>
      <c r="J1932" s="71" t="s">
        <v>420</v>
      </c>
      <c r="K1932" s="70">
        <f t="shared" si="196"/>
        <v>96</v>
      </c>
      <c r="L1932" s="34" t="s">
        <v>104</v>
      </c>
      <c r="M1932" s="34" t="s">
        <v>51</v>
      </c>
      <c r="N1932" s="34" t="s">
        <v>78</v>
      </c>
    </row>
    <row r="1933" spans="1:14" ht="15" hidden="1" customHeight="1" outlineLevel="2" x14ac:dyDescent="0.25">
      <c r="A1933" s="34"/>
      <c r="B1933" s="33" t="str">
        <f t="shared" si="190"/>
        <v>kWh - Circuit 81</v>
      </c>
      <c r="C1933" s="34">
        <f t="shared" si="191"/>
        <v>81</v>
      </c>
      <c r="D1933" s="28">
        <f t="shared" si="192"/>
        <v>5448</v>
      </c>
      <c r="E1933" s="27">
        <f t="shared" si="193"/>
        <v>5449</v>
      </c>
      <c r="F1933" s="29">
        <v>5080</v>
      </c>
      <c r="G1933" s="23" t="s">
        <v>145</v>
      </c>
      <c r="H1933" s="21">
        <f t="shared" si="194"/>
        <v>10160</v>
      </c>
      <c r="I1933" s="23">
        <f t="shared" si="195"/>
        <v>10161</v>
      </c>
      <c r="J1933" s="71" t="s">
        <v>420</v>
      </c>
      <c r="K1933" s="70">
        <f t="shared" si="196"/>
        <v>97</v>
      </c>
      <c r="L1933" s="34" t="s">
        <v>104</v>
      </c>
      <c r="M1933" s="34" t="s">
        <v>51</v>
      </c>
      <c r="N1933" s="34" t="s">
        <v>78</v>
      </c>
    </row>
    <row r="1934" spans="1:14" ht="15" hidden="1" customHeight="1" outlineLevel="2" x14ac:dyDescent="0.25">
      <c r="A1934" s="34"/>
      <c r="B1934" s="33" t="str">
        <f t="shared" si="190"/>
        <v>kWh - Circuit 82</v>
      </c>
      <c r="C1934" s="34">
        <f t="shared" si="191"/>
        <v>82</v>
      </c>
      <c r="D1934" s="28">
        <f t="shared" si="192"/>
        <v>5450</v>
      </c>
      <c r="E1934" s="27">
        <f t="shared" si="193"/>
        <v>5451</v>
      </c>
      <c r="F1934" s="29">
        <v>5081</v>
      </c>
      <c r="G1934" s="23" t="s">
        <v>145</v>
      </c>
      <c r="H1934" s="21">
        <f t="shared" si="194"/>
        <v>10162</v>
      </c>
      <c r="I1934" s="23">
        <f t="shared" si="195"/>
        <v>10163</v>
      </c>
      <c r="J1934" s="71" t="s">
        <v>420</v>
      </c>
      <c r="K1934" s="70">
        <f t="shared" si="196"/>
        <v>98</v>
      </c>
      <c r="L1934" s="34" t="s">
        <v>104</v>
      </c>
      <c r="M1934" s="34" t="s">
        <v>51</v>
      </c>
      <c r="N1934" s="34" t="s">
        <v>78</v>
      </c>
    </row>
    <row r="1935" spans="1:14" ht="15" hidden="1" customHeight="1" outlineLevel="2" x14ac:dyDescent="0.25">
      <c r="A1935" s="34"/>
      <c r="B1935" s="33" t="str">
        <f t="shared" si="190"/>
        <v>kWh - Circuit 83</v>
      </c>
      <c r="C1935" s="34">
        <f t="shared" si="191"/>
        <v>83</v>
      </c>
      <c r="D1935" s="28">
        <f t="shared" si="192"/>
        <v>5452</v>
      </c>
      <c r="E1935" s="27">
        <f t="shared" si="193"/>
        <v>5453</v>
      </c>
      <c r="F1935" s="29">
        <v>5082</v>
      </c>
      <c r="G1935" s="23" t="s">
        <v>145</v>
      </c>
      <c r="H1935" s="21">
        <f t="shared" si="194"/>
        <v>10164</v>
      </c>
      <c r="I1935" s="23">
        <f t="shared" si="195"/>
        <v>10165</v>
      </c>
      <c r="J1935" s="71" t="s">
        <v>420</v>
      </c>
      <c r="K1935" s="70">
        <f t="shared" si="196"/>
        <v>99</v>
      </c>
      <c r="L1935" s="34" t="s">
        <v>104</v>
      </c>
      <c r="M1935" s="34" t="s">
        <v>51</v>
      </c>
      <c r="N1935" s="34" t="s">
        <v>78</v>
      </c>
    </row>
    <row r="1936" spans="1:14" ht="15" hidden="1" customHeight="1" outlineLevel="2" x14ac:dyDescent="0.25">
      <c r="A1936" s="34"/>
      <c r="B1936" s="33" t="str">
        <f t="shared" si="190"/>
        <v>kWh - Circuit 84</v>
      </c>
      <c r="C1936" s="34">
        <f t="shared" si="191"/>
        <v>84</v>
      </c>
      <c r="D1936" s="28">
        <f t="shared" si="192"/>
        <v>5454</v>
      </c>
      <c r="E1936" s="27">
        <f t="shared" si="193"/>
        <v>5455</v>
      </c>
      <c r="F1936" s="29">
        <v>5083</v>
      </c>
      <c r="G1936" s="23" t="s">
        <v>145</v>
      </c>
      <c r="H1936" s="21">
        <f t="shared" si="194"/>
        <v>10166</v>
      </c>
      <c r="I1936" s="23">
        <f t="shared" si="195"/>
        <v>10167</v>
      </c>
      <c r="J1936" s="71" t="s">
        <v>420</v>
      </c>
      <c r="K1936" s="70">
        <f t="shared" si="196"/>
        <v>100</v>
      </c>
      <c r="L1936" s="34" t="s">
        <v>104</v>
      </c>
      <c r="M1936" s="34" t="s">
        <v>51</v>
      </c>
      <c r="N1936" s="34" t="s">
        <v>78</v>
      </c>
    </row>
    <row r="1937" spans="1:16" ht="15" hidden="1" customHeight="1" outlineLevel="2" x14ac:dyDescent="0.25">
      <c r="A1937" s="34"/>
      <c r="B1937" s="33" t="str">
        <f t="shared" si="190"/>
        <v>kWh - Circuit 85</v>
      </c>
      <c r="C1937" s="34">
        <f t="shared" si="191"/>
        <v>85</v>
      </c>
      <c r="D1937" s="28">
        <f t="shared" si="192"/>
        <v>5456</v>
      </c>
      <c r="E1937" s="27">
        <f t="shared" si="193"/>
        <v>5457</v>
      </c>
      <c r="F1937" s="29">
        <v>5084</v>
      </c>
      <c r="G1937" s="23" t="s">
        <v>145</v>
      </c>
      <c r="H1937" s="21">
        <f t="shared" si="194"/>
        <v>10168</v>
      </c>
      <c r="I1937" s="23">
        <f t="shared" si="195"/>
        <v>10169</v>
      </c>
      <c r="J1937" s="71" t="s">
        <v>420</v>
      </c>
      <c r="K1937" s="70">
        <f t="shared" si="196"/>
        <v>101</v>
      </c>
      <c r="L1937" s="34" t="s">
        <v>104</v>
      </c>
      <c r="M1937" s="34" t="s">
        <v>51</v>
      </c>
      <c r="N1937" s="34" t="s">
        <v>78</v>
      </c>
    </row>
    <row r="1938" spans="1:16" ht="15" hidden="1" customHeight="1" outlineLevel="2" x14ac:dyDescent="0.25">
      <c r="A1938" s="34"/>
      <c r="B1938" s="33" t="str">
        <f t="shared" si="190"/>
        <v>kWh - Circuit 86</v>
      </c>
      <c r="C1938" s="34">
        <f t="shared" si="191"/>
        <v>86</v>
      </c>
      <c r="D1938" s="28">
        <f t="shared" si="192"/>
        <v>5458</v>
      </c>
      <c r="E1938" s="27">
        <f t="shared" si="193"/>
        <v>5459</v>
      </c>
      <c r="F1938" s="29">
        <v>5085</v>
      </c>
      <c r="G1938" s="23" t="s">
        <v>145</v>
      </c>
      <c r="H1938" s="21">
        <f t="shared" si="194"/>
        <v>10170</v>
      </c>
      <c r="I1938" s="23">
        <f t="shared" si="195"/>
        <v>10171</v>
      </c>
      <c r="J1938" s="71" t="s">
        <v>420</v>
      </c>
      <c r="K1938" s="70">
        <f t="shared" si="196"/>
        <v>102</v>
      </c>
      <c r="L1938" s="34" t="s">
        <v>104</v>
      </c>
      <c r="M1938" s="34" t="s">
        <v>51</v>
      </c>
      <c r="N1938" s="34" t="s">
        <v>78</v>
      </c>
    </row>
    <row r="1939" spans="1:16" ht="15" hidden="1" customHeight="1" outlineLevel="2" x14ac:dyDescent="0.25">
      <c r="A1939" s="34"/>
      <c r="B1939" s="33" t="str">
        <f t="shared" si="190"/>
        <v>kWh - Circuit 87</v>
      </c>
      <c r="C1939" s="34">
        <f t="shared" si="191"/>
        <v>87</v>
      </c>
      <c r="D1939" s="28">
        <f t="shared" si="192"/>
        <v>5460</v>
      </c>
      <c r="E1939" s="27">
        <f t="shared" si="193"/>
        <v>5461</v>
      </c>
      <c r="F1939" s="29">
        <v>5086</v>
      </c>
      <c r="G1939" s="23" t="s">
        <v>145</v>
      </c>
      <c r="H1939" s="21">
        <f t="shared" si="194"/>
        <v>10172</v>
      </c>
      <c r="I1939" s="23">
        <f t="shared" si="195"/>
        <v>10173</v>
      </c>
      <c r="J1939" s="71" t="s">
        <v>420</v>
      </c>
      <c r="K1939" s="70">
        <f t="shared" si="196"/>
        <v>103</v>
      </c>
      <c r="L1939" s="34" t="s">
        <v>104</v>
      </c>
      <c r="M1939" s="34" t="s">
        <v>51</v>
      </c>
      <c r="N1939" s="34" t="s">
        <v>78</v>
      </c>
    </row>
    <row r="1940" spans="1:16" ht="15" hidden="1" customHeight="1" outlineLevel="2" x14ac:dyDescent="0.25">
      <c r="A1940" s="34"/>
      <c r="B1940" s="33" t="str">
        <f t="shared" si="190"/>
        <v>kWh - Circuit 88</v>
      </c>
      <c r="C1940" s="34">
        <f t="shared" si="191"/>
        <v>88</v>
      </c>
      <c r="D1940" s="28">
        <f t="shared" si="192"/>
        <v>5462</v>
      </c>
      <c r="E1940" s="27">
        <f t="shared" si="193"/>
        <v>5463</v>
      </c>
      <c r="F1940" s="29">
        <v>5087</v>
      </c>
      <c r="G1940" s="23" t="s">
        <v>145</v>
      </c>
      <c r="H1940" s="21">
        <f t="shared" si="194"/>
        <v>10174</v>
      </c>
      <c r="I1940" s="23">
        <f t="shared" si="195"/>
        <v>10175</v>
      </c>
      <c r="J1940" s="71" t="s">
        <v>420</v>
      </c>
      <c r="K1940" s="70">
        <f t="shared" si="196"/>
        <v>104</v>
      </c>
      <c r="L1940" s="34" t="s">
        <v>104</v>
      </c>
      <c r="M1940" s="34" t="s">
        <v>51</v>
      </c>
      <c r="N1940" s="34" t="s">
        <v>78</v>
      </c>
    </row>
    <row r="1941" spans="1:16" ht="15" hidden="1" customHeight="1" outlineLevel="2" x14ac:dyDescent="0.25">
      <c r="A1941" s="34"/>
      <c r="B1941" s="33" t="str">
        <f t="shared" si="190"/>
        <v>kWh - Circuit 89</v>
      </c>
      <c r="C1941" s="34">
        <f t="shared" si="191"/>
        <v>89</v>
      </c>
      <c r="D1941" s="28">
        <f t="shared" si="192"/>
        <v>5464</v>
      </c>
      <c r="E1941" s="27">
        <f t="shared" si="193"/>
        <v>5465</v>
      </c>
      <c r="F1941" s="29">
        <v>5088</v>
      </c>
      <c r="G1941" s="23" t="s">
        <v>145</v>
      </c>
      <c r="H1941" s="21">
        <f t="shared" si="194"/>
        <v>10176</v>
      </c>
      <c r="I1941" s="23">
        <f t="shared" si="195"/>
        <v>10177</v>
      </c>
      <c r="J1941" s="71" t="s">
        <v>420</v>
      </c>
      <c r="K1941" s="70">
        <f t="shared" si="196"/>
        <v>105</v>
      </c>
      <c r="L1941" s="34" t="s">
        <v>104</v>
      </c>
      <c r="M1941" s="34" t="s">
        <v>51</v>
      </c>
      <c r="N1941" s="34" t="s">
        <v>78</v>
      </c>
    </row>
    <row r="1942" spans="1:16" ht="15" hidden="1" customHeight="1" outlineLevel="2" x14ac:dyDescent="0.25">
      <c r="A1942" s="34"/>
      <c r="B1942" s="33" t="str">
        <f t="shared" si="190"/>
        <v>kWh - Circuit 90</v>
      </c>
      <c r="C1942" s="34">
        <f t="shared" si="191"/>
        <v>90</v>
      </c>
      <c r="D1942" s="28">
        <f t="shared" si="192"/>
        <v>5466</v>
      </c>
      <c r="E1942" s="27">
        <f t="shared" si="193"/>
        <v>5467</v>
      </c>
      <c r="F1942" s="29">
        <v>5089</v>
      </c>
      <c r="G1942" s="23" t="s">
        <v>145</v>
      </c>
      <c r="H1942" s="21">
        <f t="shared" si="194"/>
        <v>10178</v>
      </c>
      <c r="I1942" s="23">
        <f t="shared" si="195"/>
        <v>10179</v>
      </c>
      <c r="J1942" s="71" t="s">
        <v>420</v>
      </c>
      <c r="K1942" s="70">
        <f t="shared" si="196"/>
        <v>106</v>
      </c>
      <c r="L1942" s="34" t="s">
        <v>104</v>
      </c>
      <c r="M1942" s="34" t="s">
        <v>51</v>
      </c>
      <c r="N1942" s="34" t="s">
        <v>78</v>
      </c>
    </row>
    <row r="1943" spans="1:16" ht="15" hidden="1" customHeight="1" outlineLevel="2" x14ac:dyDescent="0.25">
      <c r="A1943" s="34"/>
      <c r="B1943" s="33" t="str">
        <f t="shared" si="190"/>
        <v>kWh - Circuit 91</v>
      </c>
      <c r="C1943" s="34">
        <f t="shared" si="191"/>
        <v>91</v>
      </c>
      <c r="D1943" s="28">
        <f t="shared" si="192"/>
        <v>5468</v>
      </c>
      <c r="E1943" s="27">
        <f t="shared" si="193"/>
        <v>5469</v>
      </c>
      <c r="F1943" s="29">
        <v>5090</v>
      </c>
      <c r="G1943" s="23" t="s">
        <v>145</v>
      </c>
      <c r="H1943" s="21">
        <f t="shared" si="194"/>
        <v>10180</v>
      </c>
      <c r="I1943" s="23">
        <f t="shared" si="195"/>
        <v>10181</v>
      </c>
      <c r="J1943" s="71" t="s">
        <v>420</v>
      </c>
      <c r="K1943" s="70">
        <f t="shared" si="196"/>
        <v>107</v>
      </c>
      <c r="L1943" s="34" t="s">
        <v>104</v>
      </c>
      <c r="M1943" s="34" t="s">
        <v>51</v>
      </c>
      <c r="N1943" s="34" t="s">
        <v>78</v>
      </c>
    </row>
    <row r="1944" spans="1:16" ht="15" hidden="1" customHeight="1" outlineLevel="2" x14ac:dyDescent="0.25">
      <c r="A1944" s="34"/>
      <c r="B1944" s="33" t="str">
        <f t="shared" si="190"/>
        <v>kWh - Circuit 92</v>
      </c>
      <c r="C1944" s="34">
        <f t="shared" si="191"/>
        <v>92</v>
      </c>
      <c r="D1944" s="28">
        <f t="shared" si="192"/>
        <v>5470</v>
      </c>
      <c r="E1944" s="27">
        <f t="shared" si="193"/>
        <v>5471</v>
      </c>
      <c r="F1944" s="29">
        <v>5091</v>
      </c>
      <c r="G1944" s="23" t="s">
        <v>145</v>
      </c>
      <c r="H1944" s="21">
        <f t="shared" si="194"/>
        <v>10182</v>
      </c>
      <c r="I1944" s="23">
        <f t="shared" si="195"/>
        <v>10183</v>
      </c>
      <c r="J1944" s="71" t="s">
        <v>420</v>
      </c>
      <c r="K1944" s="70">
        <f t="shared" si="196"/>
        <v>108</v>
      </c>
      <c r="L1944" s="34" t="s">
        <v>104</v>
      </c>
      <c r="M1944" s="34" t="s">
        <v>51</v>
      </c>
      <c r="N1944" s="34" t="s">
        <v>78</v>
      </c>
    </row>
    <row r="1945" spans="1:16" ht="15" hidden="1" customHeight="1" outlineLevel="2" x14ac:dyDescent="0.25">
      <c r="A1945" s="34"/>
      <c r="B1945" s="33" t="str">
        <f t="shared" si="190"/>
        <v>kWh - Circuit 93</v>
      </c>
      <c r="C1945" s="34">
        <f t="shared" si="191"/>
        <v>93</v>
      </c>
      <c r="D1945" s="28">
        <f t="shared" si="192"/>
        <v>5472</v>
      </c>
      <c r="E1945" s="27">
        <f t="shared" si="193"/>
        <v>5473</v>
      </c>
      <c r="F1945" s="29">
        <v>5092</v>
      </c>
      <c r="G1945" s="23" t="s">
        <v>145</v>
      </c>
      <c r="H1945" s="21">
        <f t="shared" si="194"/>
        <v>10184</v>
      </c>
      <c r="I1945" s="23">
        <f t="shared" si="195"/>
        <v>10185</v>
      </c>
      <c r="J1945" s="71" t="s">
        <v>420</v>
      </c>
      <c r="K1945" s="70">
        <f t="shared" si="196"/>
        <v>109</v>
      </c>
      <c r="L1945" s="34" t="s">
        <v>104</v>
      </c>
      <c r="M1945" s="34" t="s">
        <v>51</v>
      </c>
      <c r="N1945" s="34" t="s">
        <v>78</v>
      </c>
    </row>
    <row r="1946" spans="1:16" ht="15.75" hidden="1" customHeight="1" outlineLevel="2" x14ac:dyDescent="0.25">
      <c r="B1946" s="33" t="str">
        <f t="shared" si="190"/>
        <v>kWh - Circuit 94</v>
      </c>
      <c r="C1946" s="34">
        <f t="shared" si="191"/>
        <v>94</v>
      </c>
      <c r="D1946" s="28">
        <f t="shared" si="192"/>
        <v>5474</v>
      </c>
      <c r="E1946" s="27">
        <f t="shared" si="193"/>
        <v>5475</v>
      </c>
      <c r="F1946" s="29">
        <v>5093</v>
      </c>
      <c r="G1946" s="23" t="s">
        <v>145</v>
      </c>
      <c r="H1946" s="21">
        <f t="shared" si="194"/>
        <v>10186</v>
      </c>
      <c r="I1946" s="23">
        <f t="shared" si="195"/>
        <v>10187</v>
      </c>
      <c r="J1946" s="71" t="s">
        <v>420</v>
      </c>
      <c r="K1946" s="70">
        <f t="shared" si="196"/>
        <v>110</v>
      </c>
      <c r="L1946" s="34" t="s">
        <v>104</v>
      </c>
      <c r="M1946" s="34" t="s">
        <v>51</v>
      </c>
      <c r="N1946" s="34" t="s">
        <v>78</v>
      </c>
    </row>
    <row r="1947" spans="1:16" ht="15.75" hidden="1" customHeight="1" outlineLevel="2" x14ac:dyDescent="0.25">
      <c r="B1947" s="33" t="str">
        <f t="shared" si="190"/>
        <v>kWh - Circuit 95</v>
      </c>
      <c r="C1947" s="34">
        <f t="shared" si="191"/>
        <v>95</v>
      </c>
      <c r="D1947" s="28">
        <f t="shared" si="192"/>
        <v>5476</v>
      </c>
      <c r="E1947" s="27">
        <f t="shared" si="193"/>
        <v>5477</v>
      </c>
      <c r="F1947" s="29">
        <v>5094</v>
      </c>
      <c r="G1947" s="23" t="s">
        <v>145</v>
      </c>
      <c r="H1947" s="21">
        <f t="shared" si="194"/>
        <v>10188</v>
      </c>
      <c r="I1947" s="23">
        <f t="shared" si="195"/>
        <v>10189</v>
      </c>
      <c r="J1947" s="71" t="s">
        <v>420</v>
      </c>
      <c r="K1947" s="70">
        <f t="shared" si="196"/>
        <v>111</v>
      </c>
      <c r="L1947" s="34" t="s">
        <v>104</v>
      </c>
      <c r="M1947" s="34" t="s">
        <v>51</v>
      </c>
      <c r="N1947" s="34" t="s">
        <v>78</v>
      </c>
    </row>
    <row r="1948" spans="1:16" ht="15.75" hidden="1" customHeight="1" outlineLevel="2" x14ac:dyDescent="0.25">
      <c r="B1948" s="33" t="str">
        <f t="shared" si="190"/>
        <v>kWh - Circuit 96</v>
      </c>
      <c r="C1948" s="34">
        <f t="shared" si="191"/>
        <v>96</v>
      </c>
      <c r="D1948" s="28">
        <f t="shared" si="192"/>
        <v>5478</v>
      </c>
      <c r="E1948" s="27">
        <f t="shared" si="193"/>
        <v>5479</v>
      </c>
      <c r="F1948" s="29">
        <v>5095</v>
      </c>
      <c r="G1948" s="23" t="s">
        <v>145</v>
      </c>
      <c r="H1948" s="21">
        <f t="shared" si="194"/>
        <v>10190</v>
      </c>
      <c r="I1948" s="23">
        <f t="shared" si="195"/>
        <v>10191</v>
      </c>
      <c r="J1948" s="71" t="s">
        <v>420</v>
      </c>
      <c r="K1948" s="70">
        <f t="shared" si="196"/>
        <v>112</v>
      </c>
      <c r="L1948" s="34" t="s">
        <v>104</v>
      </c>
      <c r="M1948" s="34" t="s">
        <v>51</v>
      </c>
      <c r="N1948" s="34" t="s">
        <v>78</v>
      </c>
    </row>
    <row r="1949" spans="1:16" outlineLevel="1" collapsed="1" x14ac:dyDescent="0.25">
      <c r="D1949" s="28"/>
      <c r="E1949" s="27"/>
      <c r="F1949" s="29"/>
    </row>
    <row r="1950" spans="1:16" s="63" customFormat="1" outlineLevel="1" x14ac:dyDescent="0.25">
      <c r="A1950" s="65"/>
      <c r="B1950" s="33" t="s">
        <v>77</v>
      </c>
      <c r="C1950" s="33"/>
      <c r="D1950" s="28">
        <f>E1852+1</f>
        <v>5480</v>
      </c>
      <c r="E1950" s="27">
        <f>E2046</f>
        <v>5671</v>
      </c>
      <c r="F1950" s="29" t="s">
        <v>170</v>
      </c>
      <c r="G1950" s="23" t="s">
        <v>145</v>
      </c>
      <c r="H1950" s="21">
        <f>I1852+1</f>
        <v>10192</v>
      </c>
      <c r="I1950" s="23">
        <f>I2046</f>
        <v>10383</v>
      </c>
      <c r="J1950" s="71" t="s">
        <v>420</v>
      </c>
      <c r="K1950" s="70" t="s">
        <v>427</v>
      </c>
      <c r="L1950" s="34" t="s">
        <v>104</v>
      </c>
      <c r="M1950" s="34" t="s">
        <v>51</v>
      </c>
      <c r="N1950" s="34" t="s">
        <v>77</v>
      </c>
      <c r="O1950" s="34"/>
      <c r="P1950" s="33"/>
    </row>
    <row r="1951" spans="1:16" ht="15.75" hidden="1" customHeight="1" outlineLevel="2" x14ac:dyDescent="0.25">
      <c r="B1951" s="33" t="str">
        <f>CONCATENATE("kVARh - Circuit ",C1951)</f>
        <v>kVARh - Circuit 1</v>
      </c>
      <c r="C1951" s="34">
        <v>1</v>
      </c>
      <c r="D1951" s="28">
        <f>D1950</f>
        <v>5480</v>
      </c>
      <c r="E1951" s="27">
        <f>+D1951+1</f>
        <v>5481</v>
      </c>
      <c r="F1951" s="29">
        <v>5000</v>
      </c>
      <c r="G1951" s="23" t="s">
        <v>145</v>
      </c>
      <c r="H1951" s="21">
        <f>H1950</f>
        <v>10192</v>
      </c>
      <c r="I1951" s="23">
        <f>+H1951+1</f>
        <v>10193</v>
      </c>
      <c r="J1951" s="71" t="s">
        <v>420</v>
      </c>
      <c r="K1951" s="70">
        <f>K1948+1</f>
        <v>113</v>
      </c>
      <c r="L1951" s="34" t="s">
        <v>104</v>
      </c>
      <c r="M1951" s="34" t="s">
        <v>51</v>
      </c>
      <c r="N1951" s="34" t="s">
        <v>77</v>
      </c>
    </row>
    <row r="1952" spans="1:16" ht="15.75" hidden="1" customHeight="1" outlineLevel="2" x14ac:dyDescent="0.25">
      <c r="B1952" s="33" t="str">
        <f t="shared" ref="B1952:B2015" si="197">CONCATENATE("kVARh - Circuit ",C1952)</f>
        <v>kVARh - Circuit 2</v>
      </c>
      <c r="C1952" s="34">
        <f>C1951+1</f>
        <v>2</v>
      </c>
      <c r="D1952" s="28">
        <f>E1951+1</f>
        <v>5482</v>
      </c>
      <c r="E1952" s="27">
        <f>+D1952+1</f>
        <v>5483</v>
      </c>
      <c r="F1952" s="29">
        <v>5001</v>
      </c>
      <c r="G1952" s="23" t="s">
        <v>145</v>
      </c>
      <c r="H1952" s="21">
        <f>I1951+1</f>
        <v>10194</v>
      </c>
      <c r="I1952" s="23">
        <f>+H1952+1</f>
        <v>10195</v>
      </c>
      <c r="J1952" s="71" t="s">
        <v>420</v>
      </c>
      <c r="K1952" s="70">
        <f>K1951+1</f>
        <v>114</v>
      </c>
      <c r="L1952" s="34" t="s">
        <v>104</v>
      </c>
      <c r="M1952" s="34" t="s">
        <v>51</v>
      </c>
      <c r="N1952" s="34" t="s">
        <v>77</v>
      </c>
    </row>
    <row r="1953" spans="1:14" ht="15.75" hidden="1" customHeight="1" outlineLevel="2" x14ac:dyDescent="0.25">
      <c r="B1953" s="33" t="str">
        <f t="shared" si="197"/>
        <v>kVARh - Circuit 3</v>
      </c>
      <c r="C1953" s="34">
        <f t="shared" ref="C1953:C2016" si="198">C1952+1</f>
        <v>3</v>
      </c>
      <c r="D1953" s="28">
        <f t="shared" ref="D1953:D2016" si="199">E1952+1</f>
        <v>5484</v>
      </c>
      <c r="E1953" s="27">
        <f t="shared" ref="E1953:E2016" si="200">+D1953+1</f>
        <v>5485</v>
      </c>
      <c r="F1953" s="29">
        <v>5002</v>
      </c>
      <c r="G1953" s="23" t="s">
        <v>145</v>
      </c>
      <c r="H1953" s="21">
        <f t="shared" ref="H1953:H2016" si="201">I1952+1</f>
        <v>10196</v>
      </c>
      <c r="I1953" s="23">
        <f t="shared" ref="I1953:I2016" si="202">+H1953+1</f>
        <v>10197</v>
      </c>
      <c r="J1953" s="71" t="s">
        <v>420</v>
      </c>
      <c r="K1953" s="70">
        <f t="shared" ref="K1953:K2016" si="203">K1952+1</f>
        <v>115</v>
      </c>
      <c r="L1953" s="34" t="s">
        <v>104</v>
      </c>
      <c r="M1953" s="34" t="s">
        <v>51</v>
      </c>
      <c r="N1953" s="34" t="s">
        <v>77</v>
      </c>
    </row>
    <row r="1954" spans="1:14" ht="15.75" hidden="1" customHeight="1" outlineLevel="2" x14ac:dyDescent="0.25">
      <c r="B1954" s="33" t="str">
        <f t="shared" si="197"/>
        <v>kVARh - Circuit 4</v>
      </c>
      <c r="C1954" s="34">
        <f t="shared" si="198"/>
        <v>4</v>
      </c>
      <c r="D1954" s="28">
        <f t="shared" si="199"/>
        <v>5486</v>
      </c>
      <c r="E1954" s="27">
        <f t="shared" si="200"/>
        <v>5487</v>
      </c>
      <c r="F1954" s="29">
        <v>5003</v>
      </c>
      <c r="G1954" s="23" t="s">
        <v>145</v>
      </c>
      <c r="H1954" s="21">
        <f t="shared" si="201"/>
        <v>10198</v>
      </c>
      <c r="I1954" s="23">
        <f t="shared" si="202"/>
        <v>10199</v>
      </c>
      <c r="J1954" s="71" t="s">
        <v>420</v>
      </c>
      <c r="K1954" s="70">
        <f t="shared" si="203"/>
        <v>116</v>
      </c>
      <c r="L1954" s="34" t="s">
        <v>104</v>
      </c>
      <c r="M1954" s="34" t="s">
        <v>51</v>
      </c>
      <c r="N1954" s="34" t="s">
        <v>77</v>
      </c>
    </row>
    <row r="1955" spans="1:14" ht="15.75" hidden="1" customHeight="1" outlineLevel="2" x14ac:dyDescent="0.25">
      <c r="B1955" s="33" t="str">
        <f t="shared" si="197"/>
        <v>kVARh - Circuit 5</v>
      </c>
      <c r="C1955" s="34">
        <f t="shared" si="198"/>
        <v>5</v>
      </c>
      <c r="D1955" s="28">
        <f t="shared" si="199"/>
        <v>5488</v>
      </c>
      <c r="E1955" s="27">
        <f t="shared" si="200"/>
        <v>5489</v>
      </c>
      <c r="F1955" s="29">
        <v>5004</v>
      </c>
      <c r="G1955" s="23" t="s">
        <v>145</v>
      </c>
      <c r="H1955" s="21">
        <f t="shared" si="201"/>
        <v>10200</v>
      </c>
      <c r="I1955" s="23">
        <f t="shared" si="202"/>
        <v>10201</v>
      </c>
      <c r="J1955" s="71" t="s">
        <v>420</v>
      </c>
      <c r="K1955" s="70">
        <f t="shared" si="203"/>
        <v>117</v>
      </c>
      <c r="L1955" s="34" t="s">
        <v>104</v>
      </c>
      <c r="M1955" s="34" t="s">
        <v>51</v>
      </c>
      <c r="N1955" s="34" t="s">
        <v>77</v>
      </c>
    </row>
    <row r="1956" spans="1:14" ht="15.75" hidden="1" customHeight="1" outlineLevel="2" x14ac:dyDescent="0.25">
      <c r="B1956" s="33" t="str">
        <f t="shared" si="197"/>
        <v>kVARh - Circuit 6</v>
      </c>
      <c r="C1956" s="34">
        <f t="shared" si="198"/>
        <v>6</v>
      </c>
      <c r="D1956" s="28">
        <f t="shared" si="199"/>
        <v>5490</v>
      </c>
      <c r="E1956" s="27">
        <f t="shared" si="200"/>
        <v>5491</v>
      </c>
      <c r="F1956" s="29">
        <v>5005</v>
      </c>
      <c r="G1956" s="23" t="s">
        <v>145</v>
      </c>
      <c r="H1956" s="21">
        <f t="shared" si="201"/>
        <v>10202</v>
      </c>
      <c r="I1956" s="23">
        <f t="shared" si="202"/>
        <v>10203</v>
      </c>
      <c r="J1956" s="71" t="s">
        <v>420</v>
      </c>
      <c r="K1956" s="70">
        <f t="shared" si="203"/>
        <v>118</v>
      </c>
      <c r="L1956" s="34" t="s">
        <v>104</v>
      </c>
      <c r="M1956" s="34" t="s">
        <v>51</v>
      </c>
      <c r="N1956" s="34" t="s">
        <v>77</v>
      </c>
    </row>
    <row r="1957" spans="1:14" ht="15.75" hidden="1" customHeight="1" outlineLevel="2" x14ac:dyDescent="0.25">
      <c r="B1957" s="33" t="str">
        <f t="shared" si="197"/>
        <v>kVARh - Circuit 7</v>
      </c>
      <c r="C1957" s="34">
        <f t="shared" si="198"/>
        <v>7</v>
      </c>
      <c r="D1957" s="28">
        <f t="shared" si="199"/>
        <v>5492</v>
      </c>
      <c r="E1957" s="27">
        <f t="shared" si="200"/>
        <v>5493</v>
      </c>
      <c r="F1957" s="29">
        <v>5006</v>
      </c>
      <c r="G1957" s="23" t="s">
        <v>145</v>
      </c>
      <c r="H1957" s="21">
        <f t="shared" si="201"/>
        <v>10204</v>
      </c>
      <c r="I1957" s="23">
        <f t="shared" si="202"/>
        <v>10205</v>
      </c>
      <c r="J1957" s="71" t="s">
        <v>420</v>
      </c>
      <c r="K1957" s="70">
        <f t="shared" si="203"/>
        <v>119</v>
      </c>
      <c r="L1957" s="34" t="s">
        <v>104</v>
      </c>
      <c r="M1957" s="34" t="s">
        <v>51</v>
      </c>
      <c r="N1957" s="34" t="s">
        <v>77</v>
      </c>
    </row>
    <row r="1958" spans="1:14" ht="15.75" hidden="1" customHeight="1" outlineLevel="2" x14ac:dyDescent="0.25">
      <c r="B1958" s="33" t="str">
        <f t="shared" si="197"/>
        <v>kVARh - Circuit 8</v>
      </c>
      <c r="C1958" s="34">
        <f t="shared" si="198"/>
        <v>8</v>
      </c>
      <c r="D1958" s="28">
        <f t="shared" si="199"/>
        <v>5494</v>
      </c>
      <c r="E1958" s="27">
        <f t="shared" si="200"/>
        <v>5495</v>
      </c>
      <c r="F1958" s="29">
        <v>5007</v>
      </c>
      <c r="G1958" s="23" t="s">
        <v>145</v>
      </c>
      <c r="H1958" s="21">
        <f t="shared" si="201"/>
        <v>10206</v>
      </c>
      <c r="I1958" s="23">
        <f t="shared" si="202"/>
        <v>10207</v>
      </c>
      <c r="J1958" s="71" t="s">
        <v>420</v>
      </c>
      <c r="K1958" s="70">
        <f t="shared" si="203"/>
        <v>120</v>
      </c>
      <c r="L1958" s="34" t="s">
        <v>104</v>
      </c>
      <c r="M1958" s="34" t="s">
        <v>51</v>
      </c>
      <c r="N1958" s="34" t="s">
        <v>77</v>
      </c>
    </row>
    <row r="1959" spans="1:14" ht="15.75" hidden="1" customHeight="1" outlineLevel="2" x14ac:dyDescent="0.25">
      <c r="B1959" s="33" t="str">
        <f t="shared" si="197"/>
        <v>kVARh - Circuit 9</v>
      </c>
      <c r="C1959" s="34">
        <f t="shared" si="198"/>
        <v>9</v>
      </c>
      <c r="D1959" s="28">
        <f t="shared" si="199"/>
        <v>5496</v>
      </c>
      <c r="E1959" s="27">
        <f t="shared" si="200"/>
        <v>5497</v>
      </c>
      <c r="F1959" s="29">
        <v>5008</v>
      </c>
      <c r="G1959" s="23" t="s">
        <v>145</v>
      </c>
      <c r="H1959" s="21">
        <f t="shared" si="201"/>
        <v>10208</v>
      </c>
      <c r="I1959" s="23">
        <f t="shared" si="202"/>
        <v>10209</v>
      </c>
      <c r="J1959" s="71" t="s">
        <v>420</v>
      </c>
      <c r="K1959" s="70">
        <f t="shared" si="203"/>
        <v>121</v>
      </c>
      <c r="L1959" s="34" t="s">
        <v>104</v>
      </c>
      <c r="M1959" s="34" t="s">
        <v>51</v>
      </c>
      <c r="N1959" s="34" t="s">
        <v>77</v>
      </c>
    </row>
    <row r="1960" spans="1:14" ht="15.75" hidden="1" customHeight="1" outlineLevel="2" x14ac:dyDescent="0.25">
      <c r="B1960" s="33" t="str">
        <f t="shared" si="197"/>
        <v>kVARh - Circuit 10</v>
      </c>
      <c r="C1960" s="34">
        <f t="shared" si="198"/>
        <v>10</v>
      </c>
      <c r="D1960" s="28">
        <f t="shared" si="199"/>
        <v>5498</v>
      </c>
      <c r="E1960" s="27">
        <f t="shared" si="200"/>
        <v>5499</v>
      </c>
      <c r="F1960" s="29">
        <v>5009</v>
      </c>
      <c r="G1960" s="23" t="s">
        <v>145</v>
      </c>
      <c r="H1960" s="21">
        <f t="shared" si="201"/>
        <v>10210</v>
      </c>
      <c r="I1960" s="23">
        <f t="shared" si="202"/>
        <v>10211</v>
      </c>
      <c r="J1960" s="71" t="s">
        <v>420</v>
      </c>
      <c r="K1960" s="70">
        <f t="shared" si="203"/>
        <v>122</v>
      </c>
      <c r="L1960" s="34" t="s">
        <v>104</v>
      </c>
      <c r="M1960" s="34" t="s">
        <v>51</v>
      </c>
      <c r="N1960" s="34" t="s">
        <v>77</v>
      </c>
    </row>
    <row r="1961" spans="1:14" ht="15.75" hidden="1" customHeight="1" outlineLevel="2" x14ac:dyDescent="0.25">
      <c r="B1961" s="33" t="str">
        <f t="shared" si="197"/>
        <v>kVARh - Circuit 11</v>
      </c>
      <c r="C1961" s="34">
        <f t="shared" si="198"/>
        <v>11</v>
      </c>
      <c r="D1961" s="28">
        <f t="shared" si="199"/>
        <v>5500</v>
      </c>
      <c r="E1961" s="27">
        <f t="shared" si="200"/>
        <v>5501</v>
      </c>
      <c r="F1961" s="29">
        <v>5010</v>
      </c>
      <c r="G1961" s="23" t="s">
        <v>145</v>
      </c>
      <c r="H1961" s="21">
        <f t="shared" si="201"/>
        <v>10212</v>
      </c>
      <c r="I1961" s="23">
        <f t="shared" si="202"/>
        <v>10213</v>
      </c>
      <c r="J1961" s="71" t="s">
        <v>420</v>
      </c>
      <c r="K1961" s="70">
        <f t="shared" si="203"/>
        <v>123</v>
      </c>
      <c r="L1961" s="34" t="s">
        <v>104</v>
      </c>
      <c r="M1961" s="34" t="s">
        <v>51</v>
      </c>
      <c r="N1961" s="34" t="s">
        <v>77</v>
      </c>
    </row>
    <row r="1962" spans="1:14" ht="15" hidden="1" customHeight="1" outlineLevel="2" x14ac:dyDescent="0.25">
      <c r="A1962" s="34"/>
      <c r="B1962" s="33" t="str">
        <f t="shared" si="197"/>
        <v>kVARh - Circuit 12</v>
      </c>
      <c r="C1962" s="34">
        <f t="shared" si="198"/>
        <v>12</v>
      </c>
      <c r="D1962" s="28">
        <f t="shared" si="199"/>
        <v>5502</v>
      </c>
      <c r="E1962" s="27">
        <f t="shared" si="200"/>
        <v>5503</v>
      </c>
      <c r="F1962" s="29">
        <v>5011</v>
      </c>
      <c r="G1962" s="23" t="s">
        <v>145</v>
      </c>
      <c r="H1962" s="21">
        <f t="shared" si="201"/>
        <v>10214</v>
      </c>
      <c r="I1962" s="23">
        <f t="shared" si="202"/>
        <v>10215</v>
      </c>
      <c r="J1962" s="71" t="s">
        <v>420</v>
      </c>
      <c r="K1962" s="70">
        <f t="shared" si="203"/>
        <v>124</v>
      </c>
      <c r="L1962" s="34" t="s">
        <v>104</v>
      </c>
      <c r="M1962" s="34" t="s">
        <v>51</v>
      </c>
      <c r="N1962" s="34" t="s">
        <v>77</v>
      </c>
    </row>
    <row r="1963" spans="1:14" ht="15" hidden="1" customHeight="1" outlineLevel="2" x14ac:dyDescent="0.25">
      <c r="A1963" s="34"/>
      <c r="B1963" s="33" t="str">
        <f t="shared" si="197"/>
        <v>kVARh - Circuit 13</v>
      </c>
      <c r="C1963" s="34">
        <f t="shared" si="198"/>
        <v>13</v>
      </c>
      <c r="D1963" s="28">
        <f t="shared" si="199"/>
        <v>5504</v>
      </c>
      <c r="E1963" s="27">
        <f t="shared" si="200"/>
        <v>5505</v>
      </c>
      <c r="F1963" s="29">
        <v>5012</v>
      </c>
      <c r="G1963" s="23" t="s">
        <v>145</v>
      </c>
      <c r="H1963" s="21">
        <f t="shared" si="201"/>
        <v>10216</v>
      </c>
      <c r="I1963" s="23">
        <f t="shared" si="202"/>
        <v>10217</v>
      </c>
      <c r="J1963" s="71" t="s">
        <v>420</v>
      </c>
      <c r="K1963" s="70">
        <f t="shared" si="203"/>
        <v>125</v>
      </c>
      <c r="L1963" s="34" t="s">
        <v>104</v>
      </c>
      <c r="M1963" s="34" t="s">
        <v>51</v>
      </c>
      <c r="N1963" s="34" t="s">
        <v>77</v>
      </c>
    </row>
    <row r="1964" spans="1:14" ht="15" hidden="1" customHeight="1" outlineLevel="2" x14ac:dyDescent="0.25">
      <c r="A1964" s="34"/>
      <c r="B1964" s="33" t="str">
        <f t="shared" si="197"/>
        <v>kVARh - Circuit 14</v>
      </c>
      <c r="C1964" s="34">
        <f t="shared" si="198"/>
        <v>14</v>
      </c>
      <c r="D1964" s="28">
        <f t="shared" si="199"/>
        <v>5506</v>
      </c>
      <c r="E1964" s="27">
        <f t="shared" si="200"/>
        <v>5507</v>
      </c>
      <c r="F1964" s="29">
        <v>5013</v>
      </c>
      <c r="G1964" s="23" t="s">
        <v>145</v>
      </c>
      <c r="H1964" s="21">
        <f t="shared" si="201"/>
        <v>10218</v>
      </c>
      <c r="I1964" s="23">
        <f t="shared" si="202"/>
        <v>10219</v>
      </c>
      <c r="J1964" s="71" t="s">
        <v>420</v>
      </c>
      <c r="K1964" s="70">
        <f t="shared" si="203"/>
        <v>126</v>
      </c>
      <c r="L1964" s="34" t="s">
        <v>104</v>
      </c>
      <c r="M1964" s="34" t="s">
        <v>51</v>
      </c>
      <c r="N1964" s="34" t="s">
        <v>77</v>
      </c>
    </row>
    <row r="1965" spans="1:14" ht="15" hidden="1" customHeight="1" outlineLevel="2" x14ac:dyDescent="0.25">
      <c r="A1965" s="34"/>
      <c r="B1965" s="33" t="str">
        <f t="shared" si="197"/>
        <v>kVARh - Circuit 15</v>
      </c>
      <c r="C1965" s="34">
        <f t="shared" si="198"/>
        <v>15</v>
      </c>
      <c r="D1965" s="28">
        <f t="shared" si="199"/>
        <v>5508</v>
      </c>
      <c r="E1965" s="27">
        <f t="shared" si="200"/>
        <v>5509</v>
      </c>
      <c r="F1965" s="29">
        <v>5014</v>
      </c>
      <c r="G1965" s="23" t="s">
        <v>145</v>
      </c>
      <c r="H1965" s="21">
        <f t="shared" si="201"/>
        <v>10220</v>
      </c>
      <c r="I1965" s="23">
        <f t="shared" si="202"/>
        <v>10221</v>
      </c>
      <c r="J1965" s="71" t="s">
        <v>420</v>
      </c>
      <c r="K1965" s="70">
        <f t="shared" si="203"/>
        <v>127</v>
      </c>
      <c r="L1965" s="34" t="s">
        <v>104</v>
      </c>
      <c r="M1965" s="34" t="s">
        <v>51</v>
      </c>
      <c r="N1965" s="34" t="s">
        <v>77</v>
      </c>
    </row>
    <row r="1966" spans="1:14" ht="15" hidden="1" customHeight="1" outlineLevel="2" x14ac:dyDescent="0.25">
      <c r="A1966" s="34"/>
      <c r="B1966" s="33" t="str">
        <f t="shared" si="197"/>
        <v>kVARh - Circuit 16</v>
      </c>
      <c r="C1966" s="34">
        <f t="shared" si="198"/>
        <v>16</v>
      </c>
      <c r="D1966" s="28">
        <f t="shared" si="199"/>
        <v>5510</v>
      </c>
      <c r="E1966" s="27">
        <f t="shared" si="200"/>
        <v>5511</v>
      </c>
      <c r="F1966" s="29">
        <v>5015</v>
      </c>
      <c r="G1966" s="23" t="s">
        <v>145</v>
      </c>
      <c r="H1966" s="21">
        <f t="shared" si="201"/>
        <v>10222</v>
      </c>
      <c r="I1966" s="23">
        <f t="shared" si="202"/>
        <v>10223</v>
      </c>
      <c r="J1966" s="71" t="s">
        <v>420</v>
      </c>
      <c r="K1966" s="70">
        <f t="shared" si="203"/>
        <v>128</v>
      </c>
      <c r="L1966" s="34" t="s">
        <v>104</v>
      </c>
      <c r="M1966" s="34" t="s">
        <v>51</v>
      </c>
      <c r="N1966" s="34" t="s">
        <v>77</v>
      </c>
    </row>
    <row r="1967" spans="1:14" ht="15" hidden="1" customHeight="1" outlineLevel="2" x14ac:dyDescent="0.25">
      <c r="A1967" s="34"/>
      <c r="B1967" s="33" t="str">
        <f t="shared" si="197"/>
        <v>kVARh - Circuit 17</v>
      </c>
      <c r="C1967" s="34">
        <f t="shared" si="198"/>
        <v>17</v>
      </c>
      <c r="D1967" s="28">
        <f t="shared" si="199"/>
        <v>5512</v>
      </c>
      <c r="E1967" s="27">
        <f t="shared" si="200"/>
        <v>5513</v>
      </c>
      <c r="F1967" s="29">
        <v>5016</v>
      </c>
      <c r="G1967" s="23" t="s">
        <v>145</v>
      </c>
      <c r="H1967" s="21">
        <f t="shared" si="201"/>
        <v>10224</v>
      </c>
      <c r="I1967" s="23">
        <f t="shared" si="202"/>
        <v>10225</v>
      </c>
      <c r="J1967" s="71" t="s">
        <v>420</v>
      </c>
      <c r="K1967" s="70">
        <f t="shared" si="203"/>
        <v>129</v>
      </c>
      <c r="L1967" s="34" t="s">
        <v>104</v>
      </c>
      <c r="M1967" s="34" t="s">
        <v>51</v>
      </c>
      <c r="N1967" s="34" t="s">
        <v>77</v>
      </c>
    </row>
    <row r="1968" spans="1:14" ht="15" hidden="1" customHeight="1" outlineLevel="2" x14ac:dyDescent="0.25">
      <c r="A1968" s="34"/>
      <c r="B1968" s="33" t="str">
        <f t="shared" si="197"/>
        <v>kVARh - Circuit 18</v>
      </c>
      <c r="C1968" s="34">
        <f t="shared" si="198"/>
        <v>18</v>
      </c>
      <c r="D1968" s="28">
        <f t="shared" si="199"/>
        <v>5514</v>
      </c>
      <c r="E1968" s="27">
        <f t="shared" si="200"/>
        <v>5515</v>
      </c>
      <c r="F1968" s="29">
        <v>5017</v>
      </c>
      <c r="G1968" s="23" t="s">
        <v>145</v>
      </c>
      <c r="H1968" s="21">
        <f t="shared" si="201"/>
        <v>10226</v>
      </c>
      <c r="I1968" s="23">
        <f t="shared" si="202"/>
        <v>10227</v>
      </c>
      <c r="J1968" s="71" t="s">
        <v>420</v>
      </c>
      <c r="K1968" s="70">
        <f t="shared" si="203"/>
        <v>130</v>
      </c>
      <c r="L1968" s="34" t="s">
        <v>104</v>
      </c>
      <c r="M1968" s="34" t="s">
        <v>51</v>
      </c>
      <c r="N1968" s="34" t="s">
        <v>77</v>
      </c>
    </row>
    <row r="1969" spans="1:14" ht="15" hidden="1" customHeight="1" outlineLevel="2" x14ac:dyDescent="0.25">
      <c r="A1969" s="34"/>
      <c r="B1969" s="33" t="str">
        <f t="shared" si="197"/>
        <v>kVARh - Circuit 19</v>
      </c>
      <c r="C1969" s="34">
        <f t="shared" si="198"/>
        <v>19</v>
      </c>
      <c r="D1969" s="28">
        <f t="shared" si="199"/>
        <v>5516</v>
      </c>
      <c r="E1969" s="27">
        <f t="shared" si="200"/>
        <v>5517</v>
      </c>
      <c r="F1969" s="29">
        <v>5018</v>
      </c>
      <c r="G1969" s="23" t="s">
        <v>145</v>
      </c>
      <c r="H1969" s="21">
        <f t="shared" si="201"/>
        <v>10228</v>
      </c>
      <c r="I1969" s="23">
        <f t="shared" si="202"/>
        <v>10229</v>
      </c>
      <c r="J1969" s="71" t="s">
        <v>420</v>
      </c>
      <c r="K1969" s="70">
        <f t="shared" si="203"/>
        <v>131</v>
      </c>
      <c r="L1969" s="34" t="s">
        <v>104</v>
      </c>
      <c r="M1969" s="34" t="s">
        <v>51</v>
      </c>
      <c r="N1969" s="34" t="s">
        <v>77</v>
      </c>
    </row>
    <row r="1970" spans="1:14" ht="15" hidden="1" customHeight="1" outlineLevel="2" x14ac:dyDescent="0.25">
      <c r="A1970" s="34"/>
      <c r="B1970" s="33" t="str">
        <f t="shared" si="197"/>
        <v>kVARh - Circuit 20</v>
      </c>
      <c r="C1970" s="34">
        <f t="shared" si="198"/>
        <v>20</v>
      </c>
      <c r="D1970" s="28">
        <f t="shared" si="199"/>
        <v>5518</v>
      </c>
      <c r="E1970" s="27">
        <f t="shared" si="200"/>
        <v>5519</v>
      </c>
      <c r="F1970" s="29">
        <v>5019</v>
      </c>
      <c r="G1970" s="23" t="s">
        <v>145</v>
      </c>
      <c r="H1970" s="21">
        <f t="shared" si="201"/>
        <v>10230</v>
      </c>
      <c r="I1970" s="23">
        <f t="shared" si="202"/>
        <v>10231</v>
      </c>
      <c r="J1970" s="71" t="s">
        <v>420</v>
      </c>
      <c r="K1970" s="70">
        <f t="shared" si="203"/>
        <v>132</v>
      </c>
      <c r="L1970" s="34" t="s">
        <v>104</v>
      </c>
      <c r="M1970" s="34" t="s">
        <v>51</v>
      </c>
      <c r="N1970" s="34" t="s">
        <v>77</v>
      </c>
    </row>
    <row r="1971" spans="1:14" ht="15" hidden="1" customHeight="1" outlineLevel="2" x14ac:dyDescent="0.25">
      <c r="A1971" s="34"/>
      <c r="B1971" s="33" t="str">
        <f t="shared" si="197"/>
        <v>kVARh - Circuit 21</v>
      </c>
      <c r="C1971" s="34">
        <f t="shared" si="198"/>
        <v>21</v>
      </c>
      <c r="D1971" s="28">
        <f t="shared" si="199"/>
        <v>5520</v>
      </c>
      <c r="E1971" s="27">
        <f t="shared" si="200"/>
        <v>5521</v>
      </c>
      <c r="F1971" s="29">
        <v>5020</v>
      </c>
      <c r="G1971" s="23" t="s">
        <v>145</v>
      </c>
      <c r="H1971" s="21">
        <f t="shared" si="201"/>
        <v>10232</v>
      </c>
      <c r="I1971" s="23">
        <f t="shared" si="202"/>
        <v>10233</v>
      </c>
      <c r="J1971" s="71" t="s">
        <v>420</v>
      </c>
      <c r="K1971" s="70">
        <f t="shared" si="203"/>
        <v>133</v>
      </c>
      <c r="L1971" s="34" t="s">
        <v>104</v>
      </c>
      <c r="M1971" s="34" t="s">
        <v>51</v>
      </c>
      <c r="N1971" s="34" t="s">
        <v>77</v>
      </c>
    </row>
    <row r="1972" spans="1:14" ht="15" hidden="1" customHeight="1" outlineLevel="2" x14ac:dyDescent="0.25">
      <c r="A1972" s="34"/>
      <c r="B1972" s="33" t="str">
        <f t="shared" si="197"/>
        <v>kVARh - Circuit 22</v>
      </c>
      <c r="C1972" s="34">
        <f t="shared" si="198"/>
        <v>22</v>
      </c>
      <c r="D1972" s="28">
        <f t="shared" si="199"/>
        <v>5522</v>
      </c>
      <c r="E1972" s="27">
        <f t="shared" si="200"/>
        <v>5523</v>
      </c>
      <c r="F1972" s="29">
        <v>5021</v>
      </c>
      <c r="G1972" s="23" t="s">
        <v>145</v>
      </c>
      <c r="H1972" s="21">
        <f t="shared" si="201"/>
        <v>10234</v>
      </c>
      <c r="I1972" s="23">
        <f t="shared" si="202"/>
        <v>10235</v>
      </c>
      <c r="J1972" s="71" t="s">
        <v>420</v>
      </c>
      <c r="K1972" s="70">
        <f t="shared" si="203"/>
        <v>134</v>
      </c>
      <c r="L1972" s="34" t="s">
        <v>104</v>
      </c>
      <c r="M1972" s="34" t="s">
        <v>51</v>
      </c>
      <c r="N1972" s="34" t="s">
        <v>77</v>
      </c>
    </row>
    <row r="1973" spans="1:14" ht="15" hidden="1" customHeight="1" outlineLevel="2" x14ac:dyDescent="0.25">
      <c r="A1973" s="34"/>
      <c r="B1973" s="33" t="str">
        <f t="shared" si="197"/>
        <v>kVARh - Circuit 23</v>
      </c>
      <c r="C1973" s="34">
        <f t="shared" si="198"/>
        <v>23</v>
      </c>
      <c r="D1973" s="28">
        <f t="shared" si="199"/>
        <v>5524</v>
      </c>
      <c r="E1973" s="27">
        <f t="shared" si="200"/>
        <v>5525</v>
      </c>
      <c r="F1973" s="29">
        <v>5022</v>
      </c>
      <c r="G1973" s="23" t="s">
        <v>145</v>
      </c>
      <c r="H1973" s="21">
        <f t="shared" si="201"/>
        <v>10236</v>
      </c>
      <c r="I1973" s="23">
        <f t="shared" si="202"/>
        <v>10237</v>
      </c>
      <c r="J1973" s="71" t="s">
        <v>420</v>
      </c>
      <c r="K1973" s="70">
        <f t="shared" si="203"/>
        <v>135</v>
      </c>
      <c r="L1973" s="34" t="s">
        <v>104</v>
      </c>
      <c r="M1973" s="34" t="s">
        <v>51</v>
      </c>
      <c r="N1973" s="34" t="s">
        <v>77</v>
      </c>
    </row>
    <row r="1974" spans="1:14" ht="15" hidden="1" customHeight="1" outlineLevel="2" x14ac:dyDescent="0.25">
      <c r="A1974" s="34"/>
      <c r="B1974" s="33" t="str">
        <f t="shared" si="197"/>
        <v>kVARh - Circuit 24</v>
      </c>
      <c r="C1974" s="34">
        <f t="shared" si="198"/>
        <v>24</v>
      </c>
      <c r="D1974" s="28">
        <f t="shared" si="199"/>
        <v>5526</v>
      </c>
      <c r="E1974" s="27">
        <f t="shared" si="200"/>
        <v>5527</v>
      </c>
      <c r="F1974" s="29">
        <v>5023</v>
      </c>
      <c r="G1974" s="23" t="s">
        <v>145</v>
      </c>
      <c r="H1974" s="21">
        <f t="shared" si="201"/>
        <v>10238</v>
      </c>
      <c r="I1974" s="23">
        <f t="shared" si="202"/>
        <v>10239</v>
      </c>
      <c r="J1974" s="71" t="s">
        <v>420</v>
      </c>
      <c r="K1974" s="70">
        <f t="shared" si="203"/>
        <v>136</v>
      </c>
      <c r="L1974" s="34" t="s">
        <v>104</v>
      </c>
      <c r="M1974" s="34" t="s">
        <v>51</v>
      </c>
      <c r="N1974" s="34" t="s">
        <v>77</v>
      </c>
    </row>
    <row r="1975" spans="1:14" ht="15" hidden="1" customHeight="1" outlineLevel="2" x14ac:dyDescent="0.25">
      <c r="A1975" s="34"/>
      <c r="B1975" s="33" t="str">
        <f t="shared" si="197"/>
        <v>kVARh - Circuit 25</v>
      </c>
      <c r="C1975" s="34">
        <f t="shared" si="198"/>
        <v>25</v>
      </c>
      <c r="D1975" s="28">
        <f t="shared" si="199"/>
        <v>5528</v>
      </c>
      <c r="E1975" s="27">
        <f t="shared" si="200"/>
        <v>5529</v>
      </c>
      <c r="F1975" s="29">
        <v>5024</v>
      </c>
      <c r="G1975" s="23" t="s">
        <v>145</v>
      </c>
      <c r="H1975" s="21">
        <f t="shared" si="201"/>
        <v>10240</v>
      </c>
      <c r="I1975" s="23">
        <f t="shared" si="202"/>
        <v>10241</v>
      </c>
      <c r="J1975" s="71" t="s">
        <v>420</v>
      </c>
      <c r="K1975" s="70">
        <f t="shared" si="203"/>
        <v>137</v>
      </c>
      <c r="L1975" s="34" t="s">
        <v>104</v>
      </c>
      <c r="M1975" s="34" t="s">
        <v>51</v>
      </c>
      <c r="N1975" s="34" t="s">
        <v>77</v>
      </c>
    </row>
    <row r="1976" spans="1:14" ht="15" hidden="1" customHeight="1" outlineLevel="2" x14ac:dyDescent="0.25">
      <c r="A1976" s="34"/>
      <c r="B1976" s="33" t="str">
        <f t="shared" si="197"/>
        <v>kVARh - Circuit 26</v>
      </c>
      <c r="C1976" s="34">
        <f t="shared" si="198"/>
        <v>26</v>
      </c>
      <c r="D1976" s="28">
        <f t="shared" si="199"/>
        <v>5530</v>
      </c>
      <c r="E1976" s="27">
        <f t="shared" si="200"/>
        <v>5531</v>
      </c>
      <c r="F1976" s="29">
        <v>5025</v>
      </c>
      <c r="G1976" s="23" t="s">
        <v>145</v>
      </c>
      <c r="H1976" s="21">
        <f t="shared" si="201"/>
        <v>10242</v>
      </c>
      <c r="I1976" s="23">
        <f t="shared" si="202"/>
        <v>10243</v>
      </c>
      <c r="J1976" s="71" t="s">
        <v>420</v>
      </c>
      <c r="K1976" s="70">
        <f t="shared" si="203"/>
        <v>138</v>
      </c>
      <c r="L1976" s="34" t="s">
        <v>104</v>
      </c>
      <c r="M1976" s="34" t="s">
        <v>51</v>
      </c>
      <c r="N1976" s="34" t="s">
        <v>77</v>
      </c>
    </row>
    <row r="1977" spans="1:14" ht="15" hidden="1" customHeight="1" outlineLevel="2" x14ac:dyDescent="0.25">
      <c r="A1977" s="34"/>
      <c r="B1977" s="33" t="str">
        <f t="shared" si="197"/>
        <v>kVARh - Circuit 27</v>
      </c>
      <c r="C1977" s="34">
        <f t="shared" si="198"/>
        <v>27</v>
      </c>
      <c r="D1977" s="28">
        <f t="shared" si="199"/>
        <v>5532</v>
      </c>
      <c r="E1977" s="27">
        <f t="shared" si="200"/>
        <v>5533</v>
      </c>
      <c r="F1977" s="29">
        <v>5026</v>
      </c>
      <c r="G1977" s="23" t="s">
        <v>145</v>
      </c>
      <c r="H1977" s="21">
        <f t="shared" si="201"/>
        <v>10244</v>
      </c>
      <c r="I1977" s="23">
        <f t="shared" si="202"/>
        <v>10245</v>
      </c>
      <c r="J1977" s="71" t="s">
        <v>420</v>
      </c>
      <c r="K1977" s="70">
        <f t="shared" si="203"/>
        <v>139</v>
      </c>
      <c r="L1977" s="34" t="s">
        <v>104</v>
      </c>
      <c r="M1977" s="34" t="s">
        <v>51</v>
      </c>
      <c r="N1977" s="34" t="s">
        <v>77</v>
      </c>
    </row>
    <row r="1978" spans="1:14" ht="15" hidden="1" customHeight="1" outlineLevel="2" x14ac:dyDescent="0.25">
      <c r="A1978" s="34"/>
      <c r="B1978" s="33" t="str">
        <f t="shared" si="197"/>
        <v>kVARh - Circuit 28</v>
      </c>
      <c r="C1978" s="34">
        <f t="shared" si="198"/>
        <v>28</v>
      </c>
      <c r="D1978" s="28">
        <f t="shared" si="199"/>
        <v>5534</v>
      </c>
      <c r="E1978" s="27">
        <f t="shared" si="200"/>
        <v>5535</v>
      </c>
      <c r="F1978" s="29">
        <v>5027</v>
      </c>
      <c r="G1978" s="23" t="s">
        <v>145</v>
      </c>
      <c r="H1978" s="21">
        <f t="shared" si="201"/>
        <v>10246</v>
      </c>
      <c r="I1978" s="23">
        <f t="shared" si="202"/>
        <v>10247</v>
      </c>
      <c r="J1978" s="71" t="s">
        <v>420</v>
      </c>
      <c r="K1978" s="70">
        <f t="shared" si="203"/>
        <v>140</v>
      </c>
      <c r="L1978" s="34" t="s">
        <v>104</v>
      </c>
      <c r="M1978" s="34" t="s">
        <v>51</v>
      </c>
      <c r="N1978" s="34" t="s">
        <v>77</v>
      </c>
    </row>
    <row r="1979" spans="1:14" ht="15" hidden="1" customHeight="1" outlineLevel="2" x14ac:dyDescent="0.25">
      <c r="A1979" s="34"/>
      <c r="B1979" s="33" t="str">
        <f t="shared" si="197"/>
        <v>kVARh - Circuit 29</v>
      </c>
      <c r="C1979" s="34">
        <f t="shared" si="198"/>
        <v>29</v>
      </c>
      <c r="D1979" s="28">
        <f t="shared" si="199"/>
        <v>5536</v>
      </c>
      <c r="E1979" s="27">
        <f t="shared" si="200"/>
        <v>5537</v>
      </c>
      <c r="F1979" s="29">
        <v>5028</v>
      </c>
      <c r="G1979" s="23" t="s">
        <v>145</v>
      </c>
      <c r="H1979" s="21">
        <f t="shared" si="201"/>
        <v>10248</v>
      </c>
      <c r="I1979" s="23">
        <f t="shared" si="202"/>
        <v>10249</v>
      </c>
      <c r="J1979" s="71" t="s">
        <v>420</v>
      </c>
      <c r="K1979" s="70">
        <f t="shared" si="203"/>
        <v>141</v>
      </c>
      <c r="L1979" s="34" t="s">
        <v>104</v>
      </c>
      <c r="M1979" s="34" t="s">
        <v>51</v>
      </c>
      <c r="N1979" s="34" t="s">
        <v>77</v>
      </c>
    </row>
    <row r="1980" spans="1:14" ht="15" hidden="1" customHeight="1" outlineLevel="2" x14ac:dyDescent="0.25">
      <c r="A1980" s="34"/>
      <c r="B1980" s="33" t="str">
        <f t="shared" si="197"/>
        <v>kVARh - Circuit 30</v>
      </c>
      <c r="C1980" s="34">
        <f t="shared" si="198"/>
        <v>30</v>
      </c>
      <c r="D1980" s="28">
        <f t="shared" si="199"/>
        <v>5538</v>
      </c>
      <c r="E1980" s="27">
        <f t="shared" si="200"/>
        <v>5539</v>
      </c>
      <c r="F1980" s="29">
        <v>5029</v>
      </c>
      <c r="G1980" s="23" t="s">
        <v>145</v>
      </c>
      <c r="H1980" s="21">
        <f t="shared" si="201"/>
        <v>10250</v>
      </c>
      <c r="I1980" s="23">
        <f t="shared" si="202"/>
        <v>10251</v>
      </c>
      <c r="J1980" s="71" t="s">
        <v>420</v>
      </c>
      <c r="K1980" s="70">
        <f t="shared" si="203"/>
        <v>142</v>
      </c>
      <c r="L1980" s="34" t="s">
        <v>104</v>
      </c>
      <c r="M1980" s="34" t="s">
        <v>51</v>
      </c>
      <c r="N1980" s="34" t="s">
        <v>77</v>
      </c>
    </row>
    <row r="1981" spans="1:14" ht="15" hidden="1" customHeight="1" outlineLevel="2" x14ac:dyDescent="0.25">
      <c r="A1981" s="34"/>
      <c r="B1981" s="33" t="str">
        <f t="shared" si="197"/>
        <v>kVARh - Circuit 31</v>
      </c>
      <c r="C1981" s="34">
        <f t="shared" si="198"/>
        <v>31</v>
      </c>
      <c r="D1981" s="28">
        <f t="shared" si="199"/>
        <v>5540</v>
      </c>
      <c r="E1981" s="27">
        <f t="shared" si="200"/>
        <v>5541</v>
      </c>
      <c r="F1981" s="29">
        <v>5030</v>
      </c>
      <c r="G1981" s="23" t="s">
        <v>145</v>
      </c>
      <c r="H1981" s="21">
        <f t="shared" si="201"/>
        <v>10252</v>
      </c>
      <c r="I1981" s="23">
        <f t="shared" si="202"/>
        <v>10253</v>
      </c>
      <c r="J1981" s="71" t="s">
        <v>420</v>
      </c>
      <c r="K1981" s="70">
        <f t="shared" si="203"/>
        <v>143</v>
      </c>
      <c r="L1981" s="34" t="s">
        <v>104</v>
      </c>
      <c r="M1981" s="34" t="s">
        <v>51</v>
      </c>
      <c r="N1981" s="34" t="s">
        <v>77</v>
      </c>
    </row>
    <row r="1982" spans="1:14" ht="15" hidden="1" customHeight="1" outlineLevel="2" x14ac:dyDescent="0.25">
      <c r="A1982" s="34"/>
      <c r="B1982" s="33" t="str">
        <f t="shared" si="197"/>
        <v>kVARh - Circuit 32</v>
      </c>
      <c r="C1982" s="34">
        <f t="shared" si="198"/>
        <v>32</v>
      </c>
      <c r="D1982" s="28">
        <f t="shared" si="199"/>
        <v>5542</v>
      </c>
      <c r="E1982" s="27">
        <f t="shared" si="200"/>
        <v>5543</v>
      </c>
      <c r="F1982" s="29">
        <v>5031</v>
      </c>
      <c r="G1982" s="23" t="s">
        <v>145</v>
      </c>
      <c r="H1982" s="21">
        <f t="shared" si="201"/>
        <v>10254</v>
      </c>
      <c r="I1982" s="23">
        <f t="shared" si="202"/>
        <v>10255</v>
      </c>
      <c r="J1982" s="71" t="s">
        <v>420</v>
      </c>
      <c r="K1982" s="70">
        <f t="shared" si="203"/>
        <v>144</v>
      </c>
      <c r="L1982" s="34" t="s">
        <v>104</v>
      </c>
      <c r="M1982" s="34" t="s">
        <v>51</v>
      </c>
      <c r="N1982" s="34" t="s">
        <v>77</v>
      </c>
    </row>
    <row r="1983" spans="1:14" ht="15" hidden="1" customHeight="1" outlineLevel="2" x14ac:dyDescent="0.25">
      <c r="A1983" s="34"/>
      <c r="B1983" s="33" t="str">
        <f t="shared" si="197"/>
        <v>kVARh - Circuit 33</v>
      </c>
      <c r="C1983" s="34">
        <f t="shared" si="198"/>
        <v>33</v>
      </c>
      <c r="D1983" s="28">
        <f t="shared" si="199"/>
        <v>5544</v>
      </c>
      <c r="E1983" s="27">
        <f t="shared" si="200"/>
        <v>5545</v>
      </c>
      <c r="F1983" s="29">
        <v>5032</v>
      </c>
      <c r="G1983" s="23" t="s">
        <v>145</v>
      </c>
      <c r="H1983" s="21">
        <f t="shared" si="201"/>
        <v>10256</v>
      </c>
      <c r="I1983" s="23">
        <f t="shared" si="202"/>
        <v>10257</v>
      </c>
      <c r="J1983" s="71" t="s">
        <v>420</v>
      </c>
      <c r="K1983" s="70">
        <f t="shared" si="203"/>
        <v>145</v>
      </c>
      <c r="L1983" s="34" t="s">
        <v>104</v>
      </c>
      <c r="M1983" s="34" t="s">
        <v>51</v>
      </c>
      <c r="N1983" s="34" t="s">
        <v>77</v>
      </c>
    </row>
    <row r="1984" spans="1:14" ht="15" hidden="1" customHeight="1" outlineLevel="2" x14ac:dyDescent="0.25">
      <c r="A1984" s="34"/>
      <c r="B1984" s="33" t="str">
        <f t="shared" si="197"/>
        <v>kVARh - Circuit 34</v>
      </c>
      <c r="C1984" s="34">
        <f t="shared" si="198"/>
        <v>34</v>
      </c>
      <c r="D1984" s="28">
        <f t="shared" si="199"/>
        <v>5546</v>
      </c>
      <c r="E1984" s="27">
        <f t="shared" si="200"/>
        <v>5547</v>
      </c>
      <c r="F1984" s="29">
        <v>5033</v>
      </c>
      <c r="G1984" s="23" t="s">
        <v>145</v>
      </c>
      <c r="H1984" s="21">
        <f t="shared" si="201"/>
        <v>10258</v>
      </c>
      <c r="I1984" s="23">
        <f t="shared" si="202"/>
        <v>10259</v>
      </c>
      <c r="J1984" s="71" t="s">
        <v>420</v>
      </c>
      <c r="K1984" s="70">
        <f t="shared" si="203"/>
        <v>146</v>
      </c>
      <c r="L1984" s="34" t="s">
        <v>104</v>
      </c>
      <c r="M1984" s="34" t="s">
        <v>51</v>
      </c>
      <c r="N1984" s="34" t="s">
        <v>77</v>
      </c>
    </row>
    <row r="1985" spans="1:14" ht="15" hidden="1" customHeight="1" outlineLevel="2" x14ac:dyDescent="0.25">
      <c r="A1985" s="34"/>
      <c r="B1985" s="33" t="str">
        <f t="shared" si="197"/>
        <v>kVARh - Circuit 35</v>
      </c>
      <c r="C1985" s="34">
        <f t="shared" si="198"/>
        <v>35</v>
      </c>
      <c r="D1985" s="28">
        <f t="shared" si="199"/>
        <v>5548</v>
      </c>
      <c r="E1985" s="27">
        <f t="shared" si="200"/>
        <v>5549</v>
      </c>
      <c r="F1985" s="29">
        <v>5034</v>
      </c>
      <c r="G1985" s="23" t="s">
        <v>145</v>
      </c>
      <c r="H1985" s="21">
        <f t="shared" si="201"/>
        <v>10260</v>
      </c>
      <c r="I1985" s="23">
        <f t="shared" si="202"/>
        <v>10261</v>
      </c>
      <c r="J1985" s="71" t="s">
        <v>420</v>
      </c>
      <c r="K1985" s="70">
        <f t="shared" si="203"/>
        <v>147</v>
      </c>
      <c r="L1985" s="34" t="s">
        <v>104</v>
      </c>
      <c r="M1985" s="34" t="s">
        <v>51</v>
      </c>
      <c r="N1985" s="34" t="s">
        <v>77</v>
      </c>
    </row>
    <row r="1986" spans="1:14" ht="15" hidden="1" customHeight="1" outlineLevel="2" x14ac:dyDescent="0.25">
      <c r="A1986" s="34"/>
      <c r="B1986" s="33" t="str">
        <f t="shared" si="197"/>
        <v>kVARh - Circuit 36</v>
      </c>
      <c r="C1986" s="34">
        <f t="shared" si="198"/>
        <v>36</v>
      </c>
      <c r="D1986" s="28">
        <f t="shared" si="199"/>
        <v>5550</v>
      </c>
      <c r="E1986" s="27">
        <f t="shared" si="200"/>
        <v>5551</v>
      </c>
      <c r="F1986" s="29">
        <v>5035</v>
      </c>
      <c r="G1986" s="23" t="s">
        <v>145</v>
      </c>
      <c r="H1986" s="21">
        <f t="shared" si="201"/>
        <v>10262</v>
      </c>
      <c r="I1986" s="23">
        <f t="shared" si="202"/>
        <v>10263</v>
      </c>
      <c r="J1986" s="71" t="s">
        <v>420</v>
      </c>
      <c r="K1986" s="70">
        <f t="shared" si="203"/>
        <v>148</v>
      </c>
      <c r="L1986" s="34" t="s">
        <v>104</v>
      </c>
      <c r="M1986" s="34" t="s">
        <v>51</v>
      </c>
      <c r="N1986" s="34" t="s">
        <v>77</v>
      </c>
    </row>
    <row r="1987" spans="1:14" ht="15" hidden="1" customHeight="1" outlineLevel="2" x14ac:dyDescent="0.25">
      <c r="A1987" s="34"/>
      <c r="B1987" s="33" t="str">
        <f t="shared" si="197"/>
        <v>kVARh - Circuit 37</v>
      </c>
      <c r="C1987" s="34">
        <f t="shared" si="198"/>
        <v>37</v>
      </c>
      <c r="D1987" s="28">
        <f t="shared" si="199"/>
        <v>5552</v>
      </c>
      <c r="E1987" s="27">
        <f t="shared" si="200"/>
        <v>5553</v>
      </c>
      <c r="F1987" s="29">
        <v>5036</v>
      </c>
      <c r="G1987" s="23" t="s">
        <v>145</v>
      </c>
      <c r="H1987" s="21">
        <f t="shared" si="201"/>
        <v>10264</v>
      </c>
      <c r="I1987" s="23">
        <f t="shared" si="202"/>
        <v>10265</v>
      </c>
      <c r="J1987" s="71" t="s">
        <v>420</v>
      </c>
      <c r="K1987" s="70">
        <f t="shared" si="203"/>
        <v>149</v>
      </c>
      <c r="L1987" s="34" t="s">
        <v>104</v>
      </c>
      <c r="M1987" s="34" t="s">
        <v>51</v>
      </c>
      <c r="N1987" s="34" t="s">
        <v>77</v>
      </c>
    </row>
    <row r="1988" spans="1:14" ht="15" hidden="1" customHeight="1" outlineLevel="2" x14ac:dyDescent="0.25">
      <c r="A1988" s="34"/>
      <c r="B1988" s="33" t="str">
        <f t="shared" si="197"/>
        <v>kVARh - Circuit 38</v>
      </c>
      <c r="C1988" s="34">
        <f t="shared" si="198"/>
        <v>38</v>
      </c>
      <c r="D1988" s="28">
        <f t="shared" si="199"/>
        <v>5554</v>
      </c>
      <c r="E1988" s="27">
        <f t="shared" si="200"/>
        <v>5555</v>
      </c>
      <c r="F1988" s="29">
        <v>5037</v>
      </c>
      <c r="G1988" s="23" t="s">
        <v>145</v>
      </c>
      <c r="H1988" s="21">
        <f t="shared" si="201"/>
        <v>10266</v>
      </c>
      <c r="I1988" s="23">
        <f t="shared" si="202"/>
        <v>10267</v>
      </c>
      <c r="J1988" s="71" t="s">
        <v>420</v>
      </c>
      <c r="K1988" s="70">
        <f t="shared" si="203"/>
        <v>150</v>
      </c>
      <c r="L1988" s="34" t="s">
        <v>104</v>
      </c>
      <c r="M1988" s="34" t="s">
        <v>51</v>
      </c>
      <c r="N1988" s="34" t="s">
        <v>77</v>
      </c>
    </row>
    <row r="1989" spans="1:14" ht="15" hidden="1" customHeight="1" outlineLevel="2" x14ac:dyDescent="0.25">
      <c r="A1989" s="34"/>
      <c r="B1989" s="33" t="str">
        <f t="shared" si="197"/>
        <v>kVARh - Circuit 39</v>
      </c>
      <c r="C1989" s="34">
        <f t="shared" si="198"/>
        <v>39</v>
      </c>
      <c r="D1989" s="28">
        <f t="shared" si="199"/>
        <v>5556</v>
      </c>
      <c r="E1989" s="27">
        <f t="shared" si="200"/>
        <v>5557</v>
      </c>
      <c r="F1989" s="29">
        <v>5038</v>
      </c>
      <c r="G1989" s="23" t="s">
        <v>145</v>
      </c>
      <c r="H1989" s="21">
        <f t="shared" si="201"/>
        <v>10268</v>
      </c>
      <c r="I1989" s="23">
        <f t="shared" si="202"/>
        <v>10269</v>
      </c>
      <c r="J1989" s="71" t="s">
        <v>420</v>
      </c>
      <c r="K1989" s="70">
        <f t="shared" si="203"/>
        <v>151</v>
      </c>
      <c r="L1989" s="34" t="s">
        <v>104</v>
      </c>
      <c r="M1989" s="34" t="s">
        <v>51</v>
      </c>
      <c r="N1989" s="34" t="s">
        <v>77</v>
      </c>
    </row>
    <row r="1990" spans="1:14" ht="15" hidden="1" customHeight="1" outlineLevel="2" x14ac:dyDescent="0.25">
      <c r="A1990" s="34"/>
      <c r="B1990" s="33" t="str">
        <f t="shared" si="197"/>
        <v>kVARh - Circuit 40</v>
      </c>
      <c r="C1990" s="34">
        <f t="shared" si="198"/>
        <v>40</v>
      </c>
      <c r="D1990" s="28">
        <f t="shared" si="199"/>
        <v>5558</v>
      </c>
      <c r="E1990" s="27">
        <f t="shared" si="200"/>
        <v>5559</v>
      </c>
      <c r="F1990" s="29">
        <v>5039</v>
      </c>
      <c r="G1990" s="23" t="s">
        <v>145</v>
      </c>
      <c r="H1990" s="21">
        <f t="shared" si="201"/>
        <v>10270</v>
      </c>
      <c r="I1990" s="23">
        <f t="shared" si="202"/>
        <v>10271</v>
      </c>
      <c r="J1990" s="71" t="s">
        <v>420</v>
      </c>
      <c r="K1990" s="70">
        <f t="shared" si="203"/>
        <v>152</v>
      </c>
      <c r="L1990" s="34" t="s">
        <v>104</v>
      </c>
      <c r="M1990" s="34" t="s">
        <v>51</v>
      </c>
      <c r="N1990" s="34" t="s">
        <v>77</v>
      </c>
    </row>
    <row r="1991" spans="1:14" ht="15" hidden="1" customHeight="1" outlineLevel="2" x14ac:dyDescent="0.25">
      <c r="A1991" s="34"/>
      <c r="B1991" s="33" t="str">
        <f t="shared" si="197"/>
        <v>kVARh - Circuit 41</v>
      </c>
      <c r="C1991" s="34">
        <f t="shared" si="198"/>
        <v>41</v>
      </c>
      <c r="D1991" s="28">
        <f t="shared" si="199"/>
        <v>5560</v>
      </c>
      <c r="E1991" s="27">
        <f t="shared" si="200"/>
        <v>5561</v>
      </c>
      <c r="F1991" s="29">
        <v>5040</v>
      </c>
      <c r="G1991" s="23" t="s">
        <v>145</v>
      </c>
      <c r="H1991" s="21">
        <f t="shared" si="201"/>
        <v>10272</v>
      </c>
      <c r="I1991" s="23">
        <f t="shared" si="202"/>
        <v>10273</v>
      </c>
      <c r="J1991" s="71" t="s">
        <v>420</v>
      </c>
      <c r="K1991" s="70">
        <f t="shared" si="203"/>
        <v>153</v>
      </c>
      <c r="L1991" s="34" t="s">
        <v>104</v>
      </c>
      <c r="M1991" s="34" t="s">
        <v>51</v>
      </c>
      <c r="N1991" s="34" t="s">
        <v>77</v>
      </c>
    </row>
    <row r="1992" spans="1:14" ht="15" hidden="1" customHeight="1" outlineLevel="2" x14ac:dyDescent="0.25">
      <c r="A1992" s="34"/>
      <c r="B1992" s="33" t="str">
        <f t="shared" si="197"/>
        <v>kVARh - Circuit 42</v>
      </c>
      <c r="C1992" s="34">
        <f t="shared" si="198"/>
        <v>42</v>
      </c>
      <c r="D1992" s="28">
        <f t="shared" si="199"/>
        <v>5562</v>
      </c>
      <c r="E1992" s="27">
        <f t="shared" si="200"/>
        <v>5563</v>
      </c>
      <c r="F1992" s="29">
        <v>5041</v>
      </c>
      <c r="G1992" s="23" t="s">
        <v>145</v>
      </c>
      <c r="H1992" s="21">
        <f t="shared" si="201"/>
        <v>10274</v>
      </c>
      <c r="I1992" s="23">
        <f t="shared" si="202"/>
        <v>10275</v>
      </c>
      <c r="J1992" s="71" t="s">
        <v>420</v>
      </c>
      <c r="K1992" s="70">
        <f t="shared" si="203"/>
        <v>154</v>
      </c>
      <c r="L1992" s="34" t="s">
        <v>104</v>
      </c>
      <c r="M1992" s="34" t="s">
        <v>51</v>
      </c>
      <c r="N1992" s="34" t="s">
        <v>77</v>
      </c>
    </row>
    <row r="1993" spans="1:14" ht="15" hidden="1" customHeight="1" outlineLevel="2" x14ac:dyDescent="0.25">
      <c r="A1993" s="34"/>
      <c r="B1993" s="33" t="str">
        <f t="shared" si="197"/>
        <v>kVARh - Circuit 43</v>
      </c>
      <c r="C1993" s="34">
        <f t="shared" si="198"/>
        <v>43</v>
      </c>
      <c r="D1993" s="28">
        <f t="shared" si="199"/>
        <v>5564</v>
      </c>
      <c r="E1993" s="27">
        <f t="shared" si="200"/>
        <v>5565</v>
      </c>
      <c r="F1993" s="29">
        <v>5042</v>
      </c>
      <c r="G1993" s="23" t="s">
        <v>145</v>
      </c>
      <c r="H1993" s="21">
        <f t="shared" si="201"/>
        <v>10276</v>
      </c>
      <c r="I1993" s="23">
        <f t="shared" si="202"/>
        <v>10277</v>
      </c>
      <c r="J1993" s="71" t="s">
        <v>420</v>
      </c>
      <c r="K1993" s="70">
        <f t="shared" si="203"/>
        <v>155</v>
      </c>
      <c r="L1993" s="34" t="s">
        <v>104</v>
      </c>
      <c r="M1993" s="34" t="s">
        <v>51</v>
      </c>
      <c r="N1993" s="34" t="s">
        <v>77</v>
      </c>
    </row>
    <row r="1994" spans="1:14" ht="15" hidden="1" customHeight="1" outlineLevel="2" x14ac:dyDescent="0.25">
      <c r="A1994" s="34"/>
      <c r="B1994" s="33" t="str">
        <f t="shared" si="197"/>
        <v>kVARh - Circuit 44</v>
      </c>
      <c r="C1994" s="34">
        <f t="shared" si="198"/>
        <v>44</v>
      </c>
      <c r="D1994" s="28">
        <f t="shared" si="199"/>
        <v>5566</v>
      </c>
      <c r="E1994" s="27">
        <f t="shared" si="200"/>
        <v>5567</v>
      </c>
      <c r="F1994" s="29">
        <v>5043</v>
      </c>
      <c r="G1994" s="23" t="s">
        <v>145</v>
      </c>
      <c r="H1994" s="21">
        <f t="shared" si="201"/>
        <v>10278</v>
      </c>
      <c r="I1994" s="23">
        <f t="shared" si="202"/>
        <v>10279</v>
      </c>
      <c r="J1994" s="71" t="s">
        <v>420</v>
      </c>
      <c r="K1994" s="70">
        <f t="shared" si="203"/>
        <v>156</v>
      </c>
      <c r="L1994" s="34" t="s">
        <v>104</v>
      </c>
      <c r="M1994" s="34" t="s">
        <v>51</v>
      </c>
      <c r="N1994" s="34" t="s">
        <v>77</v>
      </c>
    </row>
    <row r="1995" spans="1:14" ht="15" hidden="1" customHeight="1" outlineLevel="2" x14ac:dyDescent="0.25">
      <c r="A1995" s="34"/>
      <c r="B1995" s="33" t="str">
        <f t="shared" si="197"/>
        <v>kVARh - Circuit 45</v>
      </c>
      <c r="C1995" s="34">
        <f t="shared" si="198"/>
        <v>45</v>
      </c>
      <c r="D1995" s="28">
        <f t="shared" si="199"/>
        <v>5568</v>
      </c>
      <c r="E1995" s="27">
        <f t="shared" si="200"/>
        <v>5569</v>
      </c>
      <c r="F1995" s="29">
        <v>5044</v>
      </c>
      <c r="G1995" s="23" t="s">
        <v>145</v>
      </c>
      <c r="H1995" s="21">
        <f t="shared" si="201"/>
        <v>10280</v>
      </c>
      <c r="I1995" s="23">
        <f t="shared" si="202"/>
        <v>10281</v>
      </c>
      <c r="J1995" s="71" t="s">
        <v>420</v>
      </c>
      <c r="K1995" s="70">
        <f t="shared" si="203"/>
        <v>157</v>
      </c>
      <c r="L1995" s="34" t="s">
        <v>104</v>
      </c>
      <c r="M1995" s="34" t="s">
        <v>51</v>
      </c>
      <c r="N1995" s="34" t="s">
        <v>77</v>
      </c>
    </row>
    <row r="1996" spans="1:14" ht="15" hidden="1" customHeight="1" outlineLevel="2" x14ac:dyDescent="0.25">
      <c r="A1996" s="34"/>
      <c r="B1996" s="33" t="str">
        <f t="shared" si="197"/>
        <v>kVARh - Circuit 46</v>
      </c>
      <c r="C1996" s="34">
        <f t="shared" si="198"/>
        <v>46</v>
      </c>
      <c r="D1996" s="28">
        <f t="shared" si="199"/>
        <v>5570</v>
      </c>
      <c r="E1996" s="27">
        <f t="shared" si="200"/>
        <v>5571</v>
      </c>
      <c r="F1996" s="29">
        <v>5045</v>
      </c>
      <c r="G1996" s="23" t="s">
        <v>145</v>
      </c>
      <c r="H1996" s="21">
        <f t="shared" si="201"/>
        <v>10282</v>
      </c>
      <c r="I1996" s="23">
        <f t="shared" si="202"/>
        <v>10283</v>
      </c>
      <c r="J1996" s="71" t="s">
        <v>420</v>
      </c>
      <c r="K1996" s="70">
        <f t="shared" si="203"/>
        <v>158</v>
      </c>
      <c r="L1996" s="34" t="s">
        <v>104</v>
      </c>
      <c r="M1996" s="34" t="s">
        <v>51</v>
      </c>
      <c r="N1996" s="34" t="s">
        <v>77</v>
      </c>
    </row>
    <row r="1997" spans="1:14" ht="15" hidden="1" customHeight="1" outlineLevel="2" x14ac:dyDescent="0.25">
      <c r="A1997" s="34"/>
      <c r="B1997" s="33" t="str">
        <f t="shared" si="197"/>
        <v>kVARh - Circuit 47</v>
      </c>
      <c r="C1997" s="34">
        <f t="shared" si="198"/>
        <v>47</v>
      </c>
      <c r="D1997" s="28">
        <f t="shared" si="199"/>
        <v>5572</v>
      </c>
      <c r="E1997" s="27">
        <f t="shared" si="200"/>
        <v>5573</v>
      </c>
      <c r="F1997" s="29">
        <v>5046</v>
      </c>
      <c r="G1997" s="23" t="s">
        <v>145</v>
      </c>
      <c r="H1997" s="21">
        <f t="shared" si="201"/>
        <v>10284</v>
      </c>
      <c r="I1997" s="23">
        <f t="shared" si="202"/>
        <v>10285</v>
      </c>
      <c r="J1997" s="71" t="s">
        <v>420</v>
      </c>
      <c r="K1997" s="70">
        <f t="shared" si="203"/>
        <v>159</v>
      </c>
      <c r="L1997" s="34" t="s">
        <v>104</v>
      </c>
      <c r="M1997" s="34" t="s">
        <v>51</v>
      </c>
      <c r="N1997" s="34" t="s">
        <v>77</v>
      </c>
    </row>
    <row r="1998" spans="1:14" ht="15" hidden="1" customHeight="1" outlineLevel="2" x14ac:dyDescent="0.25">
      <c r="A1998" s="34"/>
      <c r="B1998" s="33" t="str">
        <f t="shared" si="197"/>
        <v>kVARh - Circuit 48</v>
      </c>
      <c r="C1998" s="34">
        <f t="shared" si="198"/>
        <v>48</v>
      </c>
      <c r="D1998" s="28">
        <f t="shared" si="199"/>
        <v>5574</v>
      </c>
      <c r="E1998" s="27">
        <f t="shared" si="200"/>
        <v>5575</v>
      </c>
      <c r="F1998" s="29">
        <v>5047</v>
      </c>
      <c r="G1998" s="23" t="s">
        <v>145</v>
      </c>
      <c r="H1998" s="21">
        <f t="shared" si="201"/>
        <v>10286</v>
      </c>
      <c r="I1998" s="23">
        <f t="shared" si="202"/>
        <v>10287</v>
      </c>
      <c r="J1998" s="71" t="s">
        <v>420</v>
      </c>
      <c r="K1998" s="70">
        <f t="shared" si="203"/>
        <v>160</v>
      </c>
      <c r="L1998" s="34" t="s">
        <v>104</v>
      </c>
      <c r="M1998" s="34" t="s">
        <v>51</v>
      </c>
      <c r="N1998" s="34" t="s">
        <v>77</v>
      </c>
    </row>
    <row r="1999" spans="1:14" ht="15" hidden="1" customHeight="1" outlineLevel="2" x14ac:dyDescent="0.25">
      <c r="A1999" s="34"/>
      <c r="B1999" s="33" t="str">
        <f t="shared" si="197"/>
        <v>kVARh - Circuit 49</v>
      </c>
      <c r="C1999" s="34">
        <f t="shared" si="198"/>
        <v>49</v>
      </c>
      <c r="D1999" s="28">
        <f t="shared" si="199"/>
        <v>5576</v>
      </c>
      <c r="E1999" s="27">
        <f t="shared" si="200"/>
        <v>5577</v>
      </c>
      <c r="F1999" s="29">
        <v>5048</v>
      </c>
      <c r="G1999" s="23" t="s">
        <v>145</v>
      </c>
      <c r="H1999" s="21">
        <f t="shared" si="201"/>
        <v>10288</v>
      </c>
      <c r="I1999" s="23">
        <f t="shared" si="202"/>
        <v>10289</v>
      </c>
      <c r="J1999" s="71" t="s">
        <v>420</v>
      </c>
      <c r="K1999" s="70">
        <f t="shared" si="203"/>
        <v>161</v>
      </c>
      <c r="L1999" s="34" t="s">
        <v>104</v>
      </c>
      <c r="M1999" s="34" t="s">
        <v>51</v>
      </c>
      <c r="N1999" s="34" t="s">
        <v>77</v>
      </c>
    </row>
    <row r="2000" spans="1:14" ht="15" hidden="1" customHeight="1" outlineLevel="2" x14ac:dyDescent="0.25">
      <c r="A2000" s="34"/>
      <c r="B2000" s="33" t="str">
        <f t="shared" si="197"/>
        <v>kVARh - Circuit 50</v>
      </c>
      <c r="C2000" s="34">
        <f t="shared" si="198"/>
        <v>50</v>
      </c>
      <c r="D2000" s="28">
        <f t="shared" si="199"/>
        <v>5578</v>
      </c>
      <c r="E2000" s="27">
        <f t="shared" si="200"/>
        <v>5579</v>
      </c>
      <c r="F2000" s="29">
        <v>5049</v>
      </c>
      <c r="G2000" s="23" t="s">
        <v>145</v>
      </c>
      <c r="H2000" s="21">
        <f t="shared" si="201"/>
        <v>10290</v>
      </c>
      <c r="I2000" s="23">
        <f t="shared" si="202"/>
        <v>10291</v>
      </c>
      <c r="J2000" s="71" t="s">
        <v>420</v>
      </c>
      <c r="K2000" s="70">
        <f t="shared" si="203"/>
        <v>162</v>
      </c>
      <c r="L2000" s="34" t="s">
        <v>104</v>
      </c>
      <c r="M2000" s="34" t="s">
        <v>51</v>
      </c>
      <c r="N2000" s="34" t="s">
        <v>77</v>
      </c>
    </row>
    <row r="2001" spans="1:14" ht="15" hidden="1" customHeight="1" outlineLevel="2" x14ac:dyDescent="0.25">
      <c r="A2001" s="34"/>
      <c r="B2001" s="33" t="str">
        <f t="shared" si="197"/>
        <v>kVARh - Circuit 51</v>
      </c>
      <c r="C2001" s="34">
        <f t="shared" si="198"/>
        <v>51</v>
      </c>
      <c r="D2001" s="28">
        <f t="shared" si="199"/>
        <v>5580</v>
      </c>
      <c r="E2001" s="27">
        <f t="shared" si="200"/>
        <v>5581</v>
      </c>
      <c r="F2001" s="29">
        <v>5050</v>
      </c>
      <c r="G2001" s="23" t="s">
        <v>145</v>
      </c>
      <c r="H2001" s="21">
        <f t="shared" si="201"/>
        <v>10292</v>
      </c>
      <c r="I2001" s="23">
        <f t="shared" si="202"/>
        <v>10293</v>
      </c>
      <c r="J2001" s="71" t="s">
        <v>420</v>
      </c>
      <c r="K2001" s="70">
        <f t="shared" si="203"/>
        <v>163</v>
      </c>
      <c r="L2001" s="34" t="s">
        <v>104</v>
      </c>
      <c r="M2001" s="34" t="s">
        <v>51</v>
      </c>
      <c r="N2001" s="34" t="s">
        <v>77</v>
      </c>
    </row>
    <row r="2002" spans="1:14" ht="15" hidden="1" customHeight="1" outlineLevel="2" x14ac:dyDescent="0.25">
      <c r="A2002" s="34"/>
      <c r="B2002" s="33" t="str">
        <f t="shared" si="197"/>
        <v>kVARh - Circuit 52</v>
      </c>
      <c r="C2002" s="34">
        <f t="shared" si="198"/>
        <v>52</v>
      </c>
      <c r="D2002" s="28">
        <f t="shared" si="199"/>
        <v>5582</v>
      </c>
      <c r="E2002" s="27">
        <f t="shared" si="200"/>
        <v>5583</v>
      </c>
      <c r="F2002" s="29">
        <v>5051</v>
      </c>
      <c r="G2002" s="23" t="s">
        <v>145</v>
      </c>
      <c r="H2002" s="21">
        <f t="shared" si="201"/>
        <v>10294</v>
      </c>
      <c r="I2002" s="23">
        <f t="shared" si="202"/>
        <v>10295</v>
      </c>
      <c r="J2002" s="71" t="s">
        <v>420</v>
      </c>
      <c r="K2002" s="70">
        <f t="shared" si="203"/>
        <v>164</v>
      </c>
      <c r="L2002" s="34" t="s">
        <v>104</v>
      </c>
      <c r="M2002" s="34" t="s">
        <v>51</v>
      </c>
      <c r="N2002" s="34" t="s">
        <v>77</v>
      </c>
    </row>
    <row r="2003" spans="1:14" ht="15" hidden="1" customHeight="1" outlineLevel="2" x14ac:dyDescent="0.25">
      <c r="A2003" s="34"/>
      <c r="B2003" s="33" t="str">
        <f t="shared" si="197"/>
        <v>kVARh - Circuit 53</v>
      </c>
      <c r="C2003" s="34">
        <f t="shared" si="198"/>
        <v>53</v>
      </c>
      <c r="D2003" s="28">
        <f t="shared" si="199"/>
        <v>5584</v>
      </c>
      <c r="E2003" s="27">
        <f t="shared" si="200"/>
        <v>5585</v>
      </c>
      <c r="F2003" s="29">
        <v>5052</v>
      </c>
      <c r="G2003" s="23" t="s">
        <v>145</v>
      </c>
      <c r="H2003" s="21">
        <f t="shared" si="201"/>
        <v>10296</v>
      </c>
      <c r="I2003" s="23">
        <f t="shared" si="202"/>
        <v>10297</v>
      </c>
      <c r="J2003" s="71" t="s">
        <v>420</v>
      </c>
      <c r="K2003" s="70">
        <f t="shared" si="203"/>
        <v>165</v>
      </c>
      <c r="L2003" s="34" t="s">
        <v>104</v>
      </c>
      <c r="M2003" s="34" t="s">
        <v>51</v>
      </c>
      <c r="N2003" s="34" t="s">
        <v>77</v>
      </c>
    </row>
    <row r="2004" spans="1:14" ht="15" hidden="1" customHeight="1" outlineLevel="2" x14ac:dyDescent="0.25">
      <c r="A2004" s="34"/>
      <c r="B2004" s="33" t="str">
        <f t="shared" si="197"/>
        <v>kVARh - Circuit 54</v>
      </c>
      <c r="C2004" s="34">
        <f t="shared" si="198"/>
        <v>54</v>
      </c>
      <c r="D2004" s="28">
        <f t="shared" si="199"/>
        <v>5586</v>
      </c>
      <c r="E2004" s="27">
        <f t="shared" si="200"/>
        <v>5587</v>
      </c>
      <c r="F2004" s="29">
        <v>5053</v>
      </c>
      <c r="G2004" s="23" t="s">
        <v>145</v>
      </c>
      <c r="H2004" s="21">
        <f t="shared" si="201"/>
        <v>10298</v>
      </c>
      <c r="I2004" s="23">
        <f t="shared" si="202"/>
        <v>10299</v>
      </c>
      <c r="J2004" s="71" t="s">
        <v>420</v>
      </c>
      <c r="K2004" s="70">
        <f t="shared" si="203"/>
        <v>166</v>
      </c>
      <c r="L2004" s="34" t="s">
        <v>104</v>
      </c>
      <c r="M2004" s="34" t="s">
        <v>51</v>
      </c>
      <c r="N2004" s="34" t="s">
        <v>77</v>
      </c>
    </row>
    <row r="2005" spans="1:14" ht="15" hidden="1" customHeight="1" outlineLevel="2" x14ac:dyDescent="0.25">
      <c r="A2005" s="34"/>
      <c r="B2005" s="33" t="str">
        <f t="shared" si="197"/>
        <v>kVARh - Circuit 55</v>
      </c>
      <c r="C2005" s="34">
        <f t="shared" si="198"/>
        <v>55</v>
      </c>
      <c r="D2005" s="28">
        <f t="shared" si="199"/>
        <v>5588</v>
      </c>
      <c r="E2005" s="27">
        <f t="shared" si="200"/>
        <v>5589</v>
      </c>
      <c r="F2005" s="29">
        <v>5054</v>
      </c>
      <c r="G2005" s="23" t="s">
        <v>145</v>
      </c>
      <c r="H2005" s="21">
        <f t="shared" si="201"/>
        <v>10300</v>
      </c>
      <c r="I2005" s="23">
        <f t="shared" si="202"/>
        <v>10301</v>
      </c>
      <c r="J2005" s="71" t="s">
        <v>420</v>
      </c>
      <c r="K2005" s="70">
        <f t="shared" si="203"/>
        <v>167</v>
      </c>
      <c r="L2005" s="34" t="s">
        <v>104</v>
      </c>
      <c r="M2005" s="34" t="s">
        <v>51</v>
      </c>
      <c r="N2005" s="34" t="s">
        <v>77</v>
      </c>
    </row>
    <row r="2006" spans="1:14" ht="15" hidden="1" customHeight="1" outlineLevel="2" x14ac:dyDescent="0.25">
      <c r="A2006" s="34"/>
      <c r="B2006" s="33" t="str">
        <f t="shared" si="197"/>
        <v>kVARh - Circuit 56</v>
      </c>
      <c r="C2006" s="34">
        <f t="shared" si="198"/>
        <v>56</v>
      </c>
      <c r="D2006" s="28">
        <f t="shared" si="199"/>
        <v>5590</v>
      </c>
      <c r="E2006" s="27">
        <f t="shared" si="200"/>
        <v>5591</v>
      </c>
      <c r="F2006" s="29">
        <v>5055</v>
      </c>
      <c r="G2006" s="23" t="s">
        <v>145</v>
      </c>
      <c r="H2006" s="21">
        <f t="shared" si="201"/>
        <v>10302</v>
      </c>
      <c r="I2006" s="23">
        <f t="shared" si="202"/>
        <v>10303</v>
      </c>
      <c r="J2006" s="71" t="s">
        <v>420</v>
      </c>
      <c r="K2006" s="70">
        <f t="shared" si="203"/>
        <v>168</v>
      </c>
      <c r="L2006" s="34" t="s">
        <v>104</v>
      </c>
      <c r="M2006" s="34" t="s">
        <v>51</v>
      </c>
      <c r="N2006" s="34" t="s">
        <v>77</v>
      </c>
    </row>
    <row r="2007" spans="1:14" ht="15" hidden="1" customHeight="1" outlineLevel="2" x14ac:dyDescent="0.25">
      <c r="A2007" s="34"/>
      <c r="B2007" s="33" t="str">
        <f t="shared" si="197"/>
        <v>kVARh - Circuit 57</v>
      </c>
      <c r="C2007" s="34">
        <f t="shared" si="198"/>
        <v>57</v>
      </c>
      <c r="D2007" s="28">
        <f t="shared" si="199"/>
        <v>5592</v>
      </c>
      <c r="E2007" s="27">
        <f t="shared" si="200"/>
        <v>5593</v>
      </c>
      <c r="F2007" s="29">
        <v>5056</v>
      </c>
      <c r="G2007" s="23" t="s">
        <v>145</v>
      </c>
      <c r="H2007" s="21">
        <f t="shared" si="201"/>
        <v>10304</v>
      </c>
      <c r="I2007" s="23">
        <f t="shared" si="202"/>
        <v>10305</v>
      </c>
      <c r="J2007" s="71" t="s">
        <v>420</v>
      </c>
      <c r="K2007" s="70">
        <f t="shared" si="203"/>
        <v>169</v>
      </c>
      <c r="L2007" s="34" t="s">
        <v>104</v>
      </c>
      <c r="M2007" s="34" t="s">
        <v>51</v>
      </c>
      <c r="N2007" s="34" t="s">
        <v>77</v>
      </c>
    </row>
    <row r="2008" spans="1:14" ht="15" hidden="1" customHeight="1" outlineLevel="2" x14ac:dyDescent="0.25">
      <c r="A2008" s="34"/>
      <c r="B2008" s="33" t="str">
        <f t="shared" si="197"/>
        <v>kVARh - Circuit 58</v>
      </c>
      <c r="C2008" s="34">
        <f t="shared" si="198"/>
        <v>58</v>
      </c>
      <c r="D2008" s="28">
        <f t="shared" si="199"/>
        <v>5594</v>
      </c>
      <c r="E2008" s="27">
        <f t="shared" si="200"/>
        <v>5595</v>
      </c>
      <c r="F2008" s="29">
        <v>5057</v>
      </c>
      <c r="G2008" s="23" t="s">
        <v>145</v>
      </c>
      <c r="H2008" s="21">
        <f t="shared" si="201"/>
        <v>10306</v>
      </c>
      <c r="I2008" s="23">
        <f t="shared" si="202"/>
        <v>10307</v>
      </c>
      <c r="J2008" s="71" t="s">
        <v>420</v>
      </c>
      <c r="K2008" s="70">
        <f t="shared" si="203"/>
        <v>170</v>
      </c>
      <c r="L2008" s="34" t="s">
        <v>104</v>
      </c>
      <c r="M2008" s="34" t="s">
        <v>51</v>
      </c>
      <c r="N2008" s="34" t="s">
        <v>77</v>
      </c>
    </row>
    <row r="2009" spans="1:14" ht="15" hidden="1" customHeight="1" outlineLevel="2" x14ac:dyDescent="0.25">
      <c r="A2009" s="34"/>
      <c r="B2009" s="33" t="str">
        <f t="shared" si="197"/>
        <v>kVARh - Circuit 59</v>
      </c>
      <c r="C2009" s="34">
        <f t="shared" si="198"/>
        <v>59</v>
      </c>
      <c r="D2009" s="28">
        <f t="shared" si="199"/>
        <v>5596</v>
      </c>
      <c r="E2009" s="27">
        <f t="shared" si="200"/>
        <v>5597</v>
      </c>
      <c r="F2009" s="29">
        <v>5058</v>
      </c>
      <c r="G2009" s="23" t="s">
        <v>145</v>
      </c>
      <c r="H2009" s="21">
        <f t="shared" si="201"/>
        <v>10308</v>
      </c>
      <c r="I2009" s="23">
        <f t="shared" si="202"/>
        <v>10309</v>
      </c>
      <c r="J2009" s="71" t="s">
        <v>420</v>
      </c>
      <c r="K2009" s="70">
        <f t="shared" si="203"/>
        <v>171</v>
      </c>
      <c r="L2009" s="34" t="s">
        <v>104</v>
      </c>
      <c r="M2009" s="34" t="s">
        <v>51</v>
      </c>
      <c r="N2009" s="34" t="s">
        <v>77</v>
      </c>
    </row>
    <row r="2010" spans="1:14" ht="15" hidden="1" customHeight="1" outlineLevel="2" x14ac:dyDescent="0.25">
      <c r="A2010" s="34"/>
      <c r="B2010" s="33" t="str">
        <f t="shared" si="197"/>
        <v>kVARh - Circuit 60</v>
      </c>
      <c r="C2010" s="34">
        <f t="shared" si="198"/>
        <v>60</v>
      </c>
      <c r="D2010" s="28">
        <f t="shared" si="199"/>
        <v>5598</v>
      </c>
      <c r="E2010" s="27">
        <f t="shared" si="200"/>
        <v>5599</v>
      </c>
      <c r="F2010" s="29">
        <v>5059</v>
      </c>
      <c r="G2010" s="23" t="s">
        <v>145</v>
      </c>
      <c r="H2010" s="21">
        <f t="shared" si="201"/>
        <v>10310</v>
      </c>
      <c r="I2010" s="23">
        <f t="shared" si="202"/>
        <v>10311</v>
      </c>
      <c r="J2010" s="71" t="s">
        <v>420</v>
      </c>
      <c r="K2010" s="70">
        <f t="shared" si="203"/>
        <v>172</v>
      </c>
      <c r="L2010" s="34" t="s">
        <v>104</v>
      </c>
      <c r="M2010" s="34" t="s">
        <v>51</v>
      </c>
      <c r="N2010" s="34" t="s">
        <v>77</v>
      </c>
    </row>
    <row r="2011" spans="1:14" ht="15" hidden="1" customHeight="1" outlineLevel="2" x14ac:dyDescent="0.25">
      <c r="A2011" s="34"/>
      <c r="B2011" s="33" t="str">
        <f t="shared" si="197"/>
        <v>kVARh - Circuit 61</v>
      </c>
      <c r="C2011" s="34">
        <f t="shared" si="198"/>
        <v>61</v>
      </c>
      <c r="D2011" s="28">
        <f t="shared" si="199"/>
        <v>5600</v>
      </c>
      <c r="E2011" s="27">
        <f t="shared" si="200"/>
        <v>5601</v>
      </c>
      <c r="F2011" s="29">
        <v>5060</v>
      </c>
      <c r="G2011" s="23" t="s">
        <v>145</v>
      </c>
      <c r="H2011" s="21">
        <f t="shared" si="201"/>
        <v>10312</v>
      </c>
      <c r="I2011" s="23">
        <f t="shared" si="202"/>
        <v>10313</v>
      </c>
      <c r="J2011" s="71" t="s">
        <v>420</v>
      </c>
      <c r="K2011" s="70">
        <f t="shared" si="203"/>
        <v>173</v>
      </c>
      <c r="L2011" s="34" t="s">
        <v>104</v>
      </c>
      <c r="M2011" s="34" t="s">
        <v>51</v>
      </c>
      <c r="N2011" s="34" t="s">
        <v>77</v>
      </c>
    </row>
    <row r="2012" spans="1:14" ht="15" hidden="1" customHeight="1" outlineLevel="2" x14ac:dyDescent="0.25">
      <c r="A2012" s="34"/>
      <c r="B2012" s="33" t="str">
        <f t="shared" si="197"/>
        <v>kVARh - Circuit 62</v>
      </c>
      <c r="C2012" s="34">
        <f t="shared" si="198"/>
        <v>62</v>
      </c>
      <c r="D2012" s="28">
        <f t="shared" si="199"/>
        <v>5602</v>
      </c>
      <c r="E2012" s="27">
        <f t="shared" si="200"/>
        <v>5603</v>
      </c>
      <c r="F2012" s="29">
        <v>5061</v>
      </c>
      <c r="G2012" s="23" t="s">
        <v>145</v>
      </c>
      <c r="H2012" s="21">
        <f t="shared" si="201"/>
        <v>10314</v>
      </c>
      <c r="I2012" s="23">
        <f t="shared" si="202"/>
        <v>10315</v>
      </c>
      <c r="J2012" s="71" t="s">
        <v>420</v>
      </c>
      <c r="K2012" s="70">
        <f t="shared" si="203"/>
        <v>174</v>
      </c>
      <c r="L2012" s="34" t="s">
        <v>104</v>
      </c>
      <c r="M2012" s="34" t="s">
        <v>51</v>
      </c>
      <c r="N2012" s="34" t="s">
        <v>77</v>
      </c>
    </row>
    <row r="2013" spans="1:14" ht="15" hidden="1" customHeight="1" outlineLevel="2" x14ac:dyDescent="0.25">
      <c r="A2013" s="34"/>
      <c r="B2013" s="33" t="str">
        <f t="shared" si="197"/>
        <v>kVARh - Circuit 63</v>
      </c>
      <c r="C2013" s="34">
        <f t="shared" si="198"/>
        <v>63</v>
      </c>
      <c r="D2013" s="28">
        <f t="shared" si="199"/>
        <v>5604</v>
      </c>
      <c r="E2013" s="27">
        <f t="shared" si="200"/>
        <v>5605</v>
      </c>
      <c r="F2013" s="29">
        <v>5062</v>
      </c>
      <c r="G2013" s="23" t="s">
        <v>145</v>
      </c>
      <c r="H2013" s="21">
        <f t="shared" si="201"/>
        <v>10316</v>
      </c>
      <c r="I2013" s="23">
        <f t="shared" si="202"/>
        <v>10317</v>
      </c>
      <c r="J2013" s="71" t="s">
        <v>420</v>
      </c>
      <c r="K2013" s="70">
        <f t="shared" si="203"/>
        <v>175</v>
      </c>
      <c r="L2013" s="34" t="s">
        <v>104</v>
      </c>
      <c r="M2013" s="34" t="s">
        <v>51</v>
      </c>
      <c r="N2013" s="34" t="s">
        <v>77</v>
      </c>
    </row>
    <row r="2014" spans="1:14" ht="15" hidden="1" customHeight="1" outlineLevel="2" x14ac:dyDescent="0.25">
      <c r="A2014" s="34"/>
      <c r="B2014" s="33" t="str">
        <f t="shared" si="197"/>
        <v>kVARh - Circuit 64</v>
      </c>
      <c r="C2014" s="34">
        <f t="shared" si="198"/>
        <v>64</v>
      </c>
      <c r="D2014" s="28">
        <f t="shared" si="199"/>
        <v>5606</v>
      </c>
      <c r="E2014" s="27">
        <f t="shared" si="200"/>
        <v>5607</v>
      </c>
      <c r="F2014" s="29">
        <v>5063</v>
      </c>
      <c r="G2014" s="23" t="s">
        <v>145</v>
      </c>
      <c r="H2014" s="21">
        <f t="shared" si="201"/>
        <v>10318</v>
      </c>
      <c r="I2014" s="23">
        <f t="shared" si="202"/>
        <v>10319</v>
      </c>
      <c r="J2014" s="71" t="s">
        <v>420</v>
      </c>
      <c r="K2014" s="70">
        <f t="shared" si="203"/>
        <v>176</v>
      </c>
      <c r="L2014" s="34" t="s">
        <v>104</v>
      </c>
      <c r="M2014" s="34" t="s">
        <v>51</v>
      </c>
      <c r="N2014" s="34" t="s">
        <v>77</v>
      </c>
    </row>
    <row r="2015" spans="1:14" ht="15" hidden="1" customHeight="1" outlineLevel="2" x14ac:dyDescent="0.25">
      <c r="A2015" s="34"/>
      <c r="B2015" s="33" t="str">
        <f t="shared" si="197"/>
        <v>kVARh - Circuit 65</v>
      </c>
      <c r="C2015" s="34">
        <f t="shared" si="198"/>
        <v>65</v>
      </c>
      <c r="D2015" s="28">
        <f t="shared" si="199"/>
        <v>5608</v>
      </c>
      <c r="E2015" s="27">
        <f t="shared" si="200"/>
        <v>5609</v>
      </c>
      <c r="F2015" s="29">
        <v>5064</v>
      </c>
      <c r="G2015" s="23" t="s">
        <v>145</v>
      </c>
      <c r="H2015" s="21">
        <f t="shared" si="201"/>
        <v>10320</v>
      </c>
      <c r="I2015" s="23">
        <f t="shared" si="202"/>
        <v>10321</v>
      </c>
      <c r="J2015" s="71" t="s">
        <v>420</v>
      </c>
      <c r="K2015" s="70">
        <f t="shared" si="203"/>
        <v>177</v>
      </c>
      <c r="L2015" s="34" t="s">
        <v>104</v>
      </c>
      <c r="M2015" s="34" t="s">
        <v>51</v>
      </c>
      <c r="N2015" s="34" t="s">
        <v>77</v>
      </c>
    </row>
    <row r="2016" spans="1:14" ht="15" hidden="1" customHeight="1" outlineLevel="2" x14ac:dyDescent="0.25">
      <c r="A2016" s="34"/>
      <c r="B2016" s="33" t="str">
        <f t="shared" ref="B2016:B2046" si="204">CONCATENATE("kVARh - Circuit ",C2016)</f>
        <v>kVARh - Circuit 66</v>
      </c>
      <c r="C2016" s="34">
        <f t="shared" si="198"/>
        <v>66</v>
      </c>
      <c r="D2016" s="28">
        <f t="shared" si="199"/>
        <v>5610</v>
      </c>
      <c r="E2016" s="27">
        <f t="shared" si="200"/>
        <v>5611</v>
      </c>
      <c r="F2016" s="29">
        <v>5065</v>
      </c>
      <c r="G2016" s="23" t="s">
        <v>145</v>
      </c>
      <c r="H2016" s="21">
        <f t="shared" si="201"/>
        <v>10322</v>
      </c>
      <c r="I2016" s="23">
        <f t="shared" si="202"/>
        <v>10323</v>
      </c>
      <c r="J2016" s="71" t="s">
        <v>420</v>
      </c>
      <c r="K2016" s="70">
        <f t="shared" si="203"/>
        <v>178</v>
      </c>
      <c r="L2016" s="34" t="s">
        <v>104</v>
      </c>
      <c r="M2016" s="34" t="s">
        <v>51</v>
      </c>
      <c r="N2016" s="34" t="s">
        <v>77</v>
      </c>
    </row>
    <row r="2017" spans="1:14" ht="15" hidden="1" customHeight="1" outlineLevel="2" x14ac:dyDescent="0.25">
      <c r="A2017" s="34"/>
      <c r="B2017" s="33" t="str">
        <f t="shared" si="204"/>
        <v>kVARh - Circuit 67</v>
      </c>
      <c r="C2017" s="34">
        <f t="shared" ref="C2017:C2046" si="205">C2016+1</f>
        <v>67</v>
      </c>
      <c r="D2017" s="28">
        <f t="shared" ref="D2017:D2046" si="206">E2016+1</f>
        <v>5612</v>
      </c>
      <c r="E2017" s="27">
        <f t="shared" ref="E2017:E2046" si="207">+D2017+1</f>
        <v>5613</v>
      </c>
      <c r="F2017" s="29">
        <v>5066</v>
      </c>
      <c r="G2017" s="23" t="s">
        <v>145</v>
      </c>
      <c r="H2017" s="21">
        <f t="shared" ref="H2017:H2046" si="208">I2016+1</f>
        <v>10324</v>
      </c>
      <c r="I2017" s="23">
        <f t="shared" ref="I2017:I2046" si="209">+H2017+1</f>
        <v>10325</v>
      </c>
      <c r="J2017" s="71" t="s">
        <v>420</v>
      </c>
      <c r="K2017" s="70">
        <f t="shared" ref="K2017:K2046" si="210">K2016+1</f>
        <v>179</v>
      </c>
      <c r="L2017" s="34" t="s">
        <v>104</v>
      </c>
      <c r="M2017" s="34" t="s">
        <v>51</v>
      </c>
      <c r="N2017" s="34" t="s">
        <v>77</v>
      </c>
    </row>
    <row r="2018" spans="1:14" ht="15" hidden="1" customHeight="1" outlineLevel="2" x14ac:dyDescent="0.25">
      <c r="A2018" s="34"/>
      <c r="B2018" s="33" t="str">
        <f t="shared" si="204"/>
        <v>kVARh - Circuit 68</v>
      </c>
      <c r="C2018" s="34">
        <f t="shared" si="205"/>
        <v>68</v>
      </c>
      <c r="D2018" s="28">
        <f t="shared" si="206"/>
        <v>5614</v>
      </c>
      <c r="E2018" s="27">
        <f t="shared" si="207"/>
        <v>5615</v>
      </c>
      <c r="F2018" s="29">
        <v>5067</v>
      </c>
      <c r="G2018" s="23" t="s">
        <v>145</v>
      </c>
      <c r="H2018" s="21">
        <f t="shared" si="208"/>
        <v>10326</v>
      </c>
      <c r="I2018" s="23">
        <f t="shared" si="209"/>
        <v>10327</v>
      </c>
      <c r="J2018" s="71" t="s">
        <v>420</v>
      </c>
      <c r="K2018" s="70">
        <f t="shared" si="210"/>
        <v>180</v>
      </c>
      <c r="L2018" s="34" t="s">
        <v>104</v>
      </c>
      <c r="M2018" s="34" t="s">
        <v>51</v>
      </c>
      <c r="N2018" s="34" t="s">
        <v>77</v>
      </c>
    </row>
    <row r="2019" spans="1:14" ht="15" hidden="1" customHeight="1" outlineLevel="2" x14ac:dyDescent="0.25">
      <c r="A2019" s="34"/>
      <c r="B2019" s="33" t="str">
        <f t="shared" si="204"/>
        <v>kVARh - Circuit 69</v>
      </c>
      <c r="C2019" s="34">
        <f t="shared" si="205"/>
        <v>69</v>
      </c>
      <c r="D2019" s="28">
        <f t="shared" si="206"/>
        <v>5616</v>
      </c>
      <c r="E2019" s="27">
        <f t="shared" si="207"/>
        <v>5617</v>
      </c>
      <c r="F2019" s="29">
        <v>5068</v>
      </c>
      <c r="G2019" s="23" t="s">
        <v>145</v>
      </c>
      <c r="H2019" s="21">
        <f t="shared" si="208"/>
        <v>10328</v>
      </c>
      <c r="I2019" s="23">
        <f t="shared" si="209"/>
        <v>10329</v>
      </c>
      <c r="J2019" s="71" t="s">
        <v>420</v>
      </c>
      <c r="K2019" s="70">
        <f t="shared" si="210"/>
        <v>181</v>
      </c>
      <c r="L2019" s="34" t="s">
        <v>104</v>
      </c>
      <c r="M2019" s="34" t="s">
        <v>51</v>
      </c>
      <c r="N2019" s="34" t="s">
        <v>77</v>
      </c>
    </row>
    <row r="2020" spans="1:14" ht="15" hidden="1" customHeight="1" outlineLevel="2" x14ac:dyDescent="0.25">
      <c r="A2020" s="34"/>
      <c r="B2020" s="33" t="str">
        <f t="shared" si="204"/>
        <v>kVARh - Circuit 70</v>
      </c>
      <c r="C2020" s="34">
        <f t="shared" si="205"/>
        <v>70</v>
      </c>
      <c r="D2020" s="28">
        <f t="shared" si="206"/>
        <v>5618</v>
      </c>
      <c r="E2020" s="27">
        <f t="shared" si="207"/>
        <v>5619</v>
      </c>
      <c r="F2020" s="29">
        <v>5069</v>
      </c>
      <c r="G2020" s="23" t="s">
        <v>145</v>
      </c>
      <c r="H2020" s="21">
        <f t="shared" si="208"/>
        <v>10330</v>
      </c>
      <c r="I2020" s="23">
        <f t="shared" si="209"/>
        <v>10331</v>
      </c>
      <c r="J2020" s="71" t="s">
        <v>420</v>
      </c>
      <c r="K2020" s="70">
        <f t="shared" si="210"/>
        <v>182</v>
      </c>
      <c r="L2020" s="34" t="s">
        <v>104</v>
      </c>
      <c r="M2020" s="34" t="s">
        <v>51</v>
      </c>
      <c r="N2020" s="34" t="s">
        <v>77</v>
      </c>
    </row>
    <row r="2021" spans="1:14" ht="15" hidden="1" customHeight="1" outlineLevel="2" x14ac:dyDescent="0.25">
      <c r="A2021" s="34"/>
      <c r="B2021" s="33" t="str">
        <f t="shared" si="204"/>
        <v>kVARh - Circuit 71</v>
      </c>
      <c r="C2021" s="34">
        <f t="shared" si="205"/>
        <v>71</v>
      </c>
      <c r="D2021" s="28">
        <f t="shared" si="206"/>
        <v>5620</v>
      </c>
      <c r="E2021" s="27">
        <f t="shared" si="207"/>
        <v>5621</v>
      </c>
      <c r="F2021" s="29">
        <v>5070</v>
      </c>
      <c r="G2021" s="23" t="s">
        <v>145</v>
      </c>
      <c r="H2021" s="21">
        <f t="shared" si="208"/>
        <v>10332</v>
      </c>
      <c r="I2021" s="23">
        <f t="shared" si="209"/>
        <v>10333</v>
      </c>
      <c r="J2021" s="71" t="s">
        <v>420</v>
      </c>
      <c r="K2021" s="70">
        <f t="shared" si="210"/>
        <v>183</v>
      </c>
      <c r="L2021" s="34" t="s">
        <v>104</v>
      </c>
      <c r="M2021" s="34" t="s">
        <v>51</v>
      </c>
      <c r="N2021" s="34" t="s">
        <v>77</v>
      </c>
    </row>
    <row r="2022" spans="1:14" ht="15" hidden="1" customHeight="1" outlineLevel="2" x14ac:dyDescent="0.25">
      <c r="A2022" s="34"/>
      <c r="B2022" s="33" t="str">
        <f t="shared" si="204"/>
        <v>kVARh - Circuit 72</v>
      </c>
      <c r="C2022" s="34">
        <f t="shared" si="205"/>
        <v>72</v>
      </c>
      <c r="D2022" s="28">
        <f t="shared" si="206"/>
        <v>5622</v>
      </c>
      <c r="E2022" s="27">
        <f t="shared" si="207"/>
        <v>5623</v>
      </c>
      <c r="F2022" s="29">
        <v>5071</v>
      </c>
      <c r="G2022" s="23" t="s">
        <v>145</v>
      </c>
      <c r="H2022" s="21">
        <f t="shared" si="208"/>
        <v>10334</v>
      </c>
      <c r="I2022" s="23">
        <f t="shared" si="209"/>
        <v>10335</v>
      </c>
      <c r="J2022" s="71" t="s">
        <v>420</v>
      </c>
      <c r="K2022" s="70">
        <f t="shared" si="210"/>
        <v>184</v>
      </c>
      <c r="L2022" s="34" t="s">
        <v>104</v>
      </c>
      <c r="M2022" s="34" t="s">
        <v>51</v>
      </c>
      <c r="N2022" s="34" t="s">
        <v>77</v>
      </c>
    </row>
    <row r="2023" spans="1:14" ht="15" hidden="1" customHeight="1" outlineLevel="2" x14ac:dyDescent="0.25">
      <c r="A2023" s="34"/>
      <c r="B2023" s="33" t="str">
        <f t="shared" si="204"/>
        <v>kVARh - Circuit 73</v>
      </c>
      <c r="C2023" s="34">
        <f t="shared" si="205"/>
        <v>73</v>
      </c>
      <c r="D2023" s="28">
        <f t="shared" si="206"/>
        <v>5624</v>
      </c>
      <c r="E2023" s="27">
        <f t="shared" si="207"/>
        <v>5625</v>
      </c>
      <c r="F2023" s="29">
        <v>5072</v>
      </c>
      <c r="G2023" s="23" t="s">
        <v>145</v>
      </c>
      <c r="H2023" s="21">
        <f t="shared" si="208"/>
        <v>10336</v>
      </c>
      <c r="I2023" s="23">
        <f t="shared" si="209"/>
        <v>10337</v>
      </c>
      <c r="J2023" s="71" t="s">
        <v>420</v>
      </c>
      <c r="K2023" s="70">
        <f t="shared" si="210"/>
        <v>185</v>
      </c>
      <c r="L2023" s="34" t="s">
        <v>104</v>
      </c>
      <c r="M2023" s="34" t="s">
        <v>51</v>
      </c>
      <c r="N2023" s="34" t="s">
        <v>77</v>
      </c>
    </row>
    <row r="2024" spans="1:14" ht="15" hidden="1" customHeight="1" outlineLevel="2" x14ac:dyDescent="0.25">
      <c r="A2024" s="34"/>
      <c r="B2024" s="33" t="str">
        <f t="shared" si="204"/>
        <v>kVARh - Circuit 74</v>
      </c>
      <c r="C2024" s="34">
        <f t="shared" si="205"/>
        <v>74</v>
      </c>
      <c r="D2024" s="28">
        <f t="shared" si="206"/>
        <v>5626</v>
      </c>
      <c r="E2024" s="27">
        <f t="shared" si="207"/>
        <v>5627</v>
      </c>
      <c r="F2024" s="29">
        <v>5073</v>
      </c>
      <c r="G2024" s="23" t="s">
        <v>145</v>
      </c>
      <c r="H2024" s="21">
        <f t="shared" si="208"/>
        <v>10338</v>
      </c>
      <c r="I2024" s="23">
        <f t="shared" si="209"/>
        <v>10339</v>
      </c>
      <c r="J2024" s="71" t="s">
        <v>420</v>
      </c>
      <c r="K2024" s="70">
        <f t="shared" si="210"/>
        <v>186</v>
      </c>
      <c r="L2024" s="34" t="s">
        <v>104</v>
      </c>
      <c r="M2024" s="34" t="s">
        <v>51</v>
      </c>
      <c r="N2024" s="34" t="s">
        <v>77</v>
      </c>
    </row>
    <row r="2025" spans="1:14" ht="15" hidden="1" customHeight="1" outlineLevel="2" x14ac:dyDescent="0.25">
      <c r="A2025" s="34"/>
      <c r="B2025" s="33" t="str">
        <f t="shared" si="204"/>
        <v>kVARh - Circuit 75</v>
      </c>
      <c r="C2025" s="34">
        <f t="shared" si="205"/>
        <v>75</v>
      </c>
      <c r="D2025" s="28">
        <f t="shared" si="206"/>
        <v>5628</v>
      </c>
      <c r="E2025" s="27">
        <f t="shared" si="207"/>
        <v>5629</v>
      </c>
      <c r="F2025" s="29">
        <v>5074</v>
      </c>
      <c r="G2025" s="23" t="s">
        <v>145</v>
      </c>
      <c r="H2025" s="21">
        <f t="shared" si="208"/>
        <v>10340</v>
      </c>
      <c r="I2025" s="23">
        <f t="shared" si="209"/>
        <v>10341</v>
      </c>
      <c r="J2025" s="71" t="s">
        <v>420</v>
      </c>
      <c r="K2025" s="70">
        <f t="shared" si="210"/>
        <v>187</v>
      </c>
      <c r="L2025" s="34" t="s">
        <v>104</v>
      </c>
      <c r="M2025" s="34" t="s">
        <v>51</v>
      </c>
      <c r="N2025" s="34" t="s">
        <v>77</v>
      </c>
    </row>
    <row r="2026" spans="1:14" ht="15" hidden="1" customHeight="1" outlineLevel="2" x14ac:dyDescent="0.25">
      <c r="A2026" s="34"/>
      <c r="B2026" s="33" t="str">
        <f t="shared" si="204"/>
        <v>kVARh - Circuit 76</v>
      </c>
      <c r="C2026" s="34">
        <f t="shared" si="205"/>
        <v>76</v>
      </c>
      <c r="D2026" s="28">
        <f t="shared" si="206"/>
        <v>5630</v>
      </c>
      <c r="E2026" s="27">
        <f t="shared" si="207"/>
        <v>5631</v>
      </c>
      <c r="F2026" s="29">
        <v>5075</v>
      </c>
      <c r="G2026" s="23" t="s">
        <v>145</v>
      </c>
      <c r="H2026" s="21">
        <f t="shared" si="208"/>
        <v>10342</v>
      </c>
      <c r="I2026" s="23">
        <f t="shared" si="209"/>
        <v>10343</v>
      </c>
      <c r="J2026" s="71" t="s">
        <v>420</v>
      </c>
      <c r="K2026" s="70">
        <f t="shared" si="210"/>
        <v>188</v>
      </c>
      <c r="L2026" s="34" t="s">
        <v>104</v>
      </c>
      <c r="M2026" s="34" t="s">
        <v>51</v>
      </c>
      <c r="N2026" s="34" t="s">
        <v>77</v>
      </c>
    </row>
    <row r="2027" spans="1:14" ht="15" hidden="1" customHeight="1" outlineLevel="2" x14ac:dyDescent="0.25">
      <c r="A2027" s="34"/>
      <c r="B2027" s="33" t="str">
        <f t="shared" si="204"/>
        <v>kVARh - Circuit 77</v>
      </c>
      <c r="C2027" s="34">
        <f t="shared" si="205"/>
        <v>77</v>
      </c>
      <c r="D2027" s="28">
        <f t="shared" si="206"/>
        <v>5632</v>
      </c>
      <c r="E2027" s="27">
        <f t="shared" si="207"/>
        <v>5633</v>
      </c>
      <c r="F2027" s="29">
        <v>5076</v>
      </c>
      <c r="G2027" s="23" t="s">
        <v>145</v>
      </c>
      <c r="H2027" s="21">
        <f t="shared" si="208"/>
        <v>10344</v>
      </c>
      <c r="I2027" s="23">
        <f t="shared" si="209"/>
        <v>10345</v>
      </c>
      <c r="J2027" s="71" t="s">
        <v>420</v>
      </c>
      <c r="K2027" s="70">
        <f t="shared" si="210"/>
        <v>189</v>
      </c>
      <c r="L2027" s="34" t="s">
        <v>104</v>
      </c>
      <c r="M2027" s="34" t="s">
        <v>51</v>
      </c>
      <c r="N2027" s="34" t="s">
        <v>77</v>
      </c>
    </row>
    <row r="2028" spans="1:14" ht="15" hidden="1" customHeight="1" outlineLevel="2" x14ac:dyDescent="0.25">
      <c r="A2028" s="34"/>
      <c r="B2028" s="33" t="str">
        <f t="shared" si="204"/>
        <v>kVARh - Circuit 78</v>
      </c>
      <c r="C2028" s="34">
        <f t="shared" si="205"/>
        <v>78</v>
      </c>
      <c r="D2028" s="28">
        <f t="shared" si="206"/>
        <v>5634</v>
      </c>
      <c r="E2028" s="27">
        <f t="shared" si="207"/>
        <v>5635</v>
      </c>
      <c r="F2028" s="29">
        <v>5077</v>
      </c>
      <c r="G2028" s="23" t="s">
        <v>145</v>
      </c>
      <c r="H2028" s="21">
        <f t="shared" si="208"/>
        <v>10346</v>
      </c>
      <c r="I2028" s="23">
        <f t="shared" si="209"/>
        <v>10347</v>
      </c>
      <c r="J2028" s="71" t="s">
        <v>420</v>
      </c>
      <c r="K2028" s="70">
        <f t="shared" si="210"/>
        <v>190</v>
      </c>
      <c r="L2028" s="34" t="s">
        <v>104</v>
      </c>
      <c r="M2028" s="34" t="s">
        <v>51</v>
      </c>
      <c r="N2028" s="34" t="s">
        <v>77</v>
      </c>
    </row>
    <row r="2029" spans="1:14" ht="15" hidden="1" customHeight="1" outlineLevel="2" x14ac:dyDescent="0.25">
      <c r="A2029" s="34"/>
      <c r="B2029" s="33" t="str">
        <f t="shared" si="204"/>
        <v>kVARh - Circuit 79</v>
      </c>
      <c r="C2029" s="34">
        <f t="shared" si="205"/>
        <v>79</v>
      </c>
      <c r="D2029" s="28">
        <f t="shared" si="206"/>
        <v>5636</v>
      </c>
      <c r="E2029" s="27">
        <f t="shared" si="207"/>
        <v>5637</v>
      </c>
      <c r="F2029" s="29">
        <v>5078</v>
      </c>
      <c r="G2029" s="23" t="s">
        <v>145</v>
      </c>
      <c r="H2029" s="21">
        <f t="shared" si="208"/>
        <v>10348</v>
      </c>
      <c r="I2029" s="23">
        <f t="shared" si="209"/>
        <v>10349</v>
      </c>
      <c r="J2029" s="71" t="s">
        <v>420</v>
      </c>
      <c r="K2029" s="70">
        <f t="shared" si="210"/>
        <v>191</v>
      </c>
      <c r="L2029" s="34" t="s">
        <v>104</v>
      </c>
      <c r="M2029" s="34" t="s">
        <v>51</v>
      </c>
      <c r="N2029" s="34" t="s">
        <v>77</v>
      </c>
    </row>
    <row r="2030" spans="1:14" ht="15" hidden="1" customHeight="1" outlineLevel="2" x14ac:dyDescent="0.25">
      <c r="A2030" s="34"/>
      <c r="B2030" s="33" t="str">
        <f t="shared" si="204"/>
        <v>kVARh - Circuit 80</v>
      </c>
      <c r="C2030" s="34">
        <f t="shared" si="205"/>
        <v>80</v>
      </c>
      <c r="D2030" s="28">
        <f t="shared" si="206"/>
        <v>5638</v>
      </c>
      <c r="E2030" s="27">
        <f t="shared" si="207"/>
        <v>5639</v>
      </c>
      <c r="F2030" s="29">
        <v>5079</v>
      </c>
      <c r="G2030" s="23" t="s">
        <v>145</v>
      </c>
      <c r="H2030" s="21">
        <f t="shared" si="208"/>
        <v>10350</v>
      </c>
      <c r="I2030" s="23">
        <f t="shared" si="209"/>
        <v>10351</v>
      </c>
      <c r="J2030" s="71" t="s">
        <v>420</v>
      </c>
      <c r="K2030" s="70">
        <f t="shared" si="210"/>
        <v>192</v>
      </c>
      <c r="L2030" s="34" t="s">
        <v>104</v>
      </c>
      <c r="M2030" s="34" t="s">
        <v>51</v>
      </c>
      <c r="N2030" s="34" t="s">
        <v>77</v>
      </c>
    </row>
    <row r="2031" spans="1:14" ht="15" hidden="1" customHeight="1" outlineLevel="2" x14ac:dyDescent="0.25">
      <c r="A2031" s="34"/>
      <c r="B2031" s="33" t="str">
        <f t="shared" si="204"/>
        <v>kVARh - Circuit 81</v>
      </c>
      <c r="C2031" s="34">
        <f t="shared" si="205"/>
        <v>81</v>
      </c>
      <c r="D2031" s="28">
        <f t="shared" si="206"/>
        <v>5640</v>
      </c>
      <c r="E2031" s="27">
        <f t="shared" si="207"/>
        <v>5641</v>
      </c>
      <c r="F2031" s="29">
        <v>5080</v>
      </c>
      <c r="G2031" s="23" t="s">
        <v>145</v>
      </c>
      <c r="H2031" s="21">
        <f t="shared" si="208"/>
        <v>10352</v>
      </c>
      <c r="I2031" s="23">
        <f t="shared" si="209"/>
        <v>10353</v>
      </c>
      <c r="J2031" s="71" t="s">
        <v>420</v>
      </c>
      <c r="K2031" s="70">
        <f t="shared" si="210"/>
        <v>193</v>
      </c>
      <c r="L2031" s="34" t="s">
        <v>104</v>
      </c>
      <c r="M2031" s="34" t="s">
        <v>51</v>
      </c>
      <c r="N2031" s="34" t="s">
        <v>77</v>
      </c>
    </row>
    <row r="2032" spans="1:14" ht="15" hidden="1" customHeight="1" outlineLevel="2" x14ac:dyDescent="0.25">
      <c r="A2032" s="34"/>
      <c r="B2032" s="33" t="str">
        <f t="shared" si="204"/>
        <v>kVARh - Circuit 82</v>
      </c>
      <c r="C2032" s="34">
        <f t="shared" si="205"/>
        <v>82</v>
      </c>
      <c r="D2032" s="28">
        <f t="shared" si="206"/>
        <v>5642</v>
      </c>
      <c r="E2032" s="27">
        <f t="shared" si="207"/>
        <v>5643</v>
      </c>
      <c r="F2032" s="29">
        <v>5081</v>
      </c>
      <c r="G2032" s="23" t="s">
        <v>145</v>
      </c>
      <c r="H2032" s="21">
        <f t="shared" si="208"/>
        <v>10354</v>
      </c>
      <c r="I2032" s="23">
        <f t="shared" si="209"/>
        <v>10355</v>
      </c>
      <c r="J2032" s="71" t="s">
        <v>420</v>
      </c>
      <c r="K2032" s="70">
        <f t="shared" si="210"/>
        <v>194</v>
      </c>
      <c r="L2032" s="34" t="s">
        <v>104</v>
      </c>
      <c r="M2032" s="34" t="s">
        <v>51</v>
      </c>
      <c r="N2032" s="34" t="s">
        <v>77</v>
      </c>
    </row>
    <row r="2033" spans="1:16" ht="15" hidden="1" customHeight="1" outlineLevel="2" x14ac:dyDescent="0.25">
      <c r="A2033" s="34"/>
      <c r="B2033" s="33" t="str">
        <f t="shared" si="204"/>
        <v>kVARh - Circuit 83</v>
      </c>
      <c r="C2033" s="34">
        <f t="shared" si="205"/>
        <v>83</v>
      </c>
      <c r="D2033" s="28">
        <f t="shared" si="206"/>
        <v>5644</v>
      </c>
      <c r="E2033" s="27">
        <f t="shared" si="207"/>
        <v>5645</v>
      </c>
      <c r="F2033" s="29">
        <v>5082</v>
      </c>
      <c r="G2033" s="23" t="s">
        <v>145</v>
      </c>
      <c r="H2033" s="21">
        <f t="shared" si="208"/>
        <v>10356</v>
      </c>
      <c r="I2033" s="23">
        <f t="shared" si="209"/>
        <v>10357</v>
      </c>
      <c r="J2033" s="71" t="s">
        <v>420</v>
      </c>
      <c r="K2033" s="70">
        <f t="shared" si="210"/>
        <v>195</v>
      </c>
      <c r="L2033" s="34" t="s">
        <v>104</v>
      </c>
      <c r="M2033" s="34" t="s">
        <v>51</v>
      </c>
      <c r="N2033" s="34" t="s">
        <v>77</v>
      </c>
    </row>
    <row r="2034" spans="1:16" ht="15" hidden="1" customHeight="1" outlineLevel="2" x14ac:dyDescent="0.25">
      <c r="A2034" s="34"/>
      <c r="B2034" s="33" t="str">
        <f t="shared" si="204"/>
        <v>kVARh - Circuit 84</v>
      </c>
      <c r="C2034" s="34">
        <f t="shared" si="205"/>
        <v>84</v>
      </c>
      <c r="D2034" s="28">
        <f t="shared" si="206"/>
        <v>5646</v>
      </c>
      <c r="E2034" s="27">
        <f t="shared" si="207"/>
        <v>5647</v>
      </c>
      <c r="F2034" s="29">
        <v>5083</v>
      </c>
      <c r="G2034" s="23" t="s">
        <v>145</v>
      </c>
      <c r="H2034" s="21">
        <f t="shared" si="208"/>
        <v>10358</v>
      </c>
      <c r="I2034" s="23">
        <f t="shared" si="209"/>
        <v>10359</v>
      </c>
      <c r="J2034" s="71" t="s">
        <v>420</v>
      </c>
      <c r="K2034" s="70">
        <f t="shared" si="210"/>
        <v>196</v>
      </c>
      <c r="L2034" s="34" t="s">
        <v>104</v>
      </c>
      <c r="M2034" s="34" t="s">
        <v>51</v>
      </c>
      <c r="N2034" s="34" t="s">
        <v>77</v>
      </c>
    </row>
    <row r="2035" spans="1:16" ht="15" hidden="1" customHeight="1" outlineLevel="2" x14ac:dyDescent="0.25">
      <c r="A2035" s="34"/>
      <c r="B2035" s="33" t="str">
        <f t="shared" si="204"/>
        <v>kVARh - Circuit 85</v>
      </c>
      <c r="C2035" s="34">
        <f t="shared" si="205"/>
        <v>85</v>
      </c>
      <c r="D2035" s="28">
        <f t="shared" si="206"/>
        <v>5648</v>
      </c>
      <c r="E2035" s="27">
        <f t="shared" si="207"/>
        <v>5649</v>
      </c>
      <c r="F2035" s="29">
        <v>5084</v>
      </c>
      <c r="G2035" s="23" t="s">
        <v>145</v>
      </c>
      <c r="H2035" s="21">
        <f t="shared" si="208"/>
        <v>10360</v>
      </c>
      <c r="I2035" s="23">
        <f t="shared" si="209"/>
        <v>10361</v>
      </c>
      <c r="J2035" s="71" t="s">
        <v>420</v>
      </c>
      <c r="K2035" s="70">
        <f t="shared" si="210"/>
        <v>197</v>
      </c>
      <c r="L2035" s="34" t="s">
        <v>104</v>
      </c>
      <c r="M2035" s="34" t="s">
        <v>51</v>
      </c>
      <c r="N2035" s="34" t="s">
        <v>77</v>
      </c>
    </row>
    <row r="2036" spans="1:16" ht="15" hidden="1" customHeight="1" outlineLevel="2" x14ac:dyDescent="0.25">
      <c r="A2036" s="34"/>
      <c r="B2036" s="33" t="str">
        <f t="shared" si="204"/>
        <v>kVARh - Circuit 86</v>
      </c>
      <c r="C2036" s="34">
        <f t="shared" si="205"/>
        <v>86</v>
      </c>
      <c r="D2036" s="28">
        <f t="shared" si="206"/>
        <v>5650</v>
      </c>
      <c r="E2036" s="27">
        <f t="shared" si="207"/>
        <v>5651</v>
      </c>
      <c r="F2036" s="29">
        <v>5085</v>
      </c>
      <c r="G2036" s="23" t="s">
        <v>145</v>
      </c>
      <c r="H2036" s="21">
        <f t="shared" si="208"/>
        <v>10362</v>
      </c>
      <c r="I2036" s="23">
        <f t="shared" si="209"/>
        <v>10363</v>
      </c>
      <c r="J2036" s="71" t="s">
        <v>420</v>
      </c>
      <c r="K2036" s="70">
        <f t="shared" si="210"/>
        <v>198</v>
      </c>
      <c r="L2036" s="34" t="s">
        <v>104</v>
      </c>
      <c r="M2036" s="34" t="s">
        <v>51</v>
      </c>
      <c r="N2036" s="34" t="s">
        <v>77</v>
      </c>
    </row>
    <row r="2037" spans="1:16" ht="15" hidden="1" customHeight="1" outlineLevel="2" x14ac:dyDescent="0.25">
      <c r="A2037" s="34"/>
      <c r="B2037" s="33" t="str">
        <f t="shared" si="204"/>
        <v>kVARh - Circuit 87</v>
      </c>
      <c r="C2037" s="34">
        <f t="shared" si="205"/>
        <v>87</v>
      </c>
      <c r="D2037" s="28">
        <f t="shared" si="206"/>
        <v>5652</v>
      </c>
      <c r="E2037" s="27">
        <f t="shared" si="207"/>
        <v>5653</v>
      </c>
      <c r="F2037" s="29">
        <v>5086</v>
      </c>
      <c r="G2037" s="23" t="s">
        <v>145</v>
      </c>
      <c r="H2037" s="21">
        <f t="shared" si="208"/>
        <v>10364</v>
      </c>
      <c r="I2037" s="23">
        <f t="shared" si="209"/>
        <v>10365</v>
      </c>
      <c r="J2037" s="71" t="s">
        <v>420</v>
      </c>
      <c r="K2037" s="70">
        <f t="shared" si="210"/>
        <v>199</v>
      </c>
      <c r="L2037" s="34" t="s">
        <v>104</v>
      </c>
      <c r="M2037" s="34" t="s">
        <v>51</v>
      </c>
      <c r="N2037" s="34" t="s">
        <v>77</v>
      </c>
    </row>
    <row r="2038" spans="1:16" ht="15" hidden="1" customHeight="1" outlineLevel="2" x14ac:dyDescent="0.25">
      <c r="A2038" s="34"/>
      <c r="B2038" s="33" t="str">
        <f t="shared" si="204"/>
        <v>kVARh - Circuit 88</v>
      </c>
      <c r="C2038" s="34">
        <f t="shared" si="205"/>
        <v>88</v>
      </c>
      <c r="D2038" s="28">
        <f t="shared" si="206"/>
        <v>5654</v>
      </c>
      <c r="E2038" s="27">
        <f t="shared" si="207"/>
        <v>5655</v>
      </c>
      <c r="F2038" s="29">
        <v>5087</v>
      </c>
      <c r="G2038" s="23" t="s">
        <v>145</v>
      </c>
      <c r="H2038" s="21">
        <f t="shared" si="208"/>
        <v>10366</v>
      </c>
      <c r="I2038" s="23">
        <f t="shared" si="209"/>
        <v>10367</v>
      </c>
      <c r="J2038" s="71" t="s">
        <v>420</v>
      </c>
      <c r="K2038" s="70">
        <f t="shared" si="210"/>
        <v>200</v>
      </c>
      <c r="L2038" s="34" t="s">
        <v>104</v>
      </c>
      <c r="M2038" s="34" t="s">
        <v>51</v>
      </c>
      <c r="N2038" s="34" t="s">
        <v>77</v>
      </c>
    </row>
    <row r="2039" spans="1:16" ht="15" hidden="1" customHeight="1" outlineLevel="2" x14ac:dyDescent="0.25">
      <c r="A2039" s="34"/>
      <c r="B2039" s="33" t="str">
        <f t="shared" si="204"/>
        <v>kVARh - Circuit 89</v>
      </c>
      <c r="C2039" s="34">
        <f t="shared" si="205"/>
        <v>89</v>
      </c>
      <c r="D2039" s="28">
        <f t="shared" si="206"/>
        <v>5656</v>
      </c>
      <c r="E2039" s="27">
        <f t="shared" si="207"/>
        <v>5657</v>
      </c>
      <c r="F2039" s="29">
        <v>5088</v>
      </c>
      <c r="G2039" s="23" t="s">
        <v>145</v>
      </c>
      <c r="H2039" s="21">
        <f t="shared" si="208"/>
        <v>10368</v>
      </c>
      <c r="I2039" s="23">
        <f t="shared" si="209"/>
        <v>10369</v>
      </c>
      <c r="J2039" s="71" t="s">
        <v>420</v>
      </c>
      <c r="K2039" s="70">
        <f t="shared" si="210"/>
        <v>201</v>
      </c>
      <c r="L2039" s="34" t="s">
        <v>104</v>
      </c>
      <c r="M2039" s="34" t="s">
        <v>51</v>
      </c>
      <c r="N2039" s="34" t="s">
        <v>77</v>
      </c>
    </row>
    <row r="2040" spans="1:16" ht="15" hidden="1" customHeight="1" outlineLevel="2" x14ac:dyDescent="0.25">
      <c r="A2040" s="34"/>
      <c r="B2040" s="33" t="str">
        <f t="shared" si="204"/>
        <v>kVARh - Circuit 90</v>
      </c>
      <c r="C2040" s="34">
        <f t="shared" si="205"/>
        <v>90</v>
      </c>
      <c r="D2040" s="28">
        <f t="shared" si="206"/>
        <v>5658</v>
      </c>
      <c r="E2040" s="27">
        <f t="shared" si="207"/>
        <v>5659</v>
      </c>
      <c r="F2040" s="29">
        <v>5089</v>
      </c>
      <c r="G2040" s="23" t="s">
        <v>145</v>
      </c>
      <c r="H2040" s="21">
        <f t="shared" si="208"/>
        <v>10370</v>
      </c>
      <c r="I2040" s="23">
        <f t="shared" si="209"/>
        <v>10371</v>
      </c>
      <c r="J2040" s="71" t="s">
        <v>420</v>
      </c>
      <c r="K2040" s="70">
        <f t="shared" si="210"/>
        <v>202</v>
      </c>
      <c r="L2040" s="34" t="s">
        <v>104</v>
      </c>
      <c r="M2040" s="34" t="s">
        <v>51</v>
      </c>
      <c r="N2040" s="34" t="s">
        <v>77</v>
      </c>
    </row>
    <row r="2041" spans="1:16" ht="15" hidden="1" customHeight="1" outlineLevel="2" x14ac:dyDescent="0.25">
      <c r="A2041" s="34"/>
      <c r="B2041" s="33" t="str">
        <f t="shared" si="204"/>
        <v>kVARh - Circuit 91</v>
      </c>
      <c r="C2041" s="34">
        <f t="shared" si="205"/>
        <v>91</v>
      </c>
      <c r="D2041" s="28">
        <f t="shared" si="206"/>
        <v>5660</v>
      </c>
      <c r="E2041" s="27">
        <f t="shared" si="207"/>
        <v>5661</v>
      </c>
      <c r="F2041" s="29">
        <v>5090</v>
      </c>
      <c r="G2041" s="23" t="s">
        <v>145</v>
      </c>
      <c r="H2041" s="21">
        <f t="shared" si="208"/>
        <v>10372</v>
      </c>
      <c r="I2041" s="23">
        <f t="shared" si="209"/>
        <v>10373</v>
      </c>
      <c r="J2041" s="71" t="s">
        <v>420</v>
      </c>
      <c r="K2041" s="70">
        <f t="shared" si="210"/>
        <v>203</v>
      </c>
      <c r="L2041" s="34" t="s">
        <v>104</v>
      </c>
      <c r="M2041" s="34" t="s">
        <v>51</v>
      </c>
      <c r="N2041" s="34" t="s">
        <v>77</v>
      </c>
    </row>
    <row r="2042" spans="1:16" ht="15.75" hidden="1" customHeight="1" outlineLevel="2" x14ac:dyDescent="0.25">
      <c r="B2042" s="33" t="str">
        <f t="shared" si="204"/>
        <v>kVARh - Circuit 92</v>
      </c>
      <c r="C2042" s="34">
        <f t="shared" si="205"/>
        <v>92</v>
      </c>
      <c r="D2042" s="28">
        <f t="shared" si="206"/>
        <v>5662</v>
      </c>
      <c r="E2042" s="27">
        <f t="shared" si="207"/>
        <v>5663</v>
      </c>
      <c r="F2042" s="29">
        <v>5091</v>
      </c>
      <c r="G2042" s="23" t="s">
        <v>145</v>
      </c>
      <c r="H2042" s="21">
        <f t="shared" si="208"/>
        <v>10374</v>
      </c>
      <c r="I2042" s="23">
        <f t="shared" si="209"/>
        <v>10375</v>
      </c>
      <c r="J2042" s="71" t="s">
        <v>420</v>
      </c>
      <c r="K2042" s="70">
        <f t="shared" si="210"/>
        <v>204</v>
      </c>
      <c r="L2042" s="34" t="s">
        <v>104</v>
      </c>
      <c r="M2042" s="34" t="s">
        <v>51</v>
      </c>
      <c r="N2042" s="34" t="s">
        <v>77</v>
      </c>
    </row>
    <row r="2043" spans="1:16" ht="15.75" hidden="1" customHeight="1" outlineLevel="2" x14ac:dyDescent="0.25">
      <c r="B2043" s="33" t="str">
        <f t="shared" si="204"/>
        <v>kVARh - Circuit 93</v>
      </c>
      <c r="C2043" s="34">
        <f t="shared" si="205"/>
        <v>93</v>
      </c>
      <c r="D2043" s="28">
        <f t="shared" si="206"/>
        <v>5664</v>
      </c>
      <c r="E2043" s="27">
        <f t="shared" si="207"/>
        <v>5665</v>
      </c>
      <c r="F2043" s="29">
        <v>5092</v>
      </c>
      <c r="G2043" s="23" t="s">
        <v>145</v>
      </c>
      <c r="H2043" s="21">
        <f t="shared" si="208"/>
        <v>10376</v>
      </c>
      <c r="I2043" s="23">
        <f t="shared" si="209"/>
        <v>10377</v>
      </c>
      <c r="J2043" s="71" t="s">
        <v>420</v>
      </c>
      <c r="K2043" s="70">
        <f t="shared" si="210"/>
        <v>205</v>
      </c>
      <c r="L2043" s="34" t="s">
        <v>104</v>
      </c>
      <c r="M2043" s="34" t="s">
        <v>51</v>
      </c>
      <c r="N2043" s="34" t="s">
        <v>77</v>
      </c>
    </row>
    <row r="2044" spans="1:16" ht="15.75" hidden="1" customHeight="1" outlineLevel="2" x14ac:dyDescent="0.25">
      <c r="B2044" s="33" t="str">
        <f t="shared" si="204"/>
        <v>kVARh - Circuit 94</v>
      </c>
      <c r="C2044" s="34">
        <f t="shared" si="205"/>
        <v>94</v>
      </c>
      <c r="D2044" s="28">
        <f t="shared" si="206"/>
        <v>5666</v>
      </c>
      <c r="E2044" s="27">
        <f t="shared" si="207"/>
        <v>5667</v>
      </c>
      <c r="F2044" s="29">
        <v>5093</v>
      </c>
      <c r="G2044" s="23" t="s">
        <v>145</v>
      </c>
      <c r="H2044" s="21">
        <f t="shared" si="208"/>
        <v>10378</v>
      </c>
      <c r="I2044" s="23">
        <f t="shared" si="209"/>
        <v>10379</v>
      </c>
      <c r="J2044" s="71" t="s">
        <v>420</v>
      </c>
      <c r="K2044" s="70">
        <f t="shared" si="210"/>
        <v>206</v>
      </c>
      <c r="L2044" s="34" t="s">
        <v>104</v>
      </c>
      <c r="M2044" s="34" t="s">
        <v>51</v>
      </c>
      <c r="N2044" s="34" t="s">
        <v>77</v>
      </c>
    </row>
    <row r="2045" spans="1:16" ht="15.75" hidden="1" customHeight="1" outlineLevel="2" x14ac:dyDescent="0.25">
      <c r="B2045" s="33" t="str">
        <f t="shared" si="204"/>
        <v>kVARh - Circuit 95</v>
      </c>
      <c r="C2045" s="34">
        <f t="shared" si="205"/>
        <v>95</v>
      </c>
      <c r="D2045" s="28">
        <f t="shared" si="206"/>
        <v>5668</v>
      </c>
      <c r="E2045" s="27">
        <f t="shared" si="207"/>
        <v>5669</v>
      </c>
      <c r="F2045" s="29">
        <v>5094</v>
      </c>
      <c r="G2045" s="23" t="s">
        <v>145</v>
      </c>
      <c r="H2045" s="21">
        <f t="shared" si="208"/>
        <v>10380</v>
      </c>
      <c r="I2045" s="23">
        <f t="shared" si="209"/>
        <v>10381</v>
      </c>
      <c r="J2045" s="71" t="s">
        <v>420</v>
      </c>
      <c r="K2045" s="70">
        <f t="shared" si="210"/>
        <v>207</v>
      </c>
      <c r="L2045" s="34" t="s">
        <v>104</v>
      </c>
      <c r="M2045" s="34" t="s">
        <v>51</v>
      </c>
      <c r="N2045" s="34" t="s">
        <v>77</v>
      </c>
    </row>
    <row r="2046" spans="1:16" ht="15.75" hidden="1" customHeight="1" outlineLevel="2" x14ac:dyDescent="0.25">
      <c r="B2046" s="33" t="str">
        <f t="shared" si="204"/>
        <v>kVARh - Circuit 96</v>
      </c>
      <c r="C2046" s="34">
        <f t="shared" si="205"/>
        <v>96</v>
      </c>
      <c r="D2046" s="28">
        <f t="shared" si="206"/>
        <v>5670</v>
      </c>
      <c r="E2046" s="27">
        <f t="shared" si="207"/>
        <v>5671</v>
      </c>
      <c r="F2046" s="29">
        <v>5095</v>
      </c>
      <c r="G2046" s="23" t="s">
        <v>145</v>
      </c>
      <c r="H2046" s="21">
        <f t="shared" si="208"/>
        <v>10382</v>
      </c>
      <c r="I2046" s="23">
        <f t="shared" si="209"/>
        <v>10383</v>
      </c>
      <c r="J2046" s="71" t="s">
        <v>420</v>
      </c>
      <c r="K2046" s="70">
        <f t="shared" si="210"/>
        <v>208</v>
      </c>
      <c r="L2046" s="34" t="s">
        <v>104</v>
      </c>
      <c r="M2046" s="34" t="s">
        <v>51</v>
      </c>
      <c r="N2046" s="34" t="s">
        <v>77</v>
      </c>
    </row>
    <row r="2047" spans="1:16" outlineLevel="1" collapsed="1" x14ac:dyDescent="0.25">
      <c r="D2047" s="28"/>
      <c r="E2047" s="27"/>
      <c r="F2047" s="29"/>
    </row>
    <row r="2048" spans="1:16" s="63" customFormat="1" outlineLevel="1" x14ac:dyDescent="0.25">
      <c r="A2048" s="65"/>
      <c r="B2048" s="33" t="s">
        <v>76</v>
      </c>
      <c r="C2048" s="33"/>
      <c r="D2048" s="28">
        <f>E1950+1</f>
        <v>5672</v>
      </c>
      <c r="E2048" s="27">
        <f>E2144</f>
        <v>5863</v>
      </c>
      <c r="F2048" s="29" t="s">
        <v>170</v>
      </c>
      <c r="G2048" s="23" t="s">
        <v>145</v>
      </c>
      <c r="H2048" s="21">
        <f>I1950+1</f>
        <v>10384</v>
      </c>
      <c r="I2048" s="23">
        <f>I2144</f>
        <v>10575</v>
      </c>
      <c r="J2048" s="71" t="s">
        <v>420</v>
      </c>
      <c r="K2048" s="70" t="s">
        <v>428</v>
      </c>
      <c r="L2048" s="34" t="s">
        <v>104</v>
      </c>
      <c r="M2048" s="34" t="s">
        <v>51</v>
      </c>
      <c r="N2048" s="34" t="s">
        <v>76</v>
      </c>
      <c r="O2048" s="34"/>
      <c r="P2048" s="33"/>
    </row>
    <row r="2049" spans="1:14" ht="15.75" hidden="1" customHeight="1" outlineLevel="2" x14ac:dyDescent="0.25">
      <c r="B2049" s="33" t="str">
        <f>CONCATENATE("kVAh - Circuit ",C2049)</f>
        <v>kVAh - Circuit 1</v>
      </c>
      <c r="C2049" s="34">
        <v>1</v>
      </c>
      <c r="D2049" s="28">
        <f>D2048</f>
        <v>5672</v>
      </c>
      <c r="E2049" s="27">
        <f>+D2049+1</f>
        <v>5673</v>
      </c>
      <c r="F2049" s="29">
        <v>5000</v>
      </c>
      <c r="G2049" s="23" t="s">
        <v>145</v>
      </c>
      <c r="H2049" s="21">
        <f>H2048</f>
        <v>10384</v>
      </c>
      <c r="I2049" s="23">
        <f>+H2049+1</f>
        <v>10385</v>
      </c>
      <c r="J2049" s="71" t="s">
        <v>420</v>
      </c>
      <c r="K2049" s="70">
        <f>K2046+1</f>
        <v>209</v>
      </c>
      <c r="L2049" s="34" t="s">
        <v>104</v>
      </c>
      <c r="M2049" s="34" t="s">
        <v>51</v>
      </c>
      <c r="N2049" s="34" t="s">
        <v>76</v>
      </c>
    </row>
    <row r="2050" spans="1:14" ht="15.75" hidden="1" customHeight="1" outlineLevel="2" x14ac:dyDescent="0.25">
      <c r="B2050" s="33" t="str">
        <f t="shared" ref="B2050:B2113" si="211">CONCATENATE("kVAh - Circuit ",C2050)</f>
        <v>kVAh - Circuit 2</v>
      </c>
      <c r="C2050" s="34">
        <f>C2049+1</f>
        <v>2</v>
      </c>
      <c r="D2050" s="28">
        <f>E2049+1</f>
        <v>5674</v>
      </c>
      <c r="E2050" s="27">
        <f>+D2050+1</f>
        <v>5675</v>
      </c>
      <c r="F2050" s="29">
        <v>5001</v>
      </c>
      <c r="G2050" s="23" t="s">
        <v>145</v>
      </c>
      <c r="H2050" s="21">
        <f>I2049+1</f>
        <v>10386</v>
      </c>
      <c r="I2050" s="23">
        <f>+H2050+1</f>
        <v>10387</v>
      </c>
      <c r="J2050" s="71" t="s">
        <v>420</v>
      </c>
      <c r="K2050" s="70">
        <f>K2049+1</f>
        <v>210</v>
      </c>
      <c r="L2050" s="34" t="s">
        <v>104</v>
      </c>
      <c r="M2050" s="34" t="s">
        <v>51</v>
      </c>
      <c r="N2050" s="34" t="s">
        <v>76</v>
      </c>
    </row>
    <row r="2051" spans="1:14" ht="15.75" hidden="1" customHeight="1" outlineLevel="2" x14ac:dyDescent="0.25">
      <c r="B2051" s="33" t="str">
        <f t="shared" si="211"/>
        <v>kVAh - Circuit 3</v>
      </c>
      <c r="C2051" s="34">
        <f t="shared" ref="C2051:C2114" si="212">C2050+1</f>
        <v>3</v>
      </c>
      <c r="D2051" s="28">
        <f t="shared" ref="D2051:D2114" si="213">E2050+1</f>
        <v>5676</v>
      </c>
      <c r="E2051" s="27">
        <f t="shared" ref="E2051:E2114" si="214">+D2051+1</f>
        <v>5677</v>
      </c>
      <c r="F2051" s="29">
        <v>5002</v>
      </c>
      <c r="G2051" s="23" t="s">
        <v>145</v>
      </c>
      <c r="H2051" s="21">
        <f t="shared" ref="H2051:H2114" si="215">I2050+1</f>
        <v>10388</v>
      </c>
      <c r="I2051" s="23">
        <f t="shared" ref="I2051:I2114" si="216">+H2051+1</f>
        <v>10389</v>
      </c>
      <c r="J2051" s="71" t="s">
        <v>420</v>
      </c>
      <c r="K2051" s="70">
        <f t="shared" ref="K2051:K2114" si="217">K2050+1</f>
        <v>211</v>
      </c>
      <c r="L2051" s="34" t="s">
        <v>104</v>
      </c>
      <c r="M2051" s="34" t="s">
        <v>51</v>
      </c>
      <c r="N2051" s="34" t="s">
        <v>76</v>
      </c>
    </row>
    <row r="2052" spans="1:14" ht="15.75" hidden="1" customHeight="1" outlineLevel="2" x14ac:dyDescent="0.25">
      <c r="B2052" s="33" t="str">
        <f t="shared" si="211"/>
        <v>kVAh - Circuit 4</v>
      </c>
      <c r="C2052" s="34">
        <f t="shared" si="212"/>
        <v>4</v>
      </c>
      <c r="D2052" s="28">
        <f t="shared" si="213"/>
        <v>5678</v>
      </c>
      <c r="E2052" s="27">
        <f t="shared" si="214"/>
        <v>5679</v>
      </c>
      <c r="F2052" s="29">
        <v>5003</v>
      </c>
      <c r="G2052" s="23" t="s">
        <v>145</v>
      </c>
      <c r="H2052" s="21">
        <f t="shared" si="215"/>
        <v>10390</v>
      </c>
      <c r="I2052" s="23">
        <f t="shared" si="216"/>
        <v>10391</v>
      </c>
      <c r="J2052" s="71" t="s">
        <v>420</v>
      </c>
      <c r="K2052" s="70">
        <f t="shared" si="217"/>
        <v>212</v>
      </c>
      <c r="L2052" s="34" t="s">
        <v>104</v>
      </c>
      <c r="M2052" s="34" t="s">
        <v>51</v>
      </c>
      <c r="N2052" s="34" t="s">
        <v>76</v>
      </c>
    </row>
    <row r="2053" spans="1:14" ht="15.75" hidden="1" customHeight="1" outlineLevel="2" x14ac:dyDescent="0.25">
      <c r="B2053" s="33" t="str">
        <f t="shared" si="211"/>
        <v>kVAh - Circuit 5</v>
      </c>
      <c r="C2053" s="34">
        <f t="shared" si="212"/>
        <v>5</v>
      </c>
      <c r="D2053" s="28">
        <f t="shared" si="213"/>
        <v>5680</v>
      </c>
      <c r="E2053" s="27">
        <f t="shared" si="214"/>
        <v>5681</v>
      </c>
      <c r="F2053" s="29">
        <v>5004</v>
      </c>
      <c r="G2053" s="23" t="s">
        <v>145</v>
      </c>
      <c r="H2053" s="21">
        <f t="shared" si="215"/>
        <v>10392</v>
      </c>
      <c r="I2053" s="23">
        <f t="shared" si="216"/>
        <v>10393</v>
      </c>
      <c r="J2053" s="71" t="s">
        <v>420</v>
      </c>
      <c r="K2053" s="70">
        <f t="shared" si="217"/>
        <v>213</v>
      </c>
      <c r="L2053" s="34" t="s">
        <v>104</v>
      </c>
      <c r="M2053" s="34" t="s">
        <v>51</v>
      </c>
      <c r="N2053" s="34" t="s">
        <v>76</v>
      </c>
    </row>
    <row r="2054" spans="1:14" ht="15.75" hidden="1" customHeight="1" outlineLevel="2" x14ac:dyDescent="0.25">
      <c r="B2054" s="33" t="str">
        <f t="shared" si="211"/>
        <v>kVAh - Circuit 6</v>
      </c>
      <c r="C2054" s="34">
        <f t="shared" si="212"/>
        <v>6</v>
      </c>
      <c r="D2054" s="28">
        <f t="shared" si="213"/>
        <v>5682</v>
      </c>
      <c r="E2054" s="27">
        <f t="shared" si="214"/>
        <v>5683</v>
      </c>
      <c r="F2054" s="29">
        <v>5005</v>
      </c>
      <c r="G2054" s="23" t="s">
        <v>145</v>
      </c>
      <c r="H2054" s="21">
        <f t="shared" si="215"/>
        <v>10394</v>
      </c>
      <c r="I2054" s="23">
        <f t="shared" si="216"/>
        <v>10395</v>
      </c>
      <c r="J2054" s="71" t="s">
        <v>420</v>
      </c>
      <c r="K2054" s="70">
        <f t="shared" si="217"/>
        <v>214</v>
      </c>
      <c r="L2054" s="34" t="s">
        <v>104</v>
      </c>
      <c r="M2054" s="34" t="s">
        <v>51</v>
      </c>
      <c r="N2054" s="34" t="s">
        <v>76</v>
      </c>
    </row>
    <row r="2055" spans="1:14" ht="15.75" hidden="1" customHeight="1" outlineLevel="2" x14ac:dyDescent="0.25">
      <c r="B2055" s="33" t="str">
        <f t="shared" si="211"/>
        <v>kVAh - Circuit 7</v>
      </c>
      <c r="C2055" s="34">
        <f t="shared" si="212"/>
        <v>7</v>
      </c>
      <c r="D2055" s="28">
        <f t="shared" si="213"/>
        <v>5684</v>
      </c>
      <c r="E2055" s="27">
        <f t="shared" si="214"/>
        <v>5685</v>
      </c>
      <c r="F2055" s="29">
        <v>5006</v>
      </c>
      <c r="G2055" s="23" t="s">
        <v>145</v>
      </c>
      <c r="H2055" s="21">
        <f t="shared" si="215"/>
        <v>10396</v>
      </c>
      <c r="I2055" s="23">
        <f t="shared" si="216"/>
        <v>10397</v>
      </c>
      <c r="J2055" s="71" t="s">
        <v>420</v>
      </c>
      <c r="K2055" s="70">
        <f t="shared" si="217"/>
        <v>215</v>
      </c>
      <c r="L2055" s="34" t="s">
        <v>104</v>
      </c>
      <c r="M2055" s="34" t="s">
        <v>51</v>
      </c>
      <c r="N2055" s="34" t="s">
        <v>76</v>
      </c>
    </row>
    <row r="2056" spans="1:14" ht="15.75" hidden="1" customHeight="1" outlineLevel="2" x14ac:dyDescent="0.25">
      <c r="B2056" s="33" t="str">
        <f t="shared" si="211"/>
        <v>kVAh - Circuit 8</v>
      </c>
      <c r="C2056" s="34">
        <f t="shared" si="212"/>
        <v>8</v>
      </c>
      <c r="D2056" s="28">
        <f t="shared" si="213"/>
        <v>5686</v>
      </c>
      <c r="E2056" s="27">
        <f t="shared" si="214"/>
        <v>5687</v>
      </c>
      <c r="F2056" s="29">
        <v>5007</v>
      </c>
      <c r="G2056" s="23" t="s">
        <v>145</v>
      </c>
      <c r="H2056" s="21">
        <f t="shared" si="215"/>
        <v>10398</v>
      </c>
      <c r="I2056" s="23">
        <f t="shared" si="216"/>
        <v>10399</v>
      </c>
      <c r="J2056" s="71" t="s">
        <v>420</v>
      </c>
      <c r="K2056" s="70">
        <f t="shared" si="217"/>
        <v>216</v>
      </c>
      <c r="L2056" s="34" t="s">
        <v>104</v>
      </c>
      <c r="M2056" s="34" t="s">
        <v>51</v>
      </c>
      <c r="N2056" s="34" t="s">
        <v>76</v>
      </c>
    </row>
    <row r="2057" spans="1:14" ht="15.75" hidden="1" customHeight="1" outlineLevel="2" x14ac:dyDescent="0.25">
      <c r="B2057" s="33" t="str">
        <f t="shared" si="211"/>
        <v>kVAh - Circuit 9</v>
      </c>
      <c r="C2057" s="34">
        <f t="shared" si="212"/>
        <v>9</v>
      </c>
      <c r="D2057" s="28">
        <f t="shared" si="213"/>
        <v>5688</v>
      </c>
      <c r="E2057" s="27">
        <f t="shared" si="214"/>
        <v>5689</v>
      </c>
      <c r="F2057" s="29">
        <v>5008</v>
      </c>
      <c r="G2057" s="23" t="s">
        <v>145</v>
      </c>
      <c r="H2057" s="21">
        <f t="shared" si="215"/>
        <v>10400</v>
      </c>
      <c r="I2057" s="23">
        <f t="shared" si="216"/>
        <v>10401</v>
      </c>
      <c r="J2057" s="71" t="s">
        <v>420</v>
      </c>
      <c r="K2057" s="70">
        <f t="shared" si="217"/>
        <v>217</v>
      </c>
      <c r="L2057" s="34" t="s">
        <v>104</v>
      </c>
      <c r="M2057" s="34" t="s">
        <v>51</v>
      </c>
      <c r="N2057" s="34" t="s">
        <v>76</v>
      </c>
    </row>
    <row r="2058" spans="1:14" ht="15" hidden="1" customHeight="1" outlineLevel="2" x14ac:dyDescent="0.25">
      <c r="A2058" s="34"/>
      <c r="B2058" s="33" t="str">
        <f t="shared" si="211"/>
        <v>kVAh - Circuit 10</v>
      </c>
      <c r="C2058" s="34">
        <f t="shared" si="212"/>
        <v>10</v>
      </c>
      <c r="D2058" s="28">
        <f t="shared" si="213"/>
        <v>5690</v>
      </c>
      <c r="E2058" s="27">
        <f t="shared" si="214"/>
        <v>5691</v>
      </c>
      <c r="F2058" s="29">
        <v>5009</v>
      </c>
      <c r="G2058" s="23" t="s">
        <v>145</v>
      </c>
      <c r="H2058" s="21">
        <f t="shared" si="215"/>
        <v>10402</v>
      </c>
      <c r="I2058" s="23">
        <f t="shared" si="216"/>
        <v>10403</v>
      </c>
      <c r="J2058" s="71" t="s">
        <v>420</v>
      </c>
      <c r="K2058" s="70">
        <f t="shared" si="217"/>
        <v>218</v>
      </c>
      <c r="L2058" s="34" t="s">
        <v>104</v>
      </c>
      <c r="M2058" s="34" t="s">
        <v>51</v>
      </c>
      <c r="N2058" s="34" t="s">
        <v>76</v>
      </c>
    </row>
    <row r="2059" spans="1:14" ht="15" hidden="1" customHeight="1" outlineLevel="2" x14ac:dyDescent="0.25">
      <c r="A2059" s="34"/>
      <c r="B2059" s="33" t="str">
        <f t="shared" si="211"/>
        <v>kVAh - Circuit 11</v>
      </c>
      <c r="C2059" s="34">
        <f t="shared" si="212"/>
        <v>11</v>
      </c>
      <c r="D2059" s="28">
        <f t="shared" si="213"/>
        <v>5692</v>
      </c>
      <c r="E2059" s="27">
        <f t="shared" si="214"/>
        <v>5693</v>
      </c>
      <c r="F2059" s="29">
        <v>5010</v>
      </c>
      <c r="G2059" s="23" t="s">
        <v>145</v>
      </c>
      <c r="H2059" s="21">
        <f t="shared" si="215"/>
        <v>10404</v>
      </c>
      <c r="I2059" s="23">
        <f t="shared" si="216"/>
        <v>10405</v>
      </c>
      <c r="J2059" s="71" t="s">
        <v>420</v>
      </c>
      <c r="K2059" s="70">
        <f t="shared" si="217"/>
        <v>219</v>
      </c>
      <c r="L2059" s="34" t="s">
        <v>104</v>
      </c>
      <c r="M2059" s="34" t="s">
        <v>51</v>
      </c>
      <c r="N2059" s="34" t="s">
        <v>76</v>
      </c>
    </row>
    <row r="2060" spans="1:14" ht="15" hidden="1" customHeight="1" outlineLevel="2" x14ac:dyDescent="0.25">
      <c r="A2060" s="34"/>
      <c r="B2060" s="33" t="str">
        <f t="shared" si="211"/>
        <v>kVAh - Circuit 12</v>
      </c>
      <c r="C2060" s="34">
        <f t="shared" si="212"/>
        <v>12</v>
      </c>
      <c r="D2060" s="28">
        <f t="shared" si="213"/>
        <v>5694</v>
      </c>
      <c r="E2060" s="27">
        <f t="shared" si="214"/>
        <v>5695</v>
      </c>
      <c r="F2060" s="29">
        <v>5011</v>
      </c>
      <c r="G2060" s="23" t="s">
        <v>145</v>
      </c>
      <c r="H2060" s="21">
        <f t="shared" si="215"/>
        <v>10406</v>
      </c>
      <c r="I2060" s="23">
        <f t="shared" si="216"/>
        <v>10407</v>
      </c>
      <c r="J2060" s="71" t="s">
        <v>420</v>
      </c>
      <c r="K2060" s="70">
        <f t="shared" si="217"/>
        <v>220</v>
      </c>
      <c r="L2060" s="34" t="s">
        <v>104</v>
      </c>
      <c r="M2060" s="34" t="s">
        <v>51</v>
      </c>
      <c r="N2060" s="34" t="s">
        <v>76</v>
      </c>
    </row>
    <row r="2061" spans="1:14" ht="15" hidden="1" customHeight="1" outlineLevel="2" x14ac:dyDescent="0.25">
      <c r="A2061" s="34"/>
      <c r="B2061" s="33" t="str">
        <f t="shared" si="211"/>
        <v>kVAh - Circuit 13</v>
      </c>
      <c r="C2061" s="34">
        <f t="shared" si="212"/>
        <v>13</v>
      </c>
      <c r="D2061" s="28">
        <f t="shared" si="213"/>
        <v>5696</v>
      </c>
      <c r="E2061" s="27">
        <f t="shared" si="214"/>
        <v>5697</v>
      </c>
      <c r="F2061" s="29">
        <v>5012</v>
      </c>
      <c r="G2061" s="23" t="s">
        <v>145</v>
      </c>
      <c r="H2061" s="21">
        <f t="shared" si="215"/>
        <v>10408</v>
      </c>
      <c r="I2061" s="23">
        <f t="shared" si="216"/>
        <v>10409</v>
      </c>
      <c r="J2061" s="71" t="s">
        <v>420</v>
      </c>
      <c r="K2061" s="70">
        <f t="shared" si="217"/>
        <v>221</v>
      </c>
      <c r="L2061" s="34" t="s">
        <v>104</v>
      </c>
      <c r="M2061" s="34" t="s">
        <v>51</v>
      </c>
      <c r="N2061" s="34" t="s">
        <v>76</v>
      </c>
    </row>
    <row r="2062" spans="1:14" ht="15" hidden="1" customHeight="1" outlineLevel="2" x14ac:dyDescent="0.25">
      <c r="A2062" s="34"/>
      <c r="B2062" s="33" t="str">
        <f t="shared" si="211"/>
        <v>kVAh - Circuit 14</v>
      </c>
      <c r="C2062" s="34">
        <f t="shared" si="212"/>
        <v>14</v>
      </c>
      <c r="D2062" s="28">
        <f t="shared" si="213"/>
        <v>5698</v>
      </c>
      <c r="E2062" s="27">
        <f t="shared" si="214"/>
        <v>5699</v>
      </c>
      <c r="F2062" s="29">
        <v>5013</v>
      </c>
      <c r="G2062" s="23" t="s">
        <v>145</v>
      </c>
      <c r="H2062" s="21">
        <f t="shared" si="215"/>
        <v>10410</v>
      </c>
      <c r="I2062" s="23">
        <f t="shared" si="216"/>
        <v>10411</v>
      </c>
      <c r="J2062" s="71" t="s">
        <v>420</v>
      </c>
      <c r="K2062" s="70">
        <f t="shared" si="217"/>
        <v>222</v>
      </c>
      <c r="L2062" s="34" t="s">
        <v>104</v>
      </c>
      <c r="M2062" s="34" t="s">
        <v>51</v>
      </c>
      <c r="N2062" s="34" t="s">
        <v>76</v>
      </c>
    </row>
    <row r="2063" spans="1:14" ht="15" hidden="1" customHeight="1" outlineLevel="2" x14ac:dyDescent="0.25">
      <c r="A2063" s="34"/>
      <c r="B2063" s="33" t="str">
        <f t="shared" si="211"/>
        <v>kVAh - Circuit 15</v>
      </c>
      <c r="C2063" s="34">
        <f t="shared" si="212"/>
        <v>15</v>
      </c>
      <c r="D2063" s="28">
        <f t="shared" si="213"/>
        <v>5700</v>
      </c>
      <c r="E2063" s="27">
        <f t="shared" si="214"/>
        <v>5701</v>
      </c>
      <c r="F2063" s="29">
        <v>5014</v>
      </c>
      <c r="G2063" s="23" t="s">
        <v>145</v>
      </c>
      <c r="H2063" s="21">
        <f t="shared" si="215"/>
        <v>10412</v>
      </c>
      <c r="I2063" s="23">
        <f t="shared" si="216"/>
        <v>10413</v>
      </c>
      <c r="J2063" s="71" t="s">
        <v>420</v>
      </c>
      <c r="K2063" s="70">
        <f t="shared" si="217"/>
        <v>223</v>
      </c>
      <c r="L2063" s="34" t="s">
        <v>104</v>
      </c>
      <c r="M2063" s="34" t="s">
        <v>51</v>
      </c>
      <c r="N2063" s="34" t="s">
        <v>76</v>
      </c>
    </row>
    <row r="2064" spans="1:14" ht="15" hidden="1" customHeight="1" outlineLevel="2" x14ac:dyDescent="0.25">
      <c r="A2064" s="34"/>
      <c r="B2064" s="33" t="str">
        <f t="shared" si="211"/>
        <v>kVAh - Circuit 16</v>
      </c>
      <c r="C2064" s="34">
        <f t="shared" si="212"/>
        <v>16</v>
      </c>
      <c r="D2064" s="28">
        <f t="shared" si="213"/>
        <v>5702</v>
      </c>
      <c r="E2064" s="27">
        <f t="shared" si="214"/>
        <v>5703</v>
      </c>
      <c r="F2064" s="29">
        <v>5015</v>
      </c>
      <c r="G2064" s="23" t="s">
        <v>145</v>
      </c>
      <c r="H2064" s="21">
        <f t="shared" si="215"/>
        <v>10414</v>
      </c>
      <c r="I2064" s="23">
        <f t="shared" si="216"/>
        <v>10415</v>
      </c>
      <c r="J2064" s="71" t="s">
        <v>420</v>
      </c>
      <c r="K2064" s="70">
        <f t="shared" si="217"/>
        <v>224</v>
      </c>
      <c r="L2064" s="34" t="s">
        <v>104</v>
      </c>
      <c r="M2064" s="34" t="s">
        <v>51</v>
      </c>
      <c r="N2064" s="34" t="s">
        <v>76</v>
      </c>
    </row>
    <row r="2065" spans="1:14" ht="15" hidden="1" customHeight="1" outlineLevel="2" x14ac:dyDescent="0.25">
      <c r="A2065" s="34"/>
      <c r="B2065" s="33" t="str">
        <f t="shared" si="211"/>
        <v>kVAh - Circuit 17</v>
      </c>
      <c r="C2065" s="34">
        <f t="shared" si="212"/>
        <v>17</v>
      </c>
      <c r="D2065" s="28">
        <f t="shared" si="213"/>
        <v>5704</v>
      </c>
      <c r="E2065" s="27">
        <f t="shared" si="214"/>
        <v>5705</v>
      </c>
      <c r="F2065" s="29">
        <v>5016</v>
      </c>
      <c r="G2065" s="23" t="s">
        <v>145</v>
      </c>
      <c r="H2065" s="21">
        <f t="shared" si="215"/>
        <v>10416</v>
      </c>
      <c r="I2065" s="23">
        <f t="shared" si="216"/>
        <v>10417</v>
      </c>
      <c r="J2065" s="71" t="s">
        <v>420</v>
      </c>
      <c r="K2065" s="70">
        <f t="shared" si="217"/>
        <v>225</v>
      </c>
      <c r="L2065" s="34" t="s">
        <v>104</v>
      </c>
      <c r="M2065" s="34" t="s">
        <v>51</v>
      </c>
      <c r="N2065" s="34" t="s">
        <v>76</v>
      </c>
    </row>
    <row r="2066" spans="1:14" ht="15" hidden="1" customHeight="1" outlineLevel="2" x14ac:dyDescent="0.25">
      <c r="A2066" s="34"/>
      <c r="B2066" s="33" t="str">
        <f t="shared" si="211"/>
        <v>kVAh - Circuit 18</v>
      </c>
      <c r="C2066" s="34">
        <f t="shared" si="212"/>
        <v>18</v>
      </c>
      <c r="D2066" s="28">
        <f t="shared" si="213"/>
        <v>5706</v>
      </c>
      <c r="E2066" s="27">
        <f t="shared" si="214"/>
        <v>5707</v>
      </c>
      <c r="F2066" s="29">
        <v>5017</v>
      </c>
      <c r="G2066" s="23" t="s">
        <v>145</v>
      </c>
      <c r="H2066" s="21">
        <f t="shared" si="215"/>
        <v>10418</v>
      </c>
      <c r="I2066" s="23">
        <f t="shared" si="216"/>
        <v>10419</v>
      </c>
      <c r="J2066" s="71" t="s">
        <v>420</v>
      </c>
      <c r="K2066" s="70">
        <f t="shared" si="217"/>
        <v>226</v>
      </c>
      <c r="L2066" s="34" t="s">
        <v>104</v>
      </c>
      <c r="M2066" s="34" t="s">
        <v>51</v>
      </c>
      <c r="N2066" s="34" t="s">
        <v>76</v>
      </c>
    </row>
    <row r="2067" spans="1:14" ht="15" hidden="1" customHeight="1" outlineLevel="2" x14ac:dyDescent="0.25">
      <c r="A2067" s="34"/>
      <c r="B2067" s="33" t="str">
        <f t="shared" si="211"/>
        <v>kVAh - Circuit 19</v>
      </c>
      <c r="C2067" s="34">
        <f t="shared" si="212"/>
        <v>19</v>
      </c>
      <c r="D2067" s="28">
        <f t="shared" si="213"/>
        <v>5708</v>
      </c>
      <c r="E2067" s="27">
        <f t="shared" si="214"/>
        <v>5709</v>
      </c>
      <c r="F2067" s="29">
        <v>5018</v>
      </c>
      <c r="G2067" s="23" t="s">
        <v>145</v>
      </c>
      <c r="H2067" s="21">
        <f t="shared" si="215"/>
        <v>10420</v>
      </c>
      <c r="I2067" s="23">
        <f t="shared" si="216"/>
        <v>10421</v>
      </c>
      <c r="J2067" s="71" t="s">
        <v>420</v>
      </c>
      <c r="K2067" s="70">
        <f t="shared" si="217"/>
        <v>227</v>
      </c>
      <c r="L2067" s="34" t="s">
        <v>104</v>
      </c>
      <c r="M2067" s="34" t="s">
        <v>51</v>
      </c>
      <c r="N2067" s="34" t="s">
        <v>76</v>
      </c>
    </row>
    <row r="2068" spans="1:14" ht="15" hidden="1" customHeight="1" outlineLevel="2" x14ac:dyDescent="0.25">
      <c r="A2068" s="34"/>
      <c r="B2068" s="33" t="str">
        <f t="shared" si="211"/>
        <v>kVAh - Circuit 20</v>
      </c>
      <c r="C2068" s="34">
        <f t="shared" si="212"/>
        <v>20</v>
      </c>
      <c r="D2068" s="28">
        <f t="shared" si="213"/>
        <v>5710</v>
      </c>
      <c r="E2068" s="27">
        <f t="shared" si="214"/>
        <v>5711</v>
      </c>
      <c r="F2068" s="29">
        <v>5019</v>
      </c>
      <c r="G2068" s="23" t="s">
        <v>145</v>
      </c>
      <c r="H2068" s="21">
        <f t="shared" si="215"/>
        <v>10422</v>
      </c>
      <c r="I2068" s="23">
        <f t="shared" si="216"/>
        <v>10423</v>
      </c>
      <c r="J2068" s="71" t="s">
        <v>420</v>
      </c>
      <c r="K2068" s="70">
        <f t="shared" si="217"/>
        <v>228</v>
      </c>
      <c r="L2068" s="34" t="s">
        <v>104</v>
      </c>
      <c r="M2068" s="34" t="s">
        <v>51</v>
      </c>
      <c r="N2068" s="34" t="s">
        <v>76</v>
      </c>
    </row>
    <row r="2069" spans="1:14" ht="15" hidden="1" customHeight="1" outlineLevel="2" x14ac:dyDescent="0.25">
      <c r="A2069" s="34"/>
      <c r="B2069" s="33" t="str">
        <f t="shared" si="211"/>
        <v>kVAh - Circuit 21</v>
      </c>
      <c r="C2069" s="34">
        <f t="shared" si="212"/>
        <v>21</v>
      </c>
      <c r="D2069" s="28">
        <f t="shared" si="213"/>
        <v>5712</v>
      </c>
      <c r="E2069" s="27">
        <f t="shared" si="214"/>
        <v>5713</v>
      </c>
      <c r="F2069" s="29">
        <v>5020</v>
      </c>
      <c r="G2069" s="23" t="s">
        <v>145</v>
      </c>
      <c r="H2069" s="21">
        <f t="shared" si="215"/>
        <v>10424</v>
      </c>
      <c r="I2069" s="23">
        <f t="shared" si="216"/>
        <v>10425</v>
      </c>
      <c r="J2069" s="71" t="s">
        <v>420</v>
      </c>
      <c r="K2069" s="70">
        <f t="shared" si="217"/>
        <v>229</v>
      </c>
      <c r="L2069" s="34" t="s">
        <v>104</v>
      </c>
      <c r="M2069" s="34" t="s">
        <v>51</v>
      </c>
      <c r="N2069" s="34" t="s">
        <v>76</v>
      </c>
    </row>
    <row r="2070" spans="1:14" ht="15" hidden="1" customHeight="1" outlineLevel="2" x14ac:dyDescent="0.25">
      <c r="A2070" s="34"/>
      <c r="B2070" s="33" t="str">
        <f t="shared" si="211"/>
        <v>kVAh - Circuit 22</v>
      </c>
      <c r="C2070" s="34">
        <f t="shared" si="212"/>
        <v>22</v>
      </c>
      <c r="D2070" s="28">
        <f t="shared" si="213"/>
        <v>5714</v>
      </c>
      <c r="E2070" s="27">
        <f t="shared" si="214"/>
        <v>5715</v>
      </c>
      <c r="F2070" s="29">
        <v>5021</v>
      </c>
      <c r="G2070" s="23" t="s">
        <v>145</v>
      </c>
      <c r="H2070" s="21">
        <f t="shared" si="215"/>
        <v>10426</v>
      </c>
      <c r="I2070" s="23">
        <f t="shared" si="216"/>
        <v>10427</v>
      </c>
      <c r="J2070" s="71" t="s">
        <v>420</v>
      </c>
      <c r="K2070" s="70">
        <f t="shared" si="217"/>
        <v>230</v>
      </c>
      <c r="L2070" s="34" t="s">
        <v>104</v>
      </c>
      <c r="M2070" s="34" t="s">
        <v>51</v>
      </c>
      <c r="N2070" s="34" t="s">
        <v>76</v>
      </c>
    </row>
    <row r="2071" spans="1:14" ht="15" hidden="1" customHeight="1" outlineLevel="2" x14ac:dyDescent="0.25">
      <c r="A2071" s="34"/>
      <c r="B2071" s="33" t="str">
        <f t="shared" si="211"/>
        <v>kVAh - Circuit 23</v>
      </c>
      <c r="C2071" s="34">
        <f t="shared" si="212"/>
        <v>23</v>
      </c>
      <c r="D2071" s="28">
        <f t="shared" si="213"/>
        <v>5716</v>
      </c>
      <c r="E2071" s="27">
        <f t="shared" si="214"/>
        <v>5717</v>
      </c>
      <c r="F2071" s="29">
        <v>5022</v>
      </c>
      <c r="G2071" s="23" t="s">
        <v>145</v>
      </c>
      <c r="H2071" s="21">
        <f t="shared" si="215"/>
        <v>10428</v>
      </c>
      <c r="I2071" s="23">
        <f t="shared" si="216"/>
        <v>10429</v>
      </c>
      <c r="J2071" s="71" t="s">
        <v>420</v>
      </c>
      <c r="K2071" s="70">
        <f t="shared" si="217"/>
        <v>231</v>
      </c>
      <c r="L2071" s="34" t="s">
        <v>104</v>
      </c>
      <c r="M2071" s="34" t="s">
        <v>51</v>
      </c>
      <c r="N2071" s="34" t="s">
        <v>76</v>
      </c>
    </row>
    <row r="2072" spans="1:14" ht="15" hidden="1" customHeight="1" outlineLevel="2" x14ac:dyDescent="0.25">
      <c r="A2072" s="34"/>
      <c r="B2072" s="33" t="str">
        <f t="shared" si="211"/>
        <v>kVAh - Circuit 24</v>
      </c>
      <c r="C2072" s="34">
        <f t="shared" si="212"/>
        <v>24</v>
      </c>
      <c r="D2072" s="28">
        <f t="shared" si="213"/>
        <v>5718</v>
      </c>
      <c r="E2072" s="27">
        <f t="shared" si="214"/>
        <v>5719</v>
      </c>
      <c r="F2072" s="29">
        <v>5023</v>
      </c>
      <c r="G2072" s="23" t="s">
        <v>145</v>
      </c>
      <c r="H2072" s="21">
        <f t="shared" si="215"/>
        <v>10430</v>
      </c>
      <c r="I2072" s="23">
        <f t="shared" si="216"/>
        <v>10431</v>
      </c>
      <c r="J2072" s="71" t="s">
        <v>420</v>
      </c>
      <c r="K2072" s="70">
        <f t="shared" si="217"/>
        <v>232</v>
      </c>
      <c r="L2072" s="34" t="s">
        <v>104</v>
      </c>
      <c r="M2072" s="34" t="s">
        <v>51</v>
      </c>
      <c r="N2072" s="34" t="s">
        <v>76</v>
      </c>
    </row>
    <row r="2073" spans="1:14" ht="15" hidden="1" customHeight="1" outlineLevel="2" x14ac:dyDescent="0.25">
      <c r="A2073" s="34"/>
      <c r="B2073" s="33" t="str">
        <f t="shared" si="211"/>
        <v>kVAh - Circuit 25</v>
      </c>
      <c r="C2073" s="34">
        <f t="shared" si="212"/>
        <v>25</v>
      </c>
      <c r="D2073" s="28">
        <f t="shared" si="213"/>
        <v>5720</v>
      </c>
      <c r="E2073" s="27">
        <f t="shared" si="214"/>
        <v>5721</v>
      </c>
      <c r="F2073" s="29">
        <v>5024</v>
      </c>
      <c r="G2073" s="23" t="s">
        <v>145</v>
      </c>
      <c r="H2073" s="21">
        <f t="shared" si="215"/>
        <v>10432</v>
      </c>
      <c r="I2073" s="23">
        <f t="shared" si="216"/>
        <v>10433</v>
      </c>
      <c r="J2073" s="71" t="s">
        <v>420</v>
      </c>
      <c r="K2073" s="70">
        <f t="shared" si="217"/>
        <v>233</v>
      </c>
      <c r="L2073" s="34" t="s">
        <v>104</v>
      </c>
      <c r="M2073" s="34" t="s">
        <v>51</v>
      </c>
      <c r="N2073" s="34" t="s">
        <v>76</v>
      </c>
    </row>
    <row r="2074" spans="1:14" ht="15" hidden="1" customHeight="1" outlineLevel="2" x14ac:dyDescent="0.25">
      <c r="A2074" s="34"/>
      <c r="B2074" s="33" t="str">
        <f t="shared" si="211"/>
        <v>kVAh - Circuit 26</v>
      </c>
      <c r="C2074" s="34">
        <f t="shared" si="212"/>
        <v>26</v>
      </c>
      <c r="D2074" s="28">
        <f t="shared" si="213"/>
        <v>5722</v>
      </c>
      <c r="E2074" s="27">
        <f t="shared" si="214"/>
        <v>5723</v>
      </c>
      <c r="F2074" s="29">
        <v>5025</v>
      </c>
      <c r="G2074" s="23" t="s">
        <v>145</v>
      </c>
      <c r="H2074" s="21">
        <f t="shared" si="215"/>
        <v>10434</v>
      </c>
      <c r="I2074" s="23">
        <f t="shared" si="216"/>
        <v>10435</v>
      </c>
      <c r="J2074" s="71" t="s">
        <v>420</v>
      </c>
      <c r="K2074" s="70">
        <f t="shared" si="217"/>
        <v>234</v>
      </c>
      <c r="L2074" s="34" t="s">
        <v>104</v>
      </c>
      <c r="M2074" s="34" t="s">
        <v>51</v>
      </c>
      <c r="N2074" s="34" t="s">
        <v>76</v>
      </c>
    </row>
    <row r="2075" spans="1:14" ht="15" hidden="1" customHeight="1" outlineLevel="2" x14ac:dyDescent="0.25">
      <c r="A2075" s="34"/>
      <c r="B2075" s="33" t="str">
        <f t="shared" si="211"/>
        <v>kVAh - Circuit 27</v>
      </c>
      <c r="C2075" s="34">
        <f t="shared" si="212"/>
        <v>27</v>
      </c>
      <c r="D2075" s="28">
        <f t="shared" si="213"/>
        <v>5724</v>
      </c>
      <c r="E2075" s="27">
        <f t="shared" si="214"/>
        <v>5725</v>
      </c>
      <c r="F2075" s="29">
        <v>5026</v>
      </c>
      <c r="G2075" s="23" t="s">
        <v>145</v>
      </c>
      <c r="H2075" s="21">
        <f t="shared" si="215"/>
        <v>10436</v>
      </c>
      <c r="I2075" s="23">
        <f t="shared" si="216"/>
        <v>10437</v>
      </c>
      <c r="J2075" s="71" t="s">
        <v>420</v>
      </c>
      <c r="K2075" s="70">
        <f t="shared" si="217"/>
        <v>235</v>
      </c>
      <c r="L2075" s="34" t="s">
        <v>104</v>
      </c>
      <c r="M2075" s="34" t="s">
        <v>51</v>
      </c>
      <c r="N2075" s="34" t="s">
        <v>76</v>
      </c>
    </row>
    <row r="2076" spans="1:14" ht="15" hidden="1" customHeight="1" outlineLevel="2" x14ac:dyDescent="0.25">
      <c r="A2076" s="34"/>
      <c r="B2076" s="33" t="str">
        <f t="shared" si="211"/>
        <v>kVAh - Circuit 28</v>
      </c>
      <c r="C2076" s="34">
        <f t="shared" si="212"/>
        <v>28</v>
      </c>
      <c r="D2076" s="28">
        <f t="shared" si="213"/>
        <v>5726</v>
      </c>
      <c r="E2076" s="27">
        <f t="shared" si="214"/>
        <v>5727</v>
      </c>
      <c r="F2076" s="29">
        <v>5027</v>
      </c>
      <c r="G2076" s="23" t="s">
        <v>145</v>
      </c>
      <c r="H2076" s="21">
        <f t="shared" si="215"/>
        <v>10438</v>
      </c>
      <c r="I2076" s="23">
        <f t="shared" si="216"/>
        <v>10439</v>
      </c>
      <c r="J2076" s="71" t="s">
        <v>420</v>
      </c>
      <c r="K2076" s="70">
        <f t="shared" si="217"/>
        <v>236</v>
      </c>
      <c r="L2076" s="34" t="s">
        <v>104</v>
      </c>
      <c r="M2076" s="34" t="s">
        <v>51</v>
      </c>
      <c r="N2076" s="34" t="s">
        <v>76</v>
      </c>
    </row>
    <row r="2077" spans="1:14" ht="15" hidden="1" customHeight="1" outlineLevel="2" x14ac:dyDescent="0.25">
      <c r="A2077" s="34"/>
      <c r="B2077" s="33" t="str">
        <f t="shared" si="211"/>
        <v>kVAh - Circuit 29</v>
      </c>
      <c r="C2077" s="34">
        <f t="shared" si="212"/>
        <v>29</v>
      </c>
      <c r="D2077" s="28">
        <f t="shared" si="213"/>
        <v>5728</v>
      </c>
      <c r="E2077" s="27">
        <f t="shared" si="214"/>
        <v>5729</v>
      </c>
      <c r="F2077" s="29">
        <v>5028</v>
      </c>
      <c r="G2077" s="23" t="s">
        <v>145</v>
      </c>
      <c r="H2077" s="21">
        <f t="shared" si="215"/>
        <v>10440</v>
      </c>
      <c r="I2077" s="23">
        <f t="shared" si="216"/>
        <v>10441</v>
      </c>
      <c r="J2077" s="71" t="s">
        <v>420</v>
      </c>
      <c r="K2077" s="70">
        <f t="shared" si="217"/>
        <v>237</v>
      </c>
      <c r="L2077" s="34" t="s">
        <v>104</v>
      </c>
      <c r="M2077" s="34" t="s">
        <v>51</v>
      </c>
      <c r="N2077" s="34" t="s">
        <v>76</v>
      </c>
    </row>
    <row r="2078" spans="1:14" ht="15" hidden="1" customHeight="1" outlineLevel="2" x14ac:dyDescent="0.25">
      <c r="A2078" s="34"/>
      <c r="B2078" s="33" t="str">
        <f t="shared" si="211"/>
        <v>kVAh - Circuit 30</v>
      </c>
      <c r="C2078" s="34">
        <f t="shared" si="212"/>
        <v>30</v>
      </c>
      <c r="D2078" s="28">
        <f t="shared" si="213"/>
        <v>5730</v>
      </c>
      <c r="E2078" s="27">
        <f t="shared" si="214"/>
        <v>5731</v>
      </c>
      <c r="F2078" s="29">
        <v>5029</v>
      </c>
      <c r="G2078" s="23" t="s">
        <v>145</v>
      </c>
      <c r="H2078" s="21">
        <f t="shared" si="215"/>
        <v>10442</v>
      </c>
      <c r="I2078" s="23">
        <f t="shared" si="216"/>
        <v>10443</v>
      </c>
      <c r="J2078" s="71" t="s">
        <v>420</v>
      </c>
      <c r="K2078" s="70">
        <f t="shared" si="217"/>
        <v>238</v>
      </c>
      <c r="L2078" s="34" t="s">
        <v>104</v>
      </c>
      <c r="M2078" s="34" t="s">
        <v>51</v>
      </c>
      <c r="N2078" s="34" t="s">
        <v>76</v>
      </c>
    </row>
    <row r="2079" spans="1:14" ht="15" hidden="1" customHeight="1" outlineLevel="2" x14ac:dyDescent="0.25">
      <c r="A2079" s="34"/>
      <c r="B2079" s="33" t="str">
        <f t="shared" si="211"/>
        <v>kVAh - Circuit 31</v>
      </c>
      <c r="C2079" s="34">
        <f t="shared" si="212"/>
        <v>31</v>
      </c>
      <c r="D2079" s="28">
        <f t="shared" si="213"/>
        <v>5732</v>
      </c>
      <c r="E2079" s="27">
        <f t="shared" si="214"/>
        <v>5733</v>
      </c>
      <c r="F2079" s="29">
        <v>5030</v>
      </c>
      <c r="G2079" s="23" t="s">
        <v>145</v>
      </c>
      <c r="H2079" s="21">
        <f t="shared" si="215"/>
        <v>10444</v>
      </c>
      <c r="I2079" s="23">
        <f t="shared" si="216"/>
        <v>10445</v>
      </c>
      <c r="J2079" s="71" t="s">
        <v>420</v>
      </c>
      <c r="K2079" s="70">
        <f t="shared" si="217"/>
        <v>239</v>
      </c>
      <c r="L2079" s="34" t="s">
        <v>104</v>
      </c>
      <c r="M2079" s="34" t="s">
        <v>51</v>
      </c>
      <c r="N2079" s="34" t="s">
        <v>76</v>
      </c>
    </row>
    <row r="2080" spans="1:14" ht="15" hidden="1" customHeight="1" outlineLevel="2" x14ac:dyDescent="0.25">
      <c r="A2080" s="34"/>
      <c r="B2080" s="33" t="str">
        <f t="shared" si="211"/>
        <v>kVAh - Circuit 32</v>
      </c>
      <c r="C2080" s="34">
        <f t="shared" si="212"/>
        <v>32</v>
      </c>
      <c r="D2080" s="28">
        <f t="shared" si="213"/>
        <v>5734</v>
      </c>
      <c r="E2080" s="27">
        <f t="shared" si="214"/>
        <v>5735</v>
      </c>
      <c r="F2080" s="29">
        <v>5031</v>
      </c>
      <c r="G2080" s="23" t="s">
        <v>145</v>
      </c>
      <c r="H2080" s="21">
        <f t="shared" si="215"/>
        <v>10446</v>
      </c>
      <c r="I2080" s="23">
        <f t="shared" si="216"/>
        <v>10447</v>
      </c>
      <c r="J2080" s="71" t="s">
        <v>420</v>
      </c>
      <c r="K2080" s="70">
        <f t="shared" si="217"/>
        <v>240</v>
      </c>
      <c r="L2080" s="34" t="s">
        <v>104</v>
      </c>
      <c r="M2080" s="34" t="s">
        <v>51</v>
      </c>
      <c r="N2080" s="34" t="s">
        <v>76</v>
      </c>
    </row>
    <row r="2081" spans="1:14" ht="15" hidden="1" customHeight="1" outlineLevel="2" x14ac:dyDescent="0.25">
      <c r="A2081" s="34"/>
      <c r="B2081" s="33" t="str">
        <f t="shared" si="211"/>
        <v>kVAh - Circuit 33</v>
      </c>
      <c r="C2081" s="34">
        <f t="shared" si="212"/>
        <v>33</v>
      </c>
      <c r="D2081" s="28">
        <f t="shared" si="213"/>
        <v>5736</v>
      </c>
      <c r="E2081" s="27">
        <f t="shared" si="214"/>
        <v>5737</v>
      </c>
      <c r="F2081" s="29">
        <v>5032</v>
      </c>
      <c r="G2081" s="23" t="s">
        <v>145</v>
      </c>
      <c r="H2081" s="21">
        <f t="shared" si="215"/>
        <v>10448</v>
      </c>
      <c r="I2081" s="23">
        <f t="shared" si="216"/>
        <v>10449</v>
      </c>
      <c r="J2081" s="71" t="s">
        <v>420</v>
      </c>
      <c r="K2081" s="70">
        <f t="shared" si="217"/>
        <v>241</v>
      </c>
      <c r="L2081" s="34" t="s">
        <v>104</v>
      </c>
      <c r="M2081" s="34" t="s">
        <v>51</v>
      </c>
      <c r="N2081" s="34" t="s">
        <v>76</v>
      </c>
    </row>
    <row r="2082" spans="1:14" ht="15" hidden="1" customHeight="1" outlineLevel="2" x14ac:dyDescent="0.25">
      <c r="A2082" s="34"/>
      <c r="B2082" s="33" t="str">
        <f t="shared" si="211"/>
        <v>kVAh - Circuit 34</v>
      </c>
      <c r="C2082" s="34">
        <f t="shared" si="212"/>
        <v>34</v>
      </c>
      <c r="D2082" s="28">
        <f t="shared" si="213"/>
        <v>5738</v>
      </c>
      <c r="E2082" s="27">
        <f t="shared" si="214"/>
        <v>5739</v>
      </c>
      <c r="F2082" s="29">
        <v>5033</v>
      </c>
      <c r="G2082" s="23" t="s">
        <v>145</v>
      </c>
      <c r="H2082" s="21">
        <f t="shared" si="215"/>
        <v>10450</v>
      </c>
      <c r="I2082" s="23">
        <f t="shared" si="216"/>
        <v>10451</v>
      </c>
      <c r="J2082" s="71" t="s">
        <v>420</v>
      </c>
      <c r="K2082" s="70">
        <f t="shared" si="217"/>
        <v>242</v>
      </c>
      <c r="L2082" s="34" t="s">
        <v>104</v>
      </c>
      <c r="M2082" s="34" t="s">
        <v>51</v>
      </c>
      <c r="N2082" s="34" t="s">
        <v>76</v>
      </c>
    </row>
    <row r="2083" spans="1:14" ht="15" hidden="1" customHeight="1" outlineLevel="2" x14ac:dyDescent="0.25">
      <c r="A2083" s="34"/>
      <c r="B2083" s="33" t="str">
        <f t="shared" si="211"/>
        <v>kVAh - Circuit 35</v>
      </c>
      <c r="C2083" s="34">
        <f t="shared" si="212"/>
        <v>35</v>
      </c>
      <c r="D2083" s="28">
        <f t="shared" si="213"/>
        <v>5740</v>
      </c>
      <c r="E2083" s="27">
        <f t="shared" si="214"/>
        <v>5741</v>
      </c>
      <c r="F2083" s="29">
        <v>5034</v>
      </c>
      <c r="G2083" s="23" t="s">
        <v>145</v>
      </c>
      <c r="H2083" s="21">
        <f t="shared" si="215"/>
        <v>10452</v>
      </c>
      <c r="I2083" s="23">
        <f t="shared" si="216"/>
        <v>10453</v>
      </c>
      <c r="J2083" s="71" t="s">
        <v>420</v>
      </c>
      <c r="K2083" s="70">
        <f t="shared" si="217"/>
        <v>243</v>
      </c>
      <c r="L2083" s="34" t="s">
        <v>104</v>
      </c>
      <c r="M2083" s="34" t="s">
        <v>51</v>
      </c>
      <c r="N2083" s="34" t="s">
        <v>76</v>
      </c>
    </row>
    <row r="2084" spans="1:14" ht="15" hidden="1" customHeight="1" outlineLevel="2" x14ac:dyDescent="0.25">
      <c r="A2084" s="34"/>
      <c r="B2084" s="33" t="str">
        <f t="shared" si="211"/>
        <v>kVAh - Circuit 36</v>
      </c>
      <c r="C2084" s="34">
        <f t="shared" si="212"/>
        <v>36</v>
      </c>
      <c r="D2084" s="28">
        <f t="shared" si="213"/>
        <v>5742</v>
      </c>
      <c r="E2084" s="27">
        <f t="shared" si="214"/>
        <v>5743</v>
      </c>
      <c r="F2084" s="29">
        <v>5035</v>
      </c>
      <c r="G2084" s="23" t="s">
        <v>145</v>
      </c>
      <c r="H2084" s="21">
        <f t="shared" si="215"/>
        <v>10454</v>
      </c>
      <c r="I2084" s="23">
        <f t="shared" si="216"/>
        <v>10455</v>
      </c>
      <c r="J2084" s="71" t="s">
        <v>420</v>
      </c>
      <c r="K2084" s="70">
        <f t="shared" si="217"/>
        <v>244</v>
      </c>
      <c r="L2084" s="34" t="s">
        <v>104</v>
      </c>
      <c r="M2084" s="34" t="s">
        <v>51</v>
      </c>
      <c r="N2084" s="34" t="s">
        <v>76</v>
      </c>
    </row>
    <row r="2085" spans="1:14" ht="15" hidden="1" customHeight="1" outlineLevel="2" x14ac:dyDescent="0.25">
      <c r="A2085" s="34"/>
      <c r="B2085" s="33" t="str">
        <f t="shared" si="211"/>
        <v>kVAh - Circuit 37</v>
      </c>
      <c r="C2085" s="34">
        <f t="shared" si="212"/>
        <v>37</v>
      </c>
      <c r="D2085" s="28">
        <f t="shared" si="213"/>
        <v>5744</v>
      </c>
      <c r="E2085" s="27">
        <f t="shared" si="214"/>
        <v>5745</v>
      </c>
      <c r="F2085" s="29">
        <v>5036</v>
      </c>
      <c r="G2085" s="23" t="s">
        <v>145</v>
      </c>
      <c r="H2085" s="21">
        <f t="shared" si="215"/>
        <v>10456</v>
      </c>
      <c r="I2085" s="23">
        <f t="shared" si="216"/>
        <v>10457</v>
      </c>
      <c r="J2085" s="71" t="s">
        <v>420</v>
      </c>
      <c r="K2085" s="70">
        <f t="shared" si="217"/>
        <v>245</v>
      </c>
      <c r="L2085" s="34" t="s">
        <v>104</v>
      </c>
      <c r="M2085" s="34" t="s">
        <v>51</v>
      </c>
      <c r="N2085" s="34" t="s">
        <v>76</v>
      </c>
    </row>
    <row r="2086" spans="1:14" ht="15" hidden="1" customHeight="1" outlineLevel="2" x14ac:dyDescent="0.25">
      <c r="A2086" s="34"/>
      <c r="B2086" s="33" t="str">
        <f t="shared" si="211"/>
        <v>kVAh - Circuit 38</v>
      </c>
      <c r="C2086" s="34">
        <f t="shared" si="212"/>
        <v>38</v>
      </c>
      <c r="D2086" s="28">
        <f t="shared" si="213"/>
        <v>5746</v>
      </c>
      <c r="E2086" s="27">
        <f t="shared" si="214"/>
        <v>5747</v>
      </c>
      <c r="F2086" s="29">
        <v>5037</v>
      </c>
      <c r="G2086" s="23" t="s">
        <v>145</v>
      </c>
      <c r="H2086" s="21">
        <f t="shared" si="215"/>
        <v>10458</v>
      </c>
      <c r="I2086" s="23">
        <f t="shared" si="216"/>
        <v>10459</v>
      </c>
      <c r="J2086" s="71" t="s">
        <v>420</v>
      </c>
      <c r="K2086" s="70">
        <f t="shared" si="217"/>
        <v>246</v>
      </c>
      <c r="L2086" s="34" t="s">
        <v>104</v>
      </c>
      <c r="M2086" s="34" t="s">
        <v>51</v>
      </c>
      <c r="N2086" s="34" t="s">
        <v>76</v>
      </c>
    </row>
    <row r="2087" spans="1:14" ht="15" hidden="1" customHeight="1" outlineLevel="2" x14ac:dyDescent="0.25">
      <c r="A2087" s="34"/>
      <c r="B2087" s="33" t="str">
        <f t="shared" si="211"/>
        <v>kVAh - Circuit 39</v>
      </c>
      <c r="C2087" s="34">
        <f t="shared" si="212"/>
        <v>39</v>
      </c>
      <c r="D2087" s="28">
        <f t="shared" si="213"/>
        <v>5748</v>
      </c>
      <c r="E2087" s="27">
        <f t="shared" si="214"/>
        <v>5749</v>
      </c>
      <c r="F2087" s="29">
        <v>5038</v>
      </c>
      <c r="G2087" s="23" t="s">
        <v>145</v>
      </c>
      <c r="H2087" s="21">
        <f t="shared" si="215"/>
        <v>10460</v>
      </c>
      <c r="I2087" s="23">
        <f t="shared" si="216"/>
        <v>10461</v>
      </c>
      <c r="J2087" s="71" t="s">
        <v>420</v>
      </c>
      <c r="K2087" s="70">
        <f t="shared" si="217"/>
        <v>247</v>
      </c>
      <c r="L2087" s="34" t="s">
        <v>104</v>
      </c>
      <c r="M2087" s="34" t="s">
        <v>51</v>
      </c>
      <c r="N2087" s="34" t="s">
        <v>76</v>
      </c>
    </row>
    <row r="2088" spans="1:14" ht="15" hidden="1" customHeight="1" outlineLevel="2" x14ac:dyDescent="0.25">
      <c r="A2088" s="34"/>
      <c r="B2088" s="33" t="str">
        <f t="shared" si="211"/>
        <v>kVAh - Circuit 40</v>
      </c>
      <c r="C2088" s="34">
        <f t="shared" si="212"/>
        <v>40</v>
      </c>
      <c r="D2088" s="28">
        <f t="shared" si="213"/>
        <v>5750</v>
      </c>
      <c r="E2088" s="27">
        <f t="shared" si="214"/>
        <v>5751</v>
      </c>
      <c r="F2088" s="29">
        <v>5039</v>
      </c>
      <c r="G2088" s="23" t="s">
        <v>145</v>
      </c>
      <c r="H2088" s="21">
        <f t="shared" si="215"/>
        <v>10462</v>
      </c>
      <c r="I2088" s="23">
        <f t="shared" si="216"/>
        <v>10463</v>
      </c>
      <c r="J2088" s="71" t="s">
        <v>420</v>
      </c>
      <c r="K2088" s="70">
        <f t="shared" si="217"/>
        <v>248</v>
      </c>
      <c r="L2088" s="34" t="s">
        <v>104</v>
      </c>
      <c r="M2088" s="34" t="s">
        <v>51</v>
      </c>
      <c r="N2088" s="34" t="s">
        <v>76</v>
      </c>
    </row>
    <row r="2089" spans="1:14" ht="15" hidden="1" customHeight="1" outlineLevel="2" x14ac:dyDescent="0.25">
      <c r="A2089" s="34"/>
      <c r="B2089" s="33" t="str">
        <f t="shared" si="211"/>
        <v>kVAh - Circuit 41</v>
      </c>
      <c r="C2089" s="34">
        <f t="shared" si="212"/>
        <v>41</v>
      </c>
      <c r="D2089" s="28">
        <f t="shared" si="213"/>
        <v>5752</v>
      </c>
      <c r="E2089" s="27">
        <f t="shared" si="214"/>
        <v>5753</v>
      </c>
      <c r="F2089" s="29">
        <v>5040</v>
      </c>
      <c r="G2089" s="23" t="s">
        <v>145</v>
      </c>
      <c r="H2089" s="21">
        <f t="shared" si="215"/>
        <v>10464</v>
      </c>
      <c r="I2089" s="23">
        <f t="shared" si="216"/>
        <v>10465</v>
      </c>
      <c r="J2089" s="71" t="s">
        <v>420</v>
      </c>
      <c r="K2089" s="70">
        <f t="shared" si="217"/>
        <v>249</v>
      </c>
      <c r="L2089" s="34" t="s">
        <v>104</v>
      </c>
      <c r="M2089" s="34" t="s">
        <v>51</v>
      </c>
      <c r="N2089" s="34" t="s">
        <v>76</v>
      </c>
    </row>
    <row r="2090" spans="1:14" ht="15" hidden="1" customHeight="1" outlineLevel="2" x14ac:dyDescent="0.25">
      <c r="A2090" s="34"/>
      <c r="B2090" s="33" t="str">
        <f t="shared" si="211"/>
        <v>kVAh - Circuit 42</v>
      </c>
      <c r="C2090" s="34">
        <f t="shared" si="212"/>
        <v>42</v>
      </c>
      <c r="D2090" s="28">
        <f t="shared" si="213"/>
        <v>5754</v>
      </c>
      <c r="E2090" s="27">
        <f t="shared" si="214"/>
        <v>5755</v>
      </c>
      <c r="F2090" s="29">
        <v>5041</v>
      </c>
      <c r="G2090" s="23" t="s">
        <v>145</v>
      </c>
      <c r="H2090" s="21">
        <f t="shared" si="215"/>
        <v>10466</v>
      </c>
      <c r="I2090" s="23">
        <f t="shared" si="216"/>
        <v>10467</v>
      </c>
      <c r="J2090" s="71" t="s">
        <v>420</v>
      </c>
      <c r="K2090" s="70">
        <f t="shared" si="217"/>
        <v>250</v>
      </c>
      <c r="L2090" s="34" t="s">
        <v>104</v>
      </c>
      <c r="M2090" s="34" t="s">
        <v>51</v>
      </c>
      <c r="N2090" s="34" t="s">
        <v>76</v>
      </c>
    </row>
    <row r="2091" spans="1:14" ht="15" hidden="1" customHeight="1" outlineLevel="2" x14ac:dyDescent="0.25">
      <c r="A2091" s="34"/>
      <c r="B2091" s="33" t="str">
        <f t="shared" si="211"/>
        <v>kVAh - Circuit 43</v>
      </c>
      <c r="C2091" s="34">
        <f t="shared" si="212"/>
        <v>43</v>
      </c>
      <c r="D2091" s="28">
        <f t="shared" si="213"/>
        <v>5756</v>
      </c>
      <c r="E2091" s="27">
        <f t="shared" si="214"/>
        <v>5757</v>
      </c>
      <c r="F2091" s="29">
        <v>5042</v>
      </c>
      <c r="G2091" s="23" t="s">
        <v>145</v>
      </c>
      <c r="H2091" s="21">
        <f t="shared" si="215"/>
        <v>10468</v>
      </c>
      <c r="I2091" s="23">
        <f t="shared" si="216"/>
        <v>10469</v>
      </c>
      <c r="J2091" s="71" t="s">
        <v>420</v>
      </c>
      <c r="K2091" s="70">
        <f t="shared" si="217"/>
        <v>251</v>
      </c>
      <c r="L2091" s="34" t="s">
        <v>104</v>
      </c>
      <c r="M2091" s="34" t="s">
        <v>51</v>
      </c>
      <c r="N2091" s="34" t="s">
        <v>76</v>
      </c>
    </row>
    <row r="2092" spans="1:14" ht="15" hidden="1" customHeight="1" outlineLevel="2" x14ac:dyDescent="0.25">
      <c r="A2092" s="34"/>
      <c r="B2092" s="33" t="str">
        <f t="shared" si="211"/>
        <v>kVAh - Circuit 44</v>
      </c>
      <c r="C2092" s="34">
        <f t="shared" si="212"/>
        <v>44</v>
      </c>
      <c r="D2092" s="28">
        <f t="shared" si="213"/>
        <v>5758</v>
      </c>
      <c r="E2092" s="27">
        <f t="shared" si="214"/>
        <v>5759</v>
      </c>
      <c r="F2092" s="29">
        <v>5043</v>
      </c>
      <c r="G2092" s="23" t="s">
        <v>145</v>
      </c>
      <c r="H2092" s="21">
        <f t="shared" si="215"/>
        <v>10470</v>
      </c>
      <c r="I2092" s="23">
        <f t="shared" si="216"/>
        <v>10471</v>
      </c>
      <c r="J2092" s="71" t="s">
        <v>420</v>
      </c>
      <c r="K2092" s="70">
        <f t="shared" si="217"/>
        <v>252</v>
      </c>
      <c r="L2092" s="34" t="s">
        <v>104</v>
      </c>
      <c r="M2092" s="34" t="s">
        <v>51</v>
      </c>
      <c r="N2092" s="34" t="s">
        <v>76</v>
      </c>
    </row>
    <row r="2093" spans="1:14" ht="15" hidden="1" customHeight="1" outlineLevel="2" x14ac:dyDescent="0.25">
      <c r="A2093" s="34"/>
      <c r="B2093" s="33" t="str">
        <f t="shared" si="211"/>
        <v>kVAh - Circuit 45</v>
      </c>
      <c r="C2093" s="34">
        <f t="shared" si="212"/>
        <v>45</v>
      </c>
      <c r="D2093" s="28">
        <f t="shared" si="213"/>
        <v>5760</v>
      </c>
      <c r="E2093" s="27">
        <f t="shared" si="214"/>
        <v>5761</v>
      </c>
      <c r="F2093" s="29">
        <v>5044</v>
      </c>
      <c r="G2093" s="23" t="s">
        <v>145</v>
      </c>
      <c r="H2093" s="21">
        <f t="shared" si="215"/>
        <v>10472</v>
      </c>
      <c r="I2093" s="23">
        <f t="shared" si="216"/>
        <v>10473</v>
      </c>
      <c r="J2093" s="71" t="s">
        <v>420</v>
      </c>
      <c r="K2093" s="70">
        <f t="shared" si="217"/>
        <v>253</v>
      </c>
      <c r="L2093" s="34" t="s">
        <v>104</v>
      </c>
      <c r="M2093" s="34" t="s">
        <v>51</v>
      </c>
      <c r="N2093" s="34" t="s">
        <v>76</v>
      </c>
    </row>
    <row r="2094" spans="1:14" ht="15" hidden="1" customHeight="1" outlineLevel="2" x14ac:dyDescent="0.25">
      <c r="A2094" s="34"/>
      <c r="B2094" s="33" t="str">
        <f t="shared" si="211"/>
        <v>kVAh - Circuit 46</v>
      </c>
      <c r="C2094" s="34">
        <f t="shared" si="212"/>
        <v>46</v>
      </c>
      <c r="D2094" s="28">
        <f t="shared" si="213"/>
        <v>5762</v>
      </c>
      <c r="E2094" s="27">
        <f t="shared" si="214"/>
        <v>5763</v>
      </c>
      <c r="F2094" s="29">
        <v>5045</v>
      </c>
      <c r="G2094" s="23" t="s">
        <v>145</v>
      </c>
      <c r="H2094" s="21">
        <f t="shared" si="215"/>
        <v>10474</v>
      </c>
      <c r="I2094" s="23">
        <f t="shared" si="216"/>
        <v>10475</v>
      </c>
      <c r="J2094" s="71" t="s">
        <v>420</v>
      </c>
      <c r="K2094" s="70">
        <f t="shared" si="217"/>
        <v>254</v>
      </c>
      <c r="L2094" s="34" t="s">
        <v>104</v>
      </c>
      <c r="M2094" s="34" t="s">
        <v>51</v>
      </c>
      <c r="N2094" s="34" t="s">
        <v>76</v>
      </c>
    </row>
    <row r="2095" spans="1:14" ht="15" hidden="1" customHeight="1" outlineLevel="2" x14ac:dyDescent="0.25">
      <c r="A2095" s="34"/>
      <c r="B2095" s="33" t="str">
        <f t="shared" si="211"/>
        <v>kVAh - Circuit 47</v>
      </c>
      <c r="C2095" s="34">
        <f t="shared" si="212"/>
        <v>47</v>
      </c>
      <c r="D2095" s="28">
        <f t="shared" si="213"/>
        <v>5764</v>
      </c>
      <c r="E2095" s="27">
        <f t="shared" si="214"/>
        <v>5765</v>
      </c>
      <c r="F2095" s="29">
        <v>5046</v>
      </c>
      <c r="G2095" s="23" t="s">
        <v>145</v>
      </c>
      <c r="H2095" s="21">
        <f t="shared" si="215"/>
        <v>10476</v>
      </c>
      <c r="I2095" s="23">
        <f t="shared" si="216"/>
        <v>10477</v>
      </c>
      <c r="J2095" s="71" t="s">
        <v>420</v>
      </c>
      <c r="K2095" s="70">
        <f t="shared" si="217"/>
        <v>255</v>
      </c>
      <c r="L2095" s="34" t="s">
        <v>104</v>
      </c>
      <c r="M2095" s="34" t="s">
        <v>51</v>
      </c>
      <c r="N2095" s="34" t="s">
        <v>76</v>
      </c>
    </row>
    <row r="2096" spans="1:14" ht="15" hidden="1" customHeight="1" outlineLevel="2" x14ac:dyDescent="0.25">
      <c r="A2096" s="34"/>
      <c r="B2096" s="33" t="str">
        <f t="shared" si="211"/>
        <v>kVAh - Circuit 48</v>
      </c>
      <c r="C2096" s="34">
        <f t="shared" si="212"/>
        <v>48</v>
      </c>
      <c r="D2096" s="28">
        <f t="shared" si="213"/>
        <v>5766</v>
      </c>
      <c r="E2096" s="27">
        <f t="shared" si="214"/>
        <v>5767</v>
      </c>
      <c r="F2096" s="29">
        <v>5047</v>
      </c>
      <c r="G2096" s="23" t="s">
        <v>145</v>
      </c>
      <c r="H2096" s="21">
        <f t="shared" si="215"/>
        <v>10478</v>
      </c>
      <c r="I2096" s="23">
        <f t="shared" si="216"/>
        <v>10479</v>
      </c>
      <c r="J2096" s="71" t="s">
        <v>420</v>
      </c>
      <c r="K2096" s="70">
        <f t="shared" si="217"/>
        <v>256</v>
      </c>
      <c r="L2096" s="34" t="s">
        <v>104</v>
      </c>
      <c r="M2096" s="34" t="s">
        <v>51</v>
      </c>
      <c r="N2096" s="34" t="s">
        <v>76</v>
      </c>
    </row>
    <row r="2097" spans="1:14" ht="15" hidden="1" customHeight="1" outlineLevel="2" x14ac:dyDescent="0.25">
      <c r="A2097" s="34"/>
      <c r="B2097" s="33" t="str">
        <f t="shared" si="211"/>
        <v>kVAh - Circuit 49</v>
      </c>
      <c r="C2097" s="34">
        <f t="shared" si="212"/>
        <v>49</v>
      </c>
      <c r="D2097" s="28">
        <f t="shared" si="213"/>
        <v>5768</v>
      </c>
      <c r="E2097" s="27">
        <f t="shared" si="214"/>
        <v>5769</v>
      </c>
      <c r="F2097" s="29">
        <v>5048</v>
      </c>
      <c r="G2097" s="23" t="s">
        <v>145</v>
      </c>
      <c r="H2097" s="21">
        <f t="shared" si="215"/>
        <v>10480</v>
      </c>
      <c r="I2097" s="23">
        <f t="shared" si="216"/>
        <v>10481</v>
      </c>
      <c r="J2097" s="71" t="s">
        <v>420</v>
      </c>
      <c r="K2097" s="70">
        <f t="shared" si="217"/>
        <v>257</v>
      </c>
      <c r="L2097" s="34" t="s">
        <v>104</v>
      </c>
      <c r="M2097" s="34" t="s">
        <v>51</v>
      </c>
      <c r="N2097" s="34" t="s">
        <v>76</v>
      </c>
    </row>
    <row r="2098" spans="1:14" ht="15" hidden="1" customHeight="1" outlineLevel="2" x14ac:dyDescent="0.25">
      <c r="A2098" s="34"/>
      <c r="B2098" s="33" t="str">
        <f t="shared" si="211"/>
        <v>kVAh - Circuit 50</v>
      </c>
      <c r="C2098" s="34">
        <f t="shared" si="212"/>
        <v>50</v>
      </c>
      <c r="D2098" s="28">
        <f t="shared" si="213"/>
        <v>5770</v>
      </c>
      <c r="E2098" s="27">
        <f t="shared" si="214"/>
        <v>5771</v>
      </c>
      <c r="F2098" s="29">
        <v>5049</v>
      </c>
      <c r="G2098" s="23" t="s">
        <v>145</v>
      </c>
      <c r="H2098" s="21">
        <f t="shared" si="215"/>
        <v>10482</v>
      </c>
      <c r="I2098" s="23">
        <f t="shared" si="216"/>
        <v>10483</v>
      </c>
      <c r="J2098" s="71" t="s">
        <v>420</v>
      </c>
      <c r="K2098" s="70">
        <f t="shared" si="217"/>
        <v>258</v>
      </c>
      <c r="L2098" s="34" t="s">
        <v>104</v>
      </c>
      <c r="M2098" s="34" t="s">
        <v>51</v>
      </c>
      <c r="N2098" s="34" t="s">
        <v>76</v>
      </c>
    </row>
    <row r="2099" spans="1:14" ht="15" hidden="1" customHeight="1" outlineLevel="2" x14ac:dyDescent="0.25">
      <c r="A2099" s="34"/>
      <c r="B2099" s="33" t="str">
        <f t="shared" si="211"/>
        <v>kVAh - Circuit 51</v>
      </c>
      <c r="C2099" s="34">
        <f t="shared" si="212"/>
        <v>51</v>
      </c>
      <c r="D2099" s="28">
        <f t="shared" si="213"/>
        <v>5772</v>
      </c>
      <c r="E2099" s="27">
        <f t="shared" si="214"/>
        <v>5773</v>
      </c>
      <c r="F2099" s="29">
        <v>5050</v>
      </c>
      <c r="G2099" s="23" t="s">
        <v>145</v>
      </c>
      <c r="H2099" s="21">
        <f t="shared" si="215"/>
        <v>10484</v>
      </c>
      <c r="I2099" s="23">
        <f t="shared" si="216"/>
        <v>10485</v>
      </c>
      <c r="J2099" s="71" t="s">
        <v>420</v>
      </c>
      <c r="K2099" s="70">
        <f t="shared" si="217"/>
        <v>259</v>
      </c>
      <c r="L2099" s="34" t="s">
        <v>104</v>
      </c>
      <c r="M2099" s="34" t="s">
        <v>51</v>
      </c>
      <c r="N2099" s="34" t="s">
        <v>76</v>
      </c>
    </row>
    <row r="2100" spans="1:14" ht="15" hidden="1" customHeight="1" outlineLevel="2" x14ac:dyDescent="0.25">
      <c r="A2100" s="34"/>
      <c r="B2100" s="33" t="str">
        <f t="shared" si="211"/>
        <v>kVAh - Circuit 52</v>
      </c>
      <c r="C2100" s="34">
        <f t="shared" si="212"/>
        <v>52</v>
      </c>
      <c r="D2100" s="28">
        <f t="shared" si="213"/>
        <v>5774</v>
      </c>
      <c r="E2100" s="27">
        <f t="shared" si="214"/>
        <v>5775</v>
      </c>
      <c r="F2100" s="29">
        <v>5051</v>
      </c>
      <c r="G2100" s="23" t="s">
        <v>145</v>
      </c>
      <c r="H2100" s="21">
        <f t="shared" si="215"/>
        <v>10486</v>
      </c>
      <c r="I2100" s="23">
        <f t="shared" si="216"/>
        <v>10487</v>
      </c>
      <c r="J2100" s="71" t="s">
        <v>420</v>
      </c>
      <c r="K2100" s="70">
        <f t="shared" si="217"/>
        <v>260</v>
      </c>
      <c r="L2100" s="34" t="s">
        <v>104</v>
      </c>
      <c r="M2100" s="34" t="s">
        <v>51</v>
      </c>
      <c r="N2100" s="34" t="s">
        <v>76</v>
      </c>
    </row>
    <row r="2101" spans="1:14" ht="15" hidden="1" customHeight="1" outlineLevel="2" x14ac:dyDescent="0.25">
      <c r="A2101" s="34"/>
      <c r="B2101" s="33" t="str">
        <f t="shared" si="211"/>
        <v>kVAh - Circuit 53</v>
      </c>
      <c r="C2101" s="34">
        <f t="shared" si="212"/>
        <v>53</v>
      </c>
      <c r="D2101" s="28">
        <f t="shared" si="213"/>
        <v>5776</v>
      </c>
      <c r="E2101" s="27">
        <f t="shared" si="214"/>
        <v>5777</v>
      </c>
      <c r="F2101" s="29">
        <v>5052</v>
      </c>
      <c r="G2101" s="23" t="s">
        <v>145</v>
      </c>
      <c r="H2101" s="21">
        <f t="shared" si="215"/>
        <v>10488</v>
      </c>
      <c r="I2101" s="23">
        <f t="shared" si="216"/>
        <v>10489</v>
      </c>
      <c r="J2101" s="71" t="s">
        <v>420</v>
      </c>
      <c r="K2101" s="70">
        <f t="shared" si="217"/>
        <v>261</v>
      </c>
      <c r="L2101" s="34" t="s">
        <v>104</v>
      </c>
      <c r="M2101" s="34" t="s">
        <v>51</v>
      </c>
      <c r="N2101" s="34" t="s">
        <v>76</v>
      </c>
    </row>
    <row r="2102" spans="1:14" ht="15" hidden="1" customHeight="1" outlineLevel="2" x14ac:dyDescent="0.25">
      <c r="A2102" s="34"/>
      <c r="B2102" s="33" t="str">
        <f t="shared" si="211"/>
        <v>kVAh - Circuit 54</v>
      </c>
      <c r="C2102" s="34">
        <f t="shared" si="212"/>
        <v>54</v>
      </c>
      <c r="D2102" s="28">
        <f t="shared" si="213"/>
        <v>5778</v>
      </c>
      <c r="E2102" s="27">
        <f t="shared" si="214"/>
        <v>5779</v>
      </c>
      <c r="F2102" s="29">
        <v>5053</v>
      </c>
      <c r="G2102" s="23" t="s">
        <v>145</v>
      </c>
      <c r="H2102" s="21">
        <f t="shared" si="215"/>
        <v>10490</v>
      </c>
      <c r="I2102" s="23">
        <f t="shared" si="216"/>
        <v>10491</v>
      </c>
      <c r="J2102" s="71" t="s">
        <v>420</v>
      </c>
      <c r="K2102" s="70">
        <f t="shared" si="217"/>
        <v>262</v>
      </c>
      <c r="L2102" s="34" t="s">
        <v>104</v>
      </c>
      <c r="M2102" s="34" t="s">
        <v>51</v>
      </c>
      <c r="N2102" s="34" t="s">
        <v>76</v>
      </c>
    </row>
    <row r="2103" spans="1:14" ht="15" hidden="1" customHeight="1" outlineLevel="2" x14ac:dyDescent="0.25">
      <c r="A2103" s="34"/>
      <c r="B2103" s="33" t="str">
        <f t="shared" si="211"/>
        <v>kVAh - Circuit 55</v>
      </c>
      <c r="C2103" s="34">
        <f t="shared" si="212"/>
        <v>55</v>
      </c>
      <c r="D2103" s="28">
        <f t="shared" si="213"/>
        <v>5780</v>
      </c>
      <c r="E2103" s="27">
        <f t="shared" si="214"/>
        <v>5781</v>
      </c>
      <c r="F2103" s="29">
        <v>5054</v>
      </c>
      <c r="G2103" s="23" t="s">
        <v>145</v>
      </c>
      <c r="H2103" s="21">
        <f t="shared" si="215"/>
        <v>10492</v>
      </c>
      <c r="I2103" s="23">
        <f t="shared" si="216"/>
        <v>10493</v>
      </c>
      <c r="J2103" s="71" t="s">
        <v>420</v>
      </c>
      <c r="K2103" s="70">
        <f t="shared" si="217"/>
        <v>263</v>
      </c>
      <c r="L2103" s="34" t="s">
        <v>104</v>
      </c>
      <c r="M2103" s="34" t="s">
        <v>51</v>
      </c>
      <c r="N2103" s="34" t="s">
        <v>76</v>
      </c>
    </row>
    <row r="2104" spans="1:14" ht="15" hidden="1" customHeight="1" outlineLevel="2" x14ac:dyDescent="0.25">
      <c r="A2104" s="34"/>
      <c r="B2104" s="33" t="str">
        <f t="shared" si="211"/>
        <v>kVAh - Circuit 56</v>
      </c>
      <c r="C2104" s="34">
        <f t="shared" si="212"/>
        <v>56</v>
      </c>
      <c r="D2104" s="28">
        <f t="shared" si="213"/>
        <v>5782</v>
      </c>
      <c r="E2104" s="27">
        <f t="shared" si="214"/>
        <v>5783</v>
      </c>
      <c r="F2104" s="29">
        <v>5055</v>
      </c>
      <c r="G2104" s="23" t="s">
        <v>145</v>
      </c>
      <c r="H2104" s="21">
        <f t="shared" si="215"/>
        <v>10494</v>
      </c>
      <c r="I2104" s="23">
        <f t="shared" si="216"/>
        <v>10495</v>
      </c>
      <c r="J2104" s="71" t="s">
        <v>420</v>
      </c>
      <c r="K2104" s="70">
        <f t="shared" si="217"/>
        <v>264</v>
      </c>
      <c r="L2104" s="34" t="s">
        <v>104</v>
      </c>
      <c r="M2104" s="34" t="s">
        <v>51</v>
      </c>
      <c r="N2104" s="34" t="s">
        <v>76</v>
      </c>
    </row>
    <row r="2105" spans="1:14" ht="15" hidden="1" customHeight="1" outlineLevel="2" x14ac:dyDescent="0.25">
      <c r="A2105" s="34"/>
      <c r="B2105" s="33" t="str">
        <f t="shared" si="211"/>
        <v>kVAh - Circuit 57</v>
      </c>
      <c r="C2105" s="34">
        <f t="shared" si="212"/>
        <v>57</v>
      </c>
      <c r="D2105" s="28">
        <f t="shared" si="213"/>
        <v>5784</v>
      </c>
      <c r="E2105" s="27">
        <f t="shared" si="214"/>
        <v>5785</v>
      </c>
      <c r="F2105" s="29">
        <v>5056</v>
      </c>
      <c r="G2105" s="23" t="s">
        <v>145</v>
      </c>
      <c r="H2105" s="21">
        <f t="shared" si="215"/>
        <v>10496</v>
      </c>
      <c r="I2105" s="23">
        <f t="shared" si="216"/>
        <v>10497</v>
      </c>
      <c r="J2105" s="71" t="s">
        <v>420</v>
      </c>
      <c r="K2105" s="70">
        <f t="shared" si="217"/>
        <v>265</v>
      </c>
      <c r="L2105" s="34" t="s">
        <v>104</v>
      </c>
      <c r="M2105" s="34" t="s">
        <v>51</v>
      </c>
      <c r="N2105" s="34" t="s">
        <v>76</v>
      </c>
    </row>
    <row r="2106" spans="1:14" ht="15" hidden="1" customHeight="1" outlineLevel="2" x14ac:dyDescent="0.25">
      <c r="A2106" s="34"/>
      <c r="B2106" s="33" t="str">
        <f t="shared" si="211"/>
        <v>kVAh - Circuit 58</v>
      </c>
      <c r="C2106" s="34">
        <f t="shared" si="212"/>
        <v>58</v>
      </c>
      <c r="D2106" s="28">
        <f t="shared" si="213"/>
        <v>5786</v>
      </c>
      <c r="E2106" s="27">
        <f t="shared" si="214"/>
        <v>5787</v>
      </c>
      <c r="F2106" s="29">
        <v>5057</v>
      </c>
      <c r="G2106" s="23" t="s">
        <v>145</v>
      </c>
      <c r="H2106" s="21">
        <f t="shared" si="215"/>
        <v>10498</v>
      </c>
      <c r="I2106" s="23">
        <f t="shared" si="216"/>
        <v>10499</v>
      </c>
      <c r="J2106" s="71" t="s">
        <v>420</v>
      </c>
      <c r="K2106" s="70">
        <f t="shared" si="217"/>
        <v>266</v>
      </c>
      <c r="L2106" s="34" t="s">
        <v>104</v>
      </c>
      <c r="M2106" s="34" t="s">
        <v>51</v>
      </c>
      <c r="N2106" s="34" t="s">
        <v>76</v>
      </c>
    </row>
    <row r="2107" spans="1:14" ht="15" hidden="1" customHeight="1" outlineLevel="2" x14ac:dyDescent="0.25">
      <c r="A2107" s="34"/>
      <c r="B2107" s="33" t="str">
        <f t="shared" si="211"/>
        <v>kVAh - Circuit 59</v>
      </c>
      <c r="C2107" s="34">
        <f t="shared" si="212"/>
        <v>59</v>
      </c>
      <c r="D2107" s="28">
        <f t="shared" si="213"/>
        <v>5788</v>
      </c>
      <c r="E2107" s="27">
        <f t="shared" si="214"/>
        <v>5789</v>
      </c>
      <c r="F2107" s="29">
        <v>5058</v>
      </c>
      <c r="G2107" s="23" t="s">
        <v>145</v>
      </c>
      <c r="H2107" s="21">
        <f t="shared" si="215"/>
        <v>10500</v>
      </c>
      <c r="I2107" s="23">
        <f t="shared" si="216"/>
        <v>10501</v>
      </c>
      <c r="J2107" s="71" t="s">
        <v>420</v>
      </c>
      <c r="K2107" s="70">
        <f t="shared" si="217"/>
        <v>267</v>
      </c>
      <c r="L2107" s="34" t="s">
        <v>104</v>
      </c>
      <c r="M2107" s="34" t="s">
        <v>51</v>
      </c>
      <c r="N2107" s="34" t="s">
        <v>76</v>
      </c>
    </row>
    <row r="2108" spans="1:14" ht="15" hidden="1" customHeight="1" outlineLevel="2" x14ac:dyDescent="0.25">
      <c r="A2108" s="34"/>
      <c r="B2108" s="33" t="str">
        <f t="shared" si="211"/>
        <v>kVAh - Circuit 60</v>
      </c>
      <c r="C2108" s="34">
        <f t="shared" si="212"/>
        <v>60</v>
      </c>
      <c r="D2108" s="28">
        <f t="shared" si="213"/>
        <v>5790</v>
      </c>
      <c r="E2108" s="27">
        <f t="shared" si="214"/>
        <v>5791</v>
      </c>
      <c r="F2108" s="29">
        <v>5059</v>
      </c>
      <c r="G2108" s="23" t="s">
        <v>145</v>
      </c>
      <c r="H2108" s="21">
        <f t="shared" si="215"/>
        <v>10502</v>
      </c>
      <c r="I2108" s="23">
        <f t="shared" si="216"/>
        <v>10503</v>
      </c>
      <c r="J2108" s="71" t="s">
        <v>420</v>
      </c>
      <c r="K2108" s="70">
        <f t="shared" si="217"/>
        <v>268</v>
      </c>
      <c r="L2108" s="34" t="s">
        <v>104</v>
      </c>
      <c r="M2108" s="34" t="s">
        <v>51</v>
      </c>
      <c r="N2108" s="34" t="s">
        <v>76</v>
      </c>
    </row>
    <row r="2109" spans="1:14" ht="15" hidden="1" customHeight="1" outlineLevel="2" x14ac:dyDescent="0.25">
      <c r="A2109" s="34"/>
      <c r="B2109" s="33" t="str">
        <f t="shared" si="211"/>
        <v>kVAh - Circuit 61</v>
      </c>
      <c r="C2109" s="34">
        <f t="shared" si="212"/>
        <v>61</v>
      </c>
      <c r="D2109" s="28">
        <f t="shared" si="213"/>
        <v>5792</v>
      </c>
      <c r="E2109" s="27">
        <f t="shared" si="214"/>
        <v>5793</v>
      </c>
      <c r="F2109" s="29">
        <v>5060</v>
      </c>
      <c r="G2109" s="23" t="s">
        <v>145</v>
      </c>
      <c r="H2109" s="21">
        <f t="shared" si="215"/>
        <v>10504</v>
      </c>
      <c r="I2109" s="23">
        <f t="shared" si="216"/>
        <v>10505</v>
      </c>
      <c r="J2109" s="71" t="s">
        <v>420</v>
      </c>
      <c r="K2109" s="70">
        <f t="shared" si="217"/>
        <v>269</v>
      </c>
      <c r="L2109" s="34" t="s">
        <v>104</v>
      </c>
      <c r="M2109" s="34" t="s">
        <v>51</v>
      </c>
      <c r="N2109" s="34" t="s">
        <v>76</v>
      </c>
    </row>
    <row r="2110" spans="1:14" ht="15" hidden="1" customHeight="1" outlineLevel="2" x14ac:dyDescent="0.25">
      <c r="A2110" s="34"/>
      <c r="B2110" s="33" t="str">
        <f t="shared" si="211"/>
        <v>kVAh - Circuit 62</v>
      </c>
      <c r="C2110" s="34">
        <f t="shared" si="212"/>
        <v>62</v>
      </c>
      <c r="D2110" s="28">
        <f t="shared" si="213"/>
        <v>5794</v>
      </c>
      <c r="E2110" s="27">
        <f t="shared" si="214"/>
        <v>5795</v>
      </c>
      <c r="F2110" s="29">
        <v>5061</v>
      </c>
      <c r="G2110" s="23" t="s">
        <v>145</v>
      </c>
      <c r="H2110" s="21">
        <f t="shared" si="215"/>
        <v>10506</v>
      </c>
      <c r="I2110" s="23">
        <f t="shared" si="216"/>
        <v>10507</v>
      </c>
      <c r="J2110" s="71" t="s">
        <v>420</v>
      </c>
      <c r="K2110" s="70">
        <f t="shared" si="217"/>
        <v>270</v>
      </c>
      <c r="L2110" s="34" t="s">
        <v>104</v>
      </c>
      <c r="M2110" s="34" t="s">
        <v>51</v>
      </c>
      <c r="N2110" s="34" t="s">
        <v>76</v>
      </c>
    </row>
    <row r="2111" spans="1:14" ht="15" hidden="1" customHeight="1" outlineLevel="2" x14ac:dyDescent="0.25">
      <c r="A2111" s="34"/>
      <c r="B2111" s="33" t="str">
        <f t="shared" si="211"/>
        <v>kVAh - Circuit 63</v>
      </c>
      <c r="C2111" s="34">
        <f t="shared" si="212"/>
        <v>63</v>
      </c>
      <c r="D2111" s="28">
        <f t="shared" si="213"/>
        <v>5796</v>
      </c>
      <c r="E2111" s="27">
        <f t="shared" si="214"/>
        <v>5797</v>
      </c>
      <c r="F2111" s="29">
        <v>5062</v>
      </c>
      <c r="G2111" s="23" t="s">
        <v>145</v>
      </c>
      <c r="H2111" s="21">
        <f t="shared" si="215"/>
        <v>10508</v>
      </c>
      <c r="I2111" s="23">
        <f t="shared" si="216"/>
        <v>10509</v>
      </c>
      <c r="J2111" s="71" t="s">
        <v>420</v>
      </c>
      <c r="K2111" s="70">
        <f t="shared" si="217"/>
        <v>271</v>
      </c>
      <c r="L2111" s="34" t="s">
        <v>104</v>
      </c>
      <c r="M2111" s="34" t="s">
        <v>51</v>
      </c>
      <c r="N2111" s="34" t="s">
        <v>76</v>
      </c>
    </row>
    <row r="2112" spans="1:14" ht="15" hidden="1" customHeight="1" outlineLevel="2" x14ac:dyDescent="0.25">
      <c r="A2112" s="34"/>
      <c r="B2112" s="33" t="str">
        <f t="shared" si="211"/>
        <v>kVAh - Circuit 64</v>
      </c>
      <c r="C2112" s="34">
        <f t="shared" si="212"/>
        <v>64</v>
      </c>
      <c r="D2112" s="28">
        <f t="shared" si="213"/>
        <v>5798</v>
      </c>
      <c r="E2112" s="27">
        <f t="shared" si="214"/>
        <v>5799</v>
      </c>
      <c r="F2112" s="29">
        <v>5063</v>
      </c>
      <c r="G2112" s="23" t="s">
        <v>145</v>
      </c>
      <c r="H2112" s="21">
        <f t="shared" si="215"/>
        <v>10510</v>
      </c>
      <c r="I2112" s="23">
        <f t="shared" si="216"/>
        <v>10511</v>
      </c>
      <c r="J2112" s="71" t="s">
        <v>420</v>
      </c>
      <c r="K2112" s="70">
        <f t="shared" si="217"/>
        <v>272</v>
      </c>
      <c r="L2112" s="34" t="s">
        <v>104</v>
      </c>
      <c r="M2112" s="34" t="s">
        <v>51</v>
      </c>
      <c r="N2112" s="34" t="s">
        <v>76</v>
      </c>
    </row>
    <row r="2113" spans="1:14" ht="15" hidden="1" customHeight="1" outlineLevel="2" x14ac:dyDescent="0.25">
      <c r="A2113" s="34"/>
      <c r="B2113" s="33" t="str">
        <f t="shared" si="211"/>
        <v>kVAh - Circuit 65</v>
      </c>
      <c r="C2113" s="34">
        <f t="shared" si="212"/>
        <v>65</v>
      </c>
      <c r="D2113" s="28">
        <f t="shared" si="213"/>
        <v>5800</v>
      </c>
      <c r="E2113" s="27">
        <f t="shared" si="214"/>
        <v>5801</v>
      </c>
      <c r="F2113" s="29">
        <v>5064</v>
      </c>
      <c r="G2113" s="23" t="s">
        <v>145</v>
      </c>
      <c r="H2113" s="21">
        <f t="shared" si="215"/>
        <v>10512</v>
      </c>
      <c r="I2113" s="23">
        <f t="shared" si="216"/>
        <v>10513</v>
      </c>
      <c r="J2113" s="71" t="s">
        <v>420</v>
      </c>
      <c r="K2113" s="70">
        <f t="shared" si="217"/>
        <v>273</v>
      </c>
      <c r="L2113" s="34" t="s">
        <v>104</v>
      </c>
      <c r="M2113" s="34" t="s">
        <v>51</v>
      </c>
      <c r="N2113" s="34" t="s">
        <v>76</v>
      </c>
    </row>
    <row r="2114" spans="1:14" ht="15" hidden="1" customHeight="1" outlineLevel="2" x14ac:dyDescent="0.25">
      <c r="A2114" s="34"/>
      <c r="B2114" s="33" t="str">
        <f t="shared" ref="B2114:B2144" si="218">CONCATENATE("kVAh - Circuit ",C2114)</f>
        <v>kVAh - Circuit 66</v>
      </c>
      <c r="C2114" s="34">
        <f t="shared" si="212"/>
        <v>66</v>
      </c>
      <c r="D2114" s="28">
        <f t="shared" si="213"/>
        <v>5802</v>
      </c>
      <c r="E2114" s="27">
        <f t="shared" si="214"/>
        <v>5803</v>
      </c>
      <c r="F2114" s="29">
        <v>5065</v>
      </c>
      <c r="G2114" s="23" t="s">
        <v>145</v>
      </c>
      <c r="H2114" s="21">
        <f t="shared" si="215"/>
        <v>10514</v>
      </c>
      <c r="I2114" s="23">
        <f t="shared" si="216"/>
        <v>10515</v>
      </c>
      <c r="J2114" s="71" t="s">
        <v>420</v>
      </c>
      <c r="K2114" s="70">
        <f t="shared" si="217"/>
        <v>274</v>
      </c>
      <c r="L2114" s="34" t="s">
        <v>104</v>
      </c>
      <c r="M2114" s="34" t="s">
        <v>51</v>
      </c>
      <c r="N2114" s="34" t="s">
        <v>76</v>
      </c>
    </row>
    <row r="2115" spans="1:14" ht="15" hidden="1" customHeight="1" outlineLevel="2" x14ac:dyDescent="0.25">
      <c r="A2115" s="34"/>
      <c r="B2115" s="33" t="str">
        <f t="shared" si="218"/>
        <v>kVAh - Circuit 67</v>
      </c>
      <c r="C2115" s="34">
        <f t="shared" ref="C2115:C2144" si="219">C2114+1</f>
        <v>67</v>
      </c>
      <c r="D2115" s="28">
        <f t="shared" ref="D2115:D2144" si="220">E2114+1</f>
        <v>5804</v>
      </c>
      <c r="E2115" s="27">
        <f t="shared" ref="E2115:E2144" si="221">+D2115+1</f>
        <v>5805</v>
      </c>
      <c r="F2115" s="29">
        <v>5066</v>
      </c>
      <c r="G2115" s="23" t="s">
        <v>145</v>
      </c>
      <c r="H2115" s="21">
        <f t="shared" ref="H2115:H2144" si="222">I2114+1</f>
        <v>10516</v>
      </c>
      <c r="I2115" s="23">
        <f t="shared" ref="I2115:I2144" si="223">+H2115+1</f>
        <v>10517</v>
      </c>
      <c r="J2115" s="71" t="s">
        <v>420</v>
      </c>
      <c r="K2115" s="70">
        <f t="shared" ref="K2115:K2144" si="224">K2114+1</f>
        <v>275</v>
      </c>
      <c r="L2115" s="34" t="s">
        <v>104</v>
      </c>
      <c r="M2115" s="34" t="s">
        <v>51</v>
      </c>
      <c r="N2115" s="34" t="s">
        <v>76</v>
      </c>
    </row>
    <row r="2116" spans="1:14" ht="15" hidden="1" customHeight="1" outlineLevel="2" x14ac:dyDescent="0.25">
      <c r="A2116" s="34"/>
      <c r="B2116" s="33" t="str">
        <f t="shared" si="218"/>
        <v>kVAh - Circuit 68</v>
      </c>
      <c r="C2116" s="34">
        <f t="shared" si="219"/>
        <v>68</v>
      </c>
      <c r="D2116" s="28">
        <f t="shared" si="220"/>
        <v>5806</v>
      </c>
      <c r="E2116" s="27">
        <f t="shared" si="221"/>
        <v>5807</v>
      </c>
      <c r="F2116" s="29">
        <v>5067</v>
      </c>
      <c r="G2116" s="23" t="s">
        <v>145</v>
      </c>
      <c r="H2116" s="21">
        <f t="shared" si="222"/>
        <v>10518</v>
      </c>
      <c r="I2116" s="23">
        <f t="shared" si="223"/>
        <v>10519</v>
      </c>
      <c r="J2116" s="71" t="s">
        <v>420</v>
      </c>
      <c r="K2116" s="70">
        <f t="shared" si="224"/>
        <v>276</v>
      </c>
      <c r="L2116" s="34" t="s">
        <v>104</v>
      </c>
      <c r="M2116" s="34" t="s">
        <v>51</v>
      </c>
      <c r="N2116" s="34" t="s">
        <v>76</v>
      </c>
    </row>
    <row r="2117" spans="1:14" ht="15" hidden="1" customHeight="1" outlineLevel="2" x14ac:dyDescent="0.25">
      <c r="A2117" s="34"/>
      <c r="B2117" s="33" t="str">
        <f t="shared" si="218"/>
        <v>kVAh - Circuit 69</v>
      </c>
      <c r="C2117" s="34">
        <f t="shared" si="219"/>
        <v>69</v>
      </c>
      <c r="D2117" s="28">
        <f t="shared" si="220"/>
        <v>5808</v>
      </c>
      <c r="E2117" s="27">
        <f t="shared" si="221"/>
        <v>5809</v>
      </c>
      <c r="F2117" s="29">
        <v>5068</v>
      </c>
      <c r="G2117" s="23" t="s">
        <v>145</v>
      </c>
      <c r="H2117" s="21">
        <f t="shared" si="222"/>
        <v>10520</v>
      </c>
      <c r="I2117" s="23">
        <f t="shared" si="223"/>
        <v>10521</v>
      </c>
      <c r="J2117" s="71" t="s">
        <v>420</v>
      </c>
      <c r="K2117" s="70">
        <f t="shared" si="224"/>
        <v>277</v>
      </c>
      <c r="L2117" s="34" t="s">
        <v>104</v>
      </c>
      <c r="M2117" s="34" t="s">
        <v>51</v>
      </c>
      <c r="N2117" s="34" t="s">
        <v>76</v>
      </c>
    </row>
    <row r="2118" spans="1:14" ht="15" hidden="1" customHeight="1" outlineLevel="2" x14ac:dyDescent="0.25">
      <c r="A2118" s="34"/>
      <c r="B2118" s="33" t="str">
        <f t="shared" si="218"/>
        <v>kVAh - Circuit 70</v>
      </c>
      <c r="C2118" s="34">
        <f t="shared" si="219"/>
        <v>70</v>
      </c>
      <c r="D2118" s="28">
        <f t="shared" si="220"/>
        <v>5810</v>
      </c>
      <c r="E2118" s="27">
        <f t="shared" si="221"/>
        <v>5811</v>
      </c>
      <c r="F2118" s="29">
        <v>5069</v>
      </c>
      <c r="G2118" s="23" t="s">
        <v>145</v>
      </c>
      <c r="H2118" s="21">
        <f t="shared" si="222"/>
        <v>10522</v>
      </c>
      <c r="I2118" s="23">
        <f t="shared" si="223"/>
        <v>10523</v>
      </c>
      <c r="J2118" s="71" t="s">
        <v>420</v>
      </c>
      <c r="K2118" s="70">
        <f t="shared" si="224"/>
        <v>278</v>
      </c>
      <c r="L2118" s="34" t="s">
        <v>104</v>
      </c>
      <c r="M2118" s="34" t="s">
        <v>51</v>
      </c>
      <c r="N2118" s="34" t="s">
        <v>76</v>
      </c>
    </row>
    <row r="2119" spans="1:14" ht="15" hidden="1" customHeight="1" outlineLevel="2" x14ac:dyDescent="0.25">
      <c r="A2119" s="34"/>
      <c r="B2119" s="33" t="str">
        <f t="shared" si="218"/>
        <v>kVAh - Circuit 71</v>
      </c>
      <c r="C2119" s="34">
        <f t="shared" si="219"/>
        <v>71</v>
      </c>
      <c r="D2119" s="28">
        <f t="shared" si="220"/>
        <v>5812</v>
      </c>
      <c r="E2119" s="27">
        <f t="shared" si="221"/>
        <v>5813</v>
      </c>
      <c r="F2119" s="29">
        <v>5070</v>
      </c>
      <c r="G2119" s="23" t="s">
        <v>145</v>
      </c>
      <c r="H2119" s="21">
        <f t="shared" si="222"/>
        <v>10524</v>
      </c>
      <c r="I2119" s="23">
        <f t="shared" si="223"/>
        <v>10525</v>
      </c>
      <c r="J2119" s="71" t="s">
        <v>420</v>
      </c>
      <c r="K2119" s="70">
        <f t="shared" si="224"/>
        <v>279</v>
      </c>
      <c r="L2119" s="34" t="s">
        <v>104</v>
      </c>
      <c r="M2119" s="34" t="s">
        <v>51</v>
      </c>
      <c r="N2119" s="34" t="s">
        <v>76</v>
      </c>
    </row>
    <row r="2120" spans="1:14" ht="15" hidden="1" customHeight="1" outlineLevel="2" x14ac:dyDescent="0.25">
      <c r="A2120" s="34"/>
      <c r="B2120" s="33" t="str">
        <f t="shared" si="218"/>
        <v>kVAh - Circuit 72</v>
      </c>
      <c r="C2120" s="34">
        <f t="shared" si="219"/>
        <v>72</v>
      </c>
      <c r="D2120" s="28">
        <f t="shared" si="220"/>
        <v>5814</v>
      </c>
      <c r="E2120" s="27">
        <f t="shared" si="221"/>
        <v>5815</v>
      </c>
      <c r="F2120" s="29">
        <v>5071</v>
      </c>
      <c r="G2120" s="23" t="s">
        <v>145</v>
      </c>
      <c r="H2120" s="21">
        <f t="shared" si="222"/>
        <v>10526</v>
      </c>
      <c r="I2120" s="23">
        <f t="shared" si="223"/>
        <v>10527</v>
      </c>
      <c r="J2120" s="71" t="s">
        <v>420</v>
      </c>
      <c r="K2120" s="70">
        <f t="shared" si="224"/>
        <v>280</v>
      </c>
      <c r="L2120" s="34" t="s">
        <v>104</v>
      </c>
      <c r="M2120" s="34" t="s">
        <v>51</v>
      </c>
      <c r="N2120" s="34" t="s">
        <v>76</v>
      </c>
    </row>
    <row r="2121" spans="1:14" ht="15" hidden="1" customHeight="1" outlineLevel="2" x14ac:dyDescent="0.25">
      <c r="A2121" s="34"/>
      <c r="B2121" s="33" t="str">
        <f t="shared" si="218"/>
        <v>kVAh - Circuit 73</v>
      </c>
      <c r="C2121" s="34">
        <f t="shared" si="219"/>
        <v>73</v>
      </c>
      <c r="D2121" s="28">
        <f t="shared" si="220"/>
        <v>5816</v>
      </c>
      <c r="E2121" s="27">
        <f t="shared" si="221"/>
        <v>5817</v>
      </c>
      <c r="F2121" s="29">
        <v>5072</v>
      </c>
      <c r="G2121" s="23" t="s">
        <v>145</v>
      </c>
      <c r="H2121" s="21">
        <f t="shared" si="222"/>
        <v>10528</v>
      </c>
      <c r="I2121" s="23">
        <f t="shared" si="223"/>
        <v>10529</v>
      </c>
      <c r="J2121" s="71" t="s">
        <v>420</v>
      </c>
      <c r="K2121" s="70">
        <f t="shared" si="224"/>
        <v>281</v>
      </c>
      <c r="L2121" s="34" t="s">
        <v>104</v>
      </c>
      <c r="M2121" s="34" t="s">
        <v>51</v>
      </c>
      <c r="N2121" s="34" t="s">
        <v>76</v>
      </c>
    </row>
    <row r="2122" spans="1:14" ht="15" hidden="1" customHeight="1" outlineLevel="2" x14ac:dyDescent="0.25">
      <c r="A2122" s="34"/>
      <c r="B2122" s="33" t="str">
        <f t="shared" si="218"/>
        <v>kVAh - Circuit 74</v>
      </c>
      <c r="C2122" s="34">
        <f t="shared" si="219"/>
        <v>74</v>
      </c>
      <c r="D2122" s="28">
        <f t="shared" si="220"/>
        <v>5818</v>
      </c>
      <c r="E2122" s="27">
        <f t="shared" si="221"/>
        <v>5819</v>
      </c>
      <c r="F2122" s="29">
        <v>5073</v>
      </c>
      <c r="G2122" s="23" t="s">
        <v>145</v>
      </c>
      <c r="H2122" s="21">
        <f t="shared" si="222"/>
        <v>10530</v>
      </c>
      <c r="I2122" s="23">
        <f t="shared" si="223"/>
        <v>10531</v>
      </c>
      <c r="J2122" s="71" t="s">
        <v>420</v>
      </c>
      <c r="K2122" s="70">
        <f t="shared" si="224"/>
        <v>282</v>
      </c>
      <c r="L2122" s="34" t="s">
        <v>104</v>
      </c>
      <c r="M2122" s="34" t="s">
        <v>51</v>
      </c>
      <c r="N2122" s="34" t="s">
        <v>76</v>
      </c>
    </row>
    <row r="2123" spans="1:14" ht="15" hidden="1" customHeight="1" outlineLevel="2" x14ac:dyDescent="0.25">
      <c r="A2123" s="34"/>
      <c r="B2123" s="33" t="str">
        <f t="shared" si="218"/>
        <v>kVAh - Circuit 75</v>
      </c>
      <c r="C2123" s="34">
        <f t="shared" si="219"/>
        <v>75</v>
      </c>
      <c r="D2123" s="28">
        <f t="shared" si="220"/>
        <v>5820</v>
      </c>
      <c r="E2123" s="27">
        <f t="shared" si="221"/>
        <v>5821</v>
      </c>
      <c r="F2123" s="29">
        <v>5074</v>
      </c>
      <c r="G2123" s="23" t="s">
        <v>145</v>
      </c>
      <c r="H2123" s="21">
        <f t="shared" si="222"/>
        <v>10532</v>
      </c>
      <c r="I2123" s="23">
        <f t="shared" si="223"/>
        <v>10533</v>
      </c>
      <c r="J2123" s="71" t="s">
        <v>420</v>
      </c>
      <c r="K2123" s="70">
        <f t="shared" si="224"/>
        <v>283</v>
      </c>
      <c r="L2123" s="34" t="s">
        <v>104</v>
      </c>
      <c r="M2123" s="34" t="s">
        <v>51</v>
      </c>
      <c r="N2123" s="34" t="s">
        <v>76</v>
      </c>
    </row>
    <row r="2124" spans="1:14" ht="15" hidden="1" customHeight="1" outlineLevel="2" x14ac:dyDescent="0.25">
      <c r="A2124" s="34"/>
      <c r="B2124" s="33" t="str">
        <f t="shared" si="218"/>
        <v>kVAh - Circuit 76</v>
      </c>
      <c r="C2124" s="34">
        <f t="shared" si="219"/>
        <v>76</v>
      </c>
      <c r="D2124" s="28">
        <f t="shared" si="220"/>
        <v>5822</v>
      </c>
      <c r="E2124" s="27">
        <f t="shared" si="221"/>
        <v>5823</v>
      </c>
      <c r="F2124" s="29">
        <v>5075</v>
      </c>
      <c r="G2124" s="23" t="s">
        <v>145</v>
      </c>
      <c r="H2124" s="21">
        <f t="shared" si="222"/>
        <v>10534</v>
      </c>
      <c r="I2124" s="23">
        <f t="shared" si="223"/>
        <v>10535</v>
      </c>
      <c r="J2124" s="71" t="s">
        <v>420</v>
      </c>
      <c r="K2124" s="70">
        <f t="shared" si="224"/>
        <v>284</v>
      </c>
      <c r="L2124" s="34" t="s">
        <v>104</v>
      </c>
      <c r="M2124" s="34" t="s">
        <v>51</v>
      </c>
      <c r="N2124" s="34" t="s">
        <v>76</v>
      </c>
    </row>
    <row r="2125" spans="1:14" ht="15" hidden="1" customHeight="1" outlineLevel="2" x14ac:dyDescent="0.25">
      <c r="A2125" s="34"/>
      <c r="B2125" s="33" t="str">
        <f t="shared" si="218"/>
        <v>kVAh - Circuit 77</v>
      </c>
      <c r="C2125" s="34">
        <f t="shared" si="219"/>
        <v>77</v>
      </c>
      <c r="D2125" s="28">
        <f t="shared" si="220"/>
        <v>5824</v>
      </c>
      <c r="E2125" s="27">
        <f t="shared" si="221"/>
        <v>5825</v>
      </c>
      <c r="F2125" s="29">
        <v>5076</v>
      </c>
      <c r="G2125" s="23" t="s">
        <v>145</v>
      </c>
      <c r="H2125" s="21">
        <f t="shared" si="222"/>
        <v>10536</v>
      </c>
      <c r="I2125" s="23">
        <f t="shared" si="223"/>
        <v>10537</v>
      </c>
      <c r="J2125" s="71" t="s">
        <v>420</v>
      </c>
      <c r="K2125" s="70">
        <f t="shared" si="224"/>
        <v>285</v>
      </c>
      <c r="L2125" s="34" t="s">
        <v>104</v>
      </c>
      <c r="M2125" s="34" t="s">
        <v>51</v>
      </c>
      <c r="N2125" s="34" t="s">
        <v>76</v>
      </c>
    </row>
    <row r="2126" spans="1:14" ht="15" hidden="1" customHeight="1" outlineLevel="2" x14ac:dyDescent="0.25">
      <c r="A2126" s="34"/>
      <c r="B2126" s="33" t="str">
        <f t="shared" si="218"/>
        <v>kVAh - Circuit 78</v>
      </c>
      <c r="C2126" s="34">
        <f t="shared" si="219"/>
        <v>78</v>
      </c>
      <c r="D2126" s="28">
        <f t="shared" si="220"/>
        <v>5826</v>
      </c>
      <c r="E2126" s="27">
        <f t="shared" si="221"/>
        <v>5827</v>
      </c>
      <c r="F2126" s="29">
        <v>5077</v>
      </c>
      <c r="G2126" s="23" t="s">
        <v>145</v>
      </c>
      <c r="H2126" s="21">
        <f t="shared" si="222"/>
        <v>10538</v>
      </c>
      <c r="I2126" s="23">
        <f t="shared" si="223"/>
        <v>10539</v>
      </c>
      <c r="J2126" s="71" t="s">
        <v>420</v>
      </c>
      <c r="K2126" s="70">
        <f t="shared" si="224"/>
        <v>286</v>
      </c>
      <c r="L2126" s="34" t="s">
        <v>104</v>
      </c>
      <c r="M2126" s="34" t="s">
        <v>51</v>
      </c>
      <c r="N2126" s="34" t="s">
        <v>76</v>
      </c>
    </row>
    <row r="2127" spans="1:14" ht="15" hidden="1" customHeight="1" outlineLevel="2" x14ac:dyDescent="0.25">
      <c r="A2127" s="34"/>
      <c r="B2127" s="33" t="str">
        <f t="shared" si="218"/>
        <v>kVAh - Circuit 79</v>
      </c>
      <c r="C2127" s="34">
        <f t="shared" si="219"/>
        <v>79</v>
      </c>
      <c r="D2127" s="28">
        <f t="shared" si="220"/>
        <v>5828</v>
      </c>
      <c r="E2127" s="27">
        <f t="shared" si="221"/>
        <v>5829</v>
      </c>
      <c r="F2127" s="29">
        <v>5078</v>
      </c>
      <c r="G2127" s="23" t="s">
        <v>145</v>
      </c>
      <c r="H2127" s="21">
        <f t="shared" si="222"/>
        <v>10540</v>
      </c>
      <c r="I2127" s="23">
        <f t="shared" si="223"/>
        <v>10541</v>
      </c>
      <c r="J2127" s="71" t="s">
        <v>420</v>
      </c>
      <c r="K2127" s="70">
        <f t="shared" si="224"/>
        <v>287</v>
      </c>
      <c r="L2127" s="34" t="s">
        <v>104</v>
      </c>
      <c r="M2127" s="34" t="s">
        <v>51</v>
      </c>
      <c r="N2127" s="34" t="s">
        <v>76</v>
      </c>
    </row>
    <row r="2128" spans="1:14" ht="15" hidden="1" customHeight="1" outlineLevel="2" x14ac:dyDescent="0.25">
      <c r="A2128" s="34"/>
      <c r="B2128" s="33" t="str">
        <f t="shared" si="218"/>
        <v>kVAh - Circuit 80</v>
      </c>
      <c r="C2128" s="34">
        <f t="shared" si="219"/>
        <v>80</v>
      </c>
      <c r="D2128" s="28">
        <f t="shared" si="220"/>
        <v>5830</v>
      </c>
      <c r="E2128" s="27">
        <f t="shared" si="221"/>
        <v>5831</v>
      </c>
      <c r="F2128" s="29">
        <v>5079</v>
      </c>
      <c r="G2128" s="23" t="s">
        <v>145</v>
      </c>
      <c r="H2128" s="21">
        <f t="shared" si="222"/>
        <v>10542</v>
      </c>
      <c r="I2128" s="23">
        <f t="shared" si="223"/>
        <v>10543</v>
      </c>
      <c r="J2128" s="71" t="s">
        <v>420</v>
      </c>
      <c r="K2128" s="70">
        <f t="shared" si="224"/>
        <v>288</v>
      </c>
      <c r="L2128" s="34" t="s">
        <v>104</v>
      </c>
      <c r="M2128" s="34" t="s">
        <v>51</v>
      </c>
      <c r="N2128" s="34" t="s">
        <v>76</v>
      </c>
    </row>
    <row r="2129" spans="1:14" ht="15" hidden="1" customHeight="1" outlineLevel="2" x14ac:dyDescent="0.25">
      <c r="A2129" s="34"/>
      <c r="B2129" s="33" t="str">
        <f t="shared" si="218"/>
        <v>kVAh - Circuit 81</v>
      </c>
      <c r="C2129" s="34">
        <f t="shared" si="219"/>
        <v>81</v>
      </c>
      <c r="D2129" s="28">
        <f t="shared" si="220"/>
        <v>5832</v>
      </c>
      <c r="E2129" s="27">
        <f t="shared" si="221"/>
        <v>5833</v>
      </c>
      <c r="F2129" s="29">
        <v>5080</v>
      </c>
      <c r="G2129" s="23" t="s">
        <v>145</v>
      </c>
      <c r="H2129" s="21">
        <f t="shared" si="222"/>
        <v>10544</v>
      </c>
      <c r="I2129" s="23">
        <f t="shared" si="223"/>
        <v>10545</v>
      </c>
      <c r="J2129" s="71" t="s">
        <v>420</v>
      </c>
      <c r="K2129" s="70">
        <f t="shared" si="224"/>
        <v>289</v>
      </c>
      <c r="L2129" s="34" t="s">
        <v>104</v>
      </c>
      <c r="M2129" s="34" t="s">
        <v>51</v>
      </c>
      <c r="N2129" s="34" t="s">
        <v>76</v>
      </c>
    </row>
    <row r="2130" spans="1:14" ht="15" hidden="1" customHeight="1" outlineLevel="2" x14ac:dyDescent="0.25">
      <c r="A2130" s="34"/>
      <c r="B2130" s="33" t="str">
        <f t="shared" si="218"/>
        <v>kVAh - Circuit 82</v>
      </c>
      <c r="C2130" s="34">
        <f t="shared" si="219"/>
        <v>82</v>
      </c>
      <c r="D2130" s="28">
        <f t="shared" si="220"/>
        <v>5834</v>
      </c>
      <c r="E2130" s="27">
        <f t="shared" si="221"/>
        <v>5835</v>
      </c>
      <c r="F2130" s="29">
        <v>5081</v>
      </c>
      <c r="G2130" s="23" t="s">
        <v>145</v>
      </c>
      <c r="H2130" s="21">
        <f t="shared" si="222"/>
        <v>10546</v>
      </c>
      <c r="I2130" s="23">
        <f t="shared" si="223"/>
        <v>10547</v>
      </c>
      <c r="J2130" s="71" t="s">
        <v>420</v>
      </c>
      <c r="K2130" s="70">
        <f t="shared" si="224"/>
        <v>290</v>
      </c>
      <c r="L2130" s="34" t="s">
        <v>104</v>
      </c>
      <c r="M2130" s="34" t="s">
        <v>51</v>
      </c>
      <c r="N2130" s="34" t="s">
        <v>76</v>
      </c>
    </row>
    <row r="2131" spans="1:14" ht="15" hidden="1" customHeight="1" outlineLevel="2" x14ac:dyDescent="0.25">
      <c r="A2131" s="34"/>
      <c r="B2131" s="33" t="str">
        <f t="shared" si="218"/>
        <v>kVAh - Circuit 83</v>
      </c>
      <c r="C2131" s="34">
        <f t="shared" si="219"/>
        <v>83</v>
      </c>
      <c r="D2131" s="28">
        <f t="shared" si="220"/>
        <v>5836</v>
      </c>
      <c r="E2131" s="27">
        <f t="shared" si="221"/>
        <v>5837</v>
      </c>
      <c r="F2131" s="29">
        <v>5082</v>
      </c>
      <c r="G2131" s="23" t="s">
        <v>145</v>
      </c>
      <c r="H2131" s="21">
        <f t="shared" si="222"/>
        <v>10548</v>
      </c>
      <c r="I2131" s="23">
        <f t="shared" si="223"/>
        <v>10549</v>
      </c>
      <c r="J2131" s="71" t="s">
        <v>420</v>
      </c>
      <c r="K2131" s="70">
        <f t="shared" si="224"/>
        <v>291</v>
      </c>
      <c r="L2131" s="34" t="s">
        <v>104</v>
      </c>
      <c r="M2131" s="34" t="s">
        <v>51</v>
      </c>
      <c r="N2131" s="34" t="s">
        <v>76</v>
      </c>
    </row>
    <row r="2132" spans="1:14" ht="15" hidden="1" customHeight="1" outlineLevel="2" x14ac:dyDescent="0.25">
      <c r="A2132" s="34"/>
      <c r="B2132" s="33" t="str">
        <f t="shared" si="218"/>
        <v>kVAh - Circuit 84</v>
      </c>
      <c r="C2132" s="34">
        <f t="shared" si="219"/>
        <v>84</v>
      </c>
      <c r="D2132" s="28">
        <f t="shared" si="220"/>
        <v>5838</v>
      </c>
      <c r="E2132" s="27">
        <f t="shared" si="221"/>
        <v>5839</v>
      </c>
      <c r="F2132" s="29">
        <v>5083</v>
      </c>
      <c r="G2132" s="23" t="s">
        <v>145</v>
      </c>
      <c r="H2132" s="21">
        <f t="shared" si="222"/>
        <v>10550</v>
      </c>
      <c r="I2132" s="23">
        <f t="shared" si="223"/>
        <v>10551</v>
      </c>
      <c r="J2132" s="71" t="s">
        <v>420</v>
      </c>
      <c r="K2132" s="70">
        <f t="shared" si="224"/>
        <v>292</v>
      </c>
      <c r="L2132" s="34" t="s">
        <v>104</v>
      </c>
      <c r="M2132" s="34" t="s">
        <v>51</v>
      </c>
      <c r="N2132" s="34" t="s">
        <v>76</v>
      </c>
    </row>
    <row r="2133" spans="1:14" ht="15" hidden="1" customHeight="1" outlineLevel="2" x14ac:dyDescent="0.25">
      <c r="A2133" s="34"/>
      <c r="B2133" s="33" t="str">
        <f t="shared" si="218"/>
        <v>kVAh - Circuit 85</v>
      </c>
      <c r="C2133" s="34">
        <f t="shared" si="219"/>
        <v>85</v>
      </c>
      <c r="D2133" s="28">
        <f t="shared" si="220"/>
        <v>5840</v>
      </c>
      <c r="E2133" s="27">
        <f t="shared" si="221"/>
        <v>5841</v>
      </c>
      <c r="F2133" s="29">
        <v>5084</v>
      </c>
      <c r="G2133" s="23" t="s">
        <v>145</v>
      </c>
      <c r="H2133" s="21">
        <f t="shared" si="222"/>
        <v>10552</v>
      </c>
      <c r="I2133" s="23">
        <f t="shared" si="223"/>
        <v>10553</v>
      </c>
      <c r="J2133" s="71" t="s">
        <v>420</v>
      </c>
      <c r="K2133" s="70">
        <f t="shared" si="224"/>
        <v>293</v>
      </c>
      <c r="L2133" s="34" t="s">
        <v>104</v>
      </c>
      <c r="M2133" s="34" t="s">
        <v>51</v>
      </c>
      <c r="N2133" s="34" t="s">
        <v>76</v>
      </c>
    </row>
    <row r="2134" spans="1:14" ht="15" hidden="1" customHeight="1" outlineLevel="2" x14ac:dyDescent="0.25">
      <c r="A2134" s="34"/>
      <c r="B2134" s="33" t="str">
        <f t="shared" si="218"/>
        <v>kVAh - Circuit 86</v>
      </c>
      <c r="C2134" s="34">
        <f t="shared" si="219"/>
        <v>86</v>
      </c>
      <c r="D2134" s="28">
        <f t="shared" si="220"/>
        <v>5842</v>
      </c>
      <c r="E2134" s="27">
        <f t="shared" si="221"/>
        <v>5843</v>
      </c>
      <c r="F2134" s="29">
        <v>5085</v>
      </c>
      <c r="G2134" s="23" t="s">
        <v>145</v>
      </c>
      <c r="H2134" s="21">
        <f t="shared" si="222"/>
        <v>10554</v>
      </c>
      <c r="I2134" s="23">
        <f t="shared" si="223"/>
        <v>10555</v>
      </c>
      <c r="J2134" s="71" t="s">
        <v>420</v>
      </c>
      <c r="K2134" s="70">
        <f t="shared" si="224"/>
        <v>294</v>
      </c>
      <c r="L2134" s="34" t="s">
        <v>104</v>
      </c>
      <c r="M2134" s="34" t="s">
        <v>51</v>
      </c>
      <c r="N2134" s="34" t="s">
        <v>76</v>
      </c>
    </row>
    <row r="2135" spans="1:14" ht="15" hidden="1" customHeight="1" outlineLevel="2" x14ac:dyDescent="0.25">
      <c r="A2135" s="34"/>
      <c r="B2135" s="33" t="str">
        <f t="shared" si="218"/>
        <v>kVAh - Circuit 87</v>
      </c>
      <c r="C2135" s="34">
        <f t="shared" si="219"/>
        <v>87</v>
      </c>
      <c r="D2135" s="28">
        <f t="shared" si="220"/>
        <v>5844</v>
      </c>
      <c r="E2135" s="27">
        <f t="shared" si="221"/>
        <v>5845</v>
      </c>
      <c r="F2135" s="29">
        <v>5086</v>
      </c>
      <c r="G2135" s="23" t="s">
        <v>145</v>
      </c>
      <c r="H2135" s="21">
        <f t="shared" si="222"/>
        <v>10556</v>
      </c>
      <c r="I2135" s="23">
        <f t="shared" si="223"/>
        <v>10557</v>
      </c>
      <c r="J2135" s="71" t="s">
        <v>420</v>
      </c>
      <c r="K2135" s="70">
        <f t="shared" si="224"/>
        <v>295</v>
      </c>
      <c r="L2135" s="34" t="s">
        <v>104</v>
      </c>
      <c r="M2135" s="34" t="s">
        <v>51</v>
      </c>
      <c r="N2135" s="34" t="s">
        <v>76</v>
      </c>
    </row>
    <row r="2136" spans="1:14" ht="15" hidden="1" customHeight="1" outlineLevel="2" x14ac:dyDescent="0.25">
      <c r="A2136" s="34"/>
      <c r="B2136" s="33" t="str">
        <f t="shared" si="218"/>
        <v>kVAh - Circuit 88</v>
      </c>
      <c r="C2136" s="34">
        <f t="shared" si="219"/>
        <v>88</v>
      </c>
      <c r="D2136" s="28">
        <f t="shared" si="220"/>
        <v>5846</v>
      </c>
      <c r="E2136" s="27">
        <f t="shared" si="221"/>
        <v>5847</v>
      </c>
      <c r="F2136" s="29">
        <v>5087</v>
      </c>
      <c r="G2136" s="23" t="s">
        <v>145</v>
      </c>
      <c r="H2136" s="21">
        <f t="shared" si="222"/>
        <v>10558</v>
      </c>
      <c r="I2136" s="23">
        <f t="shared" si="223"/>
        <v>10559</v>
      </c>
      <c r="J2136" s="71" t="s">
        <v>420</v>
      </c>
      <c r="K2136" s="70">
        <f t="shared" si="224"/>
        <v>296</v>
      </c>
      <c r="L2136" s="34" t="s">
        <v>104</v>
      </c>
      <c r="M2136" s="34" t="s">
        <v>51</v>
      </c>
      <c r="N2136" s="34" t="s">
        <v>76</v>
      </c>
    </row>
    <row r="2137" spans="1:14" ht="15" hidden="1" customHeight="1" outlineLevel="2" x14ac:dyDescent="0.25">
      <c r="A2137" s="34"/>
      <c r="B2137" s="33" t="str">
        <f t="shared" si="218"/>
        <v>kVAh - Circuit 89</v>
      </c>
      <c r="C2137" s="34">
        <f t="shared" si="219"/>
        <v>89</v>
      </c>
      <c r="D2137" s="28">
        <f t="shared" si="220"/>
        <v>5848</v>
      </c>
      <c r="E2137" s="27">
        <f t="shared" si="221"/>
        <v>5849</v>
      </c>
      <c r="F2137" s="29">
        <v>5088</v>
      </c>
      <c r="G2137" s="23" t="s">
        <v>145</v>
      </c>
      <c r="H2137" s="21">
        <f t="shared" si="222"/>
        <v>10560</v>
      </c>
      <c r="I2137" s="23">
        <f t="shared" si="223"/>
        <v>10561</v>
      </c>
      <c r="J2137" s="71" t="s">
        <v>420</v>
      </c>
      <c r="K2137" s="70">
        <f t="shared" si="224"/>
        <v>297</v>
      </c>
      <c r="L2137" s="34" t="s">
        <v>104</v>
      </c>
      <c r="M2137" s="34" t="s">
        <v>51</v>
      </c>
      <c r="N2137" s="34" t="s">
        <v>76</v>
      </c>
    </row>
    <row r="2138" spans="1:14" ht="15.75" hidden="1" customHeight="1" outlineLevel="2" x14ac:dyDescent="0.25">
      <c r="B2138" s="33" t="str">
        <f t="shared" si="218"/>
        <v>kVAh - Circuit 90</v>
      </c>
      <c r="C2138" s="34">
        <f t="shared" si="219"/>
        <v>90</v>
      </c>
      <c r="D2138" s="28">
        <f t="shared" si="220"/>
        <v>5850</v>
      </c>
      <c r="E2138" s="27">
        <f t="shared" si="221"/>
        <v>5851</v>
      </c>
      <c r="F2138" s="29">
        <v>5089</v>
      </c>
      <c r="G2138" s="23" t="s">
        <v>145</v>
      </c>
      <c r="H2138" s="21">
        <f t="shared" si="222"/>
        <v>10562</v>
      </c>
      <c r="I2138" s="23">
        <f t="shared" si="223"/>
        <v>10563</v>
      </c>
      <c r="J2138" s="71" t="s">
        <v>420</v>
      </c>
      <c r="K2138" s="70">
        <f t="shared" si="224"/>
        <v>298</v>
      </c>
      <c r="L2138" s="34" t="s">
        <v>104</v>
      </c>
      <c r="M2138" s="34" t="s">
        <v>51</v>
      </c>
      <c r="N2138" s="34" t="s">
        <v>76</v>
      </c>
    </row>
    <row r="2139" spans="1:14" ht="15.75" hidden="1" customHeight="1" outlineLevel="2" x14ac:dyDescent="0.25">
      <c r="B2139" s="33" t="str">
        <f t="shared" si="218"/>
        <v>kVAh - Circuit 91</v>
      </c>
      <c r="C2139" s="34">
        <f t="shared" si="219"/>
        <v>91</v>
      </c>
      <c r="D2139" s="28">
        <f t="shared" si="220"/>
        <v>5852</v>
      </c>
      <c r="E2139" s="27">
        <f t="shared" si="221"/>
        <v>5853</v>
      </c>
      <c r="F2139" s="29">
        <v>5090</v>
      </c>
      <c r="G2139" s="23" t="s">
        <v>145</v>
      </c>
      <c r="H2139" s="21">
        <f t="shared" si="222"/>
        <v>10564</v>
      </c>
      <c r="I2139" s="23">
        <f t="shared" si="223"/>
        <v>10565</v>
      </c>
      <c r="J2139" s="71" t="s">
        <v>420</v>
      </c>
      <c r="K2139" s="70">
        <f t="shared" si="224"/>
        <v>299</v>
      </c>
      <c r="L2139" s="34" t="s">
        <v>104</v>
      </c>
      <c r="M2139" s="34" t="s">
        <v>51</v>
      </c>
      <c r="N2139" s="34" t="s">
        <v>76</v>
      </c>
    </row>
    <row r="2140" spans="1:14" ht="15.75" hidden="1" customHeight="1" outlineLevel="2" x14ac:dyDescent="0.25">
      <c r="B2140" s="33" t="str">
        <f t="shared" si="218"/>
        <v>kVAh - Circuit 92</v>
      </c>
      <c r="C2140" s="34">
        <f t="shared" si="219"/>
        <v>92</v>
      </c>
      <c r="D2140" s="28">
        <f t="shared" si="220"/>
        <v>5854</v>
      </c>
      <c r="E2140" s="27">
        <f t="shared" si="221"/>
        <v>5855</v>
      </c>
      <c r="F2140" s="29">
        <v>5091</v>
      </c>
      <c r="G2140" s="23" t="s">
        <v>145</v>
      </c>
      <c r="H2140" s="21">
        <f t="shared" si="222"/>
        <v>10566</v>
      </c>
      <c r="I2140" s="23">
        <f t="shared" si="223"/>
        <v>10567</v>
      </c>
      <c r="J2140" s="71" t="s">
        <v>420</v>
      </c>
      <c r="K2140" s="70">
        <f t="shared" si="224"/>
        <v>300</v>
      </c>
      <c r="L2140" s="34" t="s">
        <v>104</v>
      </c>
      <c r="M2140" s="34" t="s">
        <v>51</v>
      </c>
      <c r="N2140" s="34" t="s">
        <v>76</v>
      </c>
    </row>
    <row r="2141" spans="1:14" ht="15.75" hidden="1" customHeight="1" outlineLevel="2" x14ac:dyDescent="0.25">
      <c r="B2141" s="33" t="str">
        <f t="shared" si="218"/>
        <v>kVAh - Circuit 93</v>
      </c>
      <c r="C2141" s="34">
        <f t="shared" si="219"/>
        <v>93</v>
      </c>
      <c r="D2141" s="28">
        <f t="shared" si="220"/>
        <v>5856</v>
      </c>
      <c r="E2141" s="27">
        <f t="shared" si="221"/>
        <v>5857</v>
      </c>
      <c r="F2141" s="29">
        <v>5092</v>
      </c>
      <c r="G2141" s="23" t="s">
        <v>145</v>
      </c>
      <c r="H2141" s="21">
        <f t="shared" si="222"/>
        <v>10568</v>
      </c>
      <c r="I2141" s="23">
        <f t="shared" si="223"/>
        <v>10569</v>
      </c>
      <c r="J2141" s="71" t="s">
        <v>420</v>
      </c>
      <c r="K2141" s="70">
        <f t="shared" si="224"/>
        <v>301</v>
      </c>
      <c r="L2141" s="34" t="s">
        <v>104</v>
      </c>
      <c r="M2141" s="34" t="s">
        <v>51</v>
      </c>
      <c r="N2141" s="34" t="s">
        <v>76</v>
      </c>
    </row>
    <row r="2142" spans="1:14" ht="15.75" hidden="1" customHeight="1" outlineLevel="2" x14ac:dyDescent="0.25">
      <c r="B2142" s="33" t="str">
        <f t="shared" si="218"/>
        <v>kVAh - Circuit 94</v>
      </c>
      <c r="C2142" s="34">
        <f t="shared" si="219"/>
        <v>94</v>
      </c>
      <c r="D2142" s="28">
        <f t="shared" si="220"/>
        <v>5858</v>
      </c>
      <c r="E2142" s="27">
        <f t="shared" si="221"/>
        <v>5859</v>
      </c>
      <c r="F2142" s="29">
        <v>5093</v>
      </c>
      <c r="G2142" s="23" t="s">
        <v>145</v>
      </c>
      <c r="H2142" s="21">
        <f t="shared" si="222"/>
        <v>10570</v>
      </c>
      <c r="I2142" s="23">
        <f t="shared" si="223"/>
        <v>10571</v>
      </c>
      <c r="J2142" s="71" t="s">
        <v>420</v>
      </c>
      <c r="K2142" s="70">
        <f t="shared" si="224"/>
        <v>302</v>
      </c>
      <c r="L2142" s="34" t="s">
        <v>104</v>
      </c>
      <c r="M2142" s="34" t="s">
        <v>51</v>
      </c>
      <c r="N2142" s="34" t="s">
        <v>76</v>
      </c>
    </row>
    <row r="2143" spans="1:14" ht="15.75" hidden="1" customHeight="1" outlineLevel="2" x14ac:dyDescent="0.25">
      <c r="B2143" s="33" t="str">
        <f t="shared" si="218"/>
        <v>kVAh - Circuit 95</v>
      </c>
      <c r="C2143" s="34">
        <f t="shared" si="219"/>
        <v>95</v>
      </c>
      <c r="D2143" s="28">
        <f t="shared" si="220"/>
        <v>5860</v>
      </c>
      <c r="E2143" s="27">
        <f t="shared" si="221"/>
        <v>5861</v>
      </c>
      <c r="F2143" s="29">
        <v>5094</v>
      </c>
      <c r="G2143" s="23" t="s">
        <v>145</v>
      </c>
      <c r="H2143" s="21">
        <f t="shared" si="222"/>
        <v>10572</v>
      </c>
      <c r="I2143" s="23">
        <f t="shared" si="223"/>
        <v>10573</v>
      </c>
      <c r="J2143" s="71" t="s">
        <v>420</v>
      </c>
      <c r="K2143" s="70">
        <f t="shared" si="224"/>
        <v>303</v>
      </c>
      <c r="L2143" s="34" t="s">
        <v>104</v>
      </c>
      <c r="M2143" s="34" t="s">
        <v>51</v>
      </c>
      <c r="N2143" s="34" t="s">
        <v>76</v>
      </c>
    </row>
    <row r="2144" spans="1:14" ht="15.75" hidden="1" customHeight="1" outlineLevel="2" x14ac:dyDescent="0.25">
      <c r="B2144" s="33" t="str">
        <f t="shared" si="218"/>
        <v>kVAh - Circuit 96</v>
      </c>
      <c r="C2144" s="34">
        <f t="shared" si="219"/>
        <v>96</v>
      </c>
      <c r="D2144" s="28">
        <f t="shared" si="220"/>
        <v>5862</v>
      </c>
      <c r="E2144" s="27">
        <f t="shared" si="221"/>
        <v>5863</v>
      </c>
      <c r="F2144" s="29">
        <v>5095</v>
      </c>
      <c r="G2144" s="23" t="s">
        <v>145</v>
      </c>
      <c r="H2144" s="21">
        <f t="shared" si="222"/>
        <v>10574</v>
      </c>
      <c r="I2144" s="23">
        <f t="shared" si="223"/>
        <v>10575</v>
      </c>
      <c r="J2144" s="71" t="s">
        <v>420</v>
      </c>
      <c r="K2144" s="70">
        <f t="shared" si="224"/>
        <v>304</v>
      </c>
      <c r="L2144" s="34" t="s">
        <v>104</v>
      </c>
      <c r="M2144" s="34" t="s">
        <v>51</v>
      </c>
      <c r="N2144" s="34" t="s">
        <v>76</v>
      </c>
    </row>
    <row r="2145" spans="1:16" outlineLevel="1" collapsed="1" x14ac:dyDescent="0.25">
      <c r="D2145" s="28"/>
      <c r="E2145" s="27"/>
      <c r="F2145" s="29"/>
    </row>
    <row r="2146" spans="1:16" s="63" customFormat="1" outlineLevel="1" x14ac:dyDescent="0.25">
      <c r="A2146" s="65"/>
      <c r="B2146" s="33" t="s">
        <v>79</v>
      </c>
      <c r="C2146" s="33"/>
      <c r="D2146" s="28">
        <f>E2048+1</f>
        <v>5864</v>
      </c>
      <c r="E2146" s="27">
        <f>D2242</f>
        <v>5959</v>
      </c>
      <c r="F2146" s="29" t="s">
        <v>171</v>
      </c>
      <c r="G2146" s="23" t="s">
        <v>144</v>
      </c>
      <c r="H2146" s="21">
        <f>I2048+1</f>
        <v>10576</v>
      </c>
      <c r="I2146" s="23">
        <f>I2242</f>
        <v>10767</v>
      </c>
      <c r="J2146" s="71" t="s">
        <v>420</v>
      </c>
      <c r="K2146" s="70" t="s">
        <v>429</v>
      </c>
      <c r="L2146" s="34" t="s">
        <v>104</v>
      </c>
      <c r="M2146" s="34"/>
      <c r="N2146" s="34" t="s">
        <v>79</v>
      </c>
      <c r="O2146" s="34"/>
      <c r="P2146" s="33"/>
    </row>
    <row r="2147" spans="1:16" ht="15.75" hidden="1" customHeight="1" outlineLevel="2" x14ac:dyDescent="0.25">
      <c r="B2147" s="33" t="str">
        <f>CONCATENATE("kW - Circuit ",C2147)</f>
        <v>kW - Circuit 1</v>
      </c>
      <c r="C2147" s="34">
        <v>1</v>
      </c>
      <c r="D2147" s="28">
        <f>D2146</f>
        <v>5864</v>
      </c>
      <c r="E2147" s="27"/>
      <c r="F2147" s="29">
        <v>5096</v>
      </c>
      <c r="G2147" s="23" t="s">
        <v>144</v>
      </c>
      <c r="H2147" s="21">
        <f>H2146</f>
        <v>10576</v>
      </c>
      <c r="I2147" s="23">
        <f>+H2147+1</f>
        <v>10577</v>
      </c>
      <c r="J2147" s="71" t="s">
        <v>420</v>
      </c>
      <c r="K2147" s="70">
        <f>K2144+1</f>
        <v>305</v>
      </c>
      <c r="L2147" s="34" t="s">
        <v>104</v>
      </c>
      <c r="N2147" s="34" t="s">
        <v>79</v>
      </c>
    </row>
    <row r="2148" spans="1:16" ht="15.75" hidden="1" customHeight="1" outlineLevel="2" x14ac:dyDescent="0.25">
      <c r="B2148" s="33" t="str">
        <f t="shared" ref="B2148:B2211" si="225">CONCATENATE("kW - Circuit ",C2148)</f>
        <v>kW - Circuit 2</v>
      </c>
      <c r="C2148" s="34">
        <f>C2147+1</f>
        <v>2</v>
      </c>
      <c r="D2148" s="28">
        <f>D2147+1</f>
        <v>5865</v>
      </c>
      <c r="E2148" s="27"/>
      <c r="F2148" s="29">
        <v>5097</v>
      </c>
      <c r="G2148" s="23" t="s">
        <v>144</v>
      </c>
      <c r="H2148" s="21">
        <f>I2147+1</f>
        <v>10578</v>
      </c>
      <c r="I2148" s="23">
        <f>+H2148+1</f>
        <v>10579</v>
      </c>
      <c r="J2148" s="71" t="s">
        <v>420</v>
      </c>
      <c r="K2148" s="70">
        <f>K2147+1</f>
        <v>306</v>
      </c>
      <c r="L2148" s="34" t="s">
        <v>104</v>
      </c>
      <c r="N2148" s="34" t="s">
        <v>79</v>
      </c>
    </row>
    <row r="2149" spans="1:16" ht="15.75" hidden="1" customHeight="1" outlineLevel="2" x14ac:dyDescent="0.25">
      <c r="B2149" s="33" t="str">
        <f t="shared" si="225"/>
        <v>kW - Circuit 3</v>
      </c>
      <c r="C2149" s="34">
        <f t="shared" ref="C2149:D2212" si="226">C2148+1</f>
        <v>3</v>
      </c>
      <c r="D2149" s="28">
        <f t="shared" si="226"/>
        <v>5866</v>
      </c>
      <c r="E2149" s="27"/>
      <c r="F2149" s="29">
        <v>5098</v>
      </c>
      <c r="G2149" s="23" t="s">
        <v>144</v>
      </c>
      <c r="H2149" s="21">
        <f t="shared" ref="H2149:H2212" si="227">I2148+1</f>
        <v>10580</v>
      </c>
      <c r="I2149" s="23">
        <f t="shared" ref="I2149:I2212" si="228">+H2149+1</f>
        <v>10581</v>
      </c>
      <c r="J2149" s="71" t="s">
        <v>420</v>
      </c>
      <c r="K2149" s="70">
        <f t="shared" ref="K2149:K2212" si="229">K2148+1</f>
        <v>307</v>
      </c>
      <c r="L2149" s="34" t="s">
        <v>104</v>
      </c>
      <c r="N2149" s="34" t="s">
        <v>79</v>
      </c>
    </row>
    <row r="2150" spans="1:16" ht="15.75" hidden="1" customHeight="1" outlineLevel="2" x14ac:dyDescent="0.25">
      <c r="B2150" s="33" t="str">
        <f t="shared" si="225"/>
        <v>kW - Circuit 4</v>
      </c>
      <c r="C2150" s="34">
        <f t="shared" si="226"/>
        <v>4</v>
      </c>
      <c r="D2150" s="28">
        <f t="shared" si="226"/>
        <v>5867</v>
      </c>
      <c r="E2150" s="27"/>
      <c r="F2150" s="29">
        <v>5099</v>
      </c>
      <c r="G2150" s="23" t="s">
        <v>144</v>
      </c>
      <c r="H2150" s="21">
        <f t="shared" si="227"/>
        <v>10582</v>
      </c>
      <c r="I2150" s="23">
        <f t="shared" si="228"/>
        <v>10583</v>
      </c>
      <c r="J2150" s="71" t="s">
        <v>420</v>
      </c>
      <c r="K2150" s="70">
        <f t="shared" si="229"/>
        <v>308</v>
      </c>
      <c r="L2150" s="34" t="s">
        <v>104</v>
      </c>
      <c r="N2150" s="34" t="s">
        <v>79</v>
      </c>
    </row>
    <row r="2151" spans="1:16" ht="15.75" hidden="1" customHeight="1" outlineLevel="2" x14ac:dyDescent="0.25">
      <c r="B2151" s="33" t="str">
        <f t="shared" si="225"/>
        <v>kW - Circuit 5</v>
      </c>
      <c r="C2151" s="34">
        <f t="shared" si="226"/>
        <v>5</v>
      </c>
      <c r="D2151" s="28">
        <f t="shared" si="226"/>
        <v>5868</v>
      </c>
      <c r="E2151" s="27"/>
      <c r="F2151" s="29">
        <v>5100</v>
      </c>
      <c r="G2151" s="23" t="s">
        <v>144</v>
      </c>
      <c r="H2151" s="21">
        <f t="shared" si="227"/>
        <v>10584</v>
      </c>
      <c r="I2151" s="23">
        <f t="shared" si="228"/>
        <v>10585</v>
      </c>
      <c r="J2151" s="71" t="s">
        <v>420</v>
      </c>
      <c r="K2151" s="70">
        <f t="shared" si="229"/>
        <v>309</v>
      </c>
      <c r="L2151" s="34" t="s">
        <v>104</v>
      </c>
      <c r="N2151" s="34" t="s">
        <v>79</v>
      </c>
    </row>
    <row r="2152" spans="1:16" ht="15.75" hidden="1" customHeight="1" outlineLevel="2" x14ac:dyDescent="0.25">
      <c r="B2152" s="33" t="str">
        <f t="shared" si="225"/>
        <v>kW - Circuit 6</v>
      </c>
      <c r="C2152" s="34">
        <f t="shared" si="226"/>
        <v>6</v>
      </c>
      <c r="D2152" s="28">
        <f t="shared" si="226"/>
        <v>5869</v>
      </c>
      <c r="E2152" s="27"/>
      <c r="F2152" s="29">
        <v>5101</v>
      </c>
      <c r="G2152" s="23" t="s">
        <v>144</v>
      </c>
      <c r="H2152" s="21">
        <f t="shared" si="227"/>
        <v>10586</v>
      </c>
      <c r="I2152" s="23">
        <f t="shared" si="228"/>
        <v>10587</v>
      </c>
      <c r="J2152" s="71" t="s">
        <v>420</v>
      </c>
      <c r="K2152" s="70">
        <f t="shared" si="229"/>
        <v>310</v>
      </c>
      <c r="L2152" s="34" t="s">
        <v>104</v>
      </c>
      <c r="N2152" s="34" t="s">
        <v>79</v>
      </c>
    </row>
    <row r="2153" spans="1:16" ht="15.75" hidden="1" customHeight="1" outlineLevel="2" x14ac:dyDescent="0.25">
      <c r="B2153" s="33" t="str">
        <f t="shared" si="225"/>
        <v>kW - Circuit 7</v>
      </c>
      <c r="C2153" s="34">
        <f t="shared" si="226"/>
        <v>7</v>
      </c>
      <c r="D2153" s="28">
        <f t="shared" si="226"/>
        <v>5870</v>
      </c>
      <c r="E2153" s="27"/>
      <c r="F2153" s="29">
        <v>5102</v>
      </c>
      <c r="G2153" s="23" t="s">
        <v>144</v>
      </c>
      <c r="H2153" s="21">
        <f t="shared" si="227"/>
        <v>10588</v>
      </c>
      <c r="I2153" s="23">
        <f t="shared" si="228"/>
        <v>10589</v>
      </c>
      <c r="J2153" s="71" t="s">
        <v>420</v>
      </c>
      <c r="K2153" s="70">
        <f t="shared" si="229"/>
        <v>311</v>
      </c>
      <c r="L2153" s="34" t="s">
        <v>104</v>
      </c>
      <c r="N2153" s="34" t="s">
        <v>79</v>
      </c>
    </row>
    <row r="2154" spans="1:16" ht="15" hidden="1" customHeight="1" outlineLevel="2" x14ac:dyDescent="0.25">
      <c r="A2154" s="34"/>
      <c r="B2154" s="33" t="str">
        <f t="shared" si="225"/>
        <v>kW - Circuit 8</v>
      </c>
      <c r="C2154" s="34">
        <f t="shared" si="226"/>
        <v>8</v>
      </c>
      <c r="D2154" s="28">
        <f t="shared" si="226"/>
        <v>5871</v>
      </c>
      <c r="E2154" s="27"/>
      <c r="F2154" s="29">
        <v>5103</v>
      </c>
      <c r="G2154" s="23" t="s">
        <v>144</v>
      </c>
      <c r="H2154" s="21">
        <f t="shared" si="227"/>
        <v>10590</v>
      </c>
      <c r="I2154" s="23">
        <f t="shared" si="228"/>
        <v>10591</v>
      </c>
      <c r="J2154" s="71" t="s">
        <v>420</v>
      </c>
      <c r="K2154" s="70">
        <f t="shared" si="229"/>
        <v>312</v>
      </c>
      <c r="L2154" s="34" t="s">
        <v>104</v>
      </c>
      <c r="N2154" s="34" t="s">
        <v>79</v>
      </c>
    </row>
    <row r="2155" spans="1:16" ht="15" hidden="1" customHeight="1" outlineLevel="2" x14ac:dyDescent="0.25">
      <c r="A2155" s="34"/>
      <c r="B2155" s="33" t="str">
        <f t="shared" si="225"/>
        <v>kW - Circuit 9</v>
      </c>
      <c r="C2155" s="34">
        <f t="shared" si="226"/>
        <v>9</v>
      </c>
      <c r="D2155" s="28">
        <f t="shared" si="226"/>
        <v>5872</v>
      </c>
      <c r="E2155" s="27"/>
      <c r="F2155" s="29">
        <v>5104</v>
      </c>
      <c r="G2155" s="23" t="s">
        <v>144</v>
      </c>
      <c r="H2155" s="21">
        <f t="shared" si="227"/>
        <v>10592</v>
      </c>
      <c r="I2155" s="23">
        <f t="shared" si="228"/>
        <v>10593</v>
      </c>
      <c r="J2155" s="71" t="s">
        <v>420</v>
      </c>
      <c r="K2155" s="70">
        <f t="shared" si="229"/>
        <v>313</v>
      </c>
      <c r="L2155" s="34" t="s">
        <v>104</v>
      </c>
      <c r="N2155" s="34" t="s">
        <v>79</v>
      </c>
    </row>
    <row r="2156" spans="1:16" ht="15" hidden="1" customHeight="1" outlineLevel="2" x14ac:dyDescent="0.25">
      <c r="A2156" s="34"/>
      <c r="B2156" s="33" t="str">
        <f t="shared" si="225"/>
        <v>kW - Circuit 10</v>
      </c>
      <c r="C2156" s="34">
        <f t="shared" si="226"/>
        <v>10</v>
      </c>
      <c r="D2156" s="28">
        <f t="shared" si="226"/>
        <v>5873</v>
      </c>
      <c r="E2156" s="27"/>
      <c r="F2156" s="29">
        <v>5105</v>
      </c>
      <c r="G2156" s="23" t="s">
        <v>144</v>
      </c>
      <c r="H2156" s="21">
        <f t="shared" si="227"/>
        <v>10594</v>
      </c>
      <c r="I2156" s="23">
        <f t="shared" si="228"/>
        <v>10595</v>
      </c>
      <c r="J2156" s="71" t="s">
        <v>420</v>
      </c>
      <c r="K2156" s="70">
        <f t="shared" si="229"/>
        <v>314</v>
      </c>
      <c r="L2156" s="34" t="s">
        <v>104</v>
      </c>
      <c r="N2156" s="34" t="s">
        <v>79</v>
      </c>
    </row>
    <row r="2157" spans="1:16" ht="15" hidden="1" customHeight="1" outlineLevel="2" x14ac:dyDescent="0.25">
      <c r="A2157" s="34"/>
      <c r="B2157" s="33" t="str">
        <f t="shared" si="225"/>
        <v>kW - Circuit 11</v>
      </c>
      <c r="C2157" s="34">
        <f t="shared" si="226"/>
        <v>11</v>
      </c>
      <c r="D2157" s="28">
        <f t="shared" si="226"/>
        <v>5874</v>
      </c>
      <c r="E2157" s="27"/>
      <c r="F2157" s="29">
        <v>5106</v>
      </c>
      <c r="G2157" s="23" t="s">
        <v>144</v>
      </c>
      <c r="H2157" s="21">
        <f t="shared" si="227"/>
        <v>10596</v>
      </c>
      <c r="I2157" s="23">
        <f t="shared" si="228"/>
        <v>10597</v>
      </c>
      <c r="J2157" s="71" t="s">
        <v>420</v>
      </c>
      <c r="K2157" s="70">
        <f t="shared" si="229"/>
        <v>315</v>
      </c>
      <c r="L2157" s="34" t="s">
        <v>104</v>
      </c>
      <c r="N2157" s="34" t="s">
        <v>79</v>
      </c>
    </row>
    <row r="2158" spans="1:16" ht="15" hidden="1" customHeight="1" outlineLevel="2" x14ac:dyDescent="0.25">
      <c r="A2158" s="34"/>
      <c r="B2158" s="33" t="str">
        <f t="shared" si="225"/>
        <v>kW - Circuit 12</v>
      </c>
      <c r="C2158" s="34">
        <f t="shared" si="226"/>
        <v>12</v>
      </c>
      <c r="D2158" s="28">
        <f t="shared" si="226"/>
        <v>5875</v>
      </c>
      <c r="E2158" s="27"/>
      <c r="F2158" s="29">
        <v>5107</v>
      </c>
      <c r="G2158" s="23" t="s">
        <v>144</v>
      </c>
      <c r="H2158" s="21">
        <f t="shared" si="227"/>
        <v>10598</v>
      </c>
      <c r="I2158" s="23">
        <f t="shared" si="228"/>
        <v>10599</v>
      </c>
      <c r="J2158" s="71" t="s">
        <v>420</v>
      </c>
      <c r="K2158" s="70">
        <f t="shared" si="229"/>
        <v>316</v>
      </c>
      <c r="L2158" s="34" t="s">
        <v>104</v>
      </c>
      <c r="N2158" s="34" t="s">
        <v>79</v>
      </c>
    </row>
    <row r="2159" spans="1:16" ht="15" hidden="1" customHeight="1" outlineLevel="2" x14ac:dyDescent="0.25">
      <c r="A2159" s="34"/>
      <c r="B2159" s="33" t="str">
        <f t="shared" si="225"/>
        <v>kW - Circuit 13</v>
      </c>
      <c r="C2159" s="34">
        <f t="shared" si="226"/>
        <v>13</v>
      </c>
      <c r="D2159" s="28">
        <f t="shared" si="226"/>
        <v>5876</v>
      </c>
      <c r="E2159" s="27"/>
      <c r="F2159" s="29">
        <v>5108</v>
      </c>
      <c r="G2159" s="23" t="s">
        <v>144</v>
      </c>
      <c r="H2159" s="21">
        <f t="shared" si="227"/>
        <v>10600</v>
      </c>
      <c r="I2159" s="23">
        <f t="shared" si="228"/>
        <v>10601</v>
      </c>
      <c r="J2159" s="71" t="s">
        <v>420</v>
      </c>
      <c r="K2159" s="70">
        <f t="shared" si="229"/>
        <v>317</v>
      </c>
      <c r="L2159" s="34" t="s">
        <v>104</v>
      </c>
      <c r="N2159" s="34" t="s">
        <v>79</v>
      </c>
    </row>
    <row r="2160" spans="1:16" ht="15" hidden="1" customHeight="1" outlineLevel="2" x14ac:dyDescent="0.25">
      <c r="A2160" s="34"/>
      <c r="B2160" s="33" t="str">
        <f t="shared" si="225"/>
        <v>kW - Circuit 14</v>
      </c>
      <c r="C2160" s="34">
        <f t="shared" si="226"/>
        <v>14</v>
      </c>
      <c r="D2160" s="28">
        <f t="shared" si="226"/>
        <v>5877</v>
      </c>
      <c r="E2160" s="27"/>
      <c r="F2160" s="29">
        <v>5109</v>
      </c>
      <c r="G2160" s="23" t="s">
        <v>144</v>
      </c>
      <c r="H2160" s="21">
        <f t="shared" si="227"/>
        <v>10602</v>
      </c>
      <c r="I2160" s="23">
        <f t="shared" si="228"/>
        <v>10603</v>
      </c>
      <c r="J2160" s="71" t="s">
        <v>420</v>
      </c>
      <c r="K2160" s="70">
        <f t="shared" si="229"/>
        <v>318</v>
      </c>
      <c r="L2160" s="34" t="s">
        <v>104</v>
      </c>
      <c r="N2160" s="34" t="s">
        <v>79</v>
      </c>
    </row>
    <row r="2161" spans="1:14" ht="15" hidden="1" customHeight="1" outlineLevel="2" x14ac:dyDescent="0.25">
      <c r="A2161" s="34"/>
      <c r="B2161" s="33" t="str">
        <f t="shared" si="225"/>
        <v>kW - Circuit 15</v>
      </c>
      <c r="C2161" s="34">
        <f t="shared" si="226"/>
        <v>15</v>
      </c>
      <c r="D2161" s="28">
        <f t="shared" si="226"/>
        <v>5878</v>
      </c>
      <c r="E2161" s="27"/>
      <c r="F2161" s="29">
        <v>5110</v>
      </c>
      <c r="G2161" s="23" t="s">
        <v>144</v>
      </c>
      <c r="H2161" s="21">
        <f t="shared" si="227"/>
        <v>10604</v>
      </c>
      <c r="I2161" s="23">
        <f t="shared" si="228"/>
        <v>10605</v>
      </c>
      <c r="J2161" s="71" t="s">
        <v>420</v>
      </c>
      <c r="K2161" s="70">
        <f t="shared" si="229"/>
        <v>319</v>
      </c>
      <c r="L2161" s="34" t="s">
        <v>104</v>
      </c>
      <c r="N2161" s="34" t="s">
        <v>79</v>
      </c>
    </row>
    <row r="2162" spans="1:14" ht="15" hidden="1" customHeight="1" outlineLevel="2" x14ac:dyDescent="0.25">
      <c r="A2162" s="34"/>
      <c r="B2162" s="33" t="str">
        <f t="shared" si="225"/>
        <v>kW - Circuit 16</v>
      </c>
      <c r="C2162" s="34">
        <f t="shared" si="226"/>
        <v>16</v>
      </c>
      <c r="D2162" s="28">
        <f t="shared" si="226"/>
        <v>5879</v>
      </c>
      <c r="E2162" s="27"/>
      <c r="F2162" s="29">
        <v>5111</v>
      </c>
      <c r="G2162" s="23" t="s">
        <v>144</v>
      </c>
      <c r="H2162" s="21">
        <f t="shared" si="227"/>
        <v>10606</v>
      </c>
      <c r="I2162" s="23">
        <f t="shared" si="228"/>
        <v>10607</v>
      </c>
      <c r="J2162" s="71" t="s">
        <v>420</v>
      </c>
      <c r="K2162" s="70">
        <f t="shared" si="229"/>
        <v>320</v>
      </c>
      <c r="L2162" s="34" t="s">
        <v>104</v>
      </c>
      <c r="N2162" s="34" t="s">
        <v>79</v>
      </c>
    </row>
    <row r="2163" spans="1:14" ht="15" hidden="1" customHeight="1" outlineLevel="2" x14ac:dyDescent="0.25">
      <c r="A2163" s="34"/>
      <c r="B2163" s="33" t="str">
        <f t="shared" si="225"/>
        <v>kW - Circuit 17</v>
      </c>
      <c r="C2163" s="34">
        <f t="shared" si="226"/>
        <v>17</v>
      </c>
      <c r="D2163" s="28">
        <f t="shared" si="226"/>
        <v>5880</v>
      </c>
      <c r="E2163" s="27"/>
      <c r="F2163" s="29">
        <v>5112</v>
      </c>
      <c r="G2163" s="23" t="s">
        <v>144</v>
      </c>
      <c r="H2163" s="21">
        <f t="shared" si="227"/>
        <v>10608</v>
      </c>
      <c r="I2163" s="23">
        <f t="shared" si="228"/>
        <v>10609</v>
      </c>
      <c r="J2163" s="71" t="s">
        <v>420</v>
      </c>
      <c r="K2163" s="70">
        <f t="shared" si="229"/>
        <v>321</v>
      </c>
      <c r="L2163" s="34" t="s">
        <v>104</v>
      </c>
      <c r="N2163" s="34" t="s">
        <v>79</v>
      </c>
    </row>
    <row r="2164" spans="1:14" ht="15" hidden="1" customHeight="1" outlineLevel="2" x14ac:dyDescent="0.25">
      <c r="A2164" s="34"/>
      <c r="B2164" s="33" t="str">
        <f t="shared" si="225"/>
        <v>kW - Circuit 18</v>
      </c>
      <c r="C2164" s="34">
        <f t="shared" si="226"/>
        <v>18</v>
      </c>
      <c r="D2164" s="28">
        <f t="shared" si="226"/>
        <v>5881</v>
      </c>
      <c r="E2164" s="27"/>
      <c r="F2164" s="29">
        <v>5113</v>
      </c>
      <c r="G2164" s="23" t="s">
        <v>144</v>
      </c>
      <c r="H2164" s="21">
        <f t="shared" si="227"/>
        <v>10610</v>
      </c>
      <c r="I2164" s="23">
        <f t="shared" si="228"/>
        <v>10611</v>
      </c>
      <c r="J2164" s="71" t="s">
        <v>420</v>
      </c>
      <c r="K2164" s="70">
        <f t="shared" si="229"/>
        <v>322</v>
      </c>
      <c r="L2164" s="34" t="s">
        <v>104</v>
      </c>
      <c r="N2164" s="34" t="s">
        <v>79</v>
      </c>
    </row>
    <row r="2165" spans="1:14" ht="15" hidden="1" customHeight="1" outlineLevel="2" x14ac:dyDescent="0.25">
      <c r="A2165" s="34"/>
      <c r="B2165" s="33" t="str">
        <f t="shared" si="225"/>
        <v>kW - Circuit 19</v>
      </c>
      <c r="C2165" s="34">
        <f t="shared" si="226"/>
        <v>19</v>
      </c>
      <c r="D2165" s="28">
        <f t="shared" si="226"/>
        <v>5882</v>
      </c>
      <c r="E2165" s="27"/>
      <c r="F2165" s="29">
        <v>5114</v>
      </c>
      <c r="G2165" s="23" t="s">
        <v>144</v>
      </c>
      <c r="H2165" s="21">
        <f t="shared" si="227"/>
        <v>10612</v>
      </c>
      <c r="I2165" s="23">
        <f t="shared" si="228"/>
        <v>10613</v>
      </c>
      <c r="J2165" s="71" t="s">
        <v>420</v>
      </c>
      <c r="K2165" s="70">
        <f t="shared" si="229"/>
        <v>323</v>
      </c>
      <c r="L2165" s="34" t="s">
        <v>104</v>
      </c>
      <c r="N2165" s="34" t="s">
        <v>79</v>
      </c>
    </row>
    <row r="2166" spans="1:14" ht="15" hidden="1" customHeight="1" outlineLevel="2" x14ac:dyDescent="0.25">
      <c r="A2166" s="34"/>
      <c r="B2166" s="33" t="str">
        <f t="shared" si="225"/>
        <v>kW - Circuit 20</v>
      </c>
      <c r="C2166" s="34">
        <f t="shared" si="226"/>
        <v>20</v>
      </c>
      <c r="D2166" s="28">
        <f t="shared" si="226"/>
        <v>5883</v>
      </c>
      <c r="E2166" s="27"/>
      <c r="F2166" s="29">
        <v>5115</v>
      </c>
      <c r="G2166" s="23" t="s">
        <v>144</v>
      </c>
      <c r="H2166" s="21">
        <f t="shared" si="227"/>
        <v>10614</v>
      </c>
      <c r="I2166" s="23">
        <f t="shared" si="228"/>
        <v>10615</v>
      </c>
      <c r="J2166" s="71" t="s">
        <v>420</v>
      </c>
      <c r="K2166" s="70">
        <f t="shared" si="229"/>
        <v>324</v>
      </c>
      <c r="L2166" s="34" t="s">
        <v>104</v>
      </c>
      <c r="N2166" s="34" t="s">
        <v>79</v>
      </c>
    </row>
    <row r="2167" spans="1:14" ht="15" hidden="1" customHeight="1" outlineLevel="2" x14ac:dyDescent="0.25">
      <c r="A2167" s="34"/>
      <c r="B2167" s="33" t="str">
        <f t="shared" si="225"/>
        <v>kW - Circuit 21</v>
      </c>
      <c r="C2167" s="34">
        <f t="shared" si="226"/>
        <v>21</v>
      </c>
      <c r="D2167" s="28">
        <f t="shared" si="226"/>
        <v>5884</v>
      </c>
      <c r="E2167" s="27"/>
      <c r="F2167" s="29">
        <v>5116</v>
      </c>
      <c r="G2167" s="23" t="s">
        <v>144</v>
      </c>
      <c r="H2167" s="21">
        <f t="shared" si="227"/>
        <v>10616</v>
      </c>
      <c r="I2167" s="23">
        <f t="shared" si="228"/>
        <v>10617</v>
      </c>
      <c r="J2167" s="71" t="s">
        <v>420</v>
      </c>
      <c r="K2167" s="70">
        <f t="shared" si="229"/>
        <v>325</v>
      </c>
      <c r="L2167" s="34" t="s">
        <v>104</v>
      </c>
      <c r="N2167" s="34" t="s">
        <v>79</v>
      </c>
    </row>
    <row r="2168" spans="1:14" ht="15" hidden="1" customHeight="1" outlineLevel="2" x14ac:dyDescent="0.25">
      <c r="A2168" s="34"/>
      <c r="B2168" s="33" t="str">
        <f t="shared" si="225"/>
        <v>kW - Circuit 22</v>
      </c>
      <c r="C2168" s="34">
        <f t="shared" si="226"/>
        <v>22</v>
      </c>
      <c r="D2168" s="28">
        <f t="shared" si="226"/>
        <v>5885</v>
      </c>
      <c r="E2168" s="27"/>
      <c r="F2168" s="29">
        <v>5117</v>
      </c>
      <c r="G2168" s="23" t="s">
        <v>144</v>
      </c>
      <c r="H2168" s="21">
        <f t="shared" si="227"/>
        <v>10618</v>
      </c>
      <c r="I2168" s="23">
        <f t="shared" si="228"/>
        <v>10619</v>
      </c>
      <c r="J2168" s="71" t="s">
        <v>420</v>
      </c>
      <c r="K2168" s="70">
        <f t="shared" si="229"/>
        <v>326</v>
      </c>
      <c r="L2168" s="34" t="s">
        <v>104</v>
      </c>
      <c r="N2168" s="34" t="s">
        <v>79</v>
      </c>
    </row>
    <row r="2169" spans="1:14" ht="15" hidden="1" customHeight="1" outlineLevel="2" x14ac:dyDescent="0.25">
      <c r="A2169" s="34"/>
      <c r="B2169" s="33" t="str">
        <f t="shared" si="225"/>
        <v>kW - Circuit 23</v>
      </c>
      <c r="C2169" s="34">
        <f t="shared" si="226"/>
        <v>23</v>
      </c>
      <c r="D2169" s="28">
        <f t="shared" si="226"/>
        <v>5886</v>
      </c>
      <c r="E2169" s="27"/>
      <c r="F2169" s="29">
        <v>5118</v>
      </c>
      <c r="G2169" s="23" t="s">
        <v>144</v>
      </c>
      <c r="H2169" s="21">
        <f t="shared" si="227"/>
        <v>10620</v>
      </c>
      <c r="I2169" s="23">
        <f t="shared" si="228"/>
        <v>10621</v>
      </c>
      <c r="J2169" s="71" t="s">
        <v>420</v>
      </c>
      <c r="K2169" s="70">
        <f t="shared" si="229"/>
        <v>327</v>
      </c>
      <c r="L2169" s="34" t="s">
        <v>104</v>
      </c>
      <c r="N2169" s="34" t="s">
        <v>79</v>
      </c>
    </row>
    <row r="2170" spans="1:14" ht="15" hidden="1" customHeight="1" outlineLevel="2" x14ac:dyDescent="0.25">
      <c r="A2170" s="34"/>
      <c r="B2170" s="33" t="str">
        <f t="shared" si="225"/>
        <v>kW - Circuit 24</v>
      </c>
      <c r="C2170" s="34">
        <f t="shared" si="226"/>
        <v>24</v>
      </c>
      <c r="D2170" s="28">
        <f t="shared" si="226"/>
        <v>5887</v>
      </c>
      <c r="E2170" s="27"/>
      <c r="F2170" s="29">
        <v>5119</v>
      </c>
      <c r="G2170" s="23" t="s">
        <v>144</v>
      </c>
      <c r="H2170" s="21">
        <f t="shared" si="227"/>
        <v>10622</v>
      </c>
      <c r="I2170" s="23">
        <f t="shared" si="228"/>
        <v>10623</v>
      </c>
      <c r="J2170" s="71" t="s">
        <v>420</v>
      </c>
      <c r="K2170" s="70">
        <f t="shared" si="229"/>
        <v>328</v>
      </c>
      <c r="L2170" s="34" t="s">
        <v>104</v>
      </c>
      <c r="N2170" s="34" t="s">
        <v>79</v>
      </c>
    </row>
    <row r="2171" spans="1:14" ht="15" hidden="1" customHeight="1" outlineLevel="2" x14ac:dyDescent="0.25">
      <c r="A2171" s="34"/>
      <c r="B2171" s="33" t="str">
        <f t="shared" si="225"/>
        <v>kW - Circuit 25</v>
      </c>
      <c r="C2171" s="34">
        <f t="shared" si="226"/>
        <v>25</v>
      </c>
      <c r="D2171" s="28">
        <f t="shared" si="226"/>
        <v>5888</v>
      </c>
      <c r="E2171" s="27"/>
      <c r="F2171" s="29">
        <v>5120</v>
      </c>
      <c r="G2171" s="23" t="s">
        <v>144</v>
      </c>
      <c r="H2171" s="21">
        <f t="shared" si="227"/>
        <v>10624</v>
      </c>
      <c r="I2171" s="23">
        <f t="shared" si="228"/>
        <v>10625</v>
      </c>
      <c r="J2171" s="71" t="s">
        <v>420</v>
      </c>
      <c r="K2171" s="70">
        <f t="shared" si="229"/>
        <v>329</v>
      </c>
      <c r="L2171" s="34" t="s">
        <v>104</v>
      </c>
      <c r="N2171" s="34" t="s">
        <v>79</v>
      </c>
    </row>
    <row r="2172" spans="1:14" ht="15" hidden="1" customHeight="1" outlineLevel="2" x14ac:dyDescent="0.25">
      <c r="A2172" s="34"/>
      <c r="B2172" s="33" t="str">
        <f t="shared" si="225"/>
        <v>kW - Circuit 26</v>
      </c>
      <c r="C2172" s="34">
        <f t="shared" si="226"/>
        <v>26</v>
      </c>
      <c r="D2172" s="28">
        <f t="shared" si="226"/>
        <v>5889</v>
      </c>
      <c r="E2172" s="27"/>
      <c r="F2172" s="29">
        <v>5121</v>
      </c>
      <c r="G2172" s="23" t="s">
        <v>144</v>
      </c>
      <c r="H2172" s="21">
        <f t="shared" si="227"/>
        <v>10626</v>
      </c>
      <c r="I2172" s="23">
        <f t="shared" si="228"/>
        <v>10627</v>
      </c>
      <c r="J2172" s="71" t="s">
        <v>420</v>
      </c>
      <c r="K2172" s="70">
        <f t="shared" si="229"/>
        <v>330</v>
      </c>
      <c r="L2172" s="34" t="s">
        <v>104</v>
      </c>
      <c r="N2172" s="34" t="s">
        <v>79</v>
      </c>
    </row>
    <row r="2173" spans="1:14" ht="15" hidden="1" customHeight="1" outlineLevel="2" x14ac:dyDescent="0.25">
      <c r="A2173" s="34"/>
      <c r="B2173" s="33" t="str">
        <f t="shared" si="225"/>
        <v>kW - Circuit 27</v>
      </c>
      <c r="C2173" s="34">
        <f t="shared" si="226"/>
        <v>27</v>
      </c>
      <c r="D2173" s="28">
        <f t="shared" si="226"/>
        <v>5890</v>
      </c>
      <c r="E2173" s="27"/>
      <c r="F2173" s="29">
        <v>5122</v>
      </c>
      <c r="G2173" s="23" t="s">
        <v>144</v>
      </c>
      <c r="H2173" s="21">
        <f t="shared" si="227"/>
        <v>10628</v>
      </c>
      <c r="I2173" s="23">
        <f t="shared" si="228"/>
        <v>10629</v>
      </c>
      <c r="J2173" s="71" t="s">
        <v>420</v>
      </c>
      <c r="K2173" s="70">
        <f t="shared" si="229"/>
        <v>331</v>
      </c>
      <c r="L2173" s="34" t="s">
        <v>104</v>
      </c>
      <c r="N2173" s="34" t="s">
        <v>79</v>
      </c>
    </row>
    <row r="2174" spans="1:14" ht="15" hidden="1" customHeight="1" outlineLevel="2" x14ac:dyDescent="0.25">
      <c r="A2174" s="34"/>
      <c r="B2174" s="33" t="str">
        <f t="shared" si="225"/>
        <v>kW - Circuit 28</v>
      </c>
      <c r="C2174" s="34">
        <f t="shared" si="226"/>
        <v>28</v>
      </c>
      <c r="D2174" s="28">
        <f t="shared" si="226"/>
        <v>5891</v>
      </c>
      <c r="E2174" s="27"/>
      <c r="F2174" s="29">
        <v>5123</v>
      </c>
      <c r="G2174" s="23" t="s">
        <v>144</v>
      </c>
      <c r="H2174" s="21">
        <f t="shared" si="227"/>
        <v>10630</v>
      </c>
      <c r="I2174" s="23">
        <f t="shared" si="228"/>
        <v>10631</v>
      </c>
      <c r="J2174" s="71" t="s">
        <v>420</v>
      </c>
      <c r="K2174" s="70">
        <f t="shared" si="229"/>
        <v>332</v>
      </c>
      <c r="L2174" s="34" t="s">
        <v>104</v>
      </c>
      <c r="N2174" s="34" t="s">
        <v>79</v>
      </c>
    </row>
    <row r="2175" spans="1:14" ht="15" hidden="1" customHeight="1" outlineLevel="2" x14ac:dyDescent="0.25">
      <c r="A2175" s="34"/>
      <c r="B2175" s="33" t="str">
        <f t="shared" si="225"/>
        <v>kW - Circuit 29</v>
      </c>
      <c r="C2175" s="34">
        <f t="shared" si="226"/>
        <v>29</v>
      </c>
      <c r="D2175" s="28">
        <f t="shared" si="226"/>
        <v>5892</v>
      </c>
      <c r="E2175" s="27"/>
      <c r="F2175" s="29">
        <v>5124</v>
      </c>
      <c r="G2175" s="23" t="s">
        <v>144</v>
      </c>
      <c r="H2175" s="21">
        <f t="shared" si="227"/>
        <v>10632</v>
      </c>
      <c r="I2175" s="23">
        <f t="shared" si="228"/>
        <v>10633</v>
      </c>
      <c r="J2175" s="71" t="s">
        <v>420</v>
      </c>
      <c r="K2175" s="70">
        <f t="shared" si="229"/>
        <v>333</v>
      </c>
      <c r="L2175" s="34" t="s">
        <v>104</v>
      </c>
      <c r="N2175" s="34" t="s">
        <v>79</v>
      </c>
    </row>
    <row r="2176" spans="1:14" ht="15" hidden="1" customHeight="1" outlineLevel="2" x14ac:dyDescent="0.25">
      <c r="A2176" s="34"/>
      <c r="B2176" s="33" t="str">
        <f t="shared" si="225"/>
        <v>kW - Circuit 30</v>
      </c>
      <c r="C2176" s="34">
        <f t="shared" si="226"/>
        <v>30</v>
      </c>
      <c r="D2176" s="28">
        <f t="shared" si="226"/>
        <v>5893</v>
      </c>
      <c r="E2176" s="27"/>
      <c r="F2176" s="29">
        <v>5125</v>
      </c>
      <c r="G2176" s="23" t="s">
        <v>144</v>
      </c>
      <c r="H2176" s="21">
        <f t="shared" si="227"/>
        <v>10634</v>
      </c>
      <c r="I2176" s="23">
        <f t="shared" si="228"/>
        <v>10635</v>
      </c>
      <c r="J2176" s="71" t="s">
        <v>420</v>
      </c>
      <c r="K2176" s="70">
        <f t="shared" si="229"/>
        <v>334</v>
      </c>
      <c r="L2176" s="34" t="s">
        <v>104</v>
      </c>
      <c r="N2176" s="34" t="s">
        <v>79</v>
      </c>
    </row>
    <row r="2177" spans="1:14" ht="15" hidden="1" customHeight="1" outlineLevel="2" x14ac:dyDescent="0.25">
      <c r="A2177" s="34"/>
      <c r="B2177" s="33" t="str">
        <f t="shared" si="225"/>
        <v>kW - Circuit 31</v>
      </c>
      <c r="C2177" s="34">
        <f t="shared" si="226"/>
        <v>31</v>
      </c>
      <c r="D2177" s="28">
        <f t="shared" si="226"/>
        <v>5894</v>
      </c>
      <c r="E2177" s="27"/>
      <c r="F2177" s="29">
        <v>5126</v>
      </c>
      <c r="G2177" s="23" t="s">
        <v>144</v>
      </c>
      <c r="H2177" s="21">
        <f t="shared" si="227"/>
        <v>10636</v>
      </c>
      <c r="I2177" s="23">
        <f t="shared" si="228"/>
        <v>10637</v>
      </c>
      <c r="J2177" s="71" t="s">
        <v>420</v>
      </c>
      <c r="K2177" s="70">
        <f t="shared" si="229"/>
        <v>335</v>
      </c>
      <c r="L2177" s="34" t="s">
        <v>104</v>
      </c>
      <c r="N2177" s="34" t="s">
        <v>79</v>
      </c>
    </row>
    <row r="2178" spans="1:14" ht="15" hidden="1" customHeight="1" outlineLevel="2" x14ac:dyDescent="0.25">
      <c r="A2178" s="34"/>
      <c r="B2178" s="33" t="str">
        <f t="shared" si="225"/>
        <v>kW - Circuit 32</v>
      </c>
      <c r="C2178" s="34">
        <f t="shared" si="226"/>
        <v>32</v>
      </c>
      <c r="D2178" s="28">
        <f t="shared" si="226"/>
        <v>5895</v>
      </c>
      <c r="E2178" s="27"/>
      <c r="F2178" s="29">
        <v>5127</v>
      </c>
      <c r="G2178" s="23" t="s">
        <v>144</v>
      </c>
      <c r="H2178" s="21">
        <f t="shared" si="227"/>
        <v>10638</v>
      </c>
      <c r="I2178" s="23">
        <f t="shared" si="228"/>
        <v>10639</v>
      </c>
      <c r="J2178" s="71" t="s">
        <v>420</v>
      </c>
      <c r="K2178" s="70">
        <f t="shared" si="229"/>
        <v>336</v>
      </c>
      <c r="L2178" s="34" t="s">
        <v>104</v>
      </c>
      <c r="N2178" s="34" t="s">
        <v>79</v>
      </c>
    </row>
    <row r="2179" spans="1:14" ht="15" hidden="1" customHeight="1" outlineLevel="2" x14ac:dyDescent="0.25">
      <c r="A2179" s="34"/>
      <c r="B2179" s="33" t="str">
        <f t="shared" si="225"/>
        <v>kW - Circuit 33</v>
      </c>
      <c r="C2179" s="34">
        <f t="shared" si="226"/>
        <v>33</v>
      </c>
      <c r="D2179" s="28">
        <f t="shared" si="226"/>
        <v>5896</v>
      </c>
      <c r="E2179" s="27"/>
      <c r="F2179" s="29">
        <v>5128</v>
      </c>
      <c r="G2179" s="23" t="s">
        <v>144</v>
      </c>
      <c r="H2179" s="21">
        <f t="shared" si="227"/>
        <v>10640</v>
      </c>
      <c r="I2179" s="23">
        <f t="shared" si="228"/>
        <v>10641</v>
      </c>
      <c r="J2179" s="71" t="s">
        <v>420</v>
      </c>
      <c r="K2179" s="70">
        <f t="shared" si="229"/>
        <v>337</v>
      </c>
      <c r="L2179" s="34" t="s">
        <v>104</v>
      </c>
      <c r="N2179" s="34" t="s">
        <v>79</v>
      </c>
    </row>
    <row r="2180" spans="1:14" ht="15" hidden="1" customHeight="1" outlineLevel="2" x14ac:dyDescent="0.25">
      <c r="A2180" s="34"/>
      <c r="B2180" s="33" t="str">
        <f t="shared" si="225"/>
        <v>kW - Circuit 34</v>
      </c>
      <c r="C2180" s="34">
        <f t="shared" si="226"/>
        <v>34</v>
      </c>
      <c r="D2180" s="28">
        <f t="shared" si="226"/>
        <v>5897</v>
      </c>
      <c r="E2180" s="27"/>
      <c r="F2180" s="29">
        <v>5129</v>
      </c>
      <c r="G2180" s="23" t="s">
        <v>144</v>
      </c>
      <c r="H2180" s="21">
        <f t="shared" si="227"/>
        <v>10642</v>
      </c>
      <c r="I2180" s="23">
        <f t="shared" si="228"/>
        <v>10643</v>
      </c>
      <c r="J2180" s="71" t="s">
        <v>420</v>
      </c>
      <c r="K2180" s="70">
        <f t="shared" si="229"/>
        <v>338</v>
      </c>
      <c r="L2180" s="34" t="s">
        <v>104</v>
      </c>
      <c r="N2180" s="34" t="s">
        <v>79</v>
      </c>
    </row>
    <row r="2181" spans="1:14" ht="15" hidden="1" customHeight="1" outlineLevel="2" x14ac:dyDescent="0.25">
      <c r="A2181" s="34"/>
      <c r="B2181" s="33" t="str">
        <f t="shared" si="225"/>
        <v>kW - Circuit 35</v>
      </c>
      <c r="C2181" s="34">
        <f t="shared" si="226"/>
        <v>35</v>
      </c>
      <c r="D2181" s="28">
        <f t="shared" si="226"/>
        <v>5898</v>
      </c>
      <c r="E2181" s="27"/>
      <c r="F2181" s="29">
        <v>5130</v>
      </c>
      <c r="G2181" s="23" t="s">
        <v>144</v>
      </c>
      <c r="H2181" s="21">
        <f t="shared" si="227"/>
        <v>10644</v>
      </c>
      <c r="I2181" s="23">
        <f t="shared" si="228"/>
        <v>10645</v>
      </c>
      <c r="J2181" s="71" t="s">
        <v>420</v>
      </c>
      <c r="K2181" s="70">
        <f t="shared" si="229"/>
        <v>339</v>
      </c>
      <c r="L2181" s="34" t="s">
        <v>104</v>
      </c>
      <c r="N2181" s="34" t="s">
        <v>79</v>
      </c>
    </row>
    <row r="2182" spans="1:14" ht="15" hidden="1" customHeight="1" outlineLevel="2" x14ac:dyDescent="0.25">
      <c r="A2182" s="34"/>
      <c r="B2182" s="33" t="str">
        <f t="shared" si="225"/>
        <v>kW - Circuit 36</v>
      </c>
      <c r="C2182" s="34">
        <f t="shared" si="226"/>
        <v>36</v>
      </c>
      <c r="D2182" s="28">
        <f t="shared" si="226"/>
        <v>5899</v>
      </c>
      <c r="E2182" s="27"/>
      <c r="F2182" s="29">
        <v>5131</v>
      </c>
      <c r="G2182" s="23" t="s">
        <v>144</v>
      </c>
      <c r="H2182" s="21">
        <f t="shared" si="227"/>
        <v>10646</v>
      </c>
      <c r="I2182" s="23">
        <f t="shared" si="228"/>
        <v>10647</v>
      </c>
      <c r="J2182" s="71" t="s">
        <v>420</v>
      </c>
      <c r="K2182" s="70">
        <f t="shared" si="229"/>
        <v>340</v>
      </c>
      <c r="L2182" s="34" t="s">
        <v>104</v>
      </c>
      <c r="N2182" s="34" t="s">
        <v>79</v>
      </c>
    </row>
    <row r="2183" spans="1:14" ht="15" hidden="1" customHeight="1" outlineLevel="2" x14ac:dyDescent="0.25">
      <c r="A2183" s="34"/>
      <c r="B2183" s="33" t="str">
        <f t="shared" si="225"/>
        <v>kW - Circuit 37</v>
      </c>
      <c r="C2183" s="34">
        <f t="shared" si="226"/>
        <v>37</v>
      </c>
      <c r="D2183" s="28">
        <f t="shared" si="226"/>
        <v>5900</v>
      </c>
      <c r="E2183" s="27"/>
      <c r="F2183" s="29">
        <v>5132</v>
      </c>
      <c r="G2183" s="23" t="s">
        <v>144</v>
      </c>
      <c r="H2183" s="21">
        <f t="shared" si="227"/>
        <v>10648</v>
      </c>
      <c r="I2183" s="23">
        <f t="shared" si="228"/>
        <v>10649</v>
      </c>
      <c r="J2183" s="71" t="s">
        <v>420</v>
      </c>
      <c r="K2183" s="70">
        <f t="shared" si="229"/>
        <v>341</v>
      </c>
      <c r="L2183" s="34" t="s">
        <v>104</v>
      </c>
      <c r="N2183" s="34" t="s">
        <v>79</v>
      </c>
    </row>
    <row r="2184" spans="1:14" ht="15" hidden="1" customHeight="1" outlineLevel="2" x14ac:dyDescent="0.25">
      <c r="A2184" s="34"/>
      <c r="B2184" s="33" t="str">
        <f t="shared" si="225"/>
        <v>kW - Circuit 38</v>
      </c>
      <c r="C2184" s="34">
        <f t="shared" si="226"/>
        <v>38</v>
      </c>
      <c r="D2184" s="28">
        <f t="shared" si="226"/>
        <v>5901</v>
      </c>
      <c r="E2184" s="27"/>
      <c r="F2184" s="29">
        <v>5133</v>
      </c>
      <c r="G2184" s="23" t="s">
        <v>144</v>
      </c>
      <c r="H2184" s="21">
        <f t="shared" si="227"/>
        <v>10650</v>
      </c>
      <c r="I2184" s="23">
        <f t="shared" si="228"/>
        <v>10651</v>
      </c>
      <c r="J2184" s="71" t="s">
        <v>420</v>
      </c>
      <c r="K2184" s="70">
        <f t="shared" si="229"/>
        <v>342</v>
      </c>
      <c r="L2184" s="34" t="s">
        <v>104</v>
      </c>
      <c r="N2184" s="34" t="s">
        <v>79</v>
      </c>
    </row>
    <row r="2185" spans="1:14" ht="15" hidden="1" customHeight="1" outlineLevel="2" x14ac:dyDescent="0.25">
      <c r="A2185" s="34"/>
      <c r="B2185" s="33" t="str">
        <f t="shared" si="225"/>
        <v>kW - Circuit 39</v>
      </c>
      <c r="C2185" s="34">
        <f t="shared" si="226"/>
        <v>39</v>
      </c>
      <c r="D2185" s="28">
        <f t="shared" si="226"/>
        <v>5902</v>
      </c>
      <c r="E2185" s="27"/>
      <c r="F2185" s="29">
        <v>5134</v>
      </c>
      <c r="G2185" s="23" t="s">
        <v>144</v>
      </c>
      <c r="H2185" s="21">
        <f t="shared" si="227"/>
        <v>10652</v>
      </c>
      <c r="I2185" s="23">
        <f t="shared" si="228"/>
        <v>10653</v>
      </c>
      <c r="J2185" s="71" t="s">
        <v>420</v>
      </c>
      <c r="K2185" s="70">
        <f t="shared" si="229"/>
        <v>343</v>
      </c>
      <c r="L2185" s="34" t="s">
        <v>104</v>
      </c>
      <c r="N2185" s="34" t="s">
        <v>79</v>
      </c>
    </row>
    <row r="2186" spans="1:14" ht="15" hidden="1" customHeight="1" outlineLevel="2" x14ac:dyDescent="0.25">
      <c r="A2186" s="34"/>
      <c r="B2186" s="33" t="str">
        <f t="shared" si="225"/>
        <v>kW - Circuit 40</v>
      </c>
      <c r="C2186" s="34">
        <f t="shared" si="226"/>
        <v>40</v>
      </c>
      <c r="D2186" s="28">
        <f t="shared" si="226"/>
        <v>5903</v>
      </c>
      <c r="E2186" s="27"/>
      <c r="F2186" s="29">
        <v>5135</v>
      </c>
      <c r="G2186" s="23" t="s">
        <v>144</v>
      </c>
      <c r="H2186" s="21">
        <f t="shared" si="227"/>
        <v>10654</v>
      </c>
      <c r="I2186" s="23">
        <f t="shared" si="228"/>
        <v>10655</v>
      </c>
      <c r="J2186" s="71" t="s">
        <v>420</v>
      </c>
      <c r="K2186" s="70">
        <f t="shared" si="229"/>
        <v>344</v>
      </c>
      <c r="L2186" s="34" t="s">
        <v>104</v>
      </c>
      <c r="N2186" s="34" t="s">
        <v>79</v>
      </c>
    </row>
    <row r="2187" spans="1:14" ht="15" hidden="1" customHeight="1" outlineLevel="2" x14ac:dyDescent="0.25">
      <c r="A2187" s="34"/>
      <c r="B2187" s="33" t="str">
        <f t="shared" si="225"/>
        <v>kW - Circuit 41</v>
      </c>
      <c r="C2187" s="34">
        <f t="shared" si="226"/>
        <v>41</v>
      </c>
      <c r="D2187" s="28">
        <f t="shared" si="226"/>
        <v>5904</v>
      </c>
      <c r="E2187" s="27"/>
      <c r="F2187" s="29">
        <v>5136</v>
      </c>
      <c r="G2187" s="23" t="s">
        <v>144</v>
      </c>
      <c r="H2187" s="21">
        <f t="shared" si="227"/>
        <v>10656</v>
      </c>
      <c r="I2187" s="23">
        <f t="shared" si="228"/>
        <v>10657</v>
      </c>
      <c r="J2187" s="71" t="s">
        <v>420</v>
      </c>
      <c r="K2187" s="70">
        <f t="shared" si="229"/>
        <v>345</v>
      </c>
      <c r="L2187" s="34" t="s">
        <v>104</v>
      </c>
      <c r="N2187" s="34" t="s">
        <v>79</v>
      </c>
    </row>
    <row r="2188" spans="1:14" ht="15" hidden="1" customHeight="1" outlineLevel="2" x14ac:dyDescent="0.25">
      <c r="A2188" s="34"/>
      <c r="B2188" s="33" t="str">
        <f t="shared" si="225"/>
        <v>kW - Circuit 42</v>
      </c>
      <c r="C2188" s="34">
        <f t="shared" si="226"/>
        <v>42</v>
      </c>
      <c r="D2188" s="28">
        <f t="shared" si="226"/>
        <v>5905</v>
      </c>
      <c r="E2188" s="27"/>
      <c r="F2188" s="29">
        <v>5137</v>
      </c>
      <c r="G2188" s="23" t="s">
        <v>144</v>
      </c>
      <c r="H2188" s="21">
        <f t="shared" si="227"/>
        <v>10658</v>
      </c>
      <c r="I2188" s="23">
        <f t="shared" si="228"/>
        <v>10659</v>
      </c>
      <c r="J2188" s="71" t="s">
        <v>420</v>
      </c>
      <c r="K2188" s="70">
        <f t="shared" si="229"/>
        <v>346</v>
      </c>
      <c r="L2188" s="34" t="s">
        <v>104</v>
      </c>
      <c r="N2188" s="34" t="s">
        <v>79</v>
      </c>
    </row>
    <row r="2189" spans="1:14" ht="15" hidden="1" customHeight="1" outlineLevel="2" x14ac:dyDescent="0.25">
      <c r="A2189" s="34"/>
      <c r="B2189" s="33" t="str">
        <f t="shared" si="225"/>
        <v>kW - Circuit 43</v>
      </c>
      <c r="C2189" s="34">
        <f t="shared" si="226"/>
        <v>43</v>
      </c>
      <c r="D2189" s="28">
        <f t="shared" si="226"/>
        <v>5906</v>
      </c>
      <c r="E2189" s="27"/>
      <c r="F2189" s="29">
        <v>5138</v>
      </c>
      <c r="G2189" s="23" t="s">
        <v>144</v>
      </c>
      <c r="H2189" s="21">
        <f t="shared" si="227"/>
        <v>10660</v>
      </c>
      <c r="I2189" s="23">
        <f t="shared" si="228"/>
        <v>10661</v>
      </c>
      <c r="J2189" s="71" t="s">
        <v>420</v>
      </c>
      <c r="K2189" s="70">
        <f t="shared" si="229"/>
        <v>347</v>
      </c>
      <c r="L2189" s="34" t="s">
        <v>104</v>
      </c>
      <c r="N2189" s="34" t="s">
        <v>79</v>
      </c>
    </row>
    <row r="2190" spans="1:14" ht="15" hidden="1" customHeight="1" outlineLevel="2" x14ac:dyDescent="0.25">
      <c r="A2190" s="34"/>
      <c r="B2190" s="33" t="str">
        <f t="shared" si="225"/>
        <v>kW - Circuit 44</v>
      </c>
      <c r="C2190" s="34">
        <f t="shared" si="226"/>
        <v>44</v>
      </c>
      <c r="D2190" s="28">
        <f t="shared" si="226"/>
        <v>5907</v>
      </c>
      <c r="E2190" s="27"/>
      <c r="F2190" s="29">
        <v>5139</v>
      </c>
      <c r="G2190" s="23" t="s">
        <v>144</v>
      </c>
      <c r="H2190" s="21">
        <f t="shared" si="227"/>
        <v>10662</v>
      </c>
      <c r="I2190" s="23">
        <f t="shared" si="228"/>
        <v>10663</v>
      </c>
      <c r="J2190" s="71" t="s">
        <v>420</v>
      </c>
      <c r="K2190" s="70">
        <f t="shared" si="229"/>
        <v>348</v>
      </c>
      <c r="L2190" s="34" t="s">
        <v>104</v>
      </c>
      <c r="N2190" s="34" t="s">
        <v>79</v>
      </c>
    </row>
    <row r="2191" spans="1:14" ht="15" hidden="1" customHeight="1" outlineLevel="2" x14ac:dyDescent="0.25">
      <c r="A2191" s="34"/>
      <c r="B2191" s="33" t="str">
        <f t="shared" si="225"/>
        <v>kW - Circuit 45</v>
      </c>
      <c r="C2191" s="34">
        <f t="shared" si="226"/>
        <v>45</v>
      </c>
      <c r="D2191" s="28">
        <f t="shared" si="226"/>
        <v>5908</v>
      </c>
      <c r="E2191" s="27"/>
      <c r="F2191" s="29">
        <v>5140</v>
      </c>
      <c r="G2191" s="23" t="s">
        <v>144</v>
      </c>
      <c r="H2191" s="21">
        <f t="shared" si="227"/>
        <v>10664</v>
      </c>
      <c r="I2191" s="23">
        <f t="shared" si="228"/>
        <v>10665</v>
      </c>
      <c r="J2191" s="71" t="s">
        <v>420</v>
      </c>
      <c r="K2191" s="70">
        <f t="shared" si="229"/>
        <v>349</v>
      </c>
      <c r="L2191" s="34" t="s">
        <v>104</v>
      </c>
      <c r="N2191" s="34" t="s">
        <v>79</v>
      </c>
    </row>
    <row r="2192" spans="1:14" ht="15" hidden="1" customHeight="1" outlineLevel="2" x14ac:dyDescent="0.25">
      <c r="A2192" s="34"/>
      <c r="B2192" s="33" t="str">
        <f t="shared" si="225"/>
        <v>kW - Circuit 46</v>
      </c>
      <c r="C2192" s="34">
        <f t="shared" si="226"/>
        <v>46</v>
      </c>
      <c r="D2192" s="28">
        <f t="shared" si="226"/>
        <v>5909</v>
      </c>
      <c r="E2192" s="27"/>
      <c r="F2192" s="29">
        <v>5141</v>
      </c>
      <c r="G2192" s="23" t="s">
        <v>144</v>
      </c>
      <c r="H2192" s="21">
        <f t="shared" si="227"/>
        <v>10666</v>
      </c>
      <c r="I2192" s="23">
        <f t="shared" si="228"/>
        <v>10667</v>
      </c>
      <c r="J2192" s="71" t="s">
        <v>420</v>
      </c>
      <c r="K2192" s="70">
        <f t="shared" si="229"/>
        <v>350</v>
      </c>
      <c r="L2192" s="34" t="s">
        <v>104</v>
      </c>
      <c r="N2192" s="34" t="s">
        <v>79</v>
      </c>
    </row>
    <row r="2193" spans="1:14" ht="15" hidden="1" customHeight="1" outlineLevel="2" x14ac:dyDescent="0.25">
      <c r="A2193" s="34"/>
      <c r="B2193" s="33" t="str">
        <f t="shared" si="225"/>
        <v>kW - Circuit 47</v>
      </c>
      <c r="C2193" s="34">
        <f t="shared" si="226"/>
        <v>47</v>
      </c>
      <c r="D2193" s="28">
        <f t="shared" si="226"/>
        <v>5910</v>
      </c>
      <c r="E2193" s="27"/>
      <c r="F2193" s="29">
        <v>5142</v>
      </c>
      <c r="G2193" s="23" t="s">
        <v>144</v>
      </c>
      <c r="H2193" s="21">
        <f t="shared" si="227"/>
        <v>10668</v>
      </c>
      <c r="I2193" s="23">
        <f t="shared" si="228"/>
        <v>10669</v>
      </c>
      <c r="J2193" s="71" t="s">
        <v>420</v>
      </c>
      <c r="K2193" s="70">
        <f t="shared" si="229"/>
        <v>351</v>
      </c>
      <c r="L2193" s="34" t="s">
        <v>104</v>
      </c>
      <c r="N2193" s="34" t="s">
        <v>79</v>
      </c>
    </row>
    <row r="2194" spans="1:14" ht="15" hidden="1" customHeight="1" outlineLevel="2" x14ac:dyDescent="0.25">
      <c r="A2194" s="34"/>
      <c r="B2194" s="33" t="str">
        <f t="shared" si="225"/>
        <v>kW - Circuit 48</v>
      </c>
      <c r="C2194" s="34">
        <f t="shared" si="226"/>
        <v>48</v>
      </c>
      <c r="D2194" s="28">
        <f t="shared" si="226"/>
        <v>5911</v>
      </c>
      <c r="E2194" s="27"/>
      <c r="F2194" s="29">
        <v>5143</v>
      </c>
      <c r="G2194" s="23" t="s">
        <v>144</v>
      </c>
      <c r="H2194" s="21">
        <f t="shared" si="227"/>
        <v>10670</v>
      </c>
      <c r="I2194" s="23">
        <f t="shared" si="228"/>
        <v>10671</v>
      </c>
      <c r="J2194" s="71" t="s">
        <v>420</v>
      </c>
      <c r="K2194" s="70">
        <f t="shared" si="229"/>
        <v>352</v>
      </c>
      <c r="L2194" s="34" t="s">
        <v>104</v>
      </c>
      <c r="N2194" s="34" t="s">
        <v>79</v>
      </c>
    </row>
    <row r="2195" spans="1:14" ht="15" hidden="1" customHeight="1" outlineLevel="2" x14ac:dyDescent="0.25">
      <c r="A2195" s="34"/>
      <c r="B2195" s="33" t="str">
        <f t="shared" si="225"/>
        <v>kW - Circuit 49</v>
      </c>
      <c r="C2195" s="34">
        <f t="shared" si="226"/>
        <v>49</v>
      </c>
      <c r="D2195" s="28">
        <f t="shared" si="226"/>
        <v>5912</v>
      </c>
      <c r="E2195" s="27"/>
      <c r="F2195" s="29">
        <v>5144</v>
      </c>
      <c r="G2195" s="23" t="s">
        <v>144</v>
      </c>
      <c r="H2195" s="21">
        <f t="shared" si="227"/>
        <v>10672</v>
      </c>
      <c r="I2195" s="23">
        <f t="shared" si="228"/>
        <v>10673</v>
      </c>
      <c r="J2195" s="71" t="s">
        <v>420</v>
      </c>
      <c r="K2195" s="70">
        <f t="shared" si="229"/>
        <v>353</v>
      </c>
      <c r="L2195" s="34" t="s">
        <v>104</v>
      </c>
      <c r="N2195" s="34" t="s">
        <v>79</v>
      </c>
    </row>
    <row r="2196" spans="1:14" ht="15" hidden="1" customHeight="1" outlineLevel="2" x14ac:dyDescent="0.25">
      <c r="A2196" s="34"/>
      <c r="B2196" s="33" t="str">
        <f t="shared" si="225"/>
        <v>kW - Circuit 50</v>
      </c>
      <c r="C2196" s="34">
        <f t="shared" si="226"/>
        <v>50</v>
      </c>
      <c r="D2196" s="28">
        <f t="shared" si="226"/>
        <v>5913</v>
      </c>
      <c r="E2196" s="27"/>
      <c r="F2196" s="29">
        <v>5145</v>
      </c>
      <c r="G2196" s="23" t="s">
        <v>144</v>
      </c>
      <c r="H2196" s="21">
        <f t="shared" si="227"/>
        <v>10674</v>
      </c>
      <c r="I2196" s="23">
        <f t="shared" si="228"/>
        <v>10675</v>
      </c>
      <c r="J2196" s="71" t="s">
        <v>420</v>
      </c>
      <c r="K2196" s="70">
        <f t="shared" si="229"/>
        <v>354</v>
      </c>
      <c r="L2196" s="34" t="s">
        <v>104</v>
      </c>
      <c r="N2196" s="34" t="s">
        <v>79</v>
      </c>
    </row>
    <row r="2197" spans="1:14" ht="15" hidden="1" customHeight="1" outlineLevel="2" x14ac:dyDescent="0.25">
      <c r="A2197" s="34"/>
      <c r="B2197" s="33" t="str">
        <f t="shared" si="225"/>
        <v>kW - Circuit 51</v>
      </c>
      <c r="C2197" s="34">
        <f t="shared" si="226"/>
        <v>51</v>
      </c>
      <c r="D2197" s="28">
        <f t="shared" si="226"/>
        <v>5914</v>
      </c>
      <c r="E2197" s="27"/>
      <c r="F2197" s="29">
        <v>5146</v>
      </c>
      <c r="G2197" s="23" t="s">
        <v>144</v>
      </c>
      <c r="H2197" s="21">
        <f t="shared" si="227"/>
        <v>10676</v>
      </c>
      <c r="I2197" s="23">
        <f t="shared" si="228"/>
        <v>10677</v>
      </c>
      <c r="J2197" s="71" t="s">
        <v>420</v>
      </c>
      <c r="K2197" s="70">
        <f t="shared" si="229"/>
        <v>355</v>
      </c>
      <c r="L2197" s="34" t="s">
        <v>104</v>
      </c>
      <c r="N2197" s="34" t="s">
        <v>79</v>
      </c>
    </row>
    <row r="2198" spans="1:14" ht="15" hidden="1" customHeight="1" outlineLevel="2" x14ac:dyDescent="0.25">
      <c r="A2198" s="34"/>
      <c r="B2198" s="33" t="str">
        <f t="shared" si="225"/>
        <v>kW - Circuit 52</v>
      </c>
      <c r="C2198" s="34">
        <f t="shared" si="226"/>
        <v>52</v>
      </c>
      <c r="D2198" s="28">
        <f t="shared" si="226"/>
        <v>5915</v>
      </c>
      <c r="E2198" s="27"/>
      <c r="F2198" s="29">
        <v>5147</v>
      </c>
      <c r="G2198" s="23" t="s">
        <v>144</v>
      </c>
      <c r="H2198" s="21">
        <f t="shared" si="227"/>
        <v>10678</v>
      </c>
      <c r="I2198" s="23">
        <f t="shared" si="228"/>
        <v>10679</v>
      </c>
      <c r="J2198" s="71" t="s">
        <v>420</v>
      </c>
      <c r="K2198" s="70">
        <f t="shared" si="229"/>
        <v>356</v>
      </c>
      <c r="L2198" s="34" t="s">
        <v>104</v>
      </c>
      <c r="N2198" s="34" t="s">
        <v>79</v>
      </c>
    </row>
    <row r="2199" spans="1:14" ht="15" hidden="1" customHeight="1" outlineLevel="2" x14ac:dyDescent="0.25">
      <c r="A2199" s="34"/>
      <c r="B2199" s="33" t="str">
        <f t="shared" si="225"/>
        <v>kW - Circuit 53</v>
      </c>
      <c r="C2199" s="34">
        <f t="shared" si="226"/>
        <v>53</v>
      </c>
      <c r="D2199" s="28">
        <f t="shared" si="226"/>
        <v>5916</v>
      </c>
      <c r="E2199" s="27"/>
      <c r="F2199" s="29">
        <v>5148</v>
      </c>
      <c r="G2199" s="23" t="s">
        <v>144</v>
      </c>
      <c r="H2199" s="21">
        <f t="shared" si="227"/>
        <v>10680</v>
      </c>
      <c r="I2199" s="23">
        <f t="shared" si="228"/>
        <v>10681</v>
      </c>
      <c r="J2199" s="71" t="s">
        <v>420</v>
      </c>
      <c r="K2199" s="70">
        <f t="shared" si="229"/>
        <v>357</v>
      </c>
      <c r="L2199" s="34" t="s">
        <v>104</v>
      </c>
      <c r="N2199" s="34" t="s">
        <v>79</v>
      </c>
    </row>
    <row r="2200" spans="1:14" ht="15" hidden="1" customHeight="1" outlineLevel="2" x14ac:dyDescent="0.25">
      <c r="A2200" s="34"/>
      <c r="B2200" s="33" t="str">
        <f t="shared" si="225"/>
        <v>kW - Circuit 54</v>
      </c>
      <c r="C2200" s="34">
        <f t="shared" si="226"/>
        <v>54</v>
      </c>
      <c r="D2200" s="28">
        <f t="shared" si="226"/>
        <v>5917</v>
      </c>
      <c r="E2200" s="27"/>
      <c r="F2200" s="29">
        <v>5149</v>
      </c>
      <c r="G2200" s="23" t="s">
        <v>144</v>
      </c>
      <c r="H2200" s="21">
        <f t="shared" si="227"/>
        <v>10682</v>
      </c>
      <c r="I2200" s="23">
        <f t="shared" si="228"/>
        <v>10683</v>
      </c>
      <c r="J2200" s="71" t="s">
        <v>420</v>
      </c>
      <c r="K2200" s="70">
        <f t="shared" si="229"/>
        <v>358</v>
      </c>
      <c r="L2200" s="34" t="s">
        <v>104</v>
      </c>
      <c r="N2200" s="34" t="s">
        <v>79</v>
      </c>
    </row>
    <row r="2201" spans="1:14" ht="15" hidden="1" customHeight="1" outlineLevel="2" x14ac:dyDescent="0.25">
      <c r="A2201" s="34"/>
      <c r="B2201" s="33" t="str">
        <f t="shared" si="225"/>
        <v>kW - Circuit 55</v>
      </c>
      <c r="C2201" s="34">
        <f t="shared" si="226"/>
        <v>55</v>
      </c>
      <c r="D2201" s="28">
        <f t="shared" si="226"/>
        <v>5918</v>
      </c>
      <c r="E2201" s="27"/>
      <c r="F2201" s="29">
        <v>5150</v>
      </c>
      <c r="G2201" s="23" t="s">
        <v>144</v>
      </c>
      <c r="H2201" s="21">
        <f t="shared" si="227"/>
        <v>10684</v>
      </c>
      <c r="I2201" s="23">
        <f t="shared" si="228"/>
        <v>10685</v>
      </c>
      <c r="J2201" s="71" t="s">
        <v>420</v>
      </c>
      <c r="K2201" s="70">
        <f t="shared" si="229"/>
        <v>359</v>
      </c>
      <c r="L2201" s="34" t="s">
        <v>104</v>
      </c>
      <c r="N2201" s="34" t="s">
        <v>79</v>
      </c>
    </row>
    <row r="2202" spans="1:14" ht="15" hidden="1" customHeight="1" outlineLevel="2" x14ac:dyDescent="0.25">
      <c r="A2202" s="34"/>
      <c r="B2202" s="33" t="str">
        <f t="shared" si="225"/>
        <v>kW - Circuit 56</v>
      </c>
      <c r="C2202" s="34">
        <f t="shared" si="226"/>
        <v>56</v>
      </c>
      <c r="D2202" s="28">
        <f t="shared" si="226"/>
        <v>5919</v>
      </c>
      <c r="E2202" s="27"/>
      <c r="F2202" s="29">
        <v>5151</v>
      </c>
      <c r="G2202" s="23" t="s">
        <v>144</v>
      </c>
      <c r="H2202" s="21">
        <f t="shared" si="227"/>
        <v>10686</v>
      </c>
      <c r="I2202" s="23">
        <f t="shared" si="228"/>
        <v>10687</v>
      </c>
      <c r="J2202" s="71" t="s">
        <v>420</v>
      </c>
      <c r="K2202" s="70">
        <f t="shared" si="229"/>
        <v>360</v>
      </c>
      <c r="L2202" s="34" t="s">
        <v>104</v>
      </c>
      <c r="N2202" s="34" t="s">
        <v>79</v>
      </c>
    </row>
    <row r="2203" spans="1:14" ht="15" hidden="1" customHeight="1" outlineLevel="2" x14ac:dyDescent="0.25">
      <c r="A2203" s="34"/>
      <c r="B2203" s="33" t="str">
        <f t="shared" si="225"/>
        <v>kW - Circuit 57</v>
      </c>
      <c r="C2203" s="34">
        <f t="shared" si="226"/>
        <v>57</v>
      </c>
      <c r="D2203" s="28">
        <f t="shared" si="226"/>
        <v>5920</v>
      </c>
      <c r="E2203" s="27"/>
      <c r="F2203" s="29">
        <v>5152</v>
      </c>
      <c r="G2203" s="23" t="s">
        <v>144</v>
      </c>
      <c r="H2203" s="21">
        <f t="shared" si="227"/>
        <v>10688</v>
      </c>
      <c r="I2203" s="23">
        <f t="shared" si="228"/>
        <v>10689</v>
      </c>
      <c r="J2203" s="71" t="s">
        <v>420</v>
      </c>
      <c r="K2203" s="70">
        <f t="shared" si="229"/>
        <v>361</v>
      </c>
      <c r="L2203" s="34" t="s">
        <v>104</v>
      </c>
      <c r="N2203" s="34" t="s">
        <v>79</v>
      </c>
    </row>
    <row r="2204" spans="1:14" ht="15" hidden="1" customHeight="1" outlineLevel="2" x14ac:dyDescent="0.25">
      <c r="A2204" s="34"/>
      <c r="B2204" s="33" t="str">
        <f t="shared" si="225"/>
        <v>kW - Circuit 58</v>
      </c>
      <c r="C2204" s="34">
        <f t="shared" si="226"/>
        <v>58</v>
      </c>
      <c r="D2204" s="28">
        <f t="shared" si="226"/>
        <v>5921</v>
      </c>
      <c r="E2204" s="27"/>
      <c r="F2204" s="29">
        <v>5153</v>
      </c>
      <c r="G2204" s="23" t="s">
        <v>144</v>
      </c>
      <c r="H2204" s="21">
        <f t="shared" si="227"/>
        <v>10690</v>
      </c>
      <c r="I2204" s="23">
        <f t="shared" si="228"/>
        <v>10691</v>
      </c>
      <c r="J2204" s="71" t="s">
        <v>420</v>
      </c>
      <c r="K2204" s="70">
        <f t="shared" si="229"/>
        <v>362</v>
      </c>
      <c r="L2204" s="34" t="s">
        <v>104</v>
      </c>
      <c r="N2204" s="34" t="s">
        <v>79</v>
      </c>
    </row>
    <row r="2205" spans="1:14" ht="15" hidden="1" customHeight="1" outlineLevel="2" x14ac:dyDescent="0.25">
      <c r="A2205" s="34"/>
      <c r="B2205" s="33" t="str">
        <f t="shared" si="225"/>
        <v>kW - Circuit 59</v>
      </c>
      <c r="C2205" s="34">
        <f t="shared" si="226"/>
        <v>59</v>
      </c>
      <c r="D2205" s="28">
        <f t="shared" si="226"/>
        <v>5922</v>
      </c>
      <c r="E2205" s="27"/>
      <c r="F2205" s="29">
        <v>5154</v>
      </c>
      <c r="G2205" s="23" t="s">
        <v>144</v>
      </c>
      <c r="H2205" s="21">
        <f t="shared" si="227"/>
        <v>10692</v>
      </c>
      <c r="I2205" s="23">
        <f t="shared" si="228"/>
        <v>10693</v>
      </c>
      <c r="J2205" s="71" t="s">
        <v>420</v>
      </c>
      <c r="K2205" s="70">
        <f t="shared" si="229"/>
        <v>363</v>
      </c>
      <c r="L2205" s="34" t="s">
        <v>104</v>
      </c>
      <c r="N2205" s="34" t="s">
        <v>79</v>
      </c>
    </row>
    <row r="2206" spans="1:14" ht="15" hidden="1" customHeight="1" outlineLevel="2" x14ac:dyDescent="0.25">
      <c r="A2206" s="34"/>
      <c r="B2206" s="33" t="str">
        <f t="shared" si="225"/>
        <v>kW - Circuit 60</v>
      </c>
      <c r="C2206" s="34">
        <f t="shared" si="226"/>
        <v>60</v>
      </c>
      <c r="D2206" s="28">
        <f t="shared" si="226"/>
        <v>5923</v>
      </c>
      <c r="E2206" s="27"/>
      <c r="F2206" s="29">
        <v>5155</v>
      </c>
      <c r="G2206" s="23" t="s">
        <v>144</v>
      </c>
      <c r="H2206" s="21">
        <f t="shared" si="227"/>
        <v>10694</v>
      </c>
      <c r="I2206" s="23">
        <f t="shared" si="228"/>
        <v>10695</v>
      </c>
      <c r="J2206" s="71" t="s">
        <v>420</v>
      </c>
      <c r="K2206" s="70">
        <f t="shared" si="229"/>
        <v>364</v>
      </c>
      <c r="L2206" s="34" t="s">
        <v>104</v>
      </c>
      <c r="N2206" s="34" t="s">
        <v>79</v>
      </c>
    </row>
    <row r="2207" spans="1:14" ht="15" hidden="1" customHeight="1" outlineLevel="2" x14ac:dyDescent="0.25">
      <c r="A2207" s="34"/>
      <c r="B2207" s="33" t="str">
        <f t="shared" si="225"/>
        <v>kW - Circuit 61</v>
      </c>
      <c r="C2207" s="34">
        <f t="shared" si="226"/>
        <v>61</v>
      </c>
      <c r="D2207" s="28">
        <f t="shared" si="226"/>
        <v>5924</v>
      </c>
      <c r="E2207" s="27"/>
      <c r="F2207" s="29">
        <v>5156</v>
      </c>
      <c r="G2207" s="23" t="s">
        <v>144</v>
      </c>
      <c r="H2207" s="21">
        <f t="shared" si="227"/>
        <v>10696</v>
      </c>
      <c r="I2207" s="23">
        <f t="shared" si="228"/>
        <v>10697</v>
      </c>
      <c r="J2207" s="71" t="s">
        <v>420</v>
      </c>
      <c r="K2207" s="70">
        <f t="shared" si="229"/>
        <v>365</v>
      </c>
      <c r="L2207" s="34" t="s">
        <v>104</v>
      </c>
      <c r="N2207" s="34" t="s">
        <v>79</v>
      </c>
    </row>
    <row r="2208" spans="1:14" ht="15" hidden="1" customHeight="1" outlineLevel="2" x14ac:dyDescent="0.25">
      <c r="A2208" s="34"/>
      <c r="B2208" s="33" t="str">
        <f t="shared" si="225"/>
        <v>kW - Circuit 62</v>
      </c>
      <c r="C2208" s="34">
        <f t="shared" si="226"/>
        <v>62</v>
      </c>
      <c r="D2208" s="28">
        <f t="shared" si="226"/>
        <v>5925</v>
      </c>
      <c r="E2208" s="27"/>
      <c r="F2208" s="29">
        <v>5157</v>
      </c>
      <c r="G2208" s="23" t="s">
        <v>144</v>
      </c>
      <c r="H2208" s="21">
        <f t="shared" si="227"/>
        <v>10698</v>
      </c>
      <c r="I2208" s="23">
        <f t="shared" si="228"/>
        <v>10699</v>
      </c>
      <c r="J2208" s="71" t="s">
        <v>420</v>
      </c>
      <c r="K2208" s="70">
        <f t="shared" si="229"/>
        <v>366</v>
      </c>
      <c r="L2208" s="34" t="s">
        <v>104</v>
      </c>
      <c r="N2208" s="34" t="s">
        <v>79</v>
      </c>
    </row>
    <row r="2209" spans="1:14" ht="15" hidden="1" customHeight="1" outlineLevel="2" x14ac:dyDescent="0.25">
      <c r="A2209" s="34"/>
      <c r="B2209" s="33" t="str">
        <f t="shared" si="225"/>
        <v>kW - Circuit 63</v>
      </c>
      <c r="C2209" s="34">
        <f t="shared" si="226"/>
        <v>63</v>
      </c>
      <c r="D2209" s="28">
        <f t="shared" si="226"/>
        <v>5926</v>
      </c>
      <c r="E2209" s="27"/>
      <c r="F2209" s="29">
        <v>5158</v>
      </c>
      <c r="G2209" s="23" t="s">
        <v>144</v>
      </c>
      <c r="H2209" s="21">
        <f t="shared" si="227"/>
        <v>10700</v>
      </c>
      <c r="I2209" s="23">
        <f t="shared" si="228"/>
        <v>10701</v>
      </c>
      <c r="J2209" s="71" t="s">
        <v>420</v>
      </c>
      <c r="K2209" s="70">
        <f t="shared" si="229"/>
        <v>367</v>
      </c>
      <c r="L2209" s="34" t="s">
        <v>104</v>
      </c>
      <c r="N2209" s="34" t="s">
        <v>79</v>
      </c>
    </row>
    <row r="2210" spans="1:14" ht="15" hidden="1" customHeight="1" outlineLevel="2" x14ac:dyDescent="0.25">
      <c r="A2210" s="34"/>
      <c r="B2210" s="33" t="str">
        <f t="shared" si="225"/>
        <v>kW - Circuit 64</v>
      </c>
      <c r="C2210" s="34">
        <f t="shared" si="226"/>
        <v>64</v>
      </c>
      <c r="D2210" s="28">
        <f t="shared" si="226"/>
        <v>5927</v>
      </c>
      <c r="E2210" s="27"/>
      <c r="F2210" s="29">
        <v>5159</v>
      </c>
      <c r="G2210" s="23" t="s">
        <v>144</v>
      </c>
      <c r="H2210" s="21">
        <f t="shared" si="227"/>
        <v>10702</v>
      </c>
      <c r="I2210" s="23">
        <f t="shared" si="228"/>
        <v>10703</v>
      </c>
      <c r="J2210" s="71" t="s">
        <v>420</v>
      </c>
      <c r="K2210" s="70">
        <f t="shared" si="229"/>
        <v>368</v>
      </c>
      <c r="L2210" s="34" t="s">
        <v>104</v>
      </c>
      <c r="N2210" s="34" t="s">
        <v>79</v>
      </c>
    </row>
    <row r="2211" spans="1:14" ht="15" hidden="1" customHeight="1" outlineLevel="2" x14ac:dyDescent="0.25">
      <c r="A2211" s="34"/>
      <c r="B2211" s="33" t="str">
        <f t="shared" si="225"/>
        <v>kW - Circuit 65</v>
      </c>
      <c r="C2211" s="34">
        <f t="shared" si="226"/>
        <v>65</v>
      </c>
      <c r="D2211" s="28">
        <f t="shared" si="226"/>
        <v>5928</v>
      </c>
      <c r="E2211" s="27"/>
      <c r="F2211" s="29">
        <v>5160</v>
      </c>
      <c r="G2211" s="23" t="s">
        <v>144</v>
      </c>
      <c r="H2211" s="21">
        <f t="shared" si="227"/>
        <v>10704</v>
      </c>
      <c r="I2211" s="23">
        <f t="shared" si="228"/>
        <v>10705</v>
      </c>
      <c r="J2211" s="71" t="s">
        <v>420</v>
      </c>
      <c r="K2211" s="70">
        <f t="shared" si="229"/>
        <v>369</v>
      </c>
      <c r="L2211" s="34" t="s">
        <v>104</v>
      </c>
      <c r="N2211" s="34" t="s">
        <v>79</v>
      </c>
    </row>
    <row r="2212" spans="1:14" ht="15" hidden="1" customHeight="1" outlineLevel="2" x14ac:dyDescent="0.25">
      <c r="A2212" s="34"/>
      <c r="B2212" s="33" t="str">
        <f t="shared" ref="B2212:B2242" si="230">CONCATENATE("kW - Circuit ",C2212)</f>
        <v>kW - Circuit 66</v>
      </c>
      <c r="C2212" s="34">
        <f t="shared" si="226"/>
        <v>66</v>
      </c>
      <c r="D2212" s="28">
        <f t="shared" si="226"/>
        <v>5929</v>
      </c>
      <c r="E2212" s="27"/>
      <c r="F2212" s="29">
        <v>5161</v>
      </c>
      <c r="G2212" s="23" t="s">
        <v>144</v>
      </c>
      <c r="H2212" s="21">
        <f t="shared" si="227"/>
        <v>10706</v>
      </c>
      <c r="I2212" s="23">
        <f t="shared" si="228"/>
        <v>10707</v>
      </c>
      <c r="J2212" s="71" t="s">
        <v>420</v>
      </c>
      <c r="K2212" s="70">
        <f t="shared" si="229"/>
        <v>370</v>
      </c>
      <c r="L2212" s="34" t="s">
        <v>104</v>
      </c>
      <c r="N2212" s="34" t="s">
        <v>79</v>
      </c>
    </row>
    <row r="2213" spans="1:14" ht="15" hidden="1" customHeight="1" outlineLevel="2" x14ac:dyDescent="0.25">
      <c r="A2213" s="34"/>
      <c r="B2213" s="33" t="str">
        <f t="shared" si="230"/>
        <v>kW - Circuit 67</v>
      </c>
      <c r="C2213" s="34">
        <f t="shared" ref="C2213:D2242" si="231">C2212+1</f>
        <v>67</v>
      </c>
      <c r="D2213" s="28">
        <f t="shared" si="231"/>
        <v>5930</v>
      </c>
      <c r="E2213" s="27"/>
      <c r="F2213" s="29">
        <v>5162</v>
      </c>
      <c r="G2213" s="23" t="s">
        <v>144</v>
      </c>
      <c r="H2213" s="21">
        <f t="shared" ref="H2213:H2242" si="232">I2212+1</f>
        <v>10708</v>
      </c>
      <c r="I2213" s="23">
        <f t="shared" ref="I2213:I2242" si="233">+H2213+1</f>
        <v>10709</v>
      </c>
      <c r="J2213" s="71" t="s">
        <v>420</v>
      </c>
      <c r="K2213" s="70">
        <f t="shared" ref="K2213:K2242" si="234">K2212+1</f>
        <v>371</v>
      </c>
      <c r="L2213" s="34" t="s">
        <v>104</v>
      </c>
      <c r="N2213" s="34" t="s">
        <v>79</v>
      </c>
    </row>
    <row r="2214" spans="1:14" ht="15" hidden="1" customHeight="1" outlineLevel="2" x14ac:dyDescent="0.25">
      <c r="A2214" s="34"/>
      <c r="B2214" s="33" t="str">
        <f t="shared" si="230"/>
        <v>kW - Circuit 68</v>
      </c>
      <c r="C2214" s="34">
        <f t="shared" si="231"/>
        <v>68</v>
      </c>
      <c r="D2214" s="28">
        <f t="shared" si="231"/>
        <v>5931</v>
      </c>
      <c r="E2214" s="27"/>
      <c r="F2214" s="29">
        <v>5163</v>
      </c>
      <c r="G2214" s="23" t="s">
        <v>144</v>
      </c>
      <c r="H2214" s="21">
        <f t="shared" si="232"/>
        <v>10710</v>
      </c>
      <c r="I2214" s="23">
        <f t="shared" si="233"/>
        <v>10711</v>
      </c>
      <c r="J2214" s="71" t="s">
        <v>420</v>
      </c>
      <c r="K2214" s="70">
        <f t="shared" si="234"/>
        <v>372</v>
      </c>
      <c r="L2214" s="34" t="s">
        <v>104</v>
      </c>
      <c r="N2214" s="34" t="s">
        <v>79</v>
      </c>
    </row>
    <row r="2215" spans="1:14" ht="15" hidden="1" customHeight="1" outlineLevel="2" x14ac:dyDescent="0.25">
      <c r="A2215" s="34"/>
      <c r="B2215" s="33" t="str">
        <f t="shared" si="230"/>
        <v>kW - Circuit 69</v>
      </c>
      <c r="C2215" s="34">
        <f t="shared" si="231"/>
        <v>69</v>
      </c>
      <c r="D2215" s="28">
        <f t="shared" si="231"/>
        <v>5932</v>
      </c>
      <c r="E2215" s="27"/>
      <c r="F2215" s="29">
        <v>5164</v>
      </c>
      <c r="G2215" s="23" t="s">
        <v>144</v>
      </c>
      <c r="H2215" s="21">
        <f t="shared" si="232"/>
        <v>10712</v>
      </c>
      <c r="I2215" s="23">
        <f t="shared" si="233"/>
        <v>10713</v>
      </c>
      <c r="J2215" s="71" t="s">
        <v>420</v>
      </c>
      <c r="K2215" s="70">
        <f t="shared" si="234"/>
        <v>373</v>
      </c>
      <c r="L2215" s="34" t="s">
        <v>104</v>
      </c>
      <c r="N2215" s="34" t="s">
        <v>79</v>
      </c>
    </row>
    <row r="2216" spans="1:14" ht="15" hidden="1" customHeight="1" outlineLevel="2" x14ac:dyDescent="0.25">
      <c r="A2216" s="34"/>
      <c r="B2216" s="33" t="str">
        <f t="shared" si="230"/>
        <v>kW - Circuit 70</v>
      </c>
      <c r="C2216" s="34">
        <f t="shared" si="231"/>
        <v>70</v>
      </c>
      <c r="D2216" s="28">
        <f t="shared" si="231"/>
        <v>5933</v>
      </c>
      <c r="E2216" s="27"/>
      <c r="F2216" s="29">
        <v>5165</v>
      </c>
      <c r="G2216" s="23" t="s">
        <v>144</v>
      </c>
      <c r="H2216" s="21">
        <f t="shared" si="232"/>
        <v>10714</v>
      </c>
      <c r="I2216" s="23">
        <f t="shared" si="233"/>
        <v>10715</v>
      </c>
      <c r="J2216" s="71" t="s">
        <v>420</v>
      </c>
      <c r="K2216" s="70">
        <f t="shared" si="234"/>
        <v>374</v>
      </c>
      <c r="L2216" s="34" t="s">
        <v>104</v>
      </c>
      <c r="N2216" s="34" t="s">
        <v>79</v>
      </c>
    </row>
    <row r="2217" spans="1:14" ht="15" hidden="1" customHeight="1" outlineLevel="2" x14ac:dyDescent="0.25">
      <c r="A2217" s="34"/>
      <c r="B2217" s="33" t="str">
        <f t="shared" si="230"/>
        <v>kW - Circuit 71</v>
      </c>
      <c r="C2217" s="34">
        <f t="shared" si="231"/>
        <v>71</v>
      </c>
      <c r="D2217" s="28">
        <f t="shared" si="231"/>
        <v>5934</v>
      </c>
      <c r="E2217" s="27"/>
      <c r="F2217" s="29">
        <v>5166</v>
      </c>
      <c r="G2217" s="23" t="s">
        <v>144</v>
      </c>
      <c r="H2217" s="21">
        <f t="shared" si="232"/>
        <v>10716</v>
      </c>
      <c r="I2217" s="23">
        <f t="shared" si="233"/>
        <v>10717</v>
      </c>
      <c r="J2217" s="71" t="s">
        <v>420</v>
      </c>
      <c r="K2217" s="70">
        <f t="shared" si="234"/>
        <v>375</v>
      </c>
      <c r="L2217" s="34" t="s">
        <v>104</v>
      </c>
      <c r="N2217" s="34" t="s">
        <v>79</v>
      </c>
    </row>
    <row r="2218" spans="1:14" ht="15" hidden="1" customHeight="1" outlineLevel="2" x14ac:dyDescent="0.25">
      <c r="A2218" s="34"/>
      <c r="B2218" s="33" t="str">
        <f t="shared" si="230"/>
        <v>kW - Circuit 72</v>
      </c>
      <c r="C2218" s="34">
        <f t="shared" si="231"/>
        <v>72</v>
      </c>
      <c r="D2218" s="28">
        <f t="shared" si="231"/>
        <v>5935</v>
      </c>
      <c r="E2218" s="27"/>
      <c r="F2218" s="29">
        <v>5167</v>
      </c>
      <c r="G2218" s="23" t="s">
        <v>144</v>
      </c>
      <c r="H2218" s="21">
        <f t="shared" si="232"/>
        <v>10718</v>
      </c>
      <c r="I2218" s="23">
        <f t="shared" si="233"/>
        <v>10719</v>
      </c>
      <c r="J2218" s="71" t="s">
        <v>420</v>
      </c>
      <c r="K2218" s="70">
        <f t="shared" si="234"/>
        <v>376</v>
      </c>
      <c r="L2218" s="34" t="s">
        <v>104</v>
      </c>
      <c r="N2218" s="34" t="s">
        <v>79</v>
      </c>
    </row>
    <row r="2219" spans="1:14" ht="15" hidden="1" customHeight="1" outlineLevel="2" x14ac:dyDescent="0.25">
      <c r="A2219" s="34"/>
      <c r="B2219" s="33" t="str">
        <f t="shared" si="230"/>
        <v>kW - Circuit 73</v>
      </c>
      <c r="C2219" s="34">
        <f t="shared" si="231"/>
        <v>73</v>
      </c>
      <c r="D2219" s="28">
        <f t="shared" si="231"/>
        <v>5936</v>
      </c>
      <c r="E2219" s="27"/>
      <c r="F2219" s="29">
        <v>5168</v>
      </c>
      <c r="G2219" s="23" t="s">
        <v>144</v>
      </c>
      <c r="H2219" s="21">
        <f t="shared" si="232"/>
        <v>10720</v>
      </c>
      <c r="I2219" s="23">
        <f t="shared" si="233"/>
        <v>10721</v>
      </c>
      <c r="J2219" s="71" t="s">
        <v>420</v>
      </c>
      <c r="K2219" s="70">
        <f t="shared" si="234"/>
        <v>377</v>
      </c>
      <c r="L2219" s="34" t="s">
        <v>104</v>
      </c>
      <c r="N2219" s="34" t="s">
        <v>79</v>
      </c>
    </row>
    <row r="2220" spans="1:14" ht="15" hidden="1" customHeight="1" outlineLevel="2" x14ac:dyDescent="0.25">
      <c r="A2220" s="34"/>
      <c r="B2220" s="33" t="str">
        <f t="shared" si="230"/>
        <v>kW - Circuit 74</v>
      </c>
      <c r="C2220" s="34">
        <f t="shared" si="231"/>
        <v>74</v>
      </c>
      <c r="D2220" s="28">
        <f t="shared" si="231"/>
        <v>5937</v>
      </c>
      <c r="E2220" s="27"/>
      <c r="F2220" s="29">
        <v>5169</v>
      </c>
      <c r="G2220" s="23" t="s">
        <v>144</v>
      </c>
      <c r="H2220" s="21">
        <f t="shared" si="232"/>
        <v>10722</v>
      </c>
      <c r="I2220" s="23">
        <f t="shared" si="233"/>
        <v>10723</v>
      </c>
      <c r="J2220" s="71" t="s">
        <v>420</v>
      </c>
      <c r="K2220" s="70">
        <f t="shared" si="234"/>
        <v>378</v>
      </c>
      <c r="L2220" s="34" t="s">
        <v>104</v>
      </c>
      <c r="N2220" s="34" t="s">
        <v>79</v>
      </c>
    </row>
    <row r="2221" spans="1:14" ht="15" hidden="1" customHeight="1" outlineLevel="2" x14ac:dyDescent="0.25">
      <c r="A2221" s="34"/>
      <c r="B2221" s="33" t="str">
        <f t="shared" si="230"/>
        <v>kW - Circuit 75</v>
      </c>
      <c r="C2221" s="34">
        <f t="shared" si="231"/>
        <v>75</v>
      </c>
      <c r="D2221" s="28">
        <f t="shared" si="231"/>
        <v>5938</v>
      </c>
      <c r="E2221" s="27"/>
      <c r="F2221" s="29">
        <v>5170</v>
      </c>
      <c r="G2221" s="23" t="s">
        <v>144</v>
      </c>
      <c r="H2221" s="21">
        <f t="shared" si="232"/>
        <v>10724</v>
      </c>
      <c r="I2221" s="23">
        <f t="shared" si="233"/>
        <v>10725</v>
      </c>
      <c r="J2221" s="71" t="s">
        <v>420</v>
      </c>
      <c r="K2221" s="70">
        <f t="shared" si="234"/>
        <v>379</v>
      </c>
      <c r="L2221" s="34" t="s">
        <v>104</v>
      </c>
      <c r="N2221" s="34" t="s">
        <v>79</v>
      </c>
    </row>
    <row r="2222" spans="1:14" ht="15" hidden="1" customHeight="1" outlineLevel="2" x14ac:dyDescent="0.25">
      <c r="A2222" s="34"/>
      <c r="B2222" s="33" t="str">
        <f t="shared" si="230"/>
        <v>kW - Circuit 76</v>
      </c>
      <c r="C2222" s="34">
        <f t="shared" si="231"/>
        <v>76</v>
      </c>
      <c r="D2222" s="28">
        <f t="shared" si="231"/>
        <v>5939</v>
      </c>
      <c r="E2222" s="27"/>
      <c r="F2222" s="29">
        <v>5171</v>
      </c>
      <c r="G2222" s="23" t="s">
        <v>144</v>
      </c>
      <c r="H2222" s="21">
        <f t="shared" si="232"/>
        <v>10726</v>
      </c>
      <c r="I2222" s="23">
        <f t="shared" si="233"/>
        <v>10727</v>
      </c>
      <c r="J2222" s="71" t="s">
        <v>420</v>
      </c>
      <c r="K2222" s="70">
        <f t="shared" si="234"/>
        <v>380</v>
      </c>
      <c r="L2222" s="34" t="s">
        <v>104</v>
      </c>
      <c r="N2222" s="34" t="s">
        <v>79</v>
      </c>
    </row>
    <row r="2223" spans="1:14" ht="15" hidden="1" customHeight="1" outlineLevel="2" x14ac:dyDescent="0.25">
      <c r="A2223" s="34"/>
      <c r="B2223" s="33" t="str">
        <f t="shared" si="230"/>
        <v>kW - Circuit 77</v>
      </c>
      <c r="C2223" s="34">
        <f t="shared" si="231"/>
        <v>77</v>
      </c>
      <c r="D2223" s="28">
        <f t="shared" si="231"/>
        <v>5940</v>
      </c>
      <c r="E2223" s="27"/>
      <c r="F2223" s="29">
        <v>5172</v>
      </c>
      <c r="G2223" s="23" t="s">
        <v>144</v>
      </c>
      <c r="H2223" s="21">
        <f t="shared" si="232"/>
        <v>10728</v>
      </c>
      <c r="I2223" s="23">
        <f t="shared" si="233"/>
        <v>10729</v>
      </c>
      <c r="J2223" s="71" t="s">
        <v>420</v>
      </c>
      <c r="K2223" s="70">
        <f t="shared" si="234"/>
        <v>381</v>
      </c>
      <c r="L2223" s="34" t="s">
        <v>104</v>
      </c>
      <c r="N2223" s="34" t="s">
        <v>79</v>
      </c>
    </row>
    <row r="2224" spans="1:14" ht="15" hidden="1" customHeight="1" outlineLevel="2" x14ac:dyDescent="0.25">
      <c r="A2224" s="34"/>
      <c r="B2224" s="33" t="str">
        <f t="shared" si="230"/>
        <v>kW - Circuit 78</v>
      </c>
      <c r="C2224" s="34">
        <f t="shared" si="231"/>
        <v>78</v>
      </c>
      <c r="D2224" s="28">
        <f t="shared" si="231"/>
        <v>5941</v>
      </c>
      <c r="E2224" s="27"/>
      <c r="F2224" s="29">
        <v>5173</v>
      </c>
      <c r="G2224" s="23" t="s">
        <v>144</v>
      </c>
      <c r="H2224" s="21">
        <f t="shared" si="232"/>
        <v>10730</v>
      </c>
      <c r="I2224" s="23">
        <f t="shared" si="233"/>
        <v>10731</v>
      </c>
      <c r="J2224" s="71" t="s">
        <v>420</v>
      </c>
      <c r="K2224" s="70">
        <f t="shared" si="234"/>
        <v>382</v>
      </c>
      <c r="L2224" s="34" t="s">
        <v>104</v>
      </c>
      <c r="N2224" s="34" t="s">
        <v>79</v>
      </c>
    </row>
    <row r="2225" spans="1:14" ht="15" hidden="1" customHeight="1" outlineLevel="2" x14ac:dyDescent="0.25">
      <c r="A2225" s="34"/>
      <c r="B2225" s="33" t="str">
        <f t="shared" si="230"/>
        <v>kW - Circuit 79</v>
      </c>
      <c r="C2225" s="34">
        <f t="shared" si="231"/>
        <v>79</v>
      </c>
      <c r="D2225" s="28">
        <f t="shared" si="231"/>
        <v>5942</v>
      </c>
      <c r="E2225" s="27"/>
      <c r="F2225" s="29">
        <v>5174</v>
      </c>
      <c r="G2225" s="23" t="s">
        <v>144</v>
      </c>
      <c r="H2225" s="21">
        <f t="shared" si="232"/>
        <v>10732</v>
      </c>
      <c r="I2225" s="23">
        <f t="shared" si="233"/>
        <v>10733</v>
      </c>
      <c r="J2225" s="71" t="s">
        <v>420</v>
      </c>
      <c r="K2225" s="70">
        <f t="shared" si="234"/>
        <v>383</v>
      </c>
      <c r="L2225" s="34" t="s">
        <v>104</v>
      </c>
      <c r="N2225" s="34" t="s">
        <v>79</v>
      </c>
    </row>
    <row r="2226" spans="1:14" ht="15" hidden="1" customHeight="1" outlineLevel="2" x14ac:dyDescent="0.25">
      <c r="A2226" s="34"/>
      <c r="B2226" s="33" t="str">
        <f t="shared" si="230"/>
        <v>kW - Circuit 80</v>
      </c>
      <c r="C2226" s="34">
        <f t="shared" si="231"/>
        <v>80</v>
      </c>
      <c r="D2226" s="28">
        <f t="shared" si="231"/>
        <v>5943</v>
      </c>
      <c r="E2226" s="27"/>
      <c r="F2226" s="29">
        <v>5175</v>
      </c>
      <c r="G2226" s="23" t="s">
        <v>144</v>
      </c>
      <c r="H2226" s="21">
        <f t="shared" si="232"/>
        <v>10734</v>
      </c>
      <c r="I2226" s="23">
        <f t="shared" si="233"/>
        <v>10735</v>
      </c>
      <c r="J2226" s="71" t="s">
        <v>420</v>
      </c>
      <c r="K2226" s="70">
        <f t="shared" si="234"/>
        <v>384</v>
      </c>
      <c r="L2226" s="34" t="s">
        <v>104</v>
      </c>
      <c r="N2226" s="34" t="s">
        <v>79</v>
      </c>
    </row>
    <row r="2227" spans="1:14" ht="15" hidden="1" customHeight="1" outlineLevel="2" x14ac:dyDescent="0.25">
      <c r="A2227" s="34"/>
      <c r="B2227" s="33" t="str">
        <f t="shared" si="230"/>
        <v>kW - Circuit 81</v>
      </c>
      <c r="C2227" s="34">
        <f t="shared" si="231"/>
        <v>81</v>
      </c>
      <c r="D2227" s="28">
        <f t="shared" si="231"/>
        <v>5944</v>
      </c>
      <c r="E2227" s="27"/>
      <c r="F2227" s="29">
        <v>5176</v>
      </c>
      <c r="G2227" s="23" t="s">
        <v>144</v>
      </c>
      <c r="H2227" s="21">
        <f t="shared" si="232"/>
        <v>10736</v>
      </c>
      <c r="I2227" s="23">
        <f t="shared" si="233"/>
        <v>10737</v>
      </c>
      <c r="J2227" s="71" t="s">
        <v>420</v>
      </c>
      <c r="K2227" s="70">
        <f t="shared" si="234"/>
        <v>385</v>
      </c>
      <c r="L2227" s="34" t="s">
        <v>104</v>
      </c>
      <c r="N2227" s="34" t="s">
        <v>79</v>
      </c>
    </row>
    <row r="2228" spans="1:14" ht="15" hidden="1" customHeight="1" outlineLevel="2" x14ac:dyDescent="0.25">
      <c r="A2228" s="34"/>
      <c r="B2228" s="33" t="str">
        <f t="shared" si="230"/>
        <v>kW - Circuit 82</v>
      </c>
      <c r="C2228" s="34">
        <f t="shared" si="231"/>
        <v>82</v>
      </c>
      <c r="D2228" s="28">
        <f t="shared" si="231"/>
        <v>5945</v>
      </c>
      <c r="E2228" s="27"/>
      <c r="F2228" s="29">
        <v>5177</v>
      </c>
      <c r="G2228" s="23" t="s">
        <v>144</v>
      </c>
      <c r="H2228" s="21">
        <f t="shared" si="232"/>
        <v>10738</v>
      </c>
      <c r="I2228" s="23">
        <f t="shared" si="233"/>
        <v>10739</v>
      </c>
      <c r="J2228" s="71" t="s">
        <v>420</v>
      </c>
      <c r="K2228" s="70">
        <f t="shared" si="234"/>
        <v>386</v>
      </c>
      <c r="L2228" s="34" t="s">
        <v>104</v>
      </c>
      <c r="N2228" s="34" t="s">
        <v>79</v>
      </c>
    </row>
    <row r="2229" spans="1:14" ht="15" hidden="1" customHeight="1" outlineLevel="2" x14ac:dyDescent="0.25">
      <c r="A2229" s="34"/>
      <c r="B2229" s="33" t="str">
        <f t="shared" si="230"/>
        <v>kW - Circuit 83</v>
      </c>
      <c r="C2229" s="34">
        <f t="shared" si="231"/>
        <v>83</v>
      </c>
      <c r="D2229" s="28">
        <f t="shared" si="231"/>
        <v>5946</v>
      </c>
      <c r="E2229" s="27"/>
      <c r="F2229" s="29">
        <v>5178</v>
      </c>
      <c r="G2229" s="23" t="s">
        <v>144</v>
      </c>
      <c r="H2229" s="21">
        <f t="shared" si="232"/>
        <v>10740</v>
      </c>
      <c r="I2229" s="23">
        <f t="shared" si="233"/>
        <v>10741</v>
      </c>
      <c r="J2229" s="71" t="s">
        <v>420</v>
      </c>
      <c r="K2229" s="70">
        <f t="shared" si="234"/>
        <v>387</v>
      </c>
      <c r="L2229" s="34" t="s">
        <v>104</v>
      </c>
      <c r="N2229" s="34" t="s">
        <v>79</v>
      </c>
    </row>
    <row r="2230" spans="1:14" ht="15" hidden="1" customHeight="1" outlineLevel="2" x14ac:dyDescent="0.25">
      <c r="A2230" s="34"/>
      <c r="B2230" s="33" t="str">
        <f t="shared" si="230"/>
        <v>kW - Circuit 84</v>
      </c>
      <c r="C2230" s="34">
        <f t="shared" si="231"/>
        <v>84</v>
      </c>
      <c r="D2230" s="28">
        <f t="shared" si="231"/>
        <v>5947</v>
      </c>
      <c r="E2230" s="27"/>
      <c r="F2230" s="29">
        <v>5179</v>
      </c>
      <c r="G2230" s="23" t="s">
        <v>144</v>
      </c>
      <c r="H2230" s="21">
        <f t="shared" si="232"/>
        <v>10742</v>
      </c>
      <c r="I2230" s="23">
        <f t="shared" si="233"/>
        <v>10743</v>
      </c>
      <c r="J2230" s="71" t="s">
        <v>420</v>
      </c>
      <c r="K2230" s="70">
        <f t="shared" si="234"/>
        <v>388</v>
      </c>
      <c r="L2230" s="34" t="s">
        <v>104</v>
      </c>
      <c r="N2230" s="34" t="s">
        <v>79</v>
      </c>
    </row>
    <row r="2231" spans="1:14" ht="15" hidden="1" customHeight="1" outlineLevel="2" x14ac:dyDescent="0.25">
      <c r="A2231" s="34"/>
      <c r="B2231" s="33" t="str">
        <f t="shared" si="230"/>
        <v>kW - Circuit 85</v>
      </c>
      <c r="C2231" s="34">
        <f t="shared" si="231"/>
        <v>85</v>
      </c>
      <c r="D2231" s="28">
        <f t="shared" si="231"/>
        <v>5948</v>
      </c>
      <c r="E2231" s="27"/>
      <c r="F2231" s="29">
        <v>5180</v>
      </c>
      <c r="G2231" s="23" t="s">
        <v>144</v>
      </c>
      <c r="H2231" s="21">
        <f t="shared" si="232"/>
        <v>10744</v>
      </c>
      <c r="I2231" s="23">
        <f t="shared" si="233"/>
        <v>10745</v>
      </c>
      <c r="J2231" s="71" t="s">
        <v>420</v>
      </c>
      <c r="K2231" s="70">
        <f t="shared" si="234"/>
        <v>389</v>
      </c>
      <c r="L2231" s="34" t="s">
        <v>104</v>
      </c>
      <c r="N2231" s="34" t="s">
        <v>79</v>
      </c>
    </row>
    <row r="2232" spans="1:14" ht="15" hidden="1" customHeight="1" outlineLevel="2" x14ac:dyDescent="0.25">
      <c r="A2232" s="34"/>
      <c r="B2232" s="33" t="str">
        <f t="shared" si="230"/>
        <v>kW - Circuit 86</v>
      </c>
      <c r="C2232" s="34">
        <f t="shared" si="231"/>
        <v>86</v>
      </c>
      <c r="D2232" s="28">
        <f t="shared" si="231"/>
        <v>5949</v>
      </c>
      <c r="E2232" s="27"/>
      <c r="F2232" s="29">
        <v>5181</v>
      </c>
      <c r="G2232" s="23" t="s">
        <v>144</v>
      </c>
      <c r="H2232" s="21">
        <f t="shared" si="232"/>
        <v>10746</v>
      </c>
      <c r="I2232" s="23">
        <f t="shared" si="233"/>
        <v>10747</v>
      </c>
      <c r="J2232" s="71" t="s">
        <v>420</v>
      </c>
      <c r="K2232" s="70">
        <f t="shared" si="234"/>
        <v>390</v>
      </c>
      <c r="L2232" s="34" t="s">
        <v>104</v>
      </c>
      <c r="N2232" s="34" t="s">
        <v>79</v>
      </c>
    </row>
    <row r="2233" spans="1:14" ht="15" hidden="1" customHeight="1" outlineLevel="2" x14ac:dyDescent="0.25">
      <c r="A2233" s="34"/>
      <c r="B2233" s="33" t="str">
        <f t="shared" si="230"/>
        <v>kW - Circuit 87</v>
      </c>
      <c r="C2233" s="34">
        <f t="shared" si="231"/>
        <v>87</v>
      </c>
      <c r="D2233" s="28">
        <f t="shared" si="231"/>
        <v>5950</v>
      </c>
      <c r="E2233" s="27"/>
      <c r="F2233" s="29">
        <v>5182</v>
      </c>
      <c r="G2233" s="23" t="s">
        <v>144</v>
      </c>
      <c r="H2233" s="21">
        <f t="shared" si="232"/>
        <v>10748</v>
      </c>
      <c r="I2233" s="23">
        <f t="shared" si="233"/>
        <v>10749</v>
      </c>
      <c r="J2233" s="71" t="s">
        <v>420</v>
      </c>
      <c r="K2233" s="70">
        <f t="shared" si="234"/>
        <v>391</v>
      </c>
      <c r="L2233" s="34" t="s">
        <v>104</v>
      </c>
      <c r="N2233" s="34" t="s">
        <v>79</v>
      </c>
    </row>
    <row r="2234" spans="1:14" ht="15.75" hidden="1" customHeight="1" outlineLevel="2" x14ac:dyDescent="0.25">
      <c r="B2234" s="33" t="str">
        <f t="shared" si="230"/>
        <v>kW - Circuit 88</v>
      </c>
      <c r="C2234" s="34">
        <f t="shared" si="231"/>
        <v>88</v>
      </c>
      <c r="D2234" s="28">
        <f t="shared" si="231"/>
        <v>5951</v>
      </c>
      <c r="E2234" s="27"/>
      <c r="F2234" s="29">
        <v>5183</v>
      </c>
      <c r="G2234" s="23" t="s">
        <v>144</v>
      </c>
      <c r="H2234" s="21">
        <f t="shared" si="232"/>
        <v>10750</v>
      </c>
      <c r="I2234" s="23">
        <f t="shared" si="233"/>
        <v>10751</v>
      </c>
      <c r="J2234" s="71" t="s">
        <v>420</v>
      </c>
      <c r="K2234" s="70">
        <f t="shared" si="234"/>
        <v>392</v>
      </c>
      <c r="L2234" s="34" t="s">
        <v>104</v>
      </c>
      <c r="N2234" s="34" t="s">
        <v>79</v>
      </c>
    </row>
    <row r="2235" spans="1:14" ht="15.75" hidden="1" customHeight="1" outlineLevel="2" x14ac:dyDescent="0.25">
      <c r="B2235" s="33" t="str">
        <f t="shared" si="230"/>
        <v>kW - Circuit 89</v>
      </c>
      <c r="C2235" s="34">
        <f t="shared" si="231"/>
        <v>89</v>
      </c>
      <c r="D2235" s="28">
        <f t="shared" si="231"/>
        <v>5952</v>
      </c>
      <c r="E2235" s="27"/>
      <c r="F2235" s="29">
        <v>5184</v>
      </c>
      <c r="G2235" s="23" t="s">
        <v>144</v>
      </c>
      <c r="H2235" s="21">
        <f t="shared" si="232"/>
        <v>10752</v>
      </c>
      <c r="I2235" s="23">
        <f t="shared" si="233"/>
        <v>10753</v>
      </c>
      <c r="J2235" s="71" t="s">
        <v>420</v>
      </c>
      <c r="K2235" s="70">
        <f t="shared" si="234"/>
        <v>393</v>
      </c>
      <c r="L2235" s="34" t="s">
        <v>104</v>
      </c>
      <c r="N2235" s="34" t="s">
        <v>79</v>
      </c>
    </row>
    <row r="2236" spans="1:14" ht="15.75" hidden="1" customHeight="1" outlineLevel="2" x14ac:dyDescent="0.25">
      <c r="B2236" s="33" t="str">
        <f t="shared" si="230"/>
        <v>kW - Circuit 90</v>
      </c>
      <c r="C2236" s="34">
        <f t="shared" si="231"/>
        <v>90</v>
      </c>
      <c r="D2236" s="28">
        <f t="shared" si="231"/>
        <v>5953</v>
      </c>
      <c r="E2236" s="27"/>
      <c r="F2236" s="29">
        <v>5185</v>
      </c>
      <c r="G2236" s="23" t="s">
        <v>144</v>
      </c>
      <c r="H2236" s="21">
        <f t="shared" si="232"/>
        <v>10754</v>
      </c>
      <c r="I2236" s="23">
        <f t="shared" si="233"/>
        <v>10755</v>
      </c>
      <c r="J2236" s="71" t="s">
        <v>420</v>
      </c>
      <c r="K2236" s="70">
        <f t="shared" si="234"/>
        <v>394</v>
      </c>
      <c r="L2236" s="34" t="s">
        <v>104</v>
      </c>
      <c r="N2236" s="34" t="s">
        <v>79</v>
      </c>
    </row>
    <row r="2237" spans="1:14" ht="15.75" hidden="1" customHeight="1" outlineLevel="2" x14ac:dyDescent="0.25">
      <c r="B2237" s="33" t="str">
        <f t="shared" si="230"/>
        <v>kW - Circuit 91</v>
      </c>
      <c r="C2237" s="34">
        <f t="shared" si="231"/>
        <v>91</v>
      </c>
      <c r="D2237" s="28">
        <f t="shared" si="231"/>
        <v>5954</v>
      </c>
      <c r="E2237" s="27"/>
      <c r="F2237" s="29">
        <v>5186</v>
      </c>
      <c r="G2237" s="23" t="s">
        <v>144</v>
      </c>
      <c r="H2237" s="21">
        <f t="shared" si="232"/>
        <v>10756</v>
      </c>
      <c r="I2237" s="23">
        <f t="shared" si="233"/>
        <v>10757</v>
      </c>
      <c r="J2237" s="71" t="s">
        <v>420</v>
      </c>
      <c r="K2237" s="70">
        <f t="shared" si="234"/>
        <v>395</v>
      </c>
      <c r="L2237" s="34" t="s">
        <v>104</v>
      </c>
      <c r="N2237" s="34" t="s">
        <v>79</v>
      </c>
    </row>
    <row r="2238" spans="1:14" ht="15.75" hidden="1" customHeight="1" outlineLevel="2" x14ac:dyDescent="0.25">
      <c r="B2238" s="33" t="str">
        <f t="shared" si="230"/>
        <v>kW - Circuit 92</v>
      </c>
      <c r="C2238" s="34">
        <f t="shared" si="231"/>
        <v>92</v>
      </c>
      <c r="D2238" s="28">
        <f t="shared" si="231"/>
        <v>5955</v>
      </c>
      <c r="E2238" s="27"/>
      <c r="F2238" s="29">
        <v>5187</v>
      </c>
      <c r="G2238" s="23" t="s">
        <v>144</v>
      </c>
      <c r="H2238" s="21">
        <f t="shared" si="232"/>
        <v>10758</v>
      </c>
      <c r="I2238" s="23">
        <f t="shared" si="233"/>
        <v>10759</v>
      </c>
      <c r="J2238" s="71" t="s">
        <v>420</v>
      </c>
      <c r="K2238" s="70">
        <f t="shared" si="234"/>
        <v>396</v>
      </c>
      <c r="L2238" s="34" t="s">
        <v>104</v>
      </c>
      <c r="N2238" s="34" t="s">
        <v>79</v>
      </c>
    </row>
    <row r="2239" spans="1:14" ht="15.75" hidden="1" customHeight="1" outlineLevel="2" x14ac:dyDescent="0.25">
      <c r="B2239" s="33" t="str">
        <f t="shared" si="230"/>
        <v>kW - Circuit 93</v>
      </c>
      <c r="C2239" s="34">
        <f t="shared" si="231"/>
        <v>93</v>
      </c>
      <c r="D2239" s="28">
        <f t="shared" si="231"/>
        <v>5956</v>
      </c>
      <c r="E2239" s="27"/>
      <c r="F2239" s="29">
        <v>5188</v>
      </c>
      <c r="G2239" s="23" t="s">
        <v>144</v>
      </c>
      <c r="H2239" s="21">
        <f t="shared" si="232"/>
        <v>10760</v>
      </c>
      <c r="I2239" s="23">
        <f t="shared" si="233"/>
        <v>10761</v>
      </c>
      <c r="J2239" s="71" t="s">
        <v>420</v>
      </c>
      <c r="K2239" s="70">
        <f t="shared" si="234"/>
        <v>397</v>
      </c>
      <c r="L2239" s="34" t="s">
        <v>104</v>
      </c>
      <c r="N2239" s="34" t="s">
        <v>79</v>
      </c>
    </row>
    <row r="2240" spans="1:14" ht="15.75" hidden="1" customHeight="1" outlineLevel="2" x14ac:dyDescent="0.25">
      <c r="B2240" s="33" t="str">
        <f t="shared" si="230"/>
        <v>kW - Circuit 94</v>
      </c>
      <c r="C2240" s="34">
        <f t="shared" si="231"/>
        <v>94</v>
      </c>
      <c r="D2240" s="28">
        <f t="shared" si="231"/>
        <v>5957</v>
      </c>
      <c r="E2240" s="27"/>
      <c r="F2240" s="29">
        <v>5189</v>
      </c>
      <c r="G2240" s="23" t="s">
        <v>144</v>
      </c>
      <c r="H2240" s="21">
        <f t="shared" si="232"/>
        <v>10762</v>
      </c>
      <c r="I2240" s="23">
        <f t="shared" si="233"/>
        <v>10763</v>
      </c>
      <c r="J2240" s="71" t="s">
        <v>420</v>
      </c>
      <c r="K2240" s="70">
        <f t="shared" si="234"/>
        <v>398</v>
      </c>
      <c r="L2240" s="34" t="s">
        <v>104</v>
      </c>
      <c r="N2240" s="34" t="s">
        <v>79</v>
      </c>
    </row>
    <row r="2241" spans="1:16" ht="15.75" hidden="1" customHeight="1" outlineLevel="2" x14ac:dyDescent="0.25">
      <c r="B2241" s="33" t="str">
        <f t="shared" si="230"/>
        <v>kW - Circuit 95</v>
      </c>
      <c r="C2241" s="34">
        <f t="shared" si="231"/>
        <v>95</v>
      </c>
      <c r="D2241" s="28">
        <f t="shared" si="231"/>
        <v>5958</v>
      </c>
      <c r="E2241" s="27"/>
      <c r="F2241" s="29">
        <v>5190</v>
      </c>
      <c r="G2241" s="23" t="s">
        <v>144</v>
      </c>
      <c r="H2241" s="21">
        <f t="shared" si="232"/>
        <v>10764</v>
      </c>
      <c r="I2241" s="23">
        <f t="shared" si="233"/>
        <v>10765</v>
      </c>
      <c r="J2241" s="71" t="s">
        <v>420</v>
      </c>
      <c r="K2241" s="70">
        <f t="shared" si="234"/>
        <v>399</v>
      </c>
      <c r="L2241" s="34" t="s">
        <v>104</v>
      </c>
      <c r="N2241" s="34" t="s">
        <v>79</v>
      </c>
    </row>
    <row r="2242" spans="1:16" ht="15.75" hidden="1" customHeight="1" outlineLevel="2" x14ac:dyDescent="0.25">
      <c r="B2242" s="33" t="str">
        <f t="shared" si="230"/>
        <v>kW - Circuit 96</v>
      </c>
      <c r="C2242" s="34">
        <f t="shared" si="231"/>
        <v>96</v>
      </c>
      <c r="D2242" s="28">
        <f t="shared" si="231"/>
        <v>5959</v>
      </c>
      <c r="E2242" s="27"/>
      <c r="F2242" s="29">
        <v>5191</v>
      </c>
      <c r="G2242" s="23" t="s">
        <v>144</v>
      </c>
      <c r="H2242" s="21">
        <f t="shared" si="232"/>
        <v>10766</v>
      </c>
      <c r="I2242" s="23">
        <f t="shared" si="233"/>
        <v>10767</v>
      </c>
      <c r="J2242" s="71" t="s">
        <v>420</v>
      </c>
      <c r="K2242" s="70">
        <f t="shared" si="234"/>
        <v>400</v>
      </c>
      <c r="L2242" s="34" t="s">
        <v>104</v>
      </c>
      <c r="N2242" s="34" t="s">
        <v>79</v>
      </c>
    </row>
    <row r="2243" spans="1:16" outlineLevel="1" collapsed="1" x14ac:dyDescent="0.25">
      <c r="D2243" s="28"/>
      <c r="E2243" s="27"/>
      <c r="F2243" s="29"/>
    </row>
    <row r="2244" spans="1:16" s="63" customFormat="1" outlineLevel="1" x14ac:dyDescent="0.25">
      <c r="A2244" s="65"/>
      <c r="B2244" s="33" t="s">
        <v>81</v>
      </c>
      <c r="C2244" s="33"/>
      <c r="D2244" s="28">
        <f>E2146+1</f>
        <v>5960</v>
      </c>
      <c r="E2244" s="27">
        <f>D2340</f>
        <v>6055</v>
      </c>
      <c r="F2244" s="29" t="s">
        <v>171</v>
      </c>
      <c r="G2244" s="23" t="s">
        <v>144</v>
      </c>
      <c r="H2244" s="21">
        <f>I2146+1</f>
        <v>10768</v>
      </c>
      <c r="I2244" s="23">
        <f>I2340</f>
        <v>10959</v>
      </c>
      <c r="J2244" s="71" t="s">
        <v>420</v>
      </c>
      <c r="K2244" s="70" t="s">
        <v>430</v>
      </c>
      <c r="L2244" s="34" t="s">
        <v>104</v>
      </c>
      <c r="M2244" s="34"/>
      <c r="N2244" s="34" t="s">
        <v>81</v>
      </c>
      <c r="O2244" s="34"/>
      <c r="P2244" s="33"/>
    </row>
    <row r="2245" spans="1:16" ht="15.75" hidden="1" customHeight="1" outlineLevel="2" x14ac:dyDescent="0.25">
      <c r="B2245" s="33" t="str">
        <f>CONCATENATE("kVAR - Circuit ",C2245)</f>
        <v>kVAR - Circuit 1</v>
      </c>
      <c r="C2245" s="34">
        <v>1</v>
      </c>
      <c r="D2245" s="28">
        <f>D2244</f>
        <v>5960</v>
      </c>
      <c r="E2245" s="27"/>
      <c r="F2245" s="29">
        <v>5096</v>
      </c>
      <c r="G2245" s="23" t="s">
        <v>144</v>
      </c>
      <c r="H2245" s="21">
        <f>H2244</f>
        <v>10768</v>
      </c>
      <c r="I2245" s="23">
        <f>+H2245+1</f>
        <v>10769</v>
      </c>
      <c r="J2245" s="71" t="s">
        <v>420</v>
      </c>
      <c r="K2245" s="70">
        <f>K2242+1</f>
        <v>401</v>
      </c>
      <c r="L2245" s="34" t="s">
        <v>104</v>
      </c>
      <c r="N2245" s="34" t="s">
        <v>81</v>
      </c>
    </row>
    <row r="2246" spans="1:16" ht="15.75" hidden="1" customHeight="1" outlineLevel="2" x14ac:dyDescent="0.25">
      <c r="B2246" s="33" t="str">
        <f t="shared" ref="B2246:B2309" si="235">CONCATENATE("kVAR - Circuit ",C2246)</f>
        <v>kVAR - Circuit 2</v>
      </c>
      <c r="C2246" s="34">
        <f t="shared" ref="C2246:C2277" si="236">C2245+1</f>
        <v>2</v>
      </c>
      <c r="D2246" s="28">
        <f t="shared" ref="D2246:D2277" si="237">D2245+1</f>
        <v>5961</v>
      </c>
      <c r="E2246" s="27"/>
      <c r="F2246" s="29">
        <v>5097</v>
      </c>
      <c r="G2246" s="23" t="s">
        <v>144</v>
      </c>
      <c r="H2246" s="21">
        <f>I2245+1</f>
        <v>10770</v>
      </c>
      <c r="I2246" s="23">
        <f>+H2246+1</f>
        <v>10771</v>
      </c>
      <c r="J2246" s="71" t="s">
        <v>420</v>
      </c>
      <c r="K2246" s="70">
        <f>K2245+1</f>
        <v>402</v>
      </c>
      <c r="L2246" s="34" t="s">
        <v>104</v>
      </c>
      <c r="N2246" s="34" t="s">
        <v>81</v>
      </c>
    </row>
    <row r="2247" spans="1:16" ht="15.75" hidden="1" customHeight="1" outlineLevel="2" x14ac:dyDescent="0.25">
      <c r="B2247" s="33" t="str">
        <f t="shared" si="235"/>
        <v>kVAR - Circuit 3</v>
      </c>
      <c r="C2247" s="34">
        <f t="shared" si="236"/>
        <v>3</v>
      </c>
      <c r="D2247" s="28">
        <f t="shared" si="237"/>
        <v>5962</v>
      </c>
      <c r="E2247" s="27"/>
      <c r="F2247" s="29">
        <v>5098</v>
      </c>
      <c r="G2247" s="23" t="s">
        <v>144</v>
      </c>
      <c r="H2247" s="21">
        <f t="shared" ref="H2247:H2310" si="238">I2246+1</f>
        <v>10772</v>
      </c>
      <c r="I2247" s="23">
        <f t="shared" ref="I2247:I2310" si="239">+H2247+1</f>
        <v>10773</v>
      </c>
      <c r="J2247" s="71" t="s">
        <v>420</v>
      </c>
      <c r="K2247" s="70">
        <f t="shared" ref="K2247:K2310" si="240">K2246+1</f>
        <v>403</v>
      </c>
      <c r="L2247" s="34" t="s">
        <v>104</v>
      </c>
      <c r="N2247" s="34" t="s">
        <v>81</v>
      </c>
    </row>
    <row r="2248" spans="1:16" ht="15.75" hidden="1" customHeight="1" outlineLevel="2" x14ac:dyDescent="0.25">
      <c r="B2248" s="33" t="str">
        <f t="shared" si="235"/>
        <v>kVAR - Circuit 4</v>
      </c>
      <c r="C2248" s="34">
        <f t="shared" si="236"/>
        <v>4</v>
      </c>
      <c r="D2248" s="28">
        <f t="shared" si="237"/>
        <v>5963</v>
      </c>
      <c r="E2248" s="27"/>
      <c r="F2248" s="29">
        <v>5099</v>
      </c>
      <c r="G2248" s="23" t="s">
        <v>144</v>
      </c>
      <c r="H2248" s="21">
        <f t="shared" si="238"/>
        <v>10774</v>
      </c>
      <c r="I2248" s="23">
        <f t="shared" si="239"/>
        <v>10775</v>
      </c>
      <c r="J2248" s="71" t="s">
        <v>420</v>
      </c>
      <c r="K2248" s="70">
        <f t="shared" si="240"/>
        <v>404</v>
      </c>
      <c r="L2248" s="34" t="s">
        <v>104</v>
      </c>
      <c r="N2248" s="34" t="s">
        <v>81</v>
      </c>
    </row>
    <row r="2249" spans="1:16" ht="15.75" hidden="1" customHeight="1" outlineLevel="2" x14ac:dyDescent="0.25">
      <c r="B2249" s="33" t="str">
        <f t="shared" si="235"/>
        <v>kVAR - Circuit 5</v>
      </c>
      <c r="C2249" s="34">
        <f t="shared" si="236"/>
        <v>5</v>
      </c>
      <c r="D2249" s="28">
        <f t="shared" si="237"/>
        <v>5964</v>
      </c>
      <c r="E2249" s="27"/>
      <c r="F2249" s="29">
        <v>5100</v>
      </c>
      <c r="G2249" s="23" t="s">
        <v>144</v>
      </c>
      <c r="H2249" s="21">
        <f t="shared" si="238"/>
        <v>10776</v>
      </c>
      <c r="I2249" s="23">
        <f t="shared" si="239"/>
        <v>10777</v>
      </c>
      <c r="J2249" s="71" t="s">
        <v>420</v>
      </c>
      <c r="K2249" s="70">
        <f t="shared" si="240"/>
        <v>405</v>
      </c>
      <c r="L2249" s="34" t="s">
        <v>104</v>
      </c>
      <c r="N2249" s="34" t="s">
        <v>81</v>
      </c>
    </row>
    <row r="2250" spans="1:16" ht="15" hidden="1" customHeight="1" outlineLevel="2" x14ac:dyDescent="0.25">
      <c r="A2250" s="34"/>
      <c r="B2250" s="33" t="str">
        <f t="shared" si="235"/>
        <v>kVAR - Circuit 6</v>
      </c>
      <c r="C2250" s="34">
        <f t="shared" si="236"/>
        <v>6</v>
      </c>
      <c r="D2250" s="28">
        <f t="shared" si="237"/>
        <v>5965</v>
      </c>
      <c r="E2250" s="27"/>
      <c r="F2250" s="29">
        <v>5101</v>
      </c>
      <c r="G2250" s="23" t="s">
        <v>144</v>
      </c>
      <c r="H2250" s="21">
        <f t="shared" si="238"/>
        <v>10778</v>
      </c>
      <c r="I2250" s="23">
        <f t="shared" si="239"/>
        <v>10779</v>
      </c>
      <c r="J2250" s="71" t="s">
        <v>420</v>
      </c>
      <c r="K2250" s="70">
        <f t="shared" si="240"/>
        <v>406</v>
      </c>
      <c r="L2250" s="34" t="s">
        <v>104</v>
      </c>
      <c r="N2250" s="34" t="s">
        <v>81</v>
      </c>
    </row>
    <row r="2251" spans="1:16" ht="15" hidden="1" customHeight="1" outlineLevel="2" x14ac:dyDescent="0.25">
      <c r="A2251" s="34"/>
      <c r="B2251" s="33" t="str">
        <f t="shared" si="235"/>
        <v>kVAR - Circuit 7</v>
      </c>
      <c r="C2251" s="34">
        <f t="shared" si="236"/>
        <v>7</v>
      </c>
      <c r="D2251" s="28">
        <f t="shared" si="237"/>
        <v>5966</v>
      </c>
      <c r="E2251" s="27"/>
      <c r="F2251" s="29">
        <v>5102</v>
      </c>
      <c r="G2251" s="23" t="s">
        <v>144</v>
      </c>
      <c r="H2251" s="21">
        <f t="shared" si="238"/>
        <v>10780</v>
      </c>
      <c r="I2251" s="23">
        <f t="shared" si="239"/>
        <v>10781</v>
      </c>
      <c r="J2251" s="71" t="s">
        <v>420</v>
      </c>
      <c r="K2251" s="70">
        <f t="shared" si="240"/>
        <v>407</v>
      </c>
      <c r="L2251" s="34" t="s">
        <v>104</v>
      </c>
      <c r="N2251" s="34" t="s">
        <v>81</v>
      </c>
    </row>
    <row r="2252" spans="1:16" ht="15" hidden="1" customHeight="1" outlineLevel="2" x14ac:dyDescent="0.25">
      <c r="A2252" s="34"/>
      <c r="B2252" s="33" t="str">
        <f t="shared" si="235"/>
        <v>kVAR - Circuit 8</v>
      </c>
      <c r="C2252" s="34">
        <f t="shared" si="236"/>
        <v>8</v>
      </c>
      <c r="D2252" s="28">
        <f t="shared" si="237"/>
        <v>5967</v>
      </c>
      <c r="E2252" s="27"/>
      <c r="F2252" s="29">
        <v>5103</v>
      </c>
      <c r="G2252" s="23" t="s">
        <v>144</v>
      </c>
      <c r="H2252" s="21">
        <f t="shared" si="238"/>
        <v>10782</v>
      </c>
      <c r="I2252" s="23">
        <f t="shared" si="239"/>
        <v>10783</v>
      </c>
      <c r="J2252" s="71" t="s">
        <v>420</v>
      </c>
      <c r="K2252" s="70">
        <f t="shared" si="240"/>
        <v>408</v>
      </c>
      <c r="L2252" s="34" t="s">
        <v>104</v>
      </c>
      <c r="N2252" s="34" t="s">
        <v>81</v>
      </c>
    </row>
    <row r="2253" spans="1:16" ht="15" hidden="1" customHeight="1" outlineLevel="2" x14ac:dyDescent="0.25">
      <c r="A2253" s="34"/>
      <c r="B2253" s="33" t="str">
        <f t="shared" si="235"/>
        <v>kVAR - Circuit 9</v>
      </c>
      <c r="C2253" s="34">
        <f t="shared" si="236"/>
        <v>9</v>
      </c>
      <c r="D2253" s="28">
        <f t="shared" si="237"/>
        <v>5968</v>
      </c>
      <c r="E2253" s="27"/>
      <c r="F2253" s="29">
        <v>5104</v>
      </c>
      <c r="G2253" s="23" t="s">
        <v>144</v>
      </c>
      <c r="H2253" s="21">
        <f t="shared" si="238"/>
        <v>10784</v>
      </c>
      <c r="I2253" s="23">
        <f t="shared" si="239"/>
        <v>10785</v>
      </c>
      <c r="J2253" s="71" t="s">
        <v>420</v>
      </c>
      <c r="K2253" s="70">
        <f t="shared" si="240"/>
        <v>409</v>
      </c>
      <c r="L2253" s="34" t="s">
        <v>104</v>
      </c>
      <c r="N2253" s="34" t="s">
        <v>81</v>
      </c>
    </row>
    <row r="2254" spans="1:16" ht="15" hidden="1" customHeight="1" outlineLevel="2" x14ac:dyDescent="0.25">
      <c r="A2254" s="34"/>
      <c r="B2254" s="33" t="str">
        <f t="shared" si="235"/>
        <v>kVAR - Circuit 10</v>
      </c>
      <c r="C2254" s="34">
        <f t="shared" si="236"/>
        <v>10</v>
      </c>
      <c r="D2254" s="28">
        <f t="shared" si="237"/>
        <v>5969</v>
      </c>
      <c r="E2254" s="27"/>
      <c r="F2254" s="29">
        <v>5105</v>
      </c>
      <c r="G2254" s="23" t="s">
        <v>144</v>
      </c>
      <c r="H2254" s="21">
        <f t="shared" si="238"/>
        <v>10786</v>
      </c>
      <c r="I2254" s="23">
        <f t="shared" si="239"/>
        <v>10787</v>
      </c>
      <c r="J2254" s="71" t="s">
        <v>420</v>
      </c>
      <c r="K2254" s="70">
        <f t="shared" si="240"/>
        <v>410</v>
      </c>
      <c r="L2254" s="34" t="s">
        <v>104</v>
      </c>
      <c r="N2254" s="34" t="s">
        <v>81</v>
      </c>
    </row>
    <row r="2255" spans="1:16" ht="15" hidden="1" customHeight="1" outlineLevel="2" x14ac:dyDescent="0.25">
      <c r="A2255" s="34"/>
      <c r="B2255" s="33" t="str">
        <f t="shared" si="235"/>
        <v>kVAR - Circuit 11</v>
      </c>
      <c r="C2255" s="34">
        <f t="shared" si="236"/>
        <v>11</v>
      </c>
      <c r="D2255" s="28">
        <f t="shared" si="237"/>
        <v>5970</v>
      </c>
      <c r="E2255" s="27"/>
      <c r="F2255" s="29">
        <v>5106</v>
      </c>
      <c r="G2255" s="23" t="s">
        <v>144</v>
      </c>
      <c r="H2255" s="21">
        <f t="shared" si="238"/>
        <v>10788</v>
      </c>
      <c r="I2255" s="23">
        <f t="shared" si="239"/>
        <v>10789</v>
      </c>
      <c r="J2255" s="71" t="s">
        <v>420</v>
      </c>
      <c r="K2255" s="70">
        <f t="shared" si="240"/>
        <v>411</v>
      </c>
      <c r="L2255" s="34" t="s">
        <v>104</v>
      </c>
      <c r="N2255" s="34" t="s">
        <v>81</v>
      </c>
    </row>
    <row r="2256" spans="1:16" ht="15" hidden="1" customHeight="1" outlineLevel="2" x14ac:dyDescent="0.25">
      <c r="A2256" s="34"/>
      <c r="B2256" s="33" t="str">
        <f t="shared" si="235"/>
        <v>kVAR - Circuit 12</v>
      </c>
      <c r="C2256" s="34">
        <f t="shared" si="236"/>
        <v>12</v>
      </c>
      <c r="D2256" s="28">
        <f t="shared" si="237"/>
        <v>5971</v>
      </c>
      <c r="E2256" s="27"/>
      <c r="F2256" s="29">
        <v>5107</v>
      </c>
      <c r="G2256" s="23" t="s">
        <v>144</v>
      </c>
      <c r="H2256" s="21">
        <f t="shared" si="238"/>
        <v>10790</v>
      </c>
      <c r="I2256" s="23">
        <f t="shared" si="239"/>
        <v>10791</v>
      </c>
      <c r="J2256" s="71" t="s">
        <v>420</v>
      </c>
      <c r="K2256" s="70">
        <f t="shared" si="240"/>
        <v>412</v>
      </c>
      <c r="L2256" s="34" t="s">
        <v>104</v>
      </c>
      <c r="N2256" s="34" t="s">
        <v>81</v>
      </c>
    </row>
    <row r="2257" spans="1:14" ht="15" hidden="1" customHeight="1" outlineLevel="2" x14ac:dyDescent="0.25">
      <c r="A2257" s="34"/>
      <c r="B2257" s="33" t="str">
        <f t="shared" si="235"/>
        <v>kVAR - Circuit 13</v>
      </c>
      <c r="C2257" s="34">
        <f t="shared" si="236"/>
        <v>13</v>
      </c>
      <c r="D2257" s="28">
        <f t="shared" si="237"/>
        <v>5972</v>
      </c>
      <c r="E2257" s="27"/>
      <c r="F2257" s="29">
        <v>5108</v>
      </c>
      <c r="G2257" s="23" t="s">
        <v>144</v>
      </c>
      <c r="H2257" s="21">
        <f t="shared" si="238"/>
        <v>10792</v>
      </c>
      <c r="I2257" s="23">
        <f t="shared" si="239"/>
        <v>10793</v>
      </c>
      <c r="J2257" s="71" t="s">
        <v>420</v>
      </c>
      <c r="K2257" s="70">
        <f t="shared" si="240"/>
        <v>413</v>
      </c>
      <c r="L2257" s="34" t="s">
        <v>104</v>
      </c>
      <c r="N2257" s="34" t="s">
        <v>81</v>
      </c>
    </row>
    <row r="2258" spans="1:14" ht="15" hidden="1" customHeight="1" outlineLevel="2" x14ac:dyDescent="0.25">
      <c r="A2258" s="34"/>
      <c r="B2258" s="33" t="str">
        <f t="shared" si="235"/>
        <v>kVAR - Circuit 14</v>
      </c>
      <c r="C2258" s="34">
        <f t="shared" si="236"/>
        <v>14</v>
      </c>
      <c r="D2258" s="28">
        <f t="shared" si="237"/>
        <v>5973</v>
      </c>
      <c r="E2258" s="27"/>
      <c r="F2258" s="29">
        <v>5109</v>
      </c>
      <c r="G2258" s="23" t="s">
        <v>144</v>
      </c>
      <c r="H2258" s="21">
        <f t="shared" si="238"/>
        <v>10794</v>
      </c>
      <c r="I2258" s="23">
        <f t="shared" si="239"/>
        <v>10795</v>
      </c>
      <c r="J2258" s="71" t="s">
        <v>420</v>
      </c>
      <c r="K2258" s="70">
        <f t="shared" si="240"/>
        <v>414</v>
      </c>
      <c r="L2258" s="34" t="s">
        <v>104</v>
      </c>
      <c r="N2258" s="34" t="s">
        <v>81</v>
      </c>
    </row>
    <row r="2259" spans="1:14" ht="15" hidden="1" customHeight="1" outlineLevel="2" x14ac:dyDescent="0.25">
      <c r="A2259" s="34"/>
      <c r="B2259" s="33" t="str">
        <f t="shared" si="235"/>
        <v>kVAR - Circuit 15</v>
      </c>
      <c r="C2259" s="34">
        <f t="shared" si="236"/>
        <v>15</v>
      </c>
      <c r="D2259" s="28">
        <f t="shared" si="237"/>
        <v>5974</v>
      </c>
      <c r="E2259" s="27"/>
      <c r="F2259" s="29">
        <v>5110</v>
      </c>
      <c r="G2259" s="23" t="s">
        <v>144</v>
      </c>
      <c r="H2259" s="21">
        <f t="shared" si="238"/>
        <v>10796</v>
      </c>
      <c r="I2259" s="23">
        <f t="shared" si="239"/>
        <v>10797</v>
      </c>
      <c r="J2259" s="71" t="s">
        <v>420</v>
      </c>
      <c r="K2259" s="70">
        <f t="shared" si="240"/>
        <v>415</v>
      </c>
      <c r="L2259" s="34" t="s">
        <v>104</v>
      </c>
      <c r="N2259" s="34" t="s">
        <v>81</v>
      </c>
    </row>
    <row r="2260" spans="1:14" ht="15" hidden="1" customHeight="1" outlineLevel="2" x14ac:dyDescent="0.25">
      <c r="A2260" s="34"/>
      <c r="B2260" s="33" t="str">
        <f t="shared" si="235"/>
        <v>kVAR - Circuit 16</v>
      </c>
      <c r="C2260" s="34">
        <f t="shared" si="236"/>
        <v>16</v>
      </c>
      <c r="D2260" s="28">
        <f t="shared" si="237"/>
        <v>5975</v>
      </c>
      <c r="E2260" s="27"/>
      <c r="F2260" s="29">
        <v>5111</v>
      </c>
      <c r="G2260" s="23" t="s">
        <v>144</v>
      </c>
      <c r="H2260" s="21">
        <f t="shared" si="238"/>
        <v>10798</v>
      </c>
      <c r="I2260" s="23">
        <f t="shared" si="239"/>
        <v>10799</v>
      </c>
      <c r="J2260" s="71" t="s">
        <v>420</v>
      </c>
      <c r="K2260" s="70">
        <f t="shared" si="240"/>
        <v>416</v>
      </c>
      <c r="L2260" s="34" t="s">
        <v>104</v>
      </c>
      <c r="N2260" s="34" t="s">
        <v>81</v>
      </c>
    </row>
    <row r="2261" spans="1:14" ht="15" hidden="1" customHeight="1" outlineLevel="2" x14ac:dyDescent="0.25">
      <c r="A2261" s="34"/>
      <c r="B2261" s="33" t="str">
        <f t="shared" si="235"/>
        <v>kVAR - Circuit 17</v>
      </c>
      <c r="C2261" s="34">
        <f t="shared" si="236"/>
        <v>17</v>
      </c>
      <c r="D2261" s="28">
        <f t="shared" si="237"/>
        <v>5976</v>
      </c>
      <c r="E2261" s="27"/>
      <c r="F2261" s="29">
        <v>5112</v>
      </c>
      <c r="G2261" s="23" t="s">
        <v>144</v>
      </c>
      <c r="H2261" s="21">
        <f t="shared" si="238"/>
        <v>10800</v>
      </c>
      <c r="I2261" s="23">
        <f t="shared" si="239"/>
        <v>10801</v>
      </c>
      <c r="J2261" s="71" t="s">
        <v>420</v>
      </c>
      <c r="K2261" s="70">
        <f t="shared" si="240"/>
        <v>417</v>
      </c>
      <c r="L2261" s="34" t="s">
        <v>104</v>
      </c>
      <c r="N2261" s="34" t="s">
        <v>81</v>
      </c>
    </row>
    <row r="2262" spans="1:14" ht="15" hidden="1" customHeight="1" outlineLevel="2" x14ac:dyDescent="0.25">
      <c r="A2262" s="34"/>
      <c r="B2262" s="33" t="str">
        <f t="shared" si="235"/>
        <v>kVAR - Circuit 18</v>
      </c>
      <c r="C2262" s="34">
        <f t="shared" si="236"/>
        <v>18</v>
      </c>
      <c r="D2262" s="28">
        <f t="shared" si="237"/>
        <v>5977</v>
      </c>
      <c r="E2262" s="27"/>
      <c r="F2262" s="29">
        <v>5113</v>
      </c>
      <c r="G2262" s="23" t="s">
        <v>144</v>
      </c>
      <c r="H2262" s="21">
        <f t="shared" si="238"/>
        <v>10802</v>
      </c>
      <c r="I2262" s="23">
        <f t="shared" si="239"/>
        <v>10803</v>
      </c>
      <c r="J2262" s="71" t="s">
        <v>420</v>
      </c>
      <c r="K2262" s="70">
        <f t="shared" si="240"/>
        <v>418</v>
      </c>
      <c r="L2262" s="34" t="s">
        <v>104</v>
      </c>
      <c r="N2262" s="34" t="s">
        <v>81</v>
      </c>
    </row>
    <row r="2263" spans="1:14" ht="15" hidden="1" customHeight="1" outlineLevel="2" x14ac:dyDescent="0.25">
      <c r="A2263" s="34"/>
      <c r="B2263" s="33" t="str">
        <f t="shared" si="235"/>
        <v>kVAR - Circuit 19</v>
      </c>
      <c r="C2263" s="34">
        <f t="shared" si="236"/>
        <v>19</v>
      </c>
      <c r="D2263" s="28">
        <f t="shared" si="237"/>
        <v>5978</v>
      </c>
      <c r="E2263" s="27"/>
      <c r="F2263" s="29">
        <v>5114</v>
      </c>
      <c r="G2263" s="23" t="s">
        <v>144</v>
      </c>
      <c r="H2263" s="21">
        <f t="shared" si="238"/>
        <v>10804</v>
      </c>
      <c r="I2263" s="23">
        <f t="shared" si="239"/>
        <v>10805</v>
      </c>
      <c r="J2263" s="71" t="s">
        <v>420</v>
      </c>
      <c r="K2263" s="70">
        <f t="shared" si="240"/>
        <v>419</v>
      </c>
      <c r="L2263" s="34" t="s">
        <v>104</v>
      </c>
      <c r="N2263" s="34" t="s">
        <v>81</v>
      </c>
    </row>
    <row r="2264" spans="1:14" ht="15" hidden="1" customHeight="1" outlineLevel="2" x14ac:dyDescent="0.25">
      <c r="A2264" s="34"/>
      <c r="B2264" s="33" t="str">
        <f t="shared" si="235"/>
        <v>kVAR - Circuit 20</v>
      </c>
      <c r="C2264" s="34">
        <f t="shared" si="236"/>
        <v>20</v>
      </c>
      <c r="D2264" s="28">
        <f t="shared" si="237"/>
        <v>5979</v>
      </c>
      <c r="E2264" s="27"/>
      <c r="F2264" s="29">
        <v>5115</v>
      </c>
      <c r="G2264" s="23" t="s">
        <v>144</v>
      </c>
      <c r="H2264" s="21">
        <f t="shared" si="238"/>
        <v>10806</v>
      </c>
      <c r="I2264" s="23">
        <f t="shared" si="239"/>
        <v>10807</v>
      </c>
      <c r="J2264" s="71" t="s">
        <v>420</v>
      </c>
      <c r="K2264" s="70">
        <f t="shared" si="240"/>
        <v>420</v>
      </c>
      <c r="L2264" s="34" t="s">
        <v>104</v>
      </c>
      <c r="N2264" s="34" t="s">
        <v>81</v>
      </c>
    </row>
    <row r="2265" spans="1:14" ht="15" hidden="1" customHeight="1" outlineLevel="2" x14ac:dyDescent="0.25">
      <c r="A2265" s="34"/>
      <c r="B2265" s="33" t="str">
        <f t="shared" si="235"/>
        <v>kVAR - Circuit 21</v>
      </c>
      <c r="C2265" s="34">
        <f t="shared" si="236"/>
        <v>21</v>
      </c>
      <c r="D2265" s="28">
        <f t="shared" si="237"/>
        <v>5980</v>
      </c>
      <c r="E2265" s="27"/>
      <c r="F2265" s="29">
        <v>5116</v>
      </c>
      <c r="G2265" s="23" t="s">
        <v>144</v>
      </c>
      <c r="H2265" s="21">
        <f t="shared" si="238"/>
        <v>10808</v>
      </c>
      <c r="I2265" s="23">
        <f t="shared" si="239"/>
        <v>10809</v>
      </c>
      <c r="J2265" s="71" t="s">
        <v>420</v>
      </c>
      <c r="K2265" s="70">
        <f t="shared" si="240"/>
        <v>421</v>
      </c>
      <c r="L2265" s="34" t="s">
        <v>104</v>
      </c>
      <c r="N2265" s="34" t="s">
        <v>81</v>
      </c>
    </row>
    <row r="2266" spans="1:14" ht="15" hidden="1" customHeight="1" outlineLevel="2" x14ac:dyDescent="0.25">
      <c r="A2266" s="34"/>
      <c r="B2266" s="33" t="str">
        <f t="shared" si="235"/>
        <v>kVAR - Circuit 22</v>
      </c>
      <c r="C2266" s="34">
        <f t="shared" si="236"/>
        <v>22</v>
      </c>
      <c r="D2266" s="28">
        <f t="shared" si="237"/>
        <v>5981</v>
      </c>
      <c r="E2266" s="27"/>
      <c r="F2266" s="29">
        <v>5117</v>
      </c>
      <c r="G2266" s="23" t="s">
        <v>144</v>
      </c>
      <c r="H2266" s="21">
        <f t="shared" si="238"/>
        <v>10810</v>
      </c>
      <c r="I2266" s="23">
        <f t="shared" si="239"/>
        <v>10811</v>
      </c>
      <c r="J2266" s="71" t="s">
        <v>420</v>
      </c>
      <c r="K2266" s="70">
        <f t="shared" si="240"/>
        <v>422</v>
      </c>
      <c r="L2266" s="34" t="s">
        <v>104</v>
      </c>
      <c r="N2266" s="34" t="s">
        <v>81</v>
      </c>
    </row>
    <row r="2267" spans="1:14" ht="15" hidden="1" customHeight="1" outlineLevel="2" x14ac:dyDescent="0.25">
      <c r="A2267" s="34"/>
      <c r="B2267" s="33" t="str">
        <f t="shared" si="235"/>
        <v>kVAR - Circuit 23</v>
      </c>
      <c r="C2267" s="34">
        <f t="shared" si="236"/>
        <v>23</v>
      </c>
      <c r="D2267" s="28">
        <f t="shared" si="237"/>
        <v>5982</v>
      </c>
      <c r="E2267" s="27"/>
      <c r="F2267" s="29">
        <v>5118</v>
      </c>
      <c r="G2267" s="23" t="s">
        <v>144</v>
      </c>
      <c r="H2267" s="21">
        <f t="shared" si="238"/>
        <v>10812</v>
      </c>
      <c r="I2267" s="23">
        <f t="shared" si="239"/>
        <v>10813</v>
      </c>
      <c r="J2267" s="71" t="s">
        <v>420</v>
      </c>
      <c r="K2267" s="70">
        <f t="shared" si="240"/>
        <v>423</v>
      </c>
      <c r="L2267" s="34" t="s">
        <v>104</v>
      </c>
      <c r="N2267" s="34" t="s">
        <v>81</v>
      </c>
    </row>
    <row r="2268" spans="1:14" ht="15" hidden="1" customHeight="1" outlineLevel="2" x14ac:dyDescent="0.25">
      <c r="A2268" s="34"/>
      <c r="B2268" s="33" t="str">
        <f t="shared" si="235"/>
        <v>kVAR - Circuit 24</v>
      </c>
      <c r="C2268" s="34">
        <f t="shared" si="236"/>
        <v>24</v>
      </c>
      <c r="D2268" s="28">
        <f t="shared" si="237"/>
        <v>5983</v>
      </c>
      <c r="E2268" s="27"/>
      <c r="F2268" s="29">
        <v>5119</v>
      </c>
      <c r="G2268" s="23" t="s">
        <v>144</v>
      </c>
      <c r="H2268" s="21">
        <f t="shared" si="238"/>
        <v>10814</v>
      </c>
      <c r="I2268" s="23">
        <f t="shared" si="239"/>
        <v>10815</v>
      </c>
      <c r="J2268" s="71" t="s">
        <v>420</v>
      </c>
      <c r="K2268" s="70">
        <f t="shared" si="240"/>
        <v>424</v>
      </c>
      <c r="L2268" s="34" t="s">
        <v>104</v>
      </c>
      <c r="N2268" s="34" t="s">
        <v>81</v>
      </c>
    </row>
    <row r="2269" spans="1:14" ht="15" hidden="1" customHeight="1" outlineLevel="2" x14ac:dyDescent="0.25">
      <c r="A2269" s="34"/>
      <c r="B2269" s="33" t="str">
        <f t="shared" si="235"/>
        <v>kVAR - Circuit 25</v>
      </c>
      <c r="C2269" s="34">
        <f t="shared" si="236"/>
        <v>25</v>
      </c>
      <c r="D2269" s="28">
        <f t="shared" si="237"/>
        <v>5984</v>
      </c>
      <c r="E2269" s="27"/>
      <c r="F2269" s="29">
        <v>5120</v>
      </c>
      <c r="G2269" s="23" t="s">
        <v>144</v>
      </c>
      <c r="H2269" s="21">
        <f t="shared" si="238"/>
        <v>10816</v>
      </c>
      <c r="I2269" s="23">
        <f t="shared" si="239"/>
        <v>10817</v>
      </c>
      <c r="J2269" s="71" t="s">
        <v>420</v>
      </c>
      <c r="K2269" s="70">
        <f t="shared" si="240"/>
        <v>425</v>
      </c>
      <c r="L2269" s="34" t="s">
        <v>104</v>
      </c>
      <c r="N2269" s="34" t="s">
        <v>81</v>
      </c>
    </row>
    <row r="2270" spans="1:14" ht="15" hidden="1" customHeight="1" outlineLevel="2" x14ac:dyDescent="0.25">
      <c r="A2270" s="34"/>
      <c r="B2270" s="33" t="str">
        <f t="shared" si="235"/>
        <v>kVAR - Circuit 26</v>
      </c>
      <c r="C2270" s="34">
        <f t="shared" si="236"/>
        <v>26</v>
      </c>
      <c r="D2270" s="28">
        <f t="shared" si="237"/>
        <v>5985</v>
      </c>
      <c r="E2270" s="27"/>
      <c r="F2270" s="29">
        <v>5121</v>
      </c>
      <c r="G2270" s="23" t="s">
        <v>144</v>
      </c>
      <c r="H2270" s="21">
        <f t="shared" si="238"/>
        <v>10818</v>
      </c>
      <c r="I2270" s="23">
        <f t="shared" si="239"/>
        <v>10819</v>
      </c>
      <c r="J2270" s="71" t="s">
        <v>420</v>
      </c>
      <c r="K2270" s="70">
        <f t="shared" si="240"/>
        <v>426</v>
      </c>
      <c r="L2270" s="34" t="s">
        <v>104</v>
      </c>
      <c r="N2270" s="34" t="s">
        <v>81</v>
      </c>
    </row>
    <row r="2271" spans="1:14" ht="15" hidden="1" customHeight="1" outlineLevel="2" x14ac:dyDescent="0.25">
      <c r="A2271" s="34"/>
      <c r="B2271" s="33" t="str">
        <f t="shared" si="235"/>
        <v>kVAR - Circuit 27</v>
      </c>
      <c r="C2271" s="34">
        <f t="shared" si="236"/>
        <v>27</v>
      </c>
      <c r="D2271" s="28">
        <f t="shared" si="237"/>
        <v>5986</v>
      </c>
      <c r="E2271" s="27"/>
      <c r="F2271" s="29">
        <v>5122</v>
      </c>
      <c r="G2271" s="23" t="s">
        <v>144</v>
      </c>
      <c r="H2271" s="21">
        <f t="shared" si="238"/>
        <v>10820</v>
      </c>
      <c r="I2271" s="23">
        <f t="shared" si="239"/>
        <v>10821</v>
      </c>
      <c r="J2271" s="71" t="s">
        <v>420</v>
      </c>
      <c r="K2271" s="70">
        <f t="shared" si="240"/>
        <v>427</v>
      </c>
      <c r="L2271" s="34" t="s">
        <v>104</v>
      </c>
      <c r="N2271" s="34" t="s">
        <v>81</v>
      </c>
    </row>
    <row r="2272" spans="1:14" ht="15" hidden="1" customHeight="1" outlineLevel="2" x14ac:dyDescent="0.25">
      <c r="A2272" s="34"/>
      <c r="B2272" s="33" t="str">
        <f t="shared" si="235"/>
        <v>kVAR - Circuit 28</v>
      </c>
      <c r="C2272" s="34">
        <f t="shared" si="236"/>
        <v>28</v>
      </c>
      <c r="D2272" s="28">
        <f t="shared" si="237"/>
        <v>5987</v>
      </c>
      <c r="E2272" s="27"/>
      <c r="F2272" s="29">
        <v>5123</v>
      </c>
      <c r="G2272" s="23" t="s">
        <v>144</v>
      </c>
      <c r="H2272" s="21">
        <f t="shared" si="238"/>
        <v>10822</v>
      </c>
      <c r="I2272" s="23">
        <f t="shared" si="239"/>
        <v>10823</v>
      </c>
      <c r="J2272" s="71" t="s">
        <v>420</v>
      </c>
      <c r="K2272" s="70">
        <f t="shared" si="240"/>
        <v>428</v>
      </c>
      <c r="L2272" s="34" t="s">
        <v>104</v>
      </c>
      <c r="N2272" s="34" t="s">
        <v>81</v>
      </c>
    </row>
    <row r="2273" spans="1:14" ht="15" hidden="1" customHeight="1" outlineLevel="2" x14ac:dyDescent="0.25">
      <c r="A2273" s="34"/>
      <c r="B2273" s="33" t="str">
        <f t="shared" si="235"/>
        <v>kVAR - Circuit 29</v>
      </c>
      <c r="C2273" s="34">
        <f t="shared" si="236"/>
        <v>29</v>
      </c>
      <c r="D2273" s="28">
        <f t="shared" si="237"/>
        <v>5988</v>
      </c>
      <c r="E2273" s="27"/>
      <c r="F2273" s="29">
        <v>5124</v>
      </c>
      <c r="G2273" s="23" t="s">
        <v>144</v>
      </c>
      <c r="H2273" s="21">
        <f t="shared" si="238"/>
        <v>10824</v>
      </c>
      <c r="I2273" s="23">
        <f t="shared" si="239"/>
        <v>10825</v>
      </c>
      <c r="J2273" s="71" t="s">
        <v>420</v>
      </c>
      <c r="K2273" s="70">
        <f t="shared" si="240"/>
        <v>429</v>
      </c>
      <c r="L2273" s="34" t="s">
        <v>104</v>
      </c>
      <c r="N2273" s="34" t="s">
        <v>81</v>
      </c>
    </row>
    <row r="2274" spans="1:14" ht="15" hidden="1" customHeight="1" outlineLevel="2" x14ac:dyDescent="0.25">
      <c r="A2274" s="34"/>
      <c r="B2274" s="33" t="str">
        <f t="shared" si="235"/>
        <v>kVAR - Circuit 30</v>
      </c>
      <c r="C2274" s="34">
        <f t="shared" si="236"/>
        <v>30</v>
      </c>
      <c r="D2274" s="28">
        <f t="shared" si="237"/>
        <v>5989</v>
      </c>
      <c r="E2274" s="27"/>
      <c r="F2274" s="29">
        <v>5125</v>
      </c>
      <c r="G2274" s="23" t="s">
        <v>144</v>
      </c>
      <c r="H2274" s="21">
        <f t="shared" si="238"/>
        <v>10826</v>
      </c>
      <c r="I2274" s="23">
        <f t="shared" si="239"/>
        <v>10827</v>
      </c>
      <c r="J2274" s="71" t="s">
        <v>420</v>
      </c>
      <c r="K2274" s="70">
        <f t="shared" si="240"/>
        <v>430</v>
      </c>
      <c r="L2274" s="34" t="s">
        <v>104</v>
      </c>
      <c r="N2274" s="34" t="s">
        <v>81</v>
      </c>
    </row>
    <row r="2275" spans="1:14" ht="15" hidden="1" customHeight="1" outlineLevel="2" x14ac:dyDescent="0.25">
      <c r="A2275" s="34"/>
      <c r="B2275" s="33" t="str">
        <f t="shared" si="235"/>
        <v>kVAR - Circuit 31</v>
      </c>
      <c r="C2275" s="34">
        <f t="shared" si="236"/>
        <v>31</v>
      </c>
      <c r="D2275" s="28">
        <f t="shared" si="237"/>
        <v>5990</v>
      </c>
      <c r="E2275" s="27"/>
      <c r="F2275" s="29">
        <v>5126</v>
      </c>
      <c r="G2275" s="23" t="s">
        <v>144</v>
      </c>
      <c r="H2275" s="21">
        <f t="shared" si="238"/>
        <v>10828</v>
      </c>
      <c r="I2275" s="23">
        <f t="shared" si="239"/>
        <v>10829</v>
      </c>
      <c r="J2275" s="71" t="s">
        <v>420</v>
      </c>
      <c r="K2275" s="70">
        <f t="shared" si="240"/>
        <v>431</v>
      </c>
      <c r="L2275" s="34" t="s">
        <v>104</v>
      </c>
      <c r="N2275" s="34" t="s">
        <v>81</v>
      </c>
    </row>
    <row r="2276" spans="1:14" ht="15" hidden="1" customHeight="1" outlineLevel="2" x14ac:dyDescent="0.25">
      <c r="A2276" s="34"/>
      <c r="B2276" s="33" t="str">
        <f t="shared" si="235"/>
        <v>kVAR - Circuit 32</v>
      </c>
      <c r="C2276" s="34">
        <f t="shared" si="236"/>
        <v>32</v>
      </c>
      <c r="D2276" s="28">
        <f t="shared" si="237"/>
        <v>5991</v>
      </c>
      <c r="E2276" s="27"/>
      <c r="F2276" s="29">
        <v>5127</v>
      </c>
      <c r="G2276" s="23" t="s">
        <v>144</v>
      </c>
      <c r="H2276" s="21">
        <f t="shared" si="238"/>
        <v>10830</v>
      </c>
      <c r="I2276" s="23">
        <f t="shared" si="239"/>
        <v>10831</v>
      </c>
      <c r="J2276" s="71" t="s">
        <v>420</v>
      </c>
      <c r="K2276" s="70">
        <f t="shared" si="240"/>
        <v>432</v>
      </c>
      <c r="L2276" s="34" t="s">
        <v>104</v>
      </c>
      <c r="N2276" s="34" t="s">
        <v>81</v>
      </c>
    </row>
    <row r="2277" spans="1:14" ht="15" hidden="1" customHeight="1" outlineLevel="2" x14ac:dyDescent="0.25">
      <c r="A2277" s="34"/>
      <c r="B2277" s="33" t="str">
        <f t="shared" si="235"/>
        <v>kVAR - Circuit 33</v>
      </c>
      <c r="C2277" s="34">
        <f t="shared" si="236"/>
        <v>33</v>
      </c>
      <c r="D2277" s="28">
        <f t="shared" si="237"/>
        <v>5992</v>
      </c>
      <c r="E2277" s="27"/>
      <c r="F2277" s="29">
        <v>5128</v>
      </c>
      <c r="G2277" s="23" t="s">
        <v>144</v>
      </c>
      <c r="H2277" s="21">
        <f t="shared" si="238"/>
        <v>10832</v>
      </c>
      <c r="I2277" s="23">
        <f t="shared" si="239"/>
        <v>10833</v>
      </c>
      <c r="J2277" s="71" t="s">
        <v>420</v>
      </c>
      <c r="K2277" s="70">
        <f t="shared" si="240"/>
        <v>433</v>
      </c>
      <c r="L2277" s="34" t="s">
        <v>104</v>
      </c>
      <c r="N2277" s="34" t="s">
        <v>81</v>
      </c>
    </row>
    <row r="2278" spans="1:14" ht="15" hidden="1" customHeight="1" outlineLevel="2" x14ac:dyDescent="0.25">
      <c r="A2278" s="34"/>
      <c r="B2278" s="33" t="str">
        <f t="shared" si="235"/>
        <v>kVAR - Circuit 34</v>
      </c>
      <c r="C2278" s="34">
        <f t="shared" ref="C2278:C2309" si="241">C2277+1</f>
        <v>34</v>
      </c>
      <c r="D2278" s="28">
        <f t="shared" ref="D2278:D2309" si="242">D2277+1</f>
        <v>5993</v>
      </c>
      <c r="E2278" s="27"/>
      <c r="F2278" s="29">
        <v>5129</v>
      </c>
      <c r="G2278" s="23" t="s">
        <v>144</v>
      </c>
      <c r="H2278" s="21">
        <f t="shared" si="238"/>
        <v>10834</v>
      </c>
      <c r="I2278" s="23">
        <f t="shared" si="239"/>
        <v>10835</v>
      </c>
      <c r="J2278" s="71" t="s">
        <v>420</v>
      </c>
      <c r="K2278" s="70">
        <f t="shared" si="240"/>
        <v>434</v>
      </c>
      <c r="L2278" s="34" t="s">
        <v>104</v>
      </c>
      <c r="N2278" s="34" t="s">
        <v>81</v>
      </c>
    </row>
    <row r="2279" spans="1:14" ht="15" hidden="1" customHeight="1" outlineLevel="2" x14ac:dyDescent="0.25">
      <c r="A2279" s="34"/>
      <c r="B2279" s="33" t="str">
        <f t="shared" si="235"/>
        <v>kVAR - Circuit 35</v>
      </c>
      <c r="C2279" s="34">
        <f t="shared" si="241"/>
        <v>35</v>
      </c>
      <c r="D2279" s="28">
        <f t="shared" si="242"/>
        <v>5994</v>
      </c>
      <c r="E2279" s="27"/>
      <c r="F2279" s="29">
        <v>5130</v>
      </c>
      <c r="G2279" s="23" t="s">
        <v>144</v>
      </c>
      <c r="H2279" s="21">
        <f t="shared" si="238"/>
        <v>10836</v>
      </c>
      <c r="I2279" s="23">
        <f t="shared" si="239"/>
        <v>10837</v>
      </c>
      <c r="J2279" s="71" t="s">
        <v>420</v>
      </c>
      <c r="K2279" s="70">
        <f t="shared" si="240"/>
        <v>435</v>
      </c>
      <c r="L2279" s="34" t="s">
        <v>104</v>
      </c>
      <c r="N2279" s="34" t="s">
        <v>81</v>
      </c>
    </row>
    <row r="2280" spans="1:14" ht="15" hidden="1" customHeight="1" outlineLevel="2" x14ac:dyDescent="0.25">
      <c r="A2280" s="34"/>
      <c r="B2280" s="33" t="str">
        <f t="shared" si="235"/>
        <v>kVAR - Circuit 36</v>
      </c>
      <c r="C2280" s="34">
        <f t="shared" si="241"/>
        <v>36</v>
      </c>
      <c r="D2280" s="28">
        <f t="shared" si="242"/>
        <v>5995</v>
      </c>
      <c r="E2280" s="27"/>
      <c r="F2280" s="29">
        <v>5131</v>
      </c>
      <c r="G2280" s="23" t="s">
        <v>144</v>
      </c>
      <c r="H2280" s="21">
        <f t="shared" si="238"/>
        <v>10838</v>
      </c>
      <c r="I2280" s="23">
        <f t="shared" si="239"/>
        <v>10839</v>
      </c>
      <c r="J2280" s="71" t="s">
        <v>420</v>
      </c>
      <c r="K2280" s="70">
        <f t="shared" si="240"/>
        <v>436</v>
      </c>
      <c r="L2280" s="34" t="s">
        <v>104</v>
      </c>
      <c r="N2280" s="34" t="s">
        <v>81</v>
      </c>
    </row>
    <row r="2281" spans="1:14" ht="15" hidden="1" customHeight="1" outlineLevel="2" x14ac:dyDescent="0.25">
      <c r="A2281" s="34"/>
      <c r="B2281" s="33" t="str">
        <f t="shared" si="235"/>
        <v>kVAR - Circuit 37</v>
      </c>
      <c r="C2281" s="34">
        <f t="shared" si="241"/>
        <v>37</v>
      </c>
      <c r="D2281" s="28">
        <f t="shared" si="242"/>
        <v>5996</v>
      </c>
      <c r="E2281" s="27"/>
      <c r="F2281" s="29">
        <v>5132</v>
      </c>
      <c r="G2281" s="23" t="s">
        <v>144</v>
      </c>
      <c r="H2281" s="21">
        <f t="shared" si="238"/>
        <v>10840</v>
      </c>
      <c r="I2281" s="23">
        <f t="shared" si="239"/>
        <v>10841</v>
      </c>
      <c r="J2281" s="71" t="s">
        <v>420</v>
      </c>
      <c r="K2281" s="70">
        <f t="shared" si="240"/>
        <v>437</v>
      </c>
      <c r="L2281" s="34" t="s">
        <v>104</v>
      </c>
      <c r="N2281" s="34" t="s">
        <v>81</v>
      </c>
    </row>
    <row r="2282" spans="1:14" ht="15" hidden="1" customHeight="1" outlineLevel="2" x14ac:dyDescent="0.25">
      <c r="A2282" s="34"/>
      <c r="B2282" s="33" t="str">
        <f t="shared" si="235"/>
        <v>kVAR - Circuit 38</v>
      </c>
      <c r="C2282" s="34">
        <f t="shared" si="241"/>
        <v>38</v>
      </c>
      <c r="D2282" s="28">
        <f t="shared" si="242"/>
        <v>5997</v>
      </c>
      <c r="E2282" s="27"/>
      <c r="F2282" s="29">
        <v>5133</v>
      </c>
      <c r="G2282" s="23" t="s">
        <v>144</v>
      </c>
      <c r="H2282" s="21">
        <f t="shared" si="238"/>
        <v>10842</v>
      </c>
      <c r="I2282" s="23">
        <f t="shared" si="239"/>
        <v>10843</v>
      </c>
      <c r="J2282" s="71" t="s">
        <v>420</v>
      </c>
      <c r="K2282" s="70">
        <f t="shared" si="240"/>
        <v>438</v>
      </c>
      <c r="L2282" s="34" t="s">
        <v>104</v>
      </c>
      <c r="N2282" s="34" t="s">
        <v>81</v>
      </c>
    </row>
    <row r="2283" spans="1:14" ht="15" hidden="1" customHeight="1" outlineLevel="2" x14ac:dyDescent="0.25">
      <c r="A2283" s="34"/>
      <c r="B2283" s="33" t="str">
        <f t="shared" si="235"/>
        <v>kVAR - Circuit 39</v>
      </c>
      <c r="C2283" s="34">
        <f t="shared" si="241"/>
        <v>39</v>
      </c>
      <c r="D2283" s="28">
        <f t="shared" si="242"/>
        <v>5998</v>
      </c>
      <c r="E2283" s="27"/>
      <c r="F2283" s="29">
        <v>5134</v>
      </c>
      <c r="G2283" s="23" t="s">
        <v>144</v>
      </c>
      <c r="H2283" s="21">
        <f t="shared" si="238"/>
        <v>10844</v>
      </c>
      <c r="I2283" s="23">
        <f t="shared" si="239"/>
        <v>10845</v>
      </c>
      <c r="J2283" s="71" t="s">
        <v>420</v>
      </c>
      <c r="K2283" s="70">
        <f t="shared" si="240"/>
        <v>439</v>
      </c>
      <c r="L2283" s="34" t="s">
        <v>104</v>
      </c>
      <c r="N2283" s="34" t="s">
        <v>81</v>
      </c>
    </row>
    <row r="2284" spans="1:14" ht="15" hidden="1" customHeight="1" outlineLevel="2" x14ac:dyDescent="0.25">
      <c r="A2284" s="34"/>
      <c r="B2284" s="33" t="str">
        <f t="shared" si="235"/>
        <v>kVAR - Circuit 40</v>
      </c>
      <c r="C2284" s="34">
        <f t="shared" si="241"/>
        <v>40</v>
      </c>
      <c r="D2284" s="28">
        <f t="shared" si="242"/>
        <v>5999</v>
      </c>
      <c r="E2284" s="27"/>
      <c r="F2284" s="29">
        <v>5135</v>
      </c>
      <c r="G2284" s="23" t="s">
        <v>144</v>
      </c>
      <c r="H2284" s="21">
        <f t="shared" si="238"/>
        <v>10846</v>
      </c>
      <c r="I2284" s="23">
        <f t="shared" si="239"/>
        <v>10847</v>
      </c>
      <c r="J2284" s="71" t="s">
        <v>420</v>
      </c>
      <c r="K2284" s="70">
        <f t="shared" si="240"/>
        <v>440</v>
      </c>
      <c r="L2284" s="34" t="s">
        <v>104</v>
      </c>
      <c r="N2284" s="34" t="s">
        <v>81</v>
      </c>
    </row>
    <row r="2285" spans="1:14" ht="15" hidden="1" customHeight="1" outlineLevel="2" x14ac:dyDescent="0.25">
      <c r="A2285" s="34"/>
      <c r="B2285" s="33" t="str">
        <f t="shared" si="235"/>
        <v>kVAR - Circuit 41</v>
      </c>
      <c r="C2285" s="34">
        <f t="shared" si="241"/>
        <v>41</v>
      </c>
      <c r="D2285" s="28">
        <f t="shared" si="242"/>
        <v>6000</v>
      </c>
      <c r="E2285" s="27"/>
      <c r="F2285" s="29">
        <v>5136</v>
      </c>
      <c r="G2285" s="23" t="s">
        <v>144</v>
      </c>
      <c r="H2285" s="21">
        <f t="shared" si="238"/>
        <v>10848</v>
      </c>
      <c r="I2285" s="23">
        <f t="shared" si="239"/>
        <v>10849</v>
      </c>
      <c r="J2285" s="71" t="s">
        <v>420</v>
      </c>
      <c r="K2285" s="70">
        <f t="shared" si="240"/>
        <v>441</v>
      </c>
      <c r="L2285" s="34" t="s">
        <v>104</v>
      </c>
      <c r="N2285" s="34" t="s">
        <v>81</v>
      </c>
    </row>
    <row r="2286" spans="1:14" ht="15" hidden="1" customHeight="1" outlineLevel="2" x14ac:dyDescent="0.25">
      <c r="A2286" s="34"/>
      <c r="B2286" s="33" t="str">
        <f t="shared" si="235"/>
        <v>kVAR - Circuit 42</v>
      </c>
      <c r="C2286" s="34">
        <f t="shared" si="241"/>
        <v>42</v>
      </c>
      <c r="D2286" s="28">
        <f t="shared" si="242"/>
        <v>6001</v>
      </c>
      <c r="E2286" s="27"/>
      <c r="F2286" s="29">
        <v>5137</v>
      </c>
      <c r="G2286" s="23" t="s">
        <v>144</v>
      </c>
      <c r="H2286" s="21">
        <f t="shared" si="238"/>
        <v>10850</v>
      </c>
      <c r="I2286" s="23">
        <f t="shared" si="239"/>
        <v>10851</v>
      </c>
      <c r="J2286" s="71" t="s">
        <v>420</v>
      </c>
      <c r="K2286" s="70">
        <f t="shared" si="240"/>
        <v>442</v>
      </c>
      <c r="L2286" s="34" t="s">
        <v>104</v>
      </c>
      <c r="N2286" s="34" t="s">
        <v>81</v>
      </c>
    </row>
    <row r="2287" spans="1:14" ht="15" hidden="1" customHeight="1" outlineLevel="2" x14ac:dyDescent="0.25">
      <c r="A2287" s="34"/>
      <c r="B2287" s="33" t="str">
        <f t="shared" si="235"/>
        <v>kVAR - Circuit 43</v>
      </c>
      <c r="C2287" s="34">
        <f t="shared" si="241"/>
        <v>43</v>
      </c>
      <c r="D2287" s="28">
        <f t="shared" si="242"/>
        <v>6002</v>
      </c>
      <c r="E2287" s="27"/>
      <c r="F2287" s="29">
        <v>5138</v>
      </c>
      <c r="G2287" s="23" t="s">
        <v>144</v>
      </c>
      <c r="H2287" s="21">
        <f t="shared" si="238"/>
        <v>10852</v>
      </c>
      <c r="I2287" s="23">
        <f t="shared" si="239"/>
        <v>10853</v>
      </c>
      <c r="J2287" s="71" t="s">
        <v>420</v>
      </c>
      <c r="K2287" s="70">
        <f t="shared" si="240"/>
        <v>443</v>
      </c>
      <c r="L2287" s="34" t="s">
        <v>104</v>
      </c>
      <c r="N2287" s="34" t="s">
        <v>81</v>
      </c>
    </row>
    <row r="2288" spans="1:14" ht="15" hidden="1" customHeight="1" outlineLevel="2" x14ac:dyDescent="0.25">
      <c r="A2288" s="34"/>
      <c r="B2288" s="33" t="str">
        <f t="shared" si="235"/>
        <v>kVAR - Circuit 44</v>
      </c>
      <c r="C2288" s="34">
        <f t="shared" si="241"/>
        <v>44</v>
      </c>
      <c r="D2288" s="28">
        <f t="shared" si="242"/>
        <v>6003</v>
      </c>
      <c r="E2288" s="27"/>
      <c r="F2288" s="29">
        <v>5139</v>
      </c>
      <c r="G2288" s="23" t="s">
        <v>144</v>
      </c>
      <c r="H2288" s="21">
        <f t="shared" si="238"/>
        <v>10854</v>
      </c>
      <c r="I2288" s="23">
        <f t="shared" si="239"/>
        <v>10855</v>
      </c>
      <c r="J2288" s="71" t="s">
        <v>420</v>
      </c>
      <c r="K2288" s="70">
        <f t="shared" si="240"/>
        <v>444</v>
      </c>
      <c r="L2288" s="34" t="s">
        <v>104</v>
      </c>
      <c r="N2288" s="34" t="s">
        <v>81</v>
      </c>
    </row>
    <row r="2289" spans="1:14" ht="15" hidden="1" customHeight="1" outlineLevel="2" x14ac:dyDescent="0.25">
      <c r="A2289" s="34"/>
      <c r="B2289" s="33" t="str">
        <f t="shared" si="235"/>
        <v>kVAR - Circuit 45</v>
      </c>
      <c r="C2289" s="34">
        <f t="shared" si="241"/>
        <v>45</v>
      </c>
      <c r="D2289" s="28">
        <f t="shared" si="242"/>
        <v>6004</v>
      </c>
      <c r="E2289" s="27"/>
      <c r="F2289" s="29">
        <v>5140</v>
      </c>
      <c r="G2289" s="23" t="s">
        <v>144</v>
      </c>
      <c r="H2289" s="21">
        <f t="shared" si="238"/>
        <v>10856</v>
      </c>
      <c r="I2289" s="23">
        <f t="shared" si="239"/>
        <v>10857</v>
      </c>
      <c r="J2289" s="71" t="s">
        <v>420</v>
      </c>
      <c r="K2289" s="70">
        <f t="shared" si="240"/>
        <v>445</v>
      </c>
      <c r="L2289" s="34" t="s">
        <v>104</v>
      </c>
      <c r="N2289" s="34" t="s">
        <v>81</v>
      </c>
    </row>
    <row r="2290" spans="1:14" ht="15" hidden="1" customHeight="1" outlineLevel="2" x14ac:dyDescent="0.25">
      <c r="A2290" s="34"/>
      <c r="B2290" s="33" t="str">
        <f t="shared" si="235"/>
        <v>kVAR - Circuit 46</v>
      </c>
      <c r="C2290" s="34">
        <f t="shared" si="241"/>
        <v>46</v>
      </c>
      <c r="D2290" s="28">
        <f t="shared" si="242"/>
        <v>6005</v>
      </c>
      <c r="E2290" s="27"/>
      <c r="F2290" s="29">
        <v>5141</v>
      </c>
      <c r="G2290" s="23" t="s">
        <v>144</v>
      </c>
      <c r="H2290" s="21">
        <f t="shared" si="238"/>
        <v>10858</v>
      </c>
      <c r="I2290" s="23">
        <f t="shared" si="239"/>
        <v>10859</v>
      </c>
      <c r="J2290" s="71" t="s">
        <v>420</v>
      </c>
      <c r="K2290" s="70">
        <f t="shared" si="240"/>
        <v>446</v>
      </c>
      <c r="L2290" s="34" t="s">
        <v>104</v>
      </c>
      <c r="N2290" s="34" t="s">
        <v>81</v>
      </c>
    </row>
    <row r="2291" spans="1:14" ht="15" hidden="1" customHeight="1" outlineLevel="2" x14ac:dyDescent="0.25">
      <c r="A2291" s="34"/>
      <c r="B2291" s="33" t="str">
        <f t="shared" si="235"/>
        <v>kVAR - Circuit 47</v>
      </c>
      <c r="C2291" s="34">
        <f t="shared" si="241"/>
        <v>47</v>
      </c>
      <c r="D2291" s="28">
        <f t="shared" si="242"/>
        <v>6006</v>
      </c>
      <c r="E2291" s="27"/>
      <c r="F2291" s="29">
        <v>5142</v>
      </c>
      <c r="G2291" s="23" t="s">
        <v>144</v>
      </c>
      <c r="H2291" s="21">
        <f t="shared" si="238"/>
        <v>10860</v>
      </c>
      <c r="I2291" s="23">
        <f t="shared" si="239"/>
        <v>10861</v>
      </c>
      <c r="J2291" s="71" t="s">
        <v>420</v>
      </c>
      <c r="K2291" s="70">
        <f t="shared" si="240"/>
        <v>447</v>
      </c>
      <c r="L2291" s="34" t="s">
        <v>104</v>
      </c>
      <c r="N2291" s="34" t="s">
        <v>81</v>
      </c>
    </row>
    <row r="2292" spans="1:14" ht="15" hidden="1" customHeight="1" outlineLevel="2" x14ac:dyDescent="0.25">
      <c r="A2292" s="34"/>
      <c r="B2292" s="33" t="str">
        <f t="shared" si="235"/>
        <v>kVAR - Circuit 48</v>
      </c>
      <c r="C2292" s="34">
        <f t="shared" si="241"/>
        <v>48</v>
      </c>
      <c r="D2292" s="28">
        <f t="shared" si="242"/>
        <v>6007</v>
      </c>
      <c r="E2292" s="27"/>
      <c r="F2292" s="29">
        <v>5143</v>
      </c>
      <c r="G2292" s="23" t="s">
        <v>144</v>
      </c>
      <c r="H2292" s="21">
        <f t="shared" si="238"/>
        <v>10862</v>
      </c>
      <c r="I2292" s="23">
        <f t="shared" si="239"/>
        <v>10863</v>
      </c>
      <c r="J2292" s="71" t="s">
        <v>420</v>
      </c>
      <c r="K2292" s="70">
        <f t="shared" si="240"/>
        <v>448</v>
      </c>
      <c r="L2292" s="34" t="s">
        <v>104</v>
      </c>
      <c r="N2292" s="34" t="s">
        <v>81</v>
      </c>
    </row>
    <row r="2293" spans="1:14" ht="15" hidden="1" customHeight="1" outlineLevel="2" x14ac:dyDescent="0.25">
      <c r="A2293" s="34"/>
      <c r="B2293" s="33" t="str">
        <f t="shared" si="235"/>
        <v>kVAR - Circuit 49</v>
      </c>
      <c r="C2293" s="34">
        <f t="shared" si="241"/>
        <v>49</v>
      </c>
      <c r="D2293" s="28">
        <f t="shared" si="242"/>
        <v>6008</v>
      </c>
      <c r="E2293" s="27"/>
      <c r="F2293" s="29">
        <v>5144</v>
      </c>
      <c r="G2293" s="23" t="s">
        <v>144</v>
      </c>
      <c r="H2293" s="21">
        <f t="shared" si="238"/>
        <v>10864</v>
      </c>
      <c r="I2293" s="23">
        <f t="shared" si="239"/>
        <v>10865</v>
      </c>
      <c r="J2293" s="71" t="s">
        <v>420</v>
      </c>
      <c r="K2293" s="70">
        <f t="shared" si="240"/>
        <v>449</v>
      </c>
      <c r="L2293" s="34" t="s">
        <v>104</v>
      </c>
      <c r="N2293" s="34" t="s">
        <v>81</v>
      </c>
    </row>
    <row r="2294" spans="1:14" ht="15" hidden="1" customHeight="1" outlineLevel="2" x14ac:dyDescent="0.25">
      <c r="A2294" s="34"/>
      <c r="B2294" s="33" t="str">
        <f t="shared" si="235"/>
        <v>kVAR - Circuit 50</v>
      </c>
      <c r="C2294" s="34">
        <f t="shared" si="241"/>
        <v>50</v>
      </c>
      <c r="D2294" s="28">
        <f t="shared" si="242"/>
        <v>6009</v>
      </c>
      <c r="E2294" s="27"/>
      <c r="F2294" s="29">
        <v>5145</v>
      </c>
      <c r="G2294" s="23" t="s">
        <v>144</v>
      </c>
      <c r="H2294" s="21">
        <f t="shared" si="238"/>
        <v>10866</v>
      </c>
      <c r="I2294" s="23">
        <f t="shared" si="239"/>
        <v>10867</v>
      </c>
      <c r="J2294" s="71" t="s">
        <v>420</v>
      </c>
      <c r="K2294" s="70">
        <f t="shared" si="240"/>
        <v>450</v>
      </c>
      <c r="L2294" s="34" t="s">
        <v>104</v>
      </c>
      <c r="N2294" s="34" t="s">
        <v>81</v>
      </c>
    </row>
    <row r="2295" spans="1:14" ht="15" hidden="1" customHeight="1" outlineLevel="2" x14ac:dyDescent="0.25">
      <c r="A2295" s="34"/>
      <c r="B2295" s="33" t="str">
        <f t="shared" si="235"/>
        <v>kVAR - Circuit 51</v>
      </c>
      <c r="C2295" s="34">
        <f t="shared" si="241"/>
        <v>51</v>
      </c>
      <c r="D2295" s="28">
        <f t="shared" si="242"/>
        <v>6010</v>
      </c>
      <c r="E2295" s="27"/>
      <c r="F2295" s="29">
        <v>5146</v>
      </c>
      <c r="G2295" s="23" t="s">
        <v>144</v>
      </c>
      <c r="H2295" s="21">
        <f t="shared" si="238"/>
        <v>10868</v>
      </c>
      <c r="I2295" s="23">
        <f t="shared" si="239"/>
        <v>10869</v>
      </c>
      <c r="J2295" s="71" t="s">
        <v>420</v>
      </c>
      <c r="K2295" s="70">
        <f t="shared" si="240"/>
        <v>451</v>
      </c>
      <c r="L2295" s="34" t="s">
        <v>104</v>
      </c>
      <c r="N2295" s="34" t="s">
        <v>81</v>
      </c>
    </row>
    <row r="2296" spans="1:14" ht="15" hidden="1" customHeight="1" outlineLevel="2" x14ac:dyDescent="0.25">
      <c r="A2296" s="34"/>
      <c r="B2296" s="33" t="str">
        <f t="shared" si="235"/>
        <v>kVAR - Circuit 52</v>
      </c>
      <c r="C2296" s="34">
        <f t="shared" si="241"/>
        <v>52</v>
      </c>
      <c r="D2296" s="28">
        <f t="shared" si="242"/>
        <v>6011</v>
      </c>
      <c r="E2296" s="27"/>
      <c r="F2296" s="29">
        <v>5147</v>
      </c>
      <c r="G2296" s="23" t="s">
        <v>144</v>
      </c>
      <c r="H2296" s="21">
        <f t="shared" si="238"/>
        <v>10870</v>
      </c>
      <c r="I2296" s="23">
        <f t="shared" si="239"/>
        <v>10871</v>
      </c>
      <c r="J2296" s="71" t="s">
        <v>420</v>
      </c>
      <c r="K2296" s="70">
        <f t="shared" si="240"/>
        <v>452</v>
      </c>
      <c r="L2296" s="34" t="s">
        <v>104</v>
      </c>
      <c r="N2296" s="34" t="s">
        <v>81</v>
      </c>
    </row>
    <row r="2297" spans="1:14" ht="15" hidden="1" customHeight="1" outlineLevel="2" x14ac:dyDescent="0.25">
      <c r="A2297" s="34"/>
      <c r="B2297" s="33" t="str">
        <f t="shared" si="235"/>
        <v>kVAR - Circuit 53</v>
      </c>
      <c r="C2297" s="34">
        <f t="shared" si="241"/>
        <v>53</v>
      </c>
      <c r="D2297" s="28">
        <f t="shared" si="242"/>
        <v>6012</v>
      </c>
      <c r="E2297" s="27"/>
      <c r="F2297" s="29">
        <v>5148</v>
      </c>
      <c r="G2297" s="23" t="s">
        <v>144</v>
      </c>
      <c r="H2297" s="21">
        <f t="shared" si="238"/>
        <v>10872</v>
      </c>
      <c r="I2297" s="23">
        <f t="shared" si="239"/>
        <v>10873</v>
      </c>
      <c r="J2297" s="71" t="s">
        <v>420</v>
      </c>
      <c r="K2297" s="70">
        <f t="shared" si="240"/>
        <v>453</v>
      </c>
      <c r="L2297" s="34" t="s">
        <v>104</v>
      </c>
      <c r="N2297" s="34" t="s">
        <v>81</v>
      </c>
    </row>
    <row r="2298" spans="1:14" ht="15" hidden="1" customHeight="1" outlineLevel="2" x14ac:dyDescent="0.25">
      <c r="A2298" s="34"/>
      <c r="B2298" s="33" t="str">
        <f t="shared" si="235"/>
        <v>kVAR - Circuit 54</v>
      </c>
      <c r="C2298" s="34">
        <f t="shared" si="241"/>
        <v>54</v>
      </c>
      <c r="D2298" s="28">
        <f t="shared" si="242"/>
        <v>6013</v>
      </c>
      <c r="E2298" s="27"/>
      <c r="F2298" s="29">
        <v>5149</v>
      </c>
      <c r="G2298" s="23" t="s">
        <v>144</v>
      </c>
      <c r="H2298" s="21">
        <f t="shared" si="238"/>
        <v>10874</v>
      </c>
      <c r="I2298" s="23">
        <f t="shared" si="239"/>
        <v>10875</v>
      </c>
      <c r="J2298" s="71" t="s">
        <v>420</v>
      </c>
      <c r="K2298" s="70">
        <f t="shared" si="240"/>
        <v>454</v>
      </c>
      <c r="L2298" s="34" t="s">
        <v>104</v>
      </c>
      <c r="N2298" s="34" t="s">
        <v>81</v>
      </c>
    </row>
    <row r="2299" spans="1:14" ht="15" hidden="1" customHeight="1" outlineLevel="2" x14ac:dyDescent="0.25">
      <c r="A2299" s="34"/>
      <c r="B2299" s="33" t="str">
        <f t="shared" si="235"/>
        <v>kVAR - Circuit 55</v>
      </c>
      <c r="C2299" s="34">
        <f t="shared" si="241"/>
        <v>55</v>
      </c>
      <c r="D2299" s="28">
        <f t="shared" si="242"/>
        <v>6014</v>
      </c>
      <c r="E2299" s="27"/>
      <c r="F2299" s="29">
        <v>5150</v>
      </c>
      <c r="G2299" s="23" t="s">
        <v>144</v>
      </c>
      <c r="H2299" s="21">
        <f t="shared" si="238"/>
        <v>10876</v>
      </c>
      <c r="I2299" s="23">
        <f t="shared" si="239"/>
        <v>10877</v>
      </c>
      <c r="J2299" s="71" t="s">
        <v>420</v>
      </c>
      <c r="K2299" s="70">
        <f t="shared" si="240"/>
        <v>455</v>
      </c>
      <c r="L2299" s="34" t="s">
        <v>104</v>
      </c>
      <c r="N2299" s="34" t="s">
        <v>81</v>
      </c>
    </row>
    <row r="2300" spans="1:14" ht="15" hidden="1" customHeight="1" outlineLevel="2" x14ac:dyDescent="0.25">
      <c r="A2300" s="34"/>
      <c r="B2300" s="33" t="str">
        <f t="shared" si="235"/>
        <v>kVAR - Circuit 56</v>
      </c>
      <c r="C2300" s="34">
        <f t="shared" si="241"/>
        <v>56</v>
      </c>
      <c r="D2300" s="28">
        <f t="shared" si="242"/>
        <v>6015</v>
      </c>
      <c r="E2300" s="27"/>
      <c r="F2300" s="29">
        <v>5151</v>
      </c>
      <c r="G2300" s="23" t="s">
        <v>144</v>
      </c>
      <c r="H2300" s="21">
        <f t="shared" si="238"/>
        <v>10878</v>
      </c>
      <c r="I2300" s="23">
        <f t="shared" si="239"/>
        <v>10879</v>
      </c>
      <c r="J2300" s="71" t="s">
        <v>420</v>
      </c>
      <c r="K2300" s="70">
        <f t="shared" si="240"/>
        <v>456</v>
      </c>
      <c r="L2300" s="34" t="s">
        <v>104</v>
      </c>
      <c r="N2300" s="34" t="s">
        <v>81</v>
      </c>
    </row>
    <row r="2301" spans="1:14" ht="15" hidden="1" customHeight="1" outlineLevel="2" x14ac:dyDescent="0.25">
      <c r="A2301" s="34"/>
      <c r="B2301" s="33" t="str">
        <f t="shared" si="235"/>
        <v>kVAR - Circuit 57</v>
      </c>
      <c r="C2301" s="34">
        <f t="shared" si="241"/>
        <v>57</v>
      </c>
      <c r="D2301" s="28">
        <f t="shared" si="242"/>
        <v>6016</v>
      </c>
      <c r="E2301" s="27"/>
      <c r="F2301" s="29">
        <v>5152</v>
      </c>
      <c r="G2301" s="23" t="s">
        <v>144</v>
      </c>
      <c r="H2301" s="21">
        <f t="shared" si="238"/>
        <v>10880</v>
      </c>
      <c r="I2301" s="23">
        <f t="shared" si="239"/>
        <v>10881</v>
      </c>
      <c r="J2301" s="71" t="s">
        <v>420</v>
      </c>
      <c r="K2301" s="70">
        <f t="shared" si="240"/>
        <v>457</v>
      </c>
      <c r="L2301" s="34" t="s">
        <v>104</v>
      </c>
      <c r="N2301" s="34" t="s">
        <v>81</v>
      </c>
    </row>
    <row r="2302" spans="1:14" ht="15" hidden="1" customHeight="1" outlineLevel="2" x14ac:dyDescent="0.25">
      <c r="A2302" s="34"/>
      <c r="B2302" s="33" t="str">
        <f t="shared" si="235"/>
        <v>kVAR - Circuit 58</v>
      </c>
      <c r="C2302" s="34">
        <f t="shared" si="241"/>
        <v>58</v>
      </c>
      <c r="D2302" s="28">
        <f t="shared" si="242"/>
        <v>6017</v>
      </c>
      <c r="E2302" s="27"/>
      <c r="F2302" s="29">
        <v>5153</v>
      </c>
      <c r="G2302" s="23" t="s">
        <v>144</v>
      </c>
      <c r="H2302" s="21">
        <f t="shared" si="238"/>
        <v>10882</v>
      </c>
      <c r="I2302" s="23">
        <f t="shared" si="239"/>
        <v>10883</v>
      </c>
      <c r="J2302" s="71" t="s">
        <v>420</v>
      </c>
      <c r="K2302" s="70">
        <f t="shared" si="240"/>
        <v>458</v>
      </c>
      <c r="L2302" s="34" t="s">
        <v>104</v>
      </c>
      <c r="N2302" s="34" t="s">
        <v>81</v>
      </c>
    </row>
    <row r="2303" spans="1:14" ht="15" hidden="1" customHeight="1" outlineLevel="2" x14ac:dyDescent="0.25">
      <c r="A2303" s="34"/>
      <c r="B2303" s="33" t="str">
        <f t="shared" si="235"/>
        <v>kVAR - Circuit 59</v>
      </c>
      <c r="C2303" s="34">
        <f t="shared" si="241"/>
        <v>59</v>
      </c>
      <c r="D2303" s="28">
        <f t="shared" si="242"/>
        <v>6018</v>
      </c>
      <c r="E2303" s="27"/>
      <c r="F2303" s="29">
        <v>5154</v>
      </c>
      <c r="G2303" s="23" t="s">
        <v>144</v>
      </c>
      <c r="H2303" s="21">
        <f t="shared" si="238"/>
        <v>10884</v>
      </c>
      <c r="I2303" s="23">
        <f t="shared" si="239"/>
        <v>10885</v>
      </c>
      <c r="J2303" s="71" t="s">
        <v>420</v>
      </c>
      <c r="K2303" s="70">
        <f t="shared" si="240"/>
        <v>459</v>
      </c>
      <c r="L2303" s="34" t="s">
        <v>104</v>
      </c>
      <c r="N2303" s="34" t="s">
        <v>81</v>
      </c>
    </row>
    <row r="2304" spans="1:14" ht="15" hidden="1" customHeight="1" outlineLevel="2" x14ac:dyDescent="0.25">
      <c r="A2304" s="34"/>
      <c r="B2304" s="33" t="str">
        <f t="shared" si="235"/>
        <v>kVAR - Circuit 60</v>
      </c>
      <c r="C2304" s="34">
        <f t="shared" si="241"/>
        <v>60</v>
      </c>
      <c r="D2304" s="28">
        <f t="shared" si="242"/>
        <v>6019</v>
      </c>
      <c r="E2304" s="27"/>
      <c r="F2304" s="29">
        <v>5155</v>
      </c>
      <c r="G2304" s="23" t="s">
        <v>144</v>
      </c>
      <c r="H2304" s="21">
        <f t="shared" si="238"/>
        <v>10886</v>
      </c>
      <c r="I2304" s="23">
        <f t="shared" si="239"/>
        <v>10887</v>
      </c>
      <c r="J2304" s="71" t="s">
        <v>420</v>
      </c>
      <c r="K2304" s="70">
        <f t="shared" si="240"/>
        <v>460</v>
      </c>
      <c r="L2304" s="34" t="s">
        <v>104</v>
      </c>
      <c r="N2304" s="34" t="s">
        <v>81</v>
      </c>
    </row>
    <row r="2305" spans="1:14" ht="15" hidden="1" customHeight="1" outlineLevel="2" x14ac:dyDescent="0.25">
      <c r="A2305" s="34"/>
      <c r="B2305" s="33" t="str">
        <f t="shared" si="235"/>
        <v>kVAR - Circuit 61</v>
      </c>
      <c r="C2305" s="34">
        <f t="shared" si="241"/>
        <v>61</v>
      </c>
      <c r="D2305" s="28">
        <f t="shared" si="242"/>
        <v>6020</v>
      </c>
      <c r="E2305" s="27"/>
      <c r="F2305" s="29">
        <v>5156</v>
      </c>
      <c r="G2305" s="23" t="s">
        <v>144</v>
      </c>
      <c r="H2305" s="21">
        <f t="shared" si="238"/>
        <v>10888</v>
      </c>
      <c r="I2305" s="23">
        <f t="shared" si="239"/>
        <v>10889</v>
      </c>
      <c r="J2305" s="71" t="s">
        <v>420</v>
      </c>
      <c r="K2305" s="70">
        <f t="shared" si="240"/>
        <v>461</v>
      </c>
      <c r="L2305" s="34" t="s">
        <v>104</v>
      </c>
      <c r="N2305" s="34" t="s">
        <v>81</v>
      </c>
    </row>
    <row r="2306" spans="1:14" ht="15" hidden="1" customHeight="1" outlineLevel="2" x14ac:dyDescent="0.25">
      <c r="A2306" s="34"/>
      <c r="B2306" s="33" t="str">
        <f t="shared" si="235"/>
        <v>kVAR - Circuit 62</v>
      </c>
      <c r="C2306" s="34">
        <f t="shared" si="241"/>
        <v>62</v>
      </c>
      <c r="D2306" s="28">
        <f t="shared" si="242"/>
        <v>6021</v>
      </c>
      <c r="E2306" s="27"/>
      <c r="F2306" s="29">
        <v>5157</v>
      </c>
      <c r="G2306" s="23" t="s">
        <v>144</v>
      </c>
      <c r="H2306" s="21">
        <f t="shared" si="238"/>
        <v>10890</v>
      </c>
      <c r="I2306" s="23">
        <f t="shared" si="239"/>
        <v>10891</v>
      </c>
      <c r="J2306" s="71" t="s">
        <v>420</v>
      </c>
      <c r="K2306" s="70">
        <f t="shared" si="240"/>
        <v>462</v>
      </c>
      <c r="L2306" s="34" t="s">
        <v>104</v>
      </c>
      <c r="N2306" s="34" t="s">
        <v>81</v>
      </c>
    </row>
    <row r="2307" spans="1:14" ht="15" hidden="1" customHeight="1" outlineLevel="2" x14ac:dyDescent="0.25">
      <c r="A2307" s="34"/>
      <c r="B2307" s="33" t="str">
        <f t="shared" si="235"/>
        <v>kVAR - Circuit 63</v>
      </c>
      <c r="C2307" s="34">
        <f t="shared" si="241"/>
        <v>63</v>
      </c>
      <c r="D2307" s="28">
        <f t="shared" si="242"/>
        <v>6022</v>
      </c>
      <c r="E2307" s="27"/>
      <c r="F2307" s="29">
        <v>5158</v>
      </c>
      <c r="G2307" s="23" t="s">
        <v>144</v>
      </c>
      <c r="H2307" s="21">
        <f t="shared" si="238"/>
        <v>10892</v>
      </c>
      <c r="I2307" s="23">
        <f t="shared" si="239"/>
        <v>10893</v>
      </c>
      <c r="J2307" s="71" t="s">
        <v>420</v>
      </c>
      <c r="K2307" s="70">
        <f t="shared" si="240"/>
        <v>463</v>
      </c>
      <c r="L2307" s="34" t="s">
        <v>104</v>
      </c>
      <c r="N2307" s="34" t="s">
        <v>81</v>
      </c>
    </row>
    <row r="2308" spans="1:14" ht="15" hidden="1" customHeight="1" outlineLevel="2" x14ac:dyDescent="0.25">
      <c r="A2308" s="34"/>
      <c r="B2308" s="33" t="str">
        <f t="shared" si="235"/>
        <v>kVAR - Circuit 64</v>
      </c>
      <c r="C2308" s="34">
        <f t="shared" si="241"/>
        <v>64</v>
      </c>
      <c r="D2308" s="28">
        <f t="shared" si="242"/>
        <v>6023</v>
      </c>
      <c r="E2308" s="27"/>
      <c r="F2308" s="29">
        <v>5159</v>
      </c>
      <c r="G2308" s="23" t="s">
        <v>144</v>
      </c>
      <c r="H2308" s="21">
        <f t="shared" si="238"/>
        <v>10894</v>
      </c>
      <c r="I2308" s="23">
        <f t="shared" si="239"/>
        <v>10895</v>
      </c>
      <c r="J2308" s="71" t="s">
        <v>420</v>
      </c>
      <c r="K2308" s="70">
        <f t="shared" si="240"/>
        <v>464</v>
      </c>
      <c r="L2308" s="34" t="s">
        <v>104</v>
      </c>
      <c r="N2308" s="34" t="s">
        <v>81</v>
      </c>
    </row>
    <row r="2309" spans="1:14" ht="15" hidden="1" customHeight="1" outlineLevel="2" x14ac:dyDescent="0.25">
      <c r="A2309" s="34"/>
      <c r="B2309" s="33" t="str">
        <f t="shared" si="235"/>
        <v>kVAR - Circuit 65</v>
      </c>
      <c r="C2309" s="34">
        <f t="shared" si="241"/>
        <v>65</v>
      </c>
      <c r="D2309" s="28">
        <f t="shared" si="242"/>
        <v>6024</v>
      </c>
      <c r="E2309" s="27"/>
      <c r="F2309" s="29">
        <v>5160</v>
      </c>
      <c r="G2309" s="23" t="s">
        <v>144</v>
      </c>
      <c r="H2309" s="21">
        <f t="shared" si="238"/>
        <v>10896</v>
      </c>
      <c r="I2309" s="23">
        <f t="shared" si="239"/>
        <v>10897</v>
      </c>
      <c r="J2309" s="71" t="s">
        <v>420</v>
      </c>
      <c r="K2309" s="70">
        <f t="shared" si="240"/>
        <v>465</v>
      </c>
      <c r="L2309" s="34" t="s">
        <v>104</v>
      </c>
      <c r="N2309" s="34" t="s">
        <v>81</v>
      </c>
    </row>
    <row r="2310" spans="1:14" ht="15" hidden="1" customHeight="1" outlineLevel="2" x14ac:dyDescent="0.25">
      <c r="A2310" s="34"/>
      <c r="B2310" s="33" t="str">
        <f t="shared" ref="B2310:B2340" si="243">CONCATENATE("kVAR - Circuit ",C2310)</f>
        <v>kVAR - Circuit 66</v>
      </c>
      <c r="C2310" s="34">
        <f t="shared" ref="C2310:C2340" si="244">C2309+1</f>
        <v>66</v>
      </c>
      <c r="D2310" s="28">
        <f t="shared" ref="D2310:D2340" si="245">D2309+1</f>
        <v>6025</v>
      </c>
      <c r="E2310" s="27"/>
      <c r="F2310" s="29">
        <v>5161</v>
      </c>
      <c r="G2310" s="23" t="s">
        <v>144</v>
      </c>
      <c r="H2310" s="21">
        <f t="shared" si="238"/>
        <v>10898</v>
      </c>
      <c r="I2310" s="23">
        <f t="shared" si="239"/>
        <v>10899</v>
      </c>
      <c r="J2310" s="71" t="s">
        <v>420</v>
      </c>
      <c r="K2310" s="70">
        <f t="shared" si="240"/>
        <v>466</v>
      </c>
      <c r="L2310" s="34" t="s">
        <v>104</v>
      </c>
      <c r="N2310" s="34" t="s">
        <v>81</v>
      </c>
    </row>
    <row r="2311" spans="1:14" ht="15" hidden="1" customHeight="1" outlineLevel="2" x14ac:dyDescent="0.25">
      <c r="A2311" s="34"/>
      <c r="B2311" s="33" t="str">
        <f t="shared" si="243"/>
        <v>kVAR - Circuit 67</v>
      </c>
      <c r="C2311" s="34">
        <f t="shared" si="244"/>
        <v>67</v>
      </c>
      <c r="D2311" s="28">
        <f t="shared" si="245"/>
        <v>6026</v>
      </c>
      <c r="E2311" s="27"/>
      <c r="F2311" s="29">
        <v>5162</v>
      </c>
      <c r="G2311" s="23" t="s">
        <v>144</v>
      </c>
      <c r="H2311" s="21">
        <f t="shared" ref="H2311:H2340" si="246">I2310+1</f>
        <v>10900</v>
      </c>
      <c r="I2311" s="23">
        <f t="shared" ref="I2311:I2340" si="247">+H2311+1</f>
        <v>10901</v>
      </c>
      <c r="J2311" s="71" t="s">
        <v>420</v>
      </c>
      <c r="K2311" s="70">
        <f t="shared" ref="K2311:K2340" si="248">K2310+1</f>
        <v>467</v>
      </c>
      <c r="L2311" s="34" t="s">
        <v>104</v>
      </c>
      <c r="N2311" s="34" t="s">
        <v>81</v>
      </c>
    </row>
    <row r="2312" spans="1:14" ht="15" hidden="1" customHeight="1" outlineLevel="2" x14ac:dyDescent="0.25">
      <c r="A2312" s="34"/>
      <c r="B2312" s="33" t="str">
        <f t="shared" si="243"/>
        <v>kVAR - Circuit 68</v>
      </c>
      <c r="C2312" s="34">
        <f t="shared" si="244"/>
        <v>68</v>
      </c>
      <c r="D2312" s="28">
        <f t="shared" si="245"/>
        <v>6027</v>
      </c>
      <c r="E2312" s="27"/>
      <c r="F2312" s="29">
        <v>5163</v>
      </c>
      <c r="G2312" s="23" t="s">
        <v>144</v>
      </c>
      <c r="H2312" s="21">
        <f t="shared" si="246"/>
        <v>10902</v>
      </c>
      <c r="I2312" s="23">
        <f t="shared" si="247"/>
        <v>10903</v>
      </c>
      <c r="J2312" s="71" t="s">
        <v>420</v>
      </c>
      <c r="K2312" s="70">
        <f t="shared" si="248"/>
        <v>468</v>
      </c>
      <c r="L2312" s="34" t="s">
        <v>104</v>
      </c>
      <c r="N2312" s="34" t="s">
        <v>81</v>
      </c>
    </row>
    <row r="2313" spans="1:14" ht="15" hidden="1" customHeight="1" outlineLevel="2" x14ac:dyDescent="0.25">
      <c r="A2313" s="34"/>
      <c r="B2313" s="33" t="str">
        <f t="shared" si="243"/>
        <v>kVAR - Circuit 69</v>
      </c>
      <c r="C2313" s="34">
        <f t="shared" si="244"/>
        <v>69</v>
      </c>
      <c r="D2313" s="28">
        <f t="shared" si="245"/>
        <v>6028</v>
      </c>
      <c r="E2313" s="27"/>
      <c r="F2313" s="29">
        <v>5164</v>
      </c>
      <c r="G2313" s="23" t="s">
        <v>144</v>
      </c>
      <c r="H2313" s="21">
        <f t="shared" si="246"/>
        <v>10904</v>
      </c>
      <c r="I2313" s="23">
        <f t="shared" si="247"/>
        <v>10905</v>
      </c>
      <c r="J2313" s="71" t="s">
        <v>420</v>
      </c>
      <c r="K2313" s="70">
        <f t="shared" si="248"/>
        <v>469</v>
      </c>
      <c r="L2313" s="34" t="s">
        <v>104</v>
      </c>
      <c r="N2313" s="34" t="s">
        <v>81</v>
      </c>
    </row>
    <row r="2314" spans="1:14" ht="15" hidden="1" customHeight="1" outlineLevel="2" x14ac:dyDescent="0.25">
      <c r="A2314" s="34"/>
      <c r="B2314" s="33" t="str">
        <f t="shared" si="243"/>
        <v>kVAR - Circuit 70</v>
      </c>
      <c r="C2314" s="34">
        <f t="shared" si="244"/>
        <v>70</v>
      </c>
      <c r="D2314" s="28">
        <f t="shared" si="245"/>
        <v>6029</v>
      </c>
      <c r="E2314" s="27"/>
      <c r="F2314" s="29">
        <v>5165</v>
      </c>
      <c r="G2314" s="23" t="s">
        <v>144</v>
      </c>
      <c r="H2314" s="21">
        <f t="shared" si="246"/>
        <v>10906</v>
      </c>
      <c r="I2314" s="23">
        <f t="shared" si="247"/>
        <v>10907</v>
      </c>
      <c r="J2314" s="71" t="s">
        <v>420</v>
      </c>
      <c r="K2314" s="70">
        <f t="shared" si="248"/>
        <v>470</v>
      </c>
      <c r="L2314" s="34" t="s">
        <v>104</v>
      </c>
      <c r="N2314" s="34" t="s">
        <v>81</v>
      </c>
    </row>
    <row r="2315" spans="1:14" ht="15" hidden="1" customHeight="1" outlineLevel="2" x14ac:dyDescent="0.25">
      <c r="A2315" s="34"/>
      <c r="B2315" s="33" t="str">
        <f t="shared" si="243"/>
        <v>kVAR - Circuit 71</v>
      </c>
      <c r="C2315" s="34">
        <f t="shared" si="244"/>
        <v>71</v>
      </c>
      <c r="D2315" s="28">
        <f t="shared" si="245"/>
        <v>6030</v>
      </c>
      <c r="E2315" s="27"/>
      <c r="F2315" s="29">
        <v>5166</v>
      </c>
      <c r="G2315" s="23" t="s">
        <v>144</v>
      </c>
      <c r="H2315" s="21">
        <f t="shared" si="246"/>
        <v>10908</v>
      </c>
      <c r="I2315" s="23">
        <f t="shared" si="247"/>
        <v>10909</v>
      </c>
      <c r="J2315" s="71" t="s">
        <v>420</v>
      </c>
      <c r="K2315" s="70">
        <f t="shared" si="248"/>
        <v>471</v>
      </c>
      <c r="L2315" s="34" t="s">
        <v>104</v>
      </c>
      <c r="N2315" s="34" t="s">
        <v>81</v>
      </c>
    </row>
    <row r="2316" spans="1:14" ht="15" hidden="1" customHeight="1" outlineLevel="2" x14ac:dyDescent="0.25">
      <c r="A2316" s="34"/>
      <c r="B2316" s="33" t="str">
        <f t="shared" si="243"/>
        <v>kVAR - Circuit 72</v>
      </c>
      <c r="C2316" s="34">
        <f t="shared" si="244"/>
        <v>72</v>
      </c>
      <c r="D2316" s="28">
        <f t="shared" si="245"/>
        <v>6031</v>
      </c>
      <c r="E2316" s="27"/>
      <c r="F2316" s="29">
        <v>5167</v>
      </c>
      <c r="G2316" s="23" t="s">
        <v>144</v>
      </c>
      <c r="H2316" s="21">
        <f t="shared" si="246"/>
        <v>10910</v>
      </c>
      <c r="I2316" s="23">
        <f t="shared" si="247"/>
        <v>10911</v>
      </c>
      <c r="J2316" s="71" t="s">
        <v>420</v>
      </c>
      <c r="K2316" s="70">
        <f t="shared" si="248"/>
        <v>472</v>
      </c>
      <c r="L2316" s="34" t="s">
        <v>104</v>
      </c>
      <c r="N2316" s="34" t="s">
        <v>81</v>
      </c>
    </row>
    <row r="2317" spans="1:14" ht="15" hidden="1" customHeight="1" outlineLevel="2" x14ac:dyDescent="0.25">
      <c r="A2317" s="34"/>
      <c r="B2317" s="33" t="str">
        <f t="shared" si="243"/>
        <v>kVAR - Circuit 73</v>
      </c>
      <c r="C2317" s="34">
        <f t="shared" si="244"/>
        <v>73</v>
      </c>
      <c r="D2317" s="28">
        <f t="shared" si="245"/>
        <v>6032</v>
      </c>
      <c r="E2317" s="27"/>
      <c r="F2317" s="29">
        <v>5168</v>
      </c>
      <c r="G2317" s="23" t="s">
        <v>144</v>
      </c>
      <c r="H2317" s="21">
        <f t="shared" si="246"/>
        <v>10912</v>
      </c>
      <c r="I2317" s="23">
        <f t="shared" si="247"/>
        <v>10913</v>
      </c>
      <c r="J2317" s="71" t="s">
        <v>420</v>
      </c>
      <c r="K2317" s="70">
        <f t="shared" si="248"/>
        <v>473</v>
      </c>
      <c r="L2317" s="34" t="s">
        <v>104</v>
      </c>
      <c r="N2317" s="34" t="s">
        <v>81</v>
      </c>
    </row>
    <row r="2318" spans="1:14" ht="15" hidden="1" customHeight="1" outlineLevel="2" x14ac:dyDescent="0.25">
      <c r="A2318" s="34"/>
      <c r="B2318" s="33" t="str">
        <f t="shared" si="243"/>
        <v>kVAR - Circuit 74</v>
      </c>
      <c r="C2318" s="34">
        <f t="shared" si="244"/>
        <v>74</v>
      </c>
      <c r="D2318" s="28">
        <f t="shared" si="245"/>
        <v>6033</v>
      </c>
      <c r="E2318" s="27"/>
      <c r="F2318" s="29">
        <v>5169</v>
      </c>
      <c r="G2318" s="23" t="s">
        <v>144</v>
      </c>
      <c r="H2318" s="21">
        <f t="shared" si="246"/>
        <v>10914</v>
      </c>
      <c r="I2318" s="23">
        <f t="shared" si="247"/>
        <v>10915</v>
      </c>
      <c r="J2318" s="71" t="s">
        <v>420</v>
      </c>
      <c r="K2318" s="70">
        <f t="shared" si="248"/>
        <v>474</v>
      </c>
      <c r="L2318" s="34" t="s">
        <v>104</v>
      </c>
      <c r="N2318" s="34" t="s">
        <v>81</v>
      </c>
    </row>
    <row r="2319" spans="1:14" ht="15" hidden="1" customHeight="1" outlineLevel="2" x14ac:dyDescent="0.25">
      <c r="A2319" s="34"/>
      <c r="B2319" s="33" t="str">
        <f t="shared" si="243"/>
        <v>kVAR - Circuit 75</v>
      </c>
      <c r="C2319" s="34">
        <f t="shared" si="244"/>
        <v>75</v>
      </c>
      <c r="D2319" s="28">
        <f t="shared" si="245"/>
        <v>6034</v>
      </c>
      <c r="E2319" s="27"/>
      <c r="F2319" s="29">
        <v>5170</v>
      </c>
      <c r="G2319" s="23" t="s">
        <v>144</v>
      </c>
      <c r="H2319" s="21">
        <f t="shared" si="246"/>
        <v>10916</v>
      </c>
      <c r="I2319" s="23">
        <f t="shared" si="247"/>
        <v>10917</v>
      </c>
      <c r="J2319" s="71" t="s">
        <v>420</v>
      </c>
      <c r="K2319" s="70">
        <f t="shared" si="248"/>
        <v>475</v>
      </c>
      <c r="L2319" s="34" t="s">
        <v>104</v>
      </c>
      <c r="N2319" s="34" t="s">
        <v>81</v>
      </c>
    </row>
    <row r="2320" spans="1:14" ht="15" hidden="1" customHeight="1" outlineLevel="2" x14ac:dyDescent="0.25">
      <c r="A2320" s="34"/>
      <c r="B2320" s="33" t="str">
        <f t="shared" si="243"/>
        <v>kVAR - Circuit 76</v>
      </c>
      <c r="C2320" s="34">
        <f t="shared" si="244"/>
        <v>76</v>
      </c>
      <c r="D2320" s="28">
        <f t="shared" si="245"/>
        <v>6035</v>
      </c>
      <c r="E2320" s="27"/>
      <c r="F2320" s="29">
        <v>5171</v>
      </c>
      <c r="G2320" s="23" t="s">
        <v>144</v>
      </c>
      <c r="H2320" s="21">
        <f t="shared" si="246"/>
        <v>10918</v>
      </c>
      <c r="I2320" s="23">
        <f t="shared" si="247"/>
        <v>10919</v>
      </c>
      <c r="J2320" s="71" t="s">
        <v>420</v>
      </c>
      <c r="K2320" s="70">
        <f t="shared" si="248"/>
        <v>476</v>
      </c>
      <c r="L2320" s="34" t="s">
        <v>104</v>
      </c>
      <c r="N2320" s="34" t="s">
        <v>81</v>
      </c>
    </row>
    <row r="2321" spans="1:14" ht="15" hidden="1" customHeight="1" outlineLevel="2" x14ac:dyDescent="0.25">
      <c r="A2321" s="34"/>
      <c r="B2321" s="33" t="str">
        <f t="shared" si="243"/>
        <v>kVAR - Circuit 77</v>
      </c>
      <c r="C2321" s="34">
        <f t="shared" si="244"/>
        <v>77</v>
      </c>
      <c r="D2321" s="28">
        <f t="shared" si="245"/>
        <v>6036</v>
      </c>
      <c r="E2321" s="27"/>
      <c r="F2321" s="29">
        <v>5172</v>
      </c>
      <c r="G2321" s="23" t="s">
        <v>144</v>
      </c>
      <c r="H2321" s="21">
        <f t="shared" si="246"/>
        <v>10920</v>
      </c>
      <c r="I2321" s="23">
        <f t="shared" si="247"/>
        <v>10921</v>
      </c>
      <c r="J2321" s="71" t="s">
        <v>420</v>
      </c>
      <c r="K2321" s="70">
        <f t="shared" si="248"/>
        <v>477</v>
      </c>
      <c r="L2321" s="34" t="s">
        <v>104</v>
      </c>
      <c r="N2321" s="34" t="s">
        <v>81</v>
      </c>
    </row>
    <row r="2322" spans="1:14" ht="15" hidden="1" customHeight="1" outlineLevel="2" x14ac:dyDescent="0.25">
      <c r="A2322" s="34"/>
      <c r="B2322" s="33" t="str">
        <f t="shared" si="243"/>
        <v>kVAR - Circuit 78</v>
      </c>
      <c r="C2322" s="34">
        <f t="shared" si="244"/>
        <v>78</v>
      </c>
      <c r="D2322" s="28">
        <f t="shared" si="245"/>
        <v>6037</v>
      </c>
      <c r="E2322" s="27"/>
      <c r="F2322" s="29">
        <v>5173</v>
      </c>
      <c r="G2322" s="23" t="s">
        <v>144</v>
      </c>
      <c r="H2322" s="21">
        <f t="shared" si="246"/>
        <v>10922</v>
      </c>
      <c r="I2322" s="23">
        <f t="shared" si="247"/>
        <v>10923</v>
      </c>
      <c r="J2322" s="71" t="s">
        <v>420</v>
      </c>
      <c r="K2322" s="70">
        <f t="shared" si="248"/>
        <v>478</v>
      </c>
      <c r="L2322" s="34" t="s">
        <v>104</v>
      </c>
      <c r="N2322" s="34" t="s">
        <v>81</v>
      </c>
    </row>
    <row r="2323" spans="1:14" ht="15" hidden="1" customHeight="1" outlineLevel="2" x14ac:dyDescent="0.25">
      <c r="A2323" s="34"/>
      <c r="B2323" s="33" t="str">
        <f t="shared" si="243"/>
        <v>kVAR - Circuit 79</v>
      </c>
      <c r="C2323" s="34">
        <f t="shared" si="244"/>
        <v>79</v>
      </c>
      <c r="D2323" s="28">
        <f t="shared" si="245"/>
        <v>6038</v>
      </c>
      <c r="E2323" s="27"/>
      <c r="F2323" s="29">
        <v>5174</v>
      </c>
      <c r="G2323" s="23" t="s">
        <v>144</v>
      </c>
      <c r="H2323" s="21">
        <f t="shared" si="246"/>
        <v>10924</v>
      </c>
      <c r="I2323" s="23">
        <f t="shared" si="247"/>
        <v>10925</v>
      </c>
      <c r="J2323" s="71" t="s">
        <v>420</v>
      </c>
      <c r="K2323" s="70">
        <f t="shared" si="248"/>
        <v>479</v>
      </c>
      <c r="L2323" s="34" t="s">
        <v>104</v>
      </c>
      <c r="N2323" s="34" t="s">
        <v>81</v>
      </c>
    </row>
    <row r="2324" spans="1:14" ht="15" hidden="1" customHeight="1" outlineLevel="2" x14ac:dyDescent="0.25">
      <c r="A2324" s="34"/>
      <c r="B2324" s="33" t="str">
        <f t="shared" si="243"/>
        <v>kVAR - Circuit 80</v>
      </c>
      <c r="C2324" s="34">
        <f t="shared" si="244"/>
        <v>80</v>
      </c>
      <c r="D2324" s="28">
        <f t="shared" si="245"/>
        <v>6039</v>
      </c>
      <c r="E2324" s="27"/>
      <c r="F2324" s="29">
        <v>5175</v>
      </c>
      <c r="G2324" s="23" t="s">
        <v>144</v>
      </c>
      <c r="H2324" s="21">
        <f t="shared" si="246"/>
        <v>10926</v>
      </c>
      <c r="I2324" s="23">
        <f t="shared" si="247"/>
        <v>10927</v>
      </c>
      <c r="J2324" s="71" t="s">
        <v>420</v>
      </c>
      <c r="K2324" s="70">
        <f t="shared" si="248"/>
        <v>480</v>
      </c>
      <c r="L2324" s="34" t="s">
        <v>104</v>
      </c>
      <c r="N2324" s="34" t="s">
        <v>81</v>
      </c>
    </row>
    <row r="2325" spans="1:14" ht="15" hidden="1" customHeight="1" outlineLevel="2" x14ac:dyDescent="0.25">
      <c r="A2325" s="34"/>
      <c r="B2325" s="33" t="str">
        <f t="shared" si="243"/>
        <v>kVAR - Circuit 81</v>
      </c>
      <c r="C2325" s="34">
        <f t="shared" si="244"/>
        <v>81</v>
      </c>
      <c r="D2325" s="28">
        <f t="shared" si="245"/>
        <v>6040</v>
      </c>
      <c r="E2325" s="27"/>
      <c r="F2325" s="29">
        <v>5176</v>
      </c>
      <c r="G2325" s="23" t="s">
        <v>144</v>
      </c>
      <c r="H2325" s="21">
        <f t="shared" si="246"/>
        <v>10928</v>
      </c>
      <c r="I2325" s="23">
        <f t="shared" si="247"/>
        <v>10929</v>
      </c>
      <c r="J2325" s="71" t="s">
        <v>420</v>
      </c>
      <c r="K2325" s="70">
        <f t="shared" si="248"/>
        <v>481</v>
      </c>
      <c r="L2325" s="34" t="s">
        <v>104</v>
      </c>
      <c r="N2325" s="34" t="s">
        <v>81</v>
      </c>
    </row>
    <row r="2326" spans="1:14" ht="15" hidden="1" customHeight="1" outlineLevel="2" x14ac:dyDescent="0.25">
      <c r="A2326" s="34"/>
      <c r="B2326" s="33" t="str">
        <f t="shared" si="243"/>
        <v>kVAR - Circuit 82</v>
      </c>
      <c r="C2326" s="34">
        <f t="shared" si="244"/>
        <v>82</v>
      </c>
      <c r="D2326" s="28">
        <f t="shared" si="245"/>
        <v>6041</v>
      </c>
      <c r="E2326" s="27"/>
      <c r="F2326" s="29">
        <v>5177</v>
      </c>
      <c r="G2326" s="23" t="s">
        <v>144</v>
      </c>
      <c r="H2326" s="21">
        <f t="shared" si="246"/>
        <v>10930</v>
      </c>
      <c r="I2326" s="23">
        <f t="shared" si="247"/>
        <v>10931</v>
      </c>
      <c r="J2326" s="71" t="s">
        <v>420</v>
      </c>
      <c r="K2326" s="70">
        <f t="shared" si="248"/>
        <v>482</v>
      </c>
      <c r="L2326" s="34" t="s">
        <v>104</v>
      </c>
      <c r="N2326" s="34" t="s">
        <v>81</v>
      </c>
    </row>
    <row r="2327" spans="1:14" ht="15" hidden="1" customHeight="1" outlineLevel="2" x14ac:dyDescent="0.25">
      <c r="A2327" s="34"/>
      <c r="B2327" s="33" t="str">
        <f t="shared" si="243"/>
        <v>kVAR - Circuit 83</v>
      </c>
      <c r="C2327" s="34">
        <f t="shared" si="244"/>
        <v>83</v>
      </c>
      <c r="D2327" s="28">
        <f t="shared" si="245"/>
        <v>6042</v>
      </c>
      <c r="E2327" s="27"/>
      <c r="F2327" s="29">
        <v>5178</v>
      </c>
      <c r="G2327" s="23" t="s">
        <v>144</v>
      </c>
      <c r="H2327" s="21">
        <f t="shared" si="246"/>
        <v>10932</v>
      </c>
      <c r="I2327" s="23">
        <f t="shared" si="247"/>
        <v>10933</v>
      </c>
      <c r="J2327" s="71" t="s">
        <v>420</v>
      </c>
      <c r="K2327" s="70">
        <f t="shared" si="248"/>
        <v>483</v>
      </c>
      <c r="L2327" s="34" t="s">
        <v>104</v>
      </c>
      <c r="N2327" s="34" t="s">
        <v>81</v>
      </c>
    </row>
    <row r="2328" spans="1:14" ht="15" hidden="1" customHeight="1" outlineLevel="2" x14ac:dyDescent="0.25">
      <c r="A2328" s="34"/>
      <c r="B2328" s="33" t="str">
        <f t="shared" si="243"/>
        <v>kVAR - Circuit 84</v>
      </c>
      <c r="C2328" s="34">
        <f t="shared" si="244"/>
        <v>84</v>
      </c>
      <c r="D2328" s="28">
        <f t="shared" si="245"/>
        <v>6043</v>
      </c>
      <c r="E2328" s="27"/>
      <c r="F2328" s="29">
        <v>5179</v>
      </c>
      <c r="G2328" s="23" t="s">
        <v>144</v>
      </c>
      <c r="H2328" s="21">
        <f t="shared" si="246"/>
        <v>10934</v>
      </c>
      <c r="I2328" s="23">
        <f t="shared" si="247"/>
        <v>10935</v>
      </c>
      <c r="J2328" s="71" t="s">
        <v>420</v>
      </c>
      <c r="K2328" s="70">
        <f t="shared" si="248"/>
        <v>484</v>
      </c>
      <c r="L2328" s="34" t="s">
        <v>104</v>
      </c>
      <c r="N2328" s="34" t="s">
        <v>81</v>
      </c>
    </row>
    <row r="2329" spans="1:14" ht="15" hidden="1" customHeight="1" outlineLevel="2" x14ac:dyDescent="0.25">
      <c r="A2329" s="34"/>
      <c r="B2329" s="33" t="str">
        <f t="shared" si="243"/>
        <v>kVAR - Circuit 85</v>
      </c>
      <c r="C2329" s="34">
        <f t="shared" si="244"/>
        <v>85</v>
      </c>
      <c r="D2329" s="28">
        <f t="shared" si="245"/>
        <v>6044</v>
      </c>
      <c r="E2329" s="27"/>
      <c r="F2329" s="29">
        <v>5180</v>
      </c>
      <c r="G2329" s="23" t="s">
        <v>144</v>
      </c>
      <c r="H2329" s="21">
        <f t="shared" si="246"/>
        <v>10936</v>
      </c>
      <c r="I2329" s="23">
        <f t="shared" si="247"/>
        <v>10937</v>
      </c>
      <c r="J2329" s="71" t="s">
        <v>420</v>
      </c>
      <c r="K2329" s="70">
        <f t="shared" si="248"/>
        <v>485</v>
      </c>
      <c r="L2329" s="34" t="s">
        <v>104</v>
      </c>
      <c r="N2329" s="34" t="s">
        <v>81</v>
      </c>
    </row>
    <row r="2330" spans="1:14" ht="15.75" hidden="1" customHeight="1" outlineLevel="2" x14ac:dyDescent="0.25">
      <c r="B2330" s="33" t="str">
        <f t="shared" si="243"/>
        <v>kVAR - Circuit 86</v>
      </c>
      <c r="C2330" s="34">
        <f t="shared" si="244"/>
        <v>86</v>
      </c>
      <c r="D2330" s="28">
        <f t="shared" si="245"/>
        <v>6045</v>
      </c>
      <c r="E2330" s="27"/>
      <c r="F2330" s="29">
        <v>5181</v>
      </c>
      <c r="G2330" s="23" t="s">
        <v>144</v>
      </c>
      <c r="H2330" s="21">
        <f t="shared" si="246"/>
        <v>10938</v>
      </c>
      <c r="I2330" s="23">
        <f t="shared" si="247"/>
        <v>10939</v>
      </c>
      <c r="J2330" s="71" t="s">
        <v>420</v>
      </c>
      <c r="K2330" s="70">
        <f t="shared" si="248"/>
        <v>486</v>
      </c>
      <c r="L2330" s="34" t="s">
        <v>104</v>
      </c>
      <c r="N2330" s="34" t="s">
        <v>81</v>
      </c>
    </row>
    <row r="2331" spans="1:14" ht="15.75" hidden="1" customHeight="1" outlineLevel="2" x14ac:dyDescent="0.25">
      <c r="B2331" s="33" t="str">
        <f t="shared" si="243"/>
        <v>kVAR - Circuit 87</v>
      </c>
      <c r="C2331" s="34">
        <f t="shared" si="244"/>
        <v>87</v>
      </c>
      <c r="D2331" s="28">
        <f t="shared" si="245"/>
        <v>6046</v>
      </c>
      <c r="E2331" s="27"/>
      <c r="F2331" s="29">
        <v>5182</v>
      </c>
      <c r="G2331" s="23" t="s">
        <v>144</v>
      </c>
      <c r="H2331" s="21">
        <f t="shared" si="246"/>
        <v>10940</v>
      </c>
      <c r="I2331" s="23">
        <f t="shared" si="247"/>
        <v>10941</v>
      </c>
      <c r="J2331" s="71" t="s">
        <v>420</v>
      </c>
      <c r="K2331" s="70">
        <f t="shared" si="248"/>
        <v>487</v>
      </c>
      <c r="L2331" s="34" t="s">
        <v>104</v>
      </c>
      <c r="N2331" s="34" t="s">
        <v>81</v>
      </c>
    </row>
    <row r="2332" spans="1:14" ht="15.75" hidden="1" customHeight="1" outlineLevel="2" x14ac:dyDescent="0.25">
      <c r="B2332" s="33" t="str">
        <f t="shared" si="243"/>
        <v>kVAR - Circuit 88</v>
      </c>
      <c r="C2332" s="34">
        <f t="shared" si="244"/>
        <v>88</v>
      </c>
      <c r="D2332" s="28">
        <f t="shared" si="245"/>
        <v>6047</v>
      </c>
      <c r="E2332" s="27"/>
      <c r="F2332" s="29">
        <v>5183</v>
      </c>
      <c r="G2332" s="23" t="s">
        <v>144</v>
      </c>
      <c r="H2332" s="21">
        <f t="shared" si="246"/>
        <v>10942</v>
      </c>
      <c r="I2332" s="23">
        <f t="shared" si="247"/>
        <v>10943</v>
      </c>
      <c r="J2332" s="71" t="s">
        <v>420</v>
      </c>
      <c r="K2332" s="70">
        <f t="shared" si="248"/>
        <v>488</v>
      </c>
      <c r="L2332" s="34" t="s">
        <v>104</v>
      </c>
      <c r="N2332" s="34" t="s">
        <v>81</v>
      </c>
    </row>
    <row r="2333" spans="1:14" ht="15.75" hidden="1" customHeight="1" outlineLevel="2" x14ac:dyDescent="0.25">
      <c r="B2333" s="33" t="str">
        <f t="shared" si="243"/>
        <v>kVAR - Circuit 89</v>
      </c>
      <c r="C2333" s="34">
        <f t="shared" si="244"/>
        <v>89</v>
      </c>
      <c r="D2333" s="28">
        <f t="shared" si="245"/>
        <v>6048</v>
      </c>
      <c r="E2333" s="27"/>
      <c r="F2333" s="29">
        <v>5184</v>
      </c>
      <c r="G2333" s="23" t="s">
        <v>144</v>
      </c>
      <c r="H2333" s="21">
        <f t="shared" si="246"/>
        <v>10944</v>
      </c>
      <c r="I2333" s="23">
        <f t="shared" si="247"/>
        <v>10945</v>
      </c>
      <c r="J2333" s="71" t="s">
        <v>420</v>
      </c>
      <c r="K2333" s="70">
        <f t="shared" si="248"/>
        <v>489</v>
      </c>
      <c r="L2333" s="34" t="s">
        <v>104</v>
      </c>
      <c r="N2333" s="34" t="s">
        <v>81</v>
      </c>
    </row>
    <row r="2334" spans="1:14" ht="15.75" hidden="1" customHeight="1" outlineLevel="2" x14ac:dyDescent="0.25">
      <c r="B2334" s="33" t="str">
        <f t="shared" si="243"/>
        <v>kVAR - Circuit 90</v>
      </c>
      <c r="C2334" s="34">
        <f t="shared" si="244"/>
        <v>90</v>
      </c>
      <c r="D2334" s="28">
        <f t="shared" si="245"/>
        <v>6049</v>
      </c>
      <c r="E2334" s="27"/>
      <c r="F2334" s="29">
        <v>5185</v>
      </c>
      <c r="G2334" s="23" t="s">
        <v>144</v>
      </c>
      <c r="H2334" s="21">
        <f t="shared" si="246"/>
        <v>10946</v>
      </c>
      <c r="I2334" s="23">
        <f t="shared" si="247"/>
        <v>10947</v>
      </c>
      <c r="J2334" s="71" t="s">
        <v>420</v>
      </c>
      <c r="K2334" s="70">
        <f t="shared" si="248"/>
        <v>490</v>
      </c>
      <c r="L2334" s="34" t="s">
        <v>104</v>
      </c>
      <c r="N2334" s="34" t="s">
        <v>81</v>
      </c>
    </row>
    <row r="2335" spans="1:14" ht="15.75" hidden="1" customHeight="1" outlineLevel="2" x14ac:dyDescent="0.25">
      <c r="B2335" s="33" t="str">
        <f t="shared" si="243"/>
        <v>kVAR - Circuit 91</v>
      </c>
      <c r="C2335" s="34">
        <f t="shared" si="244"/>
        <v>91</v>
      </c>
      <c r="D2335" s="28">
        <f t="shared" si="245"/>
        <v>6050</v>
      </c>
      <c r="E2335" s="27"/>
      <c r="F2335" s="29">
        <v>5186</v>
      </c>
      <c r="G2335" s="23" t="s">
        <v>144</v>
      </c>
      <c r="H2335" s="21">
        <f t="shared" si="246"/>
        <v>10948</v>
      </c>
      <c r="I2335" s="23">
        <f t="shared" si="247"/>
        <v>10949</v>
      </c>
      <c r="J2335" s="71" t="s">
        <v>420</v>
      </c>
      <c r="K2335" s="70">
        <f t="shared" si="248"/>
        <v>491</v>
      </c>
      <c r="L2335" s="34" t="s">
        <v>104</v>
      </c>
      <c r="N2335" s="34" t="s">
        <v>81</v>
      </c>
    </row>
    <row r="2336" spans="1:14" ht="15.75" hidden="1" customHeight="1" outlineLevel="2" x14ac:dyDescent="0.25">
      <c r="B2336" s="33" t="str">
        <f t="shared" si="243"/>
        <v>kVAR - Circuit 92</v>
      </c>
      <c r="C2336" s="34">
        <f t="shared" si="244"/>
        <v>92</v>
      </c>
      <c r="D2336" s="28">
        <f t="shared" si="245"/>
        <v>6051</v>
      </c>
      <c r="E2336" s="27"/>
      <c r="F2336" s="29">
        <v>5187</v>
      </c>
      <c r="G2336" s="23" t="s">
        <v>144</v>
      </c>
      <c r="H2336" s="21">
        <f t="shared" si="246"/>
        <v>10950</v>
      </c>
      <c r="I2336" s="23">
        <f t="shared" si="247"/>
        <v>10951</v>
      </c>
      <c r="J2336" s="71" t="s">
        <v>420</v>
      </c>
      <c r="K2336" s="70">
        <f t="shared" si="248"/>
        <v>492</v>
      </c>
      <c r="L2336" s="34" t="s">
        <v>104</v>
      </c>
      <c r="N2336" s="34" t="s">
        <v>81</v>
      </c>
    </row>
    <row r="2337" spans="1:16" ht="15.75" hidden="1" customHeight="1" outlineLevel="2" x14ac:dyDescent="0.25">
      <c r="B2337" s="33" t="str">
        <f t="shared" si="243"/>
        <v>kVAR - Circuit 93</v>
      </c>
      <c r="C2337" s="34">
        <f t="shared" si="244"/>
        <v>93</v>
      </c>
      <c r="D2337" s="28">
        <f t="shared" si="245"/>
        <v>6052</v>
      </c>
      <c r="E2337" s="27"/>
      <c r="F2337" s="29">
        <v>5188</v>
      </c>
      <c r="G2337" s="23" t="s">
        <v>144</v>
      </c>
      <c r="H2337" s="21">
        <f t="shared" si="246"/>
        <v>10952</v>
      </c>
      <c r="I2337" s="23">
        <f t="shared" si="247"/>
        <v>10953</v>
      </c>
      <c r="J2337" s="71" t="s">
        <v>420</v>
      </c>
      <c r="K2337" s="70">
        <f t="shared" si="248"/>
        <v>493</v>
      </c>
      <c r="L2337" s="34" t="s">
        <v>104</v>
      </c>
      <c r="N2337" s="34" t="s">
        <v>81</v>
      </c>
    </row>
    <row r="2338" spans="1:16" ht="15.75" hidden="1" customHeight="1" outlineLevel="2" x14ac:dyDescent="0.25">
      <c r="B2338" s="33" t="str">
        <f t="shared" si="243"/>
        <v>kVAR - Circuit 94</v>
      </c>
      <c r="C2338" s="34">
        <f t="shared" si="244"/>
        <v>94</v>
      </c>
      <c r="D2338" s="28">
        <f t="shared" si="245"/>
        <v>6053</v>
      </c>
      <c r="E2338" s="27"/>
      <c r="F2338" s="29">
        <v>5189</v>
      </c>
      <c r="G2338" s="23" t="s">
        <v>144</v>
      </c>
      <c r="H2338" s="21">
        <f t="shared" si="246"/>
        <v>10954</v>
      </c>
      <c r="I2338" s="23">
        <f t="shared" si="247"/>
        <v>10955</v>
      </c>
      <c r="J2338" s="71" t="s">
        <v>420</v>
      </c>
      <c r="K2338" s="70">
        <f t="shared" si="248"/>
        <v>494</v>
      </c>
      <c r="L2338" s="34" t="s">
        <v>104</v>
      </c>
      <c r="N2338" s="34" t="s">
        <v>81</v>
      </c>
    </row>
    <row r="2339" spans="1:16" ht="15.75" hidden="1" customHeight="1" outlineLevel="2" x14ac:dyDescent="0.25">
      <c r="B2339" s="33" t="str">
        <f t="shared" si="243"/>
        <v>kVAR - Circuit 95</v>
      </c>
      <c r="C2339" s="34">
        <f t="shared" si="244"/>
        <v>95</v>
      </c>
      <c r="D2339" s="28">
        <f t="shared" si="245"/>
        <v>6054</v>
      </c>
      <c r="E2339" s="27"/>
      <c r="F2339" s="29">
        <v>5190</v>
      </c>
      <c r="G2339" s="23" t="s">
        <v>144</v>
      </c>
      <c r="H2339" s="21">
        <f t="shared" si="246"/>
        <v>10956</v>
      </c>
      <c r="I2339" s="23">
        <f t="shared" si="247"/>
        <v>10957</v>
      </c>
      <c r="J2339" s="71" t="s">
        <v>420</v>
      </c>
      <c r="K2339" s="70">
        <f t="shared" si="248"/>
        <v>495</v>
      </c>
      <c r="L2339" s="34" t="s">
        <v>104</v>
      </c>
      <c r="N2339" s="34" t="s">
        <v>81</v>
      </c>
    </row>
    <row r="2340" spans="1:16" ht="15.75" hidden="1" customHeight="1" outlineLevel="2" x14ac:dyDescent="0.25">
      <c r="B2340" s="33" t="str">
        <f t="shared" si="243"/>
        <v>kVAR - Circuit 96</v>
      </c>
      <c r="C2340" s="34">
        <f t="shared" si="244"/>
        <v>96</v>
      </c>
      <c r="D2340" s="28">
        <f t="shared" si="245"/>
        <v>6055</v>
      </c>
      <c r="E2340" s="27"/>
      <c r="F2340" s="29">
        <v>5191</v>
      </c>
      <c r="G2340" s="23" t="s">
        <v>144</v>
      </c>
      <c r="H2340" s="21">
        <f t="shared" si="246"/>
        <v>10958</v>
      </c>
      <c r="I2340" s="23">
        <f t="shared" si="247"/>
        <v>10959</v>
      </c>
      <c r="J2340" s="71" t="s">
        <v>420</v>
      </c>
      <c r="K2340" s="70">
        <f t="shared" si="248"/>
        <v>496</v>
      </c>
      <c r="L2340" s="34" t="s">
        <v>104</v>
      </c>
      <c r="N2340" s="34" t="s">
        <v>81</v>
      </c>
    </row>
    <row r="2341" spans="1:16" outlineLevel="1" collapsed="1" x14ac:dyDescent="0.25">
      <c r="D2341" s="28"/>
      <c r="E2341" s="27"/>
      <c r="F2341" s="29"/>
    </row>
    <row r="2342" spans="1:16" s="63" customFormat="1" outlineLevel="1" x14ac:dyDescent="0.25">
      <c r="A2342" s="65"/>
      <c r="B2342" s="33" t="s">
        <v>80</v>
      </c>
      <c r="C2342" s="33"/>
      <c r="D2342" s="28">
        <f>E2244+1</f>
        <v>6056</v>
      </c>
      <c r="E2342" s="27">
        <f>D2438</f>
        <v>6151</v>
      </c>
      <c r="F2342" s="29" t="s">
        <v>171</v>
      </c>
      <c r="G2342" s="23" t="s">
        <v>144</v>
      </c>
      <c r="H2342" s="21">
        <f>I2244+1</f>
        <v>10960</v>
      </c>
      <c r="I2342" s="23">
        <f>I2438</f>
        <v>11151</v>
      </c>
      <c r="J2342" s="71" t="s">
        <v>420</v>
      </c>
      <c r="K2342" s="70" t="s">
        <v>431</v>
      </c>
      <c r="L2342" s="34" t="s">
        <v>104</v>
      </c>
      <c r="M2342" s="34"/>
      <c r="N2342" s="34" t="s">
        <v>80</v>
      </c>
      <c r="O2342" s="34"/>
      <c r="P2342" s="33"/>
    </row>
    <row r="2343" spans="1:16" ht="15.75" hidden="1" customHeight="1" outlineLevel="2" x14ac:dyDescent="0.25">
      <c r="B2343" s="33" t="str">
        <f>CONCATENATE("kVA - Circuit ",C2343)</f>
        <v>kVA - Circuit 1</v>
      </c>
      <c r="C2343" s="34">
        <v>1</v>
      </c>
      <c r="D2343" s="28">
        <f>D2342</f>
        <v>6056</v>
      </c>
      <c r="E2343" s="27"/>
      <c r="F2343" s="29">
        <v>5096</v>
      </c>
      <c r="G2343" s="23" t="s">
        <v>144</v>
      </c>
      <c r="H2343" s="21">
        <f>H2342</f>
        <v>10960</v>
      </c>
      <c r="I2343" s="23">
        <f>+H2343+1</f>
        <v>10961</v>
      </c>
      <c r="J2343" s="71" t="s">
        <v>420</v>
      </c>
      <c r="K2343" s="70">
        <f>K2340+1</f>
        <v>497</v>
      </c>
      <c r="L2343" s="34" t="s">
        <v>104</v>
      </c>
      <c r="N2343" s="34" t="s">
        <v>80</v>
      </c>
    </row>
    <row r="2344" spans="1:16" ht="15.75" hidden="1" customHeight="1" outlineLevel="2" x14ac:dyDescent="0.25">
      <c r="B2344" s="33" t="str">
        <f t="shared" ref="B2344:B2407" si="249">CONCATENATE("kVA - Circuit ",C2344)</f>
        <v>kVA - Circuit 2</v>
      </c>
      <c r="C2344" s="34">
        <f t="shared" ref="C2344:C2375" si="250">C2343+1</f>
        <v>2</v>
      </c>
      <c r="D2344" s="28">
        <f t="shared" ref="D2344:D2375" si="251">D2343+1</f>
        <v>6057</v>
      </c>
      <c r="E2344" s="27"/>
      <c r="F2344" s="29">
        <v>5097</v>
      </c>
      <c r="G2344" s="23" t="s">
        <v>144</v>
      </c>
      <c r="H2344" s="21">
        <f>I2343+1</f>
        <v>10962</v>
      </c>
      <c r="I2344" s="23">
        <f>+H2344+1</f>
        <v>10963</v>
      </c>
      <c r="J2344" s="71" t="s">
        <v>420</v>
      </c>
      <c r="K2344" s="70">
        <f>K2343+1</f>
        <v>498</v>
      </c>
      <c r="L2344" s="34" t="s">
        <v>104</v>
      </c>
      <c r="N2344" s="34" t="s">
        <v>80</v>
      </c>
    </row>
    <row r="2345" spans="1:16" ht="15.75" hidden="1" customHeight="1" outlineLevel="2" x14ac:dyDescent="0.25">
      <c r="B2345" s="33" t="str">
        <f t="shared" si="249"/>
        <v>kVA - Circuit 3</v>
      </c>
      <c r="C2345" s="34">
        <f t="shared" si="250"/>
        <v>3</v>
      </c>
      <c r="D2345" s="28">
        <f t="shared" si="251"/>
        <v>6058</v>
      </c>
      <c r="E2345" s="27"/>
      <c r="F2345" s="29">
        <v>5098</v>
      </c>
      <c r="G2345" s="23" t="s">
        <v>144</v>
      </c>
      <c r="H2345" s="21">
        <f t="shared" ref="H2345:H2408" si="252">I2344+1</f>
        <v>10964</v>
      </c>
      <c r="I2345" s="23">
        <f t="shared" ref="I2345:I2408" si="253">+H2345+1</f>
        <v>10965</v>
      </c>
      <c r="J2345" s="71" t="s">
        <v>420</v>
      </c>
      <c r="K2345" s="70">
        <f t="shared" ref="K2345:K2408" si="254">K2344+1</f>
        <v>499</v>
      </c>
      <c r="L2345" s="34" t="s">
        <v>104</v>
      </c>
      <c r="N2345" s="34" t="s">
        <v>80</v>
      </c>
    </row>
    <row r="2346" spans="1:16" ht="15" hidden="1" customHeight="1" outlineLevel="2" x14ac:dyDescent="0.25">
      <c r="A2346" s="34"/>
      <c r="B2346" s="33" t="str">
        <f t="shared" si="249"/>
        <v>kVA - Circuit 4</v>
      </c>
      <c r="C2346" s="34">
        <f t="shared" si="250"/>
        <v>4</v>
      </c>
      <c r="D2346" s="28">
        <f t="shared" si="251"/>
        <v>6059</v>
      </c>
      <c r="E2346" s="27"/>
      <c r="F2346" s="29">
        <v>5099</v>
      </c>
      <c r="G2346" s="23" t="s">
        <v>144</v>
      </c>
      <c r="H2346" s="21">
        <f t="shared" si="252"/>
        <v>10966</v>
      </c>
      <c r="I2346" s="23">
        <f t="shared" si="253"/>
        <v>10967</v>
      </c>
      <c r="J2346" s="71" t="s">
        <v>420</v>
      </c>
      <c r="K2346" s="70">
        <f t="shared" si="254"/>
        <v>500</v>
      </c>
      <c r="L2346" s="34" t="s">
        <v>104</v>
      </c>
      <c r="N2346" s="34" t="s">
        <v>80</v>
      </c>
    </row>
    <row r="2347" spans="1:16" ht="15" hidden="1" customHeight="1" outlineLevel="2" x14ac:dyDescent="0.25">
      <c r="A2347" s="34"/>
      <c r="B2347" s="33" t="str">
        <f t="shared" si="249"/>
        <v>kVA - Circuit 5</v>
      </c>
      <c r="C2347" s="34">
        <f t="shared" si="250"/>
        <v>5</v>
      </c>
      <c r="D2347" s="28">
        <f t="shared" si="251"/>
        <v>6060</v>
      </c>
      <c r="E2347" s="27"/>
      <c r="F2347" s="29">
        <v>5100</v>
      </c>
      <c r="G2347" s="23" t="s">
        <v>144</v>
      </c>
      <c r="H2347" s="21">
        <f t="shared" si="252"/>
        <v>10968</v>
      </c>
      <c r="I2347" s="23">
        <f t="shared" si="253"/>
        <v>10969</v>
      </c>
      <c r="J2347" s="71" t="s">
        <v>420</v>
      </c>
      <c r="K2347" s="70">
        <f t="shared" si="254"/>
        <v>501</v>
      </c>
      <c r="L2347" s="34" t="s">
        <v>104</v>
      </c>
      <c r="N2347" s="34" t="s">
        <v>80</v>
      </c>
    </row>
    <row r="2348" spans="1:16" ht="15" hidden="1" customHeight="1" outlineLevel="2" x14ac:dyDescent="0.25">
      <c r="A2348" s="34"/>
      <c r="B2348" s="33" t="str">
        <f t="shared" si="249"/>
        <v>kVA - Circuit 6</v>
      </c>
      <c r="C2348" s="34">
        <f t="shared" si="250"/>
        <v>6</v>
      </c>
      <c r="D2348" s="28">
        <f t="shared" si="251"/>
        <v>6061</v>
      </c>
      <c r="E2348" s="27"/>
      <c r="F2348" s="29">
        <v>5101</v>
      </c>
      <c r="G2348" s="23" t="s">
        <v>144</v>
      </c>
      <c r="H2348" s="21">
        <f t="shared" si="252"/>
        <v>10970</v>
      </c>
      <c r="I2348" s="23">
        <f t="shared" si="253"/>
        <v>10971</v>
      </c>
      <c r="J2348" s="71" t="s">
        <v>420</v>
      </c>
      <c r="K2348" s="70">
        <f t="shared" si="254"/>
        <v>502</v>
      </c>
      <c r="L2348" s="34" t="s">
        <v>104</v>
      </c>
      <c r="N2348" s="34" t="s">
        <v>80</v>
      </c>
    </row>
    <row r="2349" spans="1:16" ht="15" hidden="1" customHeight="1" outlineLevel="2" x14ac:dyDescent="0.25">
      <c r="A2349" s="34"/>
      <c r="B2349" s="33" t="str">
        <f t="shared" si="249"/>
        <v>kVA - Circuit 7</v>
      </c>
      <c r="C2349" s="34">
        <f t="shared" si="250"/>
        <v>7</v>
      </c>
      <c r="D2349" s="28">
        <f t="shared" si="251"/>
        <v>6062</v>
      </c>
      <c r="E2349" s="27"/>
      <c r="F2349" s="29">
        <v>5102</v>
      </c>
      <c r="G2349" s="23" t="s">
        <v>144</v>
      </c>
      <c r="H2349" s="21">
        <f t="shared" si="252"/>
        <v>10972</v>
      </c>
      <c r="I2349" s="23">
        <f t="shared" si="253"/>
        <v>10973</v>
      </c>
      <c r="J2349" s="71" t="s">
        <v>420</v>
      </c>
      <c r="K2349" s="70">
        <f t="shared" si="254"/>
        <v>503</v>
      </c>
      <c r="L2349" s="34" t="s">
        <v>104</v>
      </c>
      <c r="N2349" s="34" t="s">
        <v>80</v>
      </c>
    </row>
    <row r="2350" spans="1:16" ht="15" hidden="1" customHeight="1" outlineLevel="2" x14ac:dyDescent="0.25">
      <c r="A2350" s="34"/>
      <c r="B2350" s="33" t="str">
        <f t="shared" si="249"/>
        <v>kVA - Circuit 8</v>
      </c>
      <c r="C2350" s="34">
        <f t="shared" si="250"/>
        <v>8</v>
      </c>
      <c r="D2350" s="28">
        <f t="shared" si="251"/>
        <v>6063</v>
      </c>
      <c r="E2350" s="27"/>
      <c r="F2350" s="29">
        <v>5103</v>
      </c>
      <c r="G2350" s="23" t="s">
        <v>144</v>
      </c>
      <c r="H2350" s="21">
        <f t="shared" si="252"/>
        <v>10974</v>
      </c>
      <c r="I2350" s="23">
        <f t="shared" si="253"/>
        <v>10975</v>
      </c>
      <c r="J2350" s="71" t="s">
        <v>420</v>
      </c>
      <c r="K2350" s="70">
        <f t="shared" si="254"/>
        <v>504</v>
      </c>
      <c r="L2350" s="34" t="s">
        <v>104</v>
      </c>
      <c r="N2350" s="34" t="s">
        <v>80</v>
      </c>
    </row>
    <row r="2351" spans="1:16" ht="15" hidden="1" customHeight="1" outlineLevel="2" x14ac:dyDescent="0.25">
      <c r="A2351" s="34"/>
      <c r="B2351" s="33" t="str">
        <f t="shared" si="249"/>
        <v>kVA - Circuit 9</v>
      </c>
      <c r="C2351" s="34">
        <f t="shared" si="250"/>
        <v>9</v>
      </c>
      <c r="D2351" s="28">
        <f t="shared" si="251"/>
        <v>6064</v>
      </c>
      <c r="E2351" s="27"/>
      <c r="F2351" s="29">
        <v>5104</v>
      </c>
      <c r="G2351" s="23" t="s">
        <v>144</v>
      </c>
      <c r="H2351" s="21">
        <f t="shared" si="252"/>
        <v>10976</v>
      </c>
      <c r="I2351" s="23">
        <f t="shared" si="253"/>
        <v>10977</v>
      </c>
      <c r="J2351" s="71" t="s">
        <v>420</v>
      </c>
      <c r="K2351" s="70">
        <f t="shared" si="254"/>
        <v>505</v>
      </c>
      <c r="L2351" s="34" t="s">
        <v>104</v>
      </c>
      <c r="N2351" s="34" t="s">
        <v>80</v>
      </c>
    </row>
    <row r="2352" spans="1:16" ht="15" hidden="1" customHeight="1" outlineLevel="2" x14ac:dyDescent="0.25">
      <c r="A2352" s="34"/>
      <c r="B2352" s="33" t="str">
        <f t="shared" si="249"/>
        <v>kVA - Circuit 10</v>
      </c>
      <c r="C2352" s="34">
        <f t="shared" si="250"/>
        <v>10</v>
      </c>
      <c r="D2352" s="28">
        <f t="shared" si="251"/>
        <v>6065</v>
      </c>
      <c r="E2352" s="27"/>
      <c r="F2352" s="29">
        <v>5105</v>
      </c>
      <c r="G2352" s="23" t="s">
        <v>144</v>
      </c>
      <c r="H2352" s="21">
        <f t="shared" si="252"/>
        <v>10978</v>
      </c>
      <c r="I2352" s="23">
        <f t="shared" si="253"/>
        <v>10979</v>
      </c>
      <c r="J2352" s="71" t="s">
        <v>420</v>
      </c>
      <c r="K2352" s="70">
        <f t="shared" si="254"/>
        <v>506</v>
      </c>
      <c r="L2352" s="34" t="s">
        <v>104</v>
      </c>
      <c r="N2352" s="34" t="s">
        <v>80</v>
      </c>
    </row>
    <row r="2353" spans="1:14" ht="15" hidden="1" customHeight="1" outlineLevel="2" x14ac:dyDescent="0.25">
      <c r="A2353" s="34"/>
      <c r="B2353" s="33" t="str">
        <f t="shared" si="249"/>
        <v>kVA - Circuit 11</v>
      </c>
      <c r="C2353" s="34">
        <f t="shared" si="250"/>
        <v>11</v>
      </c>
      <c r="D2353" s="28">
        <f t="shared" si="251"/>
        <v>6066</v>
      </c>
      <c r="E2353" s="27"/>
      <c r="F2353" s="29">
        <v>5106</v>
      </c>
      <c r="G2353" s="23" t="s">
        <v>144</v>
      </c>
      <c r="H2353" s="21">
        <f t="shared" si="252"/>
        <v>10980</v>
      </c>
      <c r="I2353" s="23">
        <f t="shared" si="253"/>
        <v>10981</v>
      </c>
      <c r="J2353" s="71" t="s">
        <v>420</v>
      </c>
      <c r="K2353" s="70">
        <f t="shared" si="254"/>
        <v>507</v>
      </c>
      <c r="L2353" s="34" t="s">
        <v>104</v>
      </c>
      <c r="N2353" s="34" t="s">
        <v>80</v>
      </c>
    </row>
    <row r="2354" spans="1:14" ht="15" hidden="1" customHeight="1" outlineLevel="2" x14ac:dyDescent="0.25">
      <c r="A2354" s="34"/>
      <c r="B2354" s="33" t="str">
        <f t="shared" si="249"/>
        <v>kVA - Circuit 12</v>
      </c>
      <c r="C2354" s="34">
        <f t="shared" si="250"/>
        <v>12</v>
      </c>
      <c r="D2354" s="28">
        <f t="shared" si="251"/>
        <v>6067</v>
      </c>
      <c r="E2354" s="27"/>
      <c r="F2354" s="29">
        <v>5107</v>
      </c>
      <c r="G2354" s="23" t="s">
        <v>144</v>
      </c>
      <c r="H2354" s="21">
        <f t="shared" si="252"/>
        <v>10982</v>
      </c>
      <c r="I2354" s="23">
        <f t="shared" si="253"/>
        <v>10983</v>
      </c>
      <c r="J2354" s="71" t="s">
        <v>420</v>
      </c>
      <c r="K2354" s="70">
        <f t="shared" si="254"/>
        <v>508</v>
      </c>
      <c r="L2354" s="34" t="s">
        <v>104</v>
      </c>
      <c r="N2354" s="34" t="s">
        <v>80</v>
      </c>
    </row>
    <row r="2355" spans="1:14" ht="15" hidden="1" customHeight="1" outlineLevel="2" x14ac:dyDescent="0.25">
      <c r="A2355" s="34"/>
      <c r="B2355" s="33" t="str">
        <f t="shared" si="249"/>
        <v>kVA - Circuit 13</v>
      </c>
      <c r="C2355" s="34">
        <f t="shared" si="250"/>
        <v>13</v>
      </c>
      <c r="D2355" s="28">
        <f t="shared" si="251"/>
        <v>6068</v>
      </c>
      <c r="E2355" s="27"/>
      <c r="F2355" s="29">
        <v>5108</v>
      </c>
      <c r="G2355" s="23" t="s">
        <v>144</v>
      </c>
      <c r="H2355" s="21">
        <f t="shared" si="252"/>
        <v>10984</v>
      </c>
      <c r="I2355" s="23">
        <f t="shared" si="253"/>
        <v>10985</v>
      </c>
      <c r="J2355" s="71" t="s">
        <v>420</v>
      </c>
      <c r="K2355" s="70">
        <f t="shared" si="254"/>
        <v>509</v>
      </c>
      <c r="L2355" s="34" t="s">
        <v>104</v>
      </c>
      <c r="N2355" s="34" t="s">
        <v>80</v>
      </c>
    </row>
    <row r="2356" spans="1:14" ht="15" hidden="1" customHeight="1" outlineLevel="2" x14ac:dyDescent="0.25">
      <c r="A2356" s="34"/>
      <c r="B2356" s="33" t="str">
        <f t="shared" si="249"/>
        <v>kVA - Circuit 14</v>
      </c>
      <c r="C2356" s="34">
        <f t="shared" si="250"/>
        <v>14</v>
      </c>
      <c r="D2356" s="28">
        <f t="shared" si="251"/>
        <v>6069</v>
      </c>
      <c r="E2356" s="27"/>
      <c r="F2356" s="29">
        <v>5109</v>
      </c>
      <c r="G2356" s="23" t="s">
        <v>144</v>
      </c>
      <c r="H2356" s="21">
        <f t="shared" si="252"/>
        <v>10986</v>
      </c>
      <c r="I2356" s="23">
        <f t="shared" si="253"/>
        <v>10987</v>
      </c>
      <c r="J2356" s="71" t="s">
        <v>420</v>
      </c>
      <c r="K2356" s="70">
        <f t="shared" si="254"/>
        <v>510</v>
      </c>
      <c r="L2356" s="34" t="s">
        <v>104</v>
      </c>
      <c r="N2356" s="34" t="s">
        <v>80</v>
      </c>
    </row>
    <row r="2357" spans="1:14" ht="15" hidden="1" customHeight="1" outlineLevel="2" x14ac:dyDescent="0.25">
      <c r="A2357" s="34"/>
      <c r="B2357" s="33" t="str">
        <f t="shared" si="249"/>
        <v>kVA - Circuit 15</v>
      </c>
      <c r="C2357" s="34">
        <f t="shared" si="250"/>
        <v>15</v>
      </c>
      <c r="D2357" s="28">
        <f t="shared" si="251"/>
        <v>6070</v>
      </c>
      <c r="E2357" s="27"/>
      <c r="F2357" s="29">
        <v>5110</v>
      </c>
      <c r="G2357" s="23" t="s">
        <v>144</v>
      </c>
      <c r="H2357" s="21">
        <f t="shared" si="252"/>
        <v>10988</v>
      </c>
      <c r="I2357" s="23">
        <f t="shared" si="253"/>
        <v>10989</v>
      </c>
      <c r="J2357" s="71" t="s">
        <v>420</v>
      </c>
      <c r="K2357" s="70">
        <f t="shared" si="254"/>
        <v>511</v>
      </c>
      <c r="L2357" s="34" t="s">
        <v>104</v>
      </c>
      <c r="N2357" s="34" t="s">
        <v>80</v>
      </c>
    </row>
    <row r="2358" spans="1:14" ht="15" hidden="1" customHeight="1" outlineLevel="2" x14ac:dyDescent="0.25">
      <c r="A2358" s="34"/>
      <c r="B2358" s="33" t="str">
        <f t="shared" si="249"/>
        <v>kVA - Circuit 16</v>
      </c>
      <c r="C2358" s="34">
        <f t="shared" si="250"/>
        <v>16</v>
      </c>
      <c r="D2358" s="28">
        <f t="shared" si="251"/>
        <v>6071</v>
      </c>
      <c r="E2358" s="27"/>
      <c r="F2358" s="29">
        <v>5111</v>
      </c>
      <c r="G2358" s="23" t="s">
        <v>144</v>
      </c>
      <c r="H2358" s="21">
        <f t="shared" si="252"/>
        <v>10990</v>
      </c>
      <c r="I2358" s="23">
        <f t="shared" si="253"/>
        <v>10991</v>
      </c>
      <c r="J2358" s="71" t="s">
        <v>420</v>
      </c>
      <c r="K2358" s="70">
        <f t="shared" si="254"/>
        <v>512</v>
      </c>
      <c r="L2358" s="34" t="s">
        <v>104</v>
      </c>
      <c r="N2358" s="34" t="s">
        <v>80</v>
      </c>
    </row>
    <row r="2359" spans="1:14" ht="15" hidden="1" customHeight="1" outlineLevel="2" x14ac:dyDescent="0.25">
      <c r="A2359" s="34"/>
      <c r="B2359" s="33" t="str">
        <f t="shared" si="249"/>
        <v>kVA - Circuit 17</v>
      </c>
      <c r="C2359" s="34">
        <f t="shared" si="250"/>
        <v>17</v>
      </c>
      <c r="D2359" s="28">
        <f t="shared" si="251"/>
        <v>6072</v>
      </c>
      <c r="E2359" s="27"/>
      <c r="F2359" s="29">
        <v>5112</v>
      </c>
      <c r="G2359" s="23" t="s">
        <v>144</v>
      </c>
      <c r="H2359" s="21">
        <f t="shared" si="252"/>
        <v>10992</v>
      </c>
      <c r="I2359" s="23">
        <f t="shared" si="253"/>
        <v>10993</v>
      </c>
      <c r="J2359" s="71" t="s">
        <v>420</v>
      </c>
      <c r="K2359" s="70">
        <f t="shared" si="254"/>
        <v>513</v>
      </c>
      <c r="L2359" s="34" t="s">
        <v>104</v>
      </c>
      <c r="N2359" s="34" t="s">
        <v>80</v>
      </c>
    </row>
    <row r="2360" spans="1:14" ht="15" hidden="1" customHeight="1" outlineLevel="2" x14ac:dyDescent="0.25">
      <c r="A2360" s="34"/>
      <c r="B2360" s="33" t="str">
        <f t="shared" si="249"/>
        <v>kVA - Circuit 18</v>
      </c>
      <c r="C2360" s="34">
        <f t="shared" si="250"/>
        <v>18</v>
      </c>
      <c r="D2360" s="28">
        <f t="shared" si="251"/>
        <v>6073</v>
      </c>
      <c r="E2360" s="27"/>
      <c r="F2360" s="29">
        <v>5113</v>
      </c>
      <c r="G2360" s="23" t="s">
        <v>144</v>
      </c>
      <c r="H2360" s="21">
        <f t="shared" si="252"/>
        <v>10994</v>
      </c>
      <c r="I2360" s="23">
        <f t="shared" si="253"/>
        <v>10995</v>
      </c>
      <c r="J2360" s="71" t="s">
        <v>420</v>
      </c>
      <c r="K2360" s="70">
        <f t="shared" si="254"/>
        <v>514</v>
      </c>
      <c r="L2360" s="34" t="s">
        <v>104</v>
      </c>
      <c r="N2360" s="34" t="s">
        <v>80</v>
      </c>
    </row>
    <row r="2361" spans="1:14" ht="15" hidden="1" customHeight="1" outlineLevel="2" x14ac:dyDescent="0.25">
      <c r="A2361" s="34"/>
      <c r="B2361" s="33" t="str">
        <f t="shared" si="249"/>
        <v>kVA - Circuit 19</v>
      </c>
      <c r="C2361" s="34">
        <f t="shared" si="250"/>
        <v>19</v>
      </c>
      <c r="D2361" s="28">
        <f t="shared" si="251"/>
        <v>6074</v>
      </c>
      <c r="E2361" s="27"/>
      <c r="F2361" s="29">
        <v>5114</v>
      </c>
      <c r="G2361" s="23" t="s">
        <v>144</v>
      </c>
      <c r="H2361" s="21">
        <f t="shared" si="252"/>
        <v>10996</v>
      </c>
      <c r="I2361" s="23">
        <f t="shared" si="253"/>
        <v>10997</v>
      </c>
      <c r="J2361" s="71" t="s">
        <v>420</v>
      </c>
      <c r="K2361" s="70">
        <f t="shared" si="254"/>
        <v>515</v>
      </c>
      <c r="L2361" s="34" t="s">
        <v>104</v>
      </c>
      <c r="N2361" s="34" t="s">
        <v>80</v>
      </c>
    </row>
    <row r="2362" spans="1:14" ht="15" hidden="1" customHeight="1" outlineLevel="2" x14ac:dyDescent="0.25">
      <c r="A2362" s="34"/>
      <c r="B2362" s="33" t="str">
        <f t="shared" si="249"/>
        <v>kVA - Circuit 20</v>
      </c>
      <c r="C2362" s="34">
        <f t="shared" si="250"/>
        <v>20</v>
      </c>
      <c r="D2362" s="28">
        <f t="shared" si="251"/>
        <v>6075</v>
      </c>
      <c r="E2362" s="27"/>
      <c r="F2362" s="29">
        <v>5115</v>
      </c>
      <c r="G2362" s="23" t="s">
        <v>144</v>
      </c>
      <c r="H2362" s="21">
        <f t="shared" si="252"/>
        <v>10998</v>
      </c>
      <c r="I2362" s="23">
        <f t="shared" si="253"/>
        <v>10999</v>
      </c>
      <c r="J2362" s="71" t="s">
        <v>420</v>
      </c>
      <c r="K2362" s="70">
        <f t="shared" si="254"/>
        <v>516</v>
      </c>
      <c r="L2362" s="34" t="s">
        <v>104</v>
      </c>
      <c r="N2362" s="34" t="s">
        <v>80</v>
      </c>
    </row>
    <row r="2363" spans="1:14" ht="15" hidden="1" customHeight="1" outlineLevel="2" x14ac:dyDescent="0.25">
      <c r="A2363" s="34"/>
      <c r="B2363" s="33" t="str">
        <f t="shared" si="249"/>
        <v>kVA - Circuit 21</v>
      </c>
      <c r="C2363" s="34">
        <f t="shared" si="250"/>
        <v>21</v>
      </c>
      <c r="D2363" s="28">
        <f t="shared" si="251"/>
        <v>6076</v>
      </c>
      <c r="E2363" s="27"/>
      <c r="F2363" s="29">
        <v>5116</v>
      </c>
      <c r="G2363" s="23" t="s">
        <v>144</v>
      </c>
      <c r="H2363" s="21">
        <f t="shared" si="252"/>
        <v>11000</v>
      </c>
      <c r="I2363" s="23">
        <f t="shared" si="253"/>
        <v>11001</v>
      </c>
      <c r="J2363" s="71" t="s">
        <v>420</v>
      </c>
      <c r="K2363" s="70">
        <f t="shared" si="254"/>
        <v>517</v>
      </c>
      <c r="L2363" s="34" t="s">
        <v>104</v>
      </c>
      <c r="N2363" s="34" t="s">
        <v>80</v>
      </c>
    </row>
    <row r="2364" spans="1:14" ht="15" hidden="1" customHeight="1" outlineLevel="2" x14ac:dyDescent="0.25">
      <c r="A2364" s="34"/>
      <c r="B2364" s="33" t="str">
        <f t="shared" si="249"/>
        <v>kVA - Circuit 22</v>
      </c>
      <c r="C2364" s="34">
        <f t="shared" si="250"/>
        <v>22</v>
      </c>
      <c r="D2364" s="28">
        <f t="shared" si="251"/>
        <v>6077</v>
      </c>
      <c r="E2364" s="27"/>
      <c r="F2364" s="29">
        <v>5117</v>
      </c>
      <c r="G2364" s="23" t="s">
        <v>144</v>
      </c>
      <c r="H2364" s="21">
        <f t="shared" si="252"/>
        <v>11002</v>
      </c>
      <c r="I2364" s="23">
        <f t="shared" si="253"/>
        <v>11003</v>
      </c>
      <c r="J2364" s="71" t="s">
        <v>420</v>
      </c>
      <c r="K2364" s="70">
        <f t="shared" si="254"/>
        <v>518</v>
      </c>
      <c r="L2364" s="34" t="s">
        <v>104</v>
      </c>
      <c r="N2364" s="34" t="s">
        <v>80</v>
      </c>
    </row>
    <row r="2365" spans="1:14" ht="15" hidden="1" customHeight="1" outlineLevel="2" x14ac:dyDescent="0.25">
      <c r="A2365" s="34"/>
      <c r="B2365" s="33" t="str">
        <f t="shared" si="249"/>
        <v>kVA - Circuit 23</v>
      </c>
      <c r="C2365" s="34">
        <f t="shared" si="250"/>
        <v>23</v>
      </c>
      <c r="D2365" s="28">
        <f t="shared" si="251"/>
        <v>6078</v>
      </c>
      <c r="E2365" s="27"/>
      <c r="F2365" s="29">
        <v>5118</v>
      </c>
      <c r="G2365" s="23" t="s">
        <v>144</v>
      </c>
      <c r="H2365" s="21">
        <f t="shared" si="252"/>
        <v>11004</v>
      </c>
      <c r="I2365" s="23">
        <f t="shared" si="253"/>
        <v>11005</v>
      </c>
      <c r="J2365" s="71" t="s">
        <v>420</v>
      </c>
      <c r="K2365" s="70">
        <f t="shared" si="254"/>
        <v>519</v>
      </c>
      <c r="L2365" s="34" t="s">
        <v>104</v>
      </c>
      <c r="N2365" s="34" t="s">
        <v>80</v>
      </c>
    </row>
    <row r="2366" spans="1:14" ht="15" hidden="1" customHeight="1" outlineLevel="2" x14ac:dyDescent="0.25">
      <c r="A2366" s="34"/>
      <c r="B2366" s="33" t="str">
        <f t="shared" si="249"/>
        <v>kVA - Circuit 24</v>
      </c>
      <c r="C2366" s="34">
        <f t="shared" si="250"/>
        <v>24</v>
      </c>
      <c r="D2366" s="28">
        <f t="shared" si="251"/>
        <v>6079</v>
      </c>
      <c r="E2366" s="27"/>
      <c r="F2366" s="29">
        <v>5119</v>
      </c>
      <c r="G2366" s="23" t="s">
        <v>144</v>
      </c>
      <c r="H2366" s="21">
        <f t="shared" si="252"/>
        <v>11006</v>
      </c>
      <c r="I2366" s="23">
        <f t="shared" si="253"/>
        <v>11007</v>
      </c>
      <c r="J2366" s="71" t="s">
        <v>420</v>
      </c>
      <c r="K2366" s="70">
        <f t="shared" si="254"/>
        <v>520</v>
      </c>
      <c r="L2366" s="34" t="s">
        <v>104</v>
      </c>
      <c r="N2366" s="34" t="s">
        <v>80</v>
      </c>
    </row>
    <row r="2367" spans="1:14" ht="15" hidden="1" customHeight="1" outlineLevel="2" x14ac:dyDescent="0.25">
      <c r="A2367" s="34"/>
      <c r="B2367" s="33" t="str">
        <f t="shared" si="249"/>
        <v>kVA - Circuit 25</v>
      </c>
      <c r="C2367" s="34">
        <f t="shared" si="250"/>
        <v>25</v>
      </c>
      <c r="D2367" s="28">
        <f t="shared" si="251"/>
        <v>6080</v>
      </c>
      <c r="E2367" s="27"/>
      <c r="F2367" s="29">
        <v>5120</v>
      </c>
      <c r="G2367" s="23" t="s">
        <v>144</v>
      </c>
      <c r="H2367" s="21">
        <f t="shared" si="252"/>
        <v>11008</v>
      </c>
      <c r="I2367" s="23">
        <f t="shared" si="253"/>
        <v>11009</v>
      </c>
      <c r="J2367" s="71" t="s">
        <v>420</v>
      </c>
      <c r="K2367" s="70">
        <f t="shared" si="254"/>
        <v>521</v>
      </c>
      <c r="L2367" s="34" t="s">
        <v>104</v>
      </c>
      <c r="N2367" s="34" t="s">
        <v>80</v>
      </c>
    </row>
    <row r="2368" spans="1:14" ht="15" hidden="1" customHeight="1" outlineLevel="2" x14ac:dyDescent="0.25">
      <c r="A2368" s="34"/>
      <c r="B2368" s="33" t="str">
        <f t="shared" si="249"/>
        <v>kVA - Circuit 26</v>
      </c>
      <c r="C2368" s="34">
        <f t="shared" si="250"/>
        <v>26</v>
      </c>
      <c r="D2368" s="28">
        <f t="shared" si="251"/>
        <v>6081</v>
      </c>
      <c r="E2368" s="27"/>
      <c r="F2368" s="29">
        <v>5121</v>
      </c>
      <c r="G2368" s="23" t="s">
        <v>144</v>
      </c>
      <c r="H2368" s="21">
        <f t="shared" si="252"/>
        <v>11010</v>
      </c>
      <c r="I2368" s="23">
        <f t="shared" si="253"/>
        <v>11011</v>
      </c>
      <c r="J2368" s="71" t="s">
        <v>420</v>
      </c>
      <c r="K2368" s="70">
        <f t="shared" si="254"/>
        <v>522</v>
      </c>
      <c r="L2368" s="34" t="s">
        <v>104</v>
      </c>
      <c r="N2368" s="34" t="s">
        <v>80</v>
      </c>
    </row>
    <row r="2369" spans="1:14" ht="15" hidden="1" customHeight="1" outlineLevel="2" x14ac:dyDescent="0.25">
      <c r="A2369" s="34"/>
      <c r="B2369" s="33" t="str">
        <f t="shared" si="249"/>
        <v>kVA - Circuit 27</v>
      </c>
      <c r="C2369" s="34">
        <f t="shared" si="250"/>
        <v>27</v>
      </c>
      <c r="D2369" s="28">
        <f t="shared" si="251"/>
        <v>6082</v>
      </c>
      <c r="E2369" s="27"/>
      <c r="F2369" s="29">
        <v>5122</v>
      </c>
      <c r="G2369" s="23" t="s">
        <v>144</v>
      </c>
      <c r="H2369" s="21">
        <f t="shared" si="252"/>
        <v>11012</v>
      </c>
      <c r="I2369" s="23">
        <f t="shared" si="253"/>
        <v>11013</v>
      </c>
      <c r="J2369" s="71" t="s">
        <v>420</v>
      </c>
      <c r="K2369" s="70">
        <f t="shared" si="254"/>
        <v>523</v>
      </c>
      <c r="L2369" s="34" t="s">
        <v>104</v>
      </c>
      <c r="N2369" s="34" t="s">
        <v>80</v>
      </c>
    </row>
    <row r="2370" spans="1:14" ht="15" hidden="1" customHeight="1" outlineLevel="2" x14ac:dyDescent="0.25">
      <c r="A2370" s="34"/>
      <c r="B2370" s="33" t="str">
        <f t="shared" si="249"/>
        <v>kVA - Circuit 28</v>
      </c>
      <c r="C2370" s="34">
        <f t="shared" si="250"/>
        <v>28</v>
      </c>
      <c r="D2370" s="28">
        <f t="shared" si="251"/>
        <v>6083</v>
      </c>
      <c r="E2370" s="27"/>
      <c r="F2370" s="29">
        <v>5123</v>
      </c>
      <c r="G2370" s="23" t="s">
        <v>144</v>
      </c>
      <c r="H2370" s="21">
        <f t="shared" si="252"/>
        <v>11014</v>
      </c>
      <c r="I2370" s="23">
        <f t="shared" si="253"/>
        <v>11015</v>
      </c>
      <c r="J2370" s="71" t="s">
        <v>420</v>
      </c>
      <c r="K2370" s="70">
        <f t="shared" si="254"/>
        <v>524</v>
      </c>
      <c r="L2370" s="34" t="s">
        <v>104</v>
      </c>
      <c r="N2370" s="34" t="s">
        <v>80</v>
      </c>
    </row>
    <row r="2371" spans="1:14" ht="15" hidden="1" customHeight="1" outlineLevel="2" x14ac:dyDescent="0.25">
      <c r="A2371" s="34"/>
      <c r="B2371" s="33" t="str">
        <f t="shared" si="249"/>
        <v>kVA - Circuit 29</v>
      </c>
      <c r="C2371" s="34">
        <f t="shared" si="250"/>
        <v>29</v>
      </c>
      <c r="D2371" s="28">
        <f t="shared" si="251"/>
        <v>6084</v>
      </c>
      <c r="E2371" s="27"/>
      <c r="F2371" s="29">
        <v>5124</v>
      </c>
      <c r="G2371" s="23" t="s">
        <v>144</v>
      </c>
      <c r="H2371" s="21">
        <f t="shared" si="252"/>
        <v>11016</v>
      </c>
      <c r="I2371" s="23">
        <f t="shared" si="253"/>
        <v>11017</v>
      </c>
      <c r="J2371" s="71" t="s">
        <v>420</v>
      </c>
      <c r="K2371" s="70">
        <f t="shared" si="254"/>
        <v>525</v>
      </c>
      <c r="L2371" s="34" t="s">
        <v>104</v>
      </c>
      <c r="N2371" s="34" t="s">
        <v>80</v>
      </c>
    </row>
    <row r="2372" spans="1:14" ht="15" hidden="1" customHeight="1" outlineLevel="2" x14ac:dyDescent="0.25">
      <c r="A2372" s="34"/>
      <c r="B2372" s="33" t="str">
        <f t="shared" si="249"/>
        <v>kVA - Circuit 30</v>
      </c>
      <c r="C2372" s="34">
        <f t="shared" si="250"/>
        <v>30</v>
      </c>
      <c r="D2372" s="28">
        <f t="shared" si="251"/>
        <v>6085</v>
      </c>
      <c r="E2372" s="27"/>
      <c r="F2372" s="29">
        <v>5125</v>
      </c>
      <c r="G2372" s="23" t="s">
        <v>144</v>
      </c>
      <c r="H2372" s="21">
        <f t="shared" si="252"/>
        <v>11018</v>
      </c>
      <c r="I2372" s="23">
        <f t="shared" si="253"/>
        <v>11019</v>
      </c>
      <c r="J2372" s="71" t="s">
        <v>420</v>
      </c>
      <c r="K2372" s="70">
        <f t="shared" si="254"/>
        <v>526</v>
      </c>
      <c r="L2372" s="34" t="s">
        <v>104</v>
      </c>
      <c r="N2372" s="34" t="s">
        <v>80</v>
      </c>
    </row>
    <row r="2373" spans="1:14" ht="15" hidden="1" customHeight="1" outlineLevel="2" x14ac:dyDescent="0.25">
      <c r="A2373" s="34"/>
      <c r="B2373" s="33" t="str">
        <f t="shared" si="249"/>
        <v>kVA - Circuit 31</v>
      </c>
      <c r="C2373" s="34">
        <f t="shared" si="250"/>
        <v>31</v>
      </c>
      <c r="D2373" s="28">
        <f t="shared" si="251"/>
        <v>6086</v>
      </c>
      <c r="E2373" s="27"/>
      <c r="F2373" s="29">
        <v>5126</v>
      </c>
      <c r="G2373" s="23" t="s">
        <v>144</v>
      </c>
      <c r="H2373" s="21">
        <f t="shared" si="252"/>
        <v>11020</v>
      </c>
      <c r="I2373" s="23">
        <f t="shared" si="253"/>
        <v>11021</v>
      </c>
      <c r="J2373" s="71" t="s">
        <v>420</v>
      </c>
      <c r="K2373" s="70">
        <f t="shared" si="254"/>
        <v>527</v>
      </c>
      <c r="L2373" s="34" t="s">
        <v>104</v>
      </c>
      <c r="N2373" s="34" t="s">
        <v>80</v>
      </c>
    </row>
    <row r="2374" spans="1:14" ht="15" hidden="1" customHeight="1" outlineLevel="2" x14ac:dyDescent="0.25">
      <c r="A2374" s="34"/>
      <c r="B2374" s="33" t="str">
        <f t="shared" si="249"/>
        <v>kVA - Circuit 32</v>
      </c>
      <c r="C2374" s="34">
        <f t="shared" si="250"/>
        <v>32</v>
      </c>
      <c r="D2374" s="28">
        <f t="shared" si="251"/>
        <v>6087</v>
      </c>
      <c r="E2374" s="27"/>
      <c r="F2374" s="29">
        <v>5127</v>
      </c>
      <c r="G2374" s="23" t="s">
        <v>144</v>
      </c>
      <c r="H2374" s="21">
        <f t="shared" si="252"/>
        <v>11022</v>
      </c>
      <c r="I2374" s="23">
        <f t="shared" si="253"/>
        <v>11023</v>
      </c>
      <c r="J2374" s="71" t="s">
        <v>420</v>
      </c>
      <c r="K2374" s="70">
        <f t="shared" si="254"/>
        <v>528</v>
      </c>
      <c r="L2374" s="34" t="s">
        <v>104</v>
      </c>
      <c r="N2374" s="34" t="s">
        <v>80</v>
      </c>
    </row>
    <row r="2375" spans="1:14" ht="15" hidden="1" customHeight="1" outlineLevel="2" x14ac:dyDescent="0.25">
      <c r="A2375" s="34"/>
      <c r="B2375" s="33" t="str">
        <f t="shared" si="249"/>
        <v>kVA - Circuit 33</v>
      </c>
      <c r="C2375" s="34">
        <f t="shared" si="250"/>
        <v>33</v>
      </c>
      <c r="D2375" s="28">
        <f t="shared" si="251"/>
        <v>6088</v>
      </c>
      <c r="E2375" s="27"/>
      <c r="F2375" s="29">
        <v>5128</v>
      </c>
      <c r="G2375" s="23" t="s">
        <v>144</v>
      </c>
      <c r="H2375" s="21">
        <f t="shared" si="252"/>
        <v>11024</v>
      </c>
      <c r="I2375" s="23">
        <f t="shared" si="253"/>
        <v>11025</v>
      </c>
      <c r="J2375" s="71" t="s">
        <v>420</v>
      </c>
      <c r="K2375" s="70">
        <f t="shared" si="254"/>
        <v>529</v>
      </c>
      <c r="L2375" s="34" t="s">
        <v>104</v>
      </c>
      <c r="N2375" s="34" t="s">
        <v>80</v>
      </c>
    </row>
    <row r="2376" spans="1:14" ht="15" hidden="1" customHeight="1" outlineLevel="2" x14ac:dyDescent="0.25">
      <c r="A2376" s="34"/>
      <c r="B2376" s="33" t="str">
        <f t="shared" si="249"/>
        <v>kVA - Circuit 34</v>
      </c>
      <c r="C2376" s="34">
        <f t="shared" ref="C2376:C2407" si="255">C2375+1</f>
        <v>34</v>
      </c>
      <c r="D2376" s="28">
        <f t="shared" ref="D2376:D2407" si="256">D2375+1</f>
        <v>6089</v>
      </c>
      <c r="E2376" s="27"/>
      <c r="F2376" s="29">
        <v>5129</v>
      </c>
      <c r="G2376" s="23" t="s">
        <v>144</v>
      </c>
      <c r="H2376" s="21">
        <f t="shared" si="252"/>
        <v>11026</v>
      </c>
      <c r="I2376" s="23">
        <f t="shared" si="253"/>
        <v>11027</v>
      </c>
      <c r="J2376" s="71" t="s">
        <v>420</v>
      </c>
      <c r="K2376" s="70">
        <f t="shared" si="254"/>
        <v>530</v>
      </c>
      <c r="L2376" s="34" t="s">
        <v>104</v>
      </c>
      <c r="N2376" s="34" t="s">
        <v>80</v>
      </c>
    </row>
    <row r="2377" spans="1:14" ht="15" hidden="1" customHeight="1" outlineLevel="2" x14ac:dyDescent="0.25">
      <c r="A2377" s="34"/>
      <c r="B2377" s="33" t="str">
        <f t="shared" si="249"/>
        <v>kVA - Circuit 35</v>
      </c>
      <c r="C2377" s="34">
        <f t="shared" si="255"/>
        <v>35</v>
      </c>
      <c r="D2377" s="28">
        <f t="shared" si="256"/>
        <v>6090</v>
      </c>
      <c r="E2377" s="27"/>
      <c r="F2377" s="29">
        <v>5130</v>
      </c>
      <c r="G2377" s="23" t="s">
        <v>144</v>
      </c>
      <c r="H2377" s="21">
        <f t="shared" si="252"/>
        <v>11028</v>
      </c>
      <c r="I2377" s="23">
        <f t="shared" si="253"/>
        <v>11029</v>
      </c>
      <c r="J2377" s="71" t="s">
        <v>420</v>
      </c>
      <c r="K2377" s="70">
        <f t="shared" si="254"/>
        <v>531</v>
      </c>
      <c r="L2377" s="34" t="s">
        <v>104</v>
      </c>
      <c r="N2377" s="34" t="s">
        <v>80</v>
      </c>
    </row>
    <row r="2378" spans="1:14" ht="15" hidden="1" customHeight="1" outlineLevel="2" x14ac:dyDescent="0.25">
      <c r="A2378" s="34"/>
      <c r="B2378" s="33" t="str">
        <f t="shared" si="249"/>
        <v>kVA - Circuit 36</v>
      </c>
      <c r="C2378" s="34">
        <f t="shared" si="255"/>
        <v>36</v>
      </c>
      <c r="D2378" s="28">
        <f t="shared" si="256"/>
        <v>6091</v>
      </c>
      <c r="E2378" s="27"/>
      <c r="F2378" s="29">
        <v>5131</v>
      </c>
      <c r="G2378" s="23" t="s">
        <v>144</v>
      </c>
      <c r="H2378" s="21">
        <f t="shared" si="252"/>
        <v>11030</v>
      </c>
      <c r="I2378" s="23">
        <f t="shared" si="253"/>
        <v>11031</v>
      </c>
      <c r="J2378" s="71" t="s">
        <v>420</v>
      </c>
      <c r="K2378" s="70">
        <f t="shared" si="254"/>
        <v>532</v>
      </c>
      <c r="L2378" s="34" t="s">
        <v>104</v>
      </c>
      <c r="N2378" s="34" t="s">
        <v>80</v>
      </c>
    </row>
    <row r="2379" spans="1:14" ht="15" hidden="1" customHeight="1" outlineLevel="2" x14ac:dyDescent="0.25">
      <c r="A2379" s="34"/>
      <c r="B2379" s="33" t="str">
        <f t="shared" si="249"/>
        <v>kVA - Circuit 37</v>
      </c>
      <c r="C2379" s="34">
        <f t="shared" si="255"/>
        <v>37</v>
      </c>
      <c r="D2379" s="28">
        <f t="shared" si="256"/>
        <v>6092</v>
      </c>
      <c r="E2379" s="27"/>
      <c r="F2379" s="29">
        <v>5132</v>
      </c>
      <c r="G2379" s="23" t="s">
        <v>144</v>
      </c>
      <c r="H2379" s="21">
        <f t="shared" si="252"/>
        <v>11032</v>
      </c>
      <c r="I2379" s="23">
        <f t="shared" si="253"/>
        <v>11033</v>
      </c>
      <c r="J2379" s="71" t="s">
        <v>420</v>
      </c>
      <c r="K2379" s="70">
        <f t="shared" si="254"/>
        <v>533</v>
      </c>
      <c r="L2379" s="34" t="s">
        <v>104</v>
      </c>
      <c r="N2379" s="34" t="s">
        <v>80</v>
      </c>
    </row>
    <row r="2380" spans="1:14" ht="15" hidden="1" customHeight="1" outlineLevel="2" x14ac:dyDescent="0.25">
      <c r="A2380" s="34"/>
      <c r="B2380" s="33" t="str">
        <f t="shared" si="249"/>
        <v>kVA - Circuit 38</v>
      </c>
      <c r="C2380" s="34">
        <f t="shared" si="255"/>
        <v>38</v>
      </c>
      <c r="D2380" s="28">
        <f t="shared" si="256"/>
        <v>6093</v>
      </c>
      <c r="E2380" s="27"/>
      <c r="F2380" s="29">
        <v>5133</v>
      </c>
      <c r="G2380" s="23" t="s">
        <v>144</v>
      </c>
      <c r="H2380" s="21">
        <f t="shared" si="252"/>
        <v>11034</v>
      </c>
      <c r="I2380" s="23">
        <f t="shared" si="253"/>
        <v>11035</v>
      </c>
      <c r="J2380" s="71" t="s">
        <v>420</v>
      </c>
      <c r="K2380" s="70">
        <f t="shared" si="254"/>
        <v>534</v>
      </c>
      <c r="L2380" s="34" t="s">
        <v>104</v>
      </c>
      <c r="N2380" s="34" t="s">
        <v>80</v>
      </c>
    </row>
    <row r="2381" spans="1:14" ht="15" hidden="1" customHeight="1" outlineLevel="2" x14ac:dyDescent="0.25">
      <c r="A2381" s="34"/>
      <c r="B2381" s="33" t="str">
        <f t="shared" si="249"/>
        <v>kVA - Circuit 39</v>
      </c>
      <c r="C2381" s="34">
        <f t="shared" si="255"/>
        <v>39</v>
      </c>
      <c r="D2381" s="28">
        <f t="shared" si="256"/>
        <v>6094</v>
      </c>
      <c r="E2381" s="27"/>
      <c r="F2381" s="29">
        <v>5134</v>
      </c>
      <c r="G2381" s="23" t="s">
        <v>144</v>
      </c>
      <c r="H2381" s="21">
        <f t="shared" si="252"/>
        <v>11036</v>
      </c>
      <c r="I2381" s="23">
        <f t="shared" si="253"/>
        <v>11037</v>
      </c>
      <c r="J2381" s="71" t="s">
        <v>420</v>
      </c>
      <c r="K2381" s="70">
        <f t="shared" si="254"/>
        <v>535</v>
      </c>
      <c r="L2381" s="34" t="s">
        <v>104</v>
      </c>
      <c r="N2381" s="34" t="s">
        <v>80</v>
      </c>
    </row>
    <row r="2382" spans="1:14" ht="15" hidden="1" customHeight="1" outlineLevel="2" x14ac:dyDescent="0.25">
      <c r="A2382" s="34"/>
      <c r="B2382" s="33" t="str">
        <f t="shared" si="249"/>
        <v>kVA - Circuit 40</v>
      </c>
      <c r="C2382" s="34">
        <f t="shared" si="255"/>
        <v>40</v>
      </c>
      <c r="D2382" s="28">
        <f t="shared" si="256"/>
        <v>6095</v>
      </c>
      <c r="E2382" s="27"/>
      <c r="F2382" s="29">
        <v>5135</v>
      </c>
      <c r="G2382" s="23" t="s">
        <v>144</v>
      </c>
      <c r="H2382" s="21">
        <f t="shared" si="252"/>
        <v>11038</v>
      </c>
      <c r="I2382" s="23">
        <f t="shared" si="253"/>
        <v>11039</v>
      </c>
      <c r="J2382" s="71" t="s">
        <v>420</v>
      </c>
      <c r="K2382" s="70">
        <f t="shared" si="254"/>
        <v>536</v>
      </c>
      <c r="L2382" s="34" t="s">
        <v>104</v>
      </c>
      <c r="N2382" s="34" t="s">
        <v>80</v>
      </c>
    </row>
    <row r="2383" spans="1:14" ht="15" hidden="1" customHeight="1" outlineLevel="2" x14ac:dyDescent="0.25">
      <c r="A2383" s="34"/>
      <c r="B2383" s="33" t="str">
        <f t="shared" si="249"/>
        <v>kVA - Circuit 41</v>
      </c>
      <c r="C2383" s="34">
        <f t="shared" si="255"/>
        <v>41</v>
      </c>
      <c r="D2383" s="28">
        <f t="shared" si="256"/>
        <v>6096</v>
      </c>
      <c r="E2383" s="27"/>
      <c r="F2383" s="29">
        <v>5136</v>
      </c>
      <c r="G2383" s="23" t="s">
        <v>144</v>
      </c>
      <c r="H2383" s="21">
        <f t="shared" si="252"/>
        <v>11040</v>
      </c>
      <c r="I2383" s="23">
        <f t="shared" si="253"/>
        <v>11041</v>
      </c>
      <c r="J2383" s="71" t="s">
        <v>420</v>
      </c>
      <c r="K2383" s="70">
        <f t="shared" si="254"/>
        <v>537</v>
      </c>
      <c r="L2383" s="34" t="s">
        <v>104</v>
      </c>
      <c r="N2383" s="34" t="s">
        <v>80</v>
      </c>
    </row>
    <row r="2384" spans="1:14" ht="15" hidden="1" customHeight="1" outlineLevel="2" x14ac:dyDescent="0.25">
      <c r="A2384" s="34"/>
      <c r="B2384" s="33" t="str">
        <f t="shared" si="249"/>
        <v>kVA - Circuit 42</v>
      </c>
      <c r="C2384" s="34">
        <f t="shared" si="255"/>
        <v>42</v>
      </c>
      <c r="D2384" s="28">
        <f t="shared" si="256"/>
        <v>6097</v>
      </c>
      <c r="E2384" s="27"/>
      <c r="F2384" s="29">
        <v>5137</v>
      </c>
      <c r="G2384" s="23" t="s">
        <v>144</v>
      </c>
      <c r="H2384" s="21">
        <f t="shared" si="252"/>
        <v>11042</v>
      </c>
      <c r="I2384" s="23">
        <f t="shared" si="253"/>
        <v>11043</v>
      </c>
      <c r="J2384" s="71" t="s">
        <v>420</v>
      </c>
      <c r="K2384" s="70">
        <f t="shared" si="254"/>
        <v>538</v>
      </c>
      <c r="L2384" s="34" t="s">
        <v>104</v>
      </c>
      <c r="N2384" s="34" t="s">
        <v>80</v>
      </c>
    </row>
    <row r="2385" spans="1:14" ht="15" hidden="1" customHeight="1" outlineLevel="2" x14ac:dyDescent="0.25">
      <c r="A2385" s="34"/>
      <c r="B2385" s="33" t="str">
        <f t="shared" si="249"/>
        <v>kVA - Circuit 43</v>
      </c>
      <c r="C2385" s="34">
        <f t="shared" si="255"/>
        <v>43</v>
      </c>
      <c r="D2385" s="28">
        <f t="shared" si="256"/>
        <v>6098</v>
      </c>
      <c r="E2385" s="27"/>
      <c r="F2385" s="29">
        <v>5138</v>
      </c>
      <c r="G2385" s="23" t="s">
        <v>144</v>
      </c>
      <c r="H2385" s="21">
        <f t="shared" si="252"/>
        <v>11044</v>
      </c>
      <c r="I2385" s="23">
        <f t="shared" si="253"/>
        <v>11045</v>
      </c>
      <c r="J2385" s="71" t="s">
        <v>420</v>
      </c>
      <c r="K2385" s="70">
        <f t="shared" si="254"/>
        <v>539</v>
      </c>
      <c r="L2385" s="34" t="s">
        <v>104</v>
      </c>
      <c r="N2385" s="34" t="s">
        <v>80</v>
      </c>
    </row>
    <row r="2386" spans="1:14" ht="15" hidden="1" customHeight="1" outlineLevel="2" x14ac:dyDescent="0.25">
      <c r="A2386" s="34"/>
      <c r="B2386" s="33" t="str">
        <f t="shared" si="249"/>
        <v>kVA - Circuit 44</v>
      </c>
      <c r="C2386" s="34">
        <f t="shared" si="255"/>
        <v>44</v>
      </c>
      <c r="D2386" s="28">
        <f t="shared" si="256"/>
        <v>6099</v>
      </c>
      <c r="E2386" s="27"/>
      <c r="F2386" s="29">
        <v>5139</v>
      </c>
      <c r="G2386" s="23" t="s">
        <v>144</v>
      </c>
      <c r="H2386" s="21">
        <f t="shared" si="252"/>
        <v>11046</v>
      </c>
      <c r="I2386" s="23">
        <f t="shared" si="253"/>
        <v>11047</v>
      </c>
      <c r="J2386" s="71" t="s">
        <v>420</v>
      </c>
      <c r="K2386" s="70">
        <f t="shared" si="254"/>
        <v>540</v>
      </c>
      <c r="L2386" s="34" t="s">
        <v>104</v>
      </c>
      <c r="N2386" s="34" t="s">
        <v>80</v>
      </c>
    </row>
    <row r="2387" spans="1:14" ht="15" hidden="1" customHeight="1" outlineLevel="2" x14ac:dyDescent="0.25">
      <c r="A2387" s="34"/>
      <c r="B2387" s="33" t="str">
        <f t="shared" si="249"/>
        <v>kVA - Circuit 45</v>
      </c>
      <c r="C2387" s="34">
        <f t="shared" si="255"/>
        <v>45</v>
      </c>
      <c r="D2387" s="28">
        <f t="shared" si="256"/>
        <v>6100</v>
      </c>
      <c r="E2387" s="27"/>
      <c r="F2387" s="29">
        <v>5140</v>
      </c>
      <c r="G2387" s="23" t="s">
        <v>144</v>
      </c>
      <c r="H2387" s="21">
        <f t="shared" si="252"/>
        <v>11048</v>
      </c>
      <c r="I2387" s="23">
        <f t="shared" si="253"/>
        <v>11049</v>
      </c>
      <c r="J2387" s="71" t="s">
        <v>420</v>
      </c>
      <c r="K2387" s="70">
        <f t="shared" si="254"/>
        <v>541</v>
      </c>
      <c r="L2387" s="34" t="s">
        <v>104</v>
      </c>
      <c r="N2387" s="34" t="s">
        <v>80</v>
      </c>
    </row>
    <row r="2388" spans="1:14" ht="15" hidden="1" customHeight="1" outlineLevel="2" x14ac:dyDescent="0.25">
      <c r="A2388" s="34"/>
      <c r="B2388" s="33" t="str">
        <f t="shared" si="249"/>
        <v>kVA - Circuit 46</v>
      </c>
      <c r="C2388" s="34">
        <f t="shared" si="255"/>
        <v>46</v>
      </c>
      <c r="D2388" s="28">
        <f t="shared" si="256"/>
        <v>6101</v>
      </c>
      <c r="E2388" s="27"/>
      <c r="F2388" s="29">
        <v>5141</v>
      </c>
      <c r="G2388" s="23" t="s">
        <v>144</v>
      </c>
      <c r="H2388" s="21">
        <f t="shared" si="252"/>
        <v>11050</v>
      </c>
      <c r="I2388" s="23">
        <f t="shared" si="253"/>
        <v>11051</v>
      </c>
      <c r="J2388" s="71" t="s">
        <v>420</v>
      </c>
      <c r="K2388" s="70">
        <f t="shared" si="254"/>
        <v>542</v>
      </c>
      <c r="L2388" s="34" t="s">
        <v>104</v>
      </c>
      <c r="N2388" s="34" t="s">
        <v>80</v>
      </c>
    </row>
    <row r="2389" spans="1:14" ht="15" hidden="1" customHeight="1" outlineLevel="2" x14ac:dyDescent="0.25">
      <c r="A2389" s="34"/>
      <c r="B2389" s="33" t="str">
        <f t="shared" si="249"/>
        <v>kVA - Circuit 47</v>
      </c>
      <c r="C2389" s="34">
        <f t="shared" si="255"/>
        <v>47</v>
      </c>
      <c r="D2389" s="28">
        <f t="shared" si="256"/>
        <v>6102</v>
      </c>
      <c r="E2389" s="27"/>
      <c r="F2389" s="29">
        <v>5142</v>
      </c>
      <c r="G2389" s="23" t="s">
        <v>144</v>
      </c>
      <c r="H2389" s="21">
        <f t="shared" si="252"/>
        <v>11052</v>
      </c>
      <c r="I2389" s="23">
        <f t="shared" si="253"/>
        <v>11053</v>
      </c>
      <c r="J2389" s="71" t="s">
        <v>420</v>
      </c>
      <c r="K2389" s="70">
        <f t="shared" si="254"/>
        <v>543</v>
      </c>
      <c r="L2389" s="34" t="s">
        <v>104</v>
      </c>
      <c r="N2389" s="34" t="s">
        <v>80</v>
      </c>
    </row>
    <row r="2390" spans="1:14" ht="15" hidden="1" customHeight="1" outlineLevel="2" x14ac:dyDescent="0.25">
      <c r="A2390" s="34"/>
      <c r="B2390" s="33" t="str">
        <f t="shared" si="249"/>
        <v>kVA - Circuit 48</v>
      </c>
      <c r="C2390" s="34">
        <f t="shared" si="255"/>
        <v>48</v>
      </c>
      <c r="D2390" s="28">
        <f t="shared" si="256"/>
        <v>6103</v>
      </c>
      <c r="E2390" s="27"/>
      <c r="F2390" s="29">
        <v>5143</v>
      </c>
      <c r="G2390" s="23" t="s">
        <v>144</v>
      </c>
      <c r="H2390" s="21">
        <f t="shared" si="252"/>
        <v>11054</v>
      </c>
      <c r="I2390" s="23">
        <f t="shared" si="253"/>
        <v>11055</v>
      </c>
      <c r="J2390" s="71" t="s">
        <v>420</v>
      </c>
      <c r="K2390" s="70">
        <f t="shared" si="254"/>
        <v>544</v>
      </c>
      <c r="L2390" s="34" t="s">
        <v>104</v>
      </c>
      <c r="N2390" s="34" t="s">
        <v>80</v>
      </c>
    </row>
    <row r="2391" spans="1:14" ht="15" hidden="1" customHeight="1" outlineLevel="2" x14ac:dyDescent="0.25">
      <c r="A2391" s="34"/>
      <c r="B2391" s="33" t="str">
        <f t="shared" si="249"/>
        <v>kVA - Circuit 49</v>
      </c>
      <c r="C2391" s="34">
        <f t="shared" si="255"/>
        <v>49</v>
      </c>
      <c r="D2391" s="28">
        <f t="shared" si="256"/>
        <v>6104</v>
      </c>
      <c r="E2391" s="27"/>
      <c r="F2391" s="29">
        <v>5144</v>
      </c>
      <c r="G2391" s="23" t="s">
        <v>144</v>
      </c>
      <c r="H2391" s="21">
        <f t="shared" si="252"/>
        <v>11056</v>
      </c>
      <c r="I2391" s="23">
        <f t="shared" si="253"/>
        <v>11057</v>
      </c>
      <c r="J2391" s="71" t="s">
        <v>420</v>
      </c>
      <c r="K2391" s="70">
        <f t="shared" si="254"/>
        <v>545</v>
      </c>
      <c r="L2391" s="34" t="s">
        <v>104</v>
      </c>
      <c r="N2391" s="34" t="s">
        <v>80</v>
      </c>
    </row>
    <row r="2392" spans="1:14" ht="15" hidden="1" customHeight="1" outlineLevel="2" x14ac:dyDescent="0.25">
      <c r="A2392" s="34"/>
      <c r="B2392" s="33" t="str">
        <f t="shared" si="249"/>
        <v>kVA - Circuit 50</v>
      </c>
      <c r="C2392" s="34">
        <f t="shared" si="255"/>
        <v>50</v>
      </c>
      <c r="D2392" s="28">
        <f t="shared" si="256"/>
        <v>6105</v>
      </c>
      <c r="E2392" s="27"/>
      <c r="F2392" s="29">
        <v>5145</v>
      </c>
      <c r="G2392" s="23" t="s">
        <v>144</v>
      </c>
      <c r="H2392" s="21">
        <f t="shared" si="252"/>
        <v>11058</v>
      </c>
      <c r="I2392" s="23">
        <f t="shared" si="253"/>
        <v>11059</v>
      </c>
      <c r="J2392" s="71" t="s">
        <v>420</v>
      </c>
      <c r="K2392" s="70">
        <f t="shared" si="254"/>
        <v>546</v>
      </c>
      <c r="L2392" s="34" t="s">
        <v>104</v>
      </c>
      <c r="N2392" s="34" t="s">
        <v>80</v>
      </c>
    </row>
    <row r="2393" spans="1:14" ht="15" hidden="1" customHeight="1" outlineLevel="2" x14ac:dyDescent="0.25">
      <c r="A2393" s="34"/>
      <c r="B2393" s="33" t="str">
        <f t="shared" si="249"/>
        <v>kVA - Circuit 51</v>
      </c>
      <c r="C2393" s="34">
        <f t="shared" si="255"/>
        <v>51</v>
      </c>
      <c r="D2393" s="28">
        <f t="shared" si="256"/>
        <v>6106</v>
      </c>
      <c r="E2393" s="27"/>
      <c r="F2393" s="29">
        <v>5146</v>
      </c>
      <c r="G2393" s="23" t="s">
        <v>144</v>
      </c>
      <c r="H2393" s="21">
        <f t="shared" si="252"/>
        <v>11060</v>
      </c>
      <c r="I2393" s="23">
        <f t="shared" si="253"/>
        <v>11061</v>
      </c>
      <c r="J2393" s="71" t="s">
        <v>420</v>
      </c>
      <c r="K2393" s="70">
        <f t="shared" si="254"/>
        <v>547</v>
      </c>
      <c r="L2393" s="34" t="s">
        <v>104</v>
      </c>
      <c r="N2393" s="34" t="s">
        <v>80</v>
      </c>
    </row>
    <row r="2394" spans="1:14" ht="15" hidden="1" customHeight="1" outlineLevel="2" x14ac:dyDescent="0.25">
      <c r="A2394" s="34"/>
      <c r="B2394" s="33" t="str">
        <f t="shared" si="249"/>
        <v>kVA - Circuit 52</v>
      </c>
      <c r="C2394" s="34">
        <f t="shared" si="255"/>
        <v>52</v>
      </c>
      <c r="D2394" s="28">
        <f t="shared" si="256"/>
        <v>6107</v>
      </c>
      <c r="E2394" s="27"/>
      <c r="F2394" s="29">
        <v>5147</v>
      </c>
      <c r="G2394" s="23" t="s">
        <v>144</v>
      </c>
      <c r="H2394" s="21">
        <f t="shared" si="252"/>
        <v>11062</v>
      </c>
      <c r="I2394" s="23">
        <f t="shared" si="253"/>
        <v>11063</v>
      </c>
      <c r="J2394" s="71" t="s">
        <v>420</v>
      </c>
      <c r="K2394" s="70">
        <f t="shared" si="254"/>
        <v>548</v>
      </c>
      <c r="L2394" s="34" t="s">
        <v>104</v>
      </c>
      <c r="N2394" s="34" t="s">
        <v>80</v>
      </c>
    </row>
    <row r="2395" spans="1:14" ht="15" hidden="1" customHeight="1" outlineLevel="2" x14ac:dyDescent="0.25">
      <c r="A2395" s="34"/>
      <c r="B2395" s="33" t="str">
        <f t="shared" si="249"/>
        <v>kVA - Circuit 53</v>
      </c>
      <c r="C2395" s="34">
        <f t="shared" si="255"/>
        <v>53</v>
      </c>
      <c r="D2395" s="28">
        <f t="shared" si="256"/>
        <v>6108</v>
      </c>
      <c r="E2395" s="27"/>
      <c r="F2395" s="29">
        <v>5148</v>
      </c>
      <c r="G2395" s="23" t="s">
        <v>144</v>
      </c>
      <c r="H2395" s="21">
        <f t="shared" si="252"/>
        <v>11064</v>
      </c>
      <c r="I2395" s="23">
        <f t="shared" si="253"/>
        <v>11065</v>
      </c>
      <c r="J2395" s="71" t="s">
        <v>420</v>
      </c>
      <c r="K2395" s="70">
        <f t="shared" si="254"/>
        <v>549</v>
      </c>
      <c r="L2395" s="34" t="s">
        <v>104</v>
      </c>
      <c r="N2395" s="34" t="s">
        <v>80</v>
      </c>
    </row>
    <row r="2396" spans="1:14" ht="15" hidden="1" customHeight="1" outlineLevel="2" x14ac:dyDescent="0.25">
      <c r="A2396" s="34"/>
      <c r="B2396" s="33" t="str">
        <f t="shared" si="249"/>
        <v>kVA - Circuit 54</v>
      </c>
      <c r="C2396" s="34">
        <f t="shared" si="255"/>
        <v>54</v>
      </c>
      <c r="D2396" s="28">
        <f t="shared" si="256"/>
        <v>6109</v>
      </c>
      <c r="E2396" s="27"/>
      <c r="F2396" s="29">
        <v>5149</v>
      </c>
      <c r="G2396" s="23" t="s">
        <v>144</v>
      </c>
      <c r="H2396" s="21">
        <f t="shared" si="252"/>
        <v>11066</v>
      </c>
      <c r="I2396" s="23">
        <f t="shared" si="253"/>
        <v>11067</v>
      </c>
      <c r="J2396" s="71" t="s">
        <v>420</v>
      </c>
      <c r="K2396" s="70">
        <f t="shared" si="254"/>
        <v>550</v>
      </c>
      <c r="L2396" s="34" t="s">
        <v>104</v>
      </c>
      <c r="N2396" s="34" t="s">
        <v>80</v>
      </c>
    </row>
    <row r="2397" spans="1:14" ht="15" hidden="1" customHeight="1" outlineLevel="2" x14ac:dyDescent="0.25">
      <c r="A2397" s="34"/>
      <c r="B2397" s="33" t="str">
        <f t="shared" si="249"/>
        <v>kVA - Circuit 55</v>
      </c>
      <c r="C2397" s="34">
        <f t="shared" si="255"/>
        <v>55</v>
      </c>
      <c r="D2397" s="28">
        <f t="shared" si="256"/>
        <v>6110</v>
      </c>
      <c r="E2397" s="27"/>
      <c r="F2397" s="29">
        <v>5150</v>
      </c>
      <c r="G2397" s="23" t="s">
        <v>144</v>
      </c>
      <c r="H2397" s="21">
        <f t="shared" si="252"/>
        <v>11068</v>
      </c>
      <c r="I2397" s="23">
        <f t="shared" si="253"/>
        <v>11069</v>
      </c>
      <c r="J2397" s="71" t="s">
        <v>420</v>
      </c>
      <c r="K2397" s="70">
        <f t="shared" si="254"/>
        <v>551</v>
      </c>
      <c r="L2397" s="34" t="s">
        <v>104</v>
      </c>
      <c r="N2397" s="34" t="s">
        <v>80</v>
      </c>
    </row>
    <row r="2398" spans="1:14" ht="15" hidden="1" customHeight="1" outlineLevel="2" x14ac:dyDescent="0.25">
      <c r="A2398" s="34"/>
      <c r="B2398" s="33" t="str">
        <f t="shared" si="249"/>
        <v>kVA - Circuit 56</v>
      </c>
      <c r="C2398" s="34">
        <f t="shared" si="255"/>
        <v>56</v>
      </c>
      <c r="D2398" s="28">
        <f t="shared" si="256"/>
        <v>6111</v>
      </c>
      <c r="E2398" s="27"/>
      <c r="F2398" s="29">
        <v>5151</v>
      </c>
      <c r="G2398" s="23" t="s">
        <v>144</v>
      </c>
      <c r="H2398" s="21">
        <f t="shared" si="252"/>
        <v>11070</v>
      </c>
      <c r="I2398" s="23">
        <f t="shared" si="253"/>
        <v>11071</v>
      </c>
      <c r="J2398" s="71" t="s">
        <v>420</v>
      </c>
      <c r="K2398" s="70">
        <f t="shared" si="254"/>
        <v>552</v>
      </c>
      <c r="L2398" s="34" t="s">
        <v>104</v>
      </c>
      <c r="N2398" s="34" t="s">
        <v>80</v>
      </c>
    </row>
    <row r="2399" spans="1:14" ht="15" hidden="1" customHeight="1" outlineLevel="2" x14ac:dyDescent="0.25">
      <c r="A2399" s="34"/>
      <c r="B2399" s="33" t="str">
        <f t="shared" si="249"/>
        <v>kVA - Circuit 57</v>
      </c>
      <c r="C2399" s="34">
        <f t="shared" si="255"/>
        <v>57</v>
      </c>
      <c r="D2399" s="28">
        <f t="shared" si="256"/>
        <v>6112</v>
      </c>
      <c r="E2399" s="27"/>
      <c r="F2399" s="29">
        <v>5152</v>
      </c>
      <c r="G2399" s="23" t="s">
        <v>144</v>
      </c>
      <c r="H2399" s="21">
        <f t="shared" si="252"/>
        <v>11072</v>
      </c>
      <c r="I2399" s="23">
        <f t="shared" si="253"/>
        <v>11073</v>
      </c>
      <c r="J2399" s="71" t="s">
        <v>420</v>
      </c>
      <c r="K2399" s="70">
        <f t="shared" si="254"/>
        <v>553</v>
      </c>
      <c r="L2399" s="34" t="s">
        <v>104</v>
      </c>
      <c r="N2399" s="34" t="s">
        <v>80</v>
      </c>
    </row>
    <row r="2400" spans="1:14" ht="15" hidden="1" customHeight="1" outlineLevel="2" x14ac:dyDescent="0.25">
      <c r="A2400" s="34"/>
      <c r="B2400" s="33" t="str">
        <f t="shared" si="249"/>
        <v>kVA - Circuit 58</v>
      </c>
      <c r="C2400" s="34">
        <f t="shared" si="255"/>
        <v>58</v>
      </c>
      <c r="D2400" s="28">
        <f t="shared" si="256"/>
        <v>6113</v>
      </c>
      <c r="E2400" s="27"/>
      <c r="F2400" s="29">
        <v>5153</v>
      </c>
      <c r="G2400" s="23" t="s">
        <v>144</v>
      </c>
      <c r="H2400" s="21">
        <f t="shared" si="252"/>
        <v>11074</v>
      </c>
      <c r="I2400" s="23">
        <f t="shared" si="253"/>
        <v>11075</v>
      </c>
      <c r="J2400" s="71" t="s">
        <v>420</v>
      </c>
      <c r="K2400" s="70">
        <f t="shared" si="254"/>
        <v>554</v>
      </c>
      <c r="L2400" s="34" t="s">
        <v>104</v>
      </c>
      <c r="N2400" s="34" t="s">
        <v>80</v>
      </c>
    </row>
    <row r="2401" spans="1:14" ht="15" hidden="1" customHeight="1" outlineLevel="2" x14ac:dyDescent="0.25">
      <c r="A2401" s="34"/>
      <c r="B2401" s="33" t="str">
        <f t="shared" si="249"/>
        <v>kVA - Circuit 59</v>
      </c>
      <c r="C2401" s="34">
        <f t="shared" si="255"/>
        <v>59</v>
      </c>
      <c r="D2401" s="28">
        <f t="shared" si="256"/>
        <v>6114</v>
      </c>
      <c r="E2401" s="27"/>
      <c r="F2401" s="29">
        <v>5154</v>
      </c>
      <c r="G2401" s="23" t="s">
        <v>144</v>
      </c>
      <c r="H2401" s="21">
        <f t="shared" si="252"/>
        <v>11076</v>
      </c>
      <c r="I2401" s="23">
        <f t="shared" si="253"/>
        <v>11077</v>
      </c>
      <c r="J2401" s="71" t="s">
        <v>420</v>
      </c>
      <c r="K2401" s="70">
        <f t="shared" si="254"/>
        <v>555</v>
      </c>
      <c r="L2401" s="34" t="s">
        <v>104</v>
      </c>
      <c r="N2401" s="34" t="s">
        <v>80</v>
      </c>
    </row>
    <row r="2402" spans="1:14" ht="15" hidden="1" customHeight="1" outlineLevel="2" x14ac:dyDescent="0.25">
      <c r="A2402" s="34"/>
      <c r="B2402" s="33" t="str">
        <f t="shared" si="249"/>
        <v>kVA - Circuit 60</v>
      </c>
      <c r="C2402" s="34">
        <f t="shared" si="255"/>
        <v>60</v>
      </c>
      <c r="D2402" s="28">
        <f t="shared" si="256"/>
        <v>6115</v>
      </c>
      <c r="E2402" s="27"/>
      <c r="F2402" s="29">
        <v>5155</v>
      </c>
      <c r="G2402" s="23" t="s">
        <v>144</v>
      </c>
      <c r="H2402" s="21">
        <f t="shared" si="252"/>
        <v>11078</v>
      </c>
      <c r="I2402" s="23">
        <f t="shared" si="253"/>
        <v>11079</v>
      </c>
      <c r="J2402" s="71" t="s">
        <v>420</v>
      </c>
      <c r="K2402" s="70">
        <f t="shared" si="254"/>
        <v>556</v>
      </c>
      <c r="L2402" s="34" t="s">
        <v>104</v>
      </c>
      <c r="N2402" s="34" t="s">
        <v>80</v>
      </c>
    </row>
    <row r="2403" spans="1:14" ht="15" hidden="1" customHeight="1" outlineLevel="2" x14ac:dyDescent="0.25">
      <c r="A2403" s="34"/>
      <c r="B2403" s="33" t="str">
        <f t="shared" si="249"/>
        <v>kVA - Circuit 61</v>
      </c>
      <c r="C2403" s="34">
        <f t="shared" si="255"/>
        <v>61</v>
      </c>
      <c r="D2403" s="28">
        <f t="shared" si="256"/>
        <v>6116</v>
      </c>
      <c r="E2403" s="27"/>
      <c r="F2403" s="29">
        <v>5156</v>
      </c>
      <c r="G2403" s="23" t="s">
        <v>144</v>
      </c>
      <c r="H2403" s="21">
        <f t="shared" si="252"/>
        <v>11080</v>
      </c>
      <c r="I2403" s="23">
        <f t="shared" si="253"/>
        <v>11081</v>
      </c>
      <c r="J2403" s="71" t="s">
        <v>420</v>
      </c>
      <c r="K2403" s="70">
        <f t="shared" si="254"/>
        <v>557</v>
      </c>
      <c r="L2403" s="34" t="s">
        <v>104</v>
      </c>
      <c r="N2403" s="34" t="s">
        <v>80</v>
      </c>
    </row>
    <row r="2404" spans="1:14" ht="15" hidden="1" customHeight="1" outlineLevel="2" x14ac:dyDescent="0.25">
      <c r="A2404" s="34"/>
      <c r="B2404" s="33" t="str">
        <f t="shared" si="249"/>
        <v>kVA - Circuit 62</v>
      </c>
      <c r="C2404" s="34">
        <f t="shared" si="255"/>
        <v>62</v>
      </c>
      <c r="D2404" s="28">
        <f t="shared" si="256"/>
        <v>6117</v>
      </c>
      <c r="E2404" s="27"/>
      <c r="F2404" s="29">
        <v>5157</v>
      </c>
      <c r="G2404" s="23" t="s">
        <v>144</v>
      </c>
      <c r="H2404" s="21">
        <f t="shared" si="252"/>
        <v>11082</v>
      </c>
      <c r="I2404" s="23">
        <f t="shared" si="253"/>
        <v>11083</v>
      </c>
      <c r="J2404" s="71" t="s">
        <v>420</v>
      </c>
      <c r="K2404" s="70">
        <f t="shared" si="254"/>
        <v>558</v>
      </c>
      <c r="L2404" s="34" t="s">
        <v>104</v>
      </c>
      <c r="N2404" s="34" t="s">
        <v>80</v>
      </c>
    </row>
    <row r="2405" spans="1:14" ht="15" hidden="1" customHeight="1" outlineLevel="2" x14ac:dyDescent="0.25">
      <c r="A2405" s="34"/>
      <c r="B2405" s="33" t="str">
        <f t="shared" si="249"/>
        <v>kVA - Circuit 63</v>
      </c>
      <c r="C2405" s="34">
        <f t="shared" si="255"/>
        <v>63</v>
      </c>
      <c r="D2405" s="28">
        <f t="shared" si="256"/>
        <v>6118</v>
      </c>
      <c r="E2405" s="27"/>
      <c r="F2405" s="29">
        <v>5158</v>
      </c>
      <c r="G2405" s="23" t="s">
        <v>144</v>
      </c>
      <c r="H2405" s="21">
        <f t="shared" si="252"/>
        <v>11084</v>
      </c>
      <c r="I2405" s="23">
        <f t="shared" si="253"/>
        <v>11085</v>
      </c>
      <c r="J2405" s="71" t="s">
        <v>420</v>
      </c>
      <c r="K2405" s="70">
        <f t="shared" si="254"/>
        <v>559</v>
      </c>
      <c r="L2405" s="34" t="s">
        <v>104</v>
      </c>
      <c r="N2405" s="34" t="s">
        <v>80</v>
      </c>
    </row>
    <row r="2406" spans="1:14" ht="15" hidden="1" customHeight="1" outlineLevel="2" x14ac:dyDescent="0.25">
      <c r="A2406" s="34"/>
      <c r="B2406" s="33" t="str">
        <f t="shared" si="249"/>
        <v>kVA - Circuit 64</v>
      </c>
      <c r="C2406" s="34">
        <f t="shared" si="255"/>
        <v>64</v>
      </c>
      <c r="D2406" s="28">
        <f t="shared" si="256"/>
        <v>6119</v>
      </c>
      <c r="E2406" s="27"/>
      <c r="F2406" s="29">
        <v>5159</v>
      </c>
      <c r="G2406" s="23" t="s">
        <v>144</v>
      </c>
      <c r="H2406" s="21">
        <f t="shared" si="252"/>
        <v>11086</v>
      </c>
      <c r="I2406" s="23">
        <f t="shared" si="253"/>
        <v>11087</v>
      </c>
      <c r="J2406" s="71" t="s">
        <v>420</v>
      </c>
      <c r="K2406" s="70">
        <f t="shared" si="254"/>
        <v>560</v>
      </c>
      <c r="L2406" s="34" t="s">
        <v>104</v>
      </c>
      <c r="N2406" s="34" t="s">
        <v>80</v>
      </c>
    </row>
    <row r="2407" spans="1:14" ht="15" hidden="1" customHeight="1" outlineLevel="2" x14ac:dyDescent="0.25">
      <c r="A2407" s="34"/>
      <c r="B2407" s="33" t="str">
        <f t="shared" si="249"/>
        <v>kVA - Circuit 65</v>
      </c>
      <c r="C2407" s="34">
        <f t="shared" si="255"/>
        <v>65</v>
      </c>
      <c r="D2407" s="28">
        <f t="shared" si="256"/>
        <v>6120</v>
      </c>
      <c r="E2407" s="27"/>
      <c r="F2407" s="29">
        <v>5160</v>
      </c>
      <c r="G2407" s="23" t="s">
        <v>144</v>
      </c>
      <c r="H2407" s="21">
        <f t="shared" si="252"/>
        <v>11088</v>
      </c>
      <c r="I2407" s="23">
        <f t="shared" si="253"/>
        <v>11089</v>
      </c>
      <c r="J2407" s="71" t="s">
        <v>420</v>
      </c>
      <c r="K2407" s="70">
        <f t="shared" si="254"/>
        <v>561</v>
      </c>
      <c r="L2407" s="34" t="s">
        <v>104</v>
      </c>
      <c r="N2407" s="34" t="s">
        <v>80</v>
      </c>
    </row>
    <row r="2408" spans="1:14" ht="15" hidden="1" customHeight="1" outlineLevel="2" x14ac:dyDescent="0.25">
      <c r="A2408" s="34"/>
      <c r="B2408" s="33" t="str">
        <f t="shared" ref="B2408:B2438" si="257">CONCATENATE("kVA - Circuit ",C2408)</f>
        <v>kVA - Circuit 66</v>
      </c>
      <c r="C2408" s="34">
        <f t="shared" ref="C2408:C2438" si="258">C2407+1</f>
        <v>66</v>
      </c>
      <c r="D2408" s="28">
        <f t="shared" ref="D2408:D2438" si="259">D2407+1</f>
        <v>6121</v>
      </c>
      <c r="E2408" s="27"/>
      <c r="F2408" s="29">
        <v>5161</v>
      </c>
      <c r="G2408" s="23" t="s">
        <v>144</v>
      </c>
      <c r="H2408" s="21">
        <f t="shared" si="252"/>
        <v>11090</v>
      </c>
      <c r="I2408" s="23">
        <f t="shared" si="253"/>
        <v>11091</v>
      </c>
      <c r="J2408" s="71" t="s">
        <v>420</v>
      </c>
      <c r="K2408" s="70">
        <f t="shared" si="254"/>
        <v>562</v>
      </c>
      <c r="L2408" s="34" t="s">
        <v>104</v>
      </c>
      <c r="N2408" s="34" t="s">
        <v>80</v>
      </c>
    </row>
    <row r="2409" spans="1:14" ht="15" hidden="1" customHeight="1" outlineLevel="2" x14ac:dyDescent="0.25">
      <c r="A2409" s="34"/>
      <c r="B2409" s="33" t="str">
        <f t="shared" si="257"/>
        <v>kVA - Circuit 67</v>
      </c>
      <c r="C2409" s="34">
        <f t="shared" si="258"/>
        <v>67</v>
      </c>
      <c r="D2409" s="28">
        <f t="shared" si="259"/>
        <v>6122</v>
      </c>
      <c r="E2409" s="27"/>
      <c r="F2409" s="29">
        <v>5162</v>
      </c>
      <c r="G2409" s="23" t="s">
        <v>144</v>
      </c>
      <c r="H2409" s="21">
        <f t="shared" ref="H2409:H2438" si="260">I2408+1</f>
        <v>11092</v>
      </c>
      <c r="I2409" s="23">
        <f t="shared" ref="I2409:I2438" si="261">+H2409+1</f>
        <v>11093</v>
      </c>
      <c r="J2409" s="71" t="s">
        <v>420</v>
      </c>
      <c r="K2409" s="70">
        <f t="shared" ref="K2409:K2438" si="262">K2408+1</f>
        <v>563</v>
      </c>
      <c r="L2409" s="34" t="s">
        <v>104</v>
      </c>
      <c r="N2409" s="34" t="s">
        <v>80</v>
      </c>
    </row>
    <row r="2410" spans="1:14" ht="15" hidden="1" customHeight="1" outlineLevel="2" x14ac:dyDescent="0.25">
      <c r="A2410" s="34"/>
      <c r="B2410" s="33" t="str">
        <f t="shared" si="257"/>
        <v>kVA - Circuit 68</v>
      </c>
      <c r="C2410" s="34">
        <f t="shared" si="258"/>
        <v>68</v>
      </c>
      <c r="D2410" s="28">
        <f t="shared" si="259"/>
        <v>6123</v>
      </c>
      <c r="E2410" s="27"/>
      <c r="F2410" s="29">
        <v>5163</v>
      </c>
      <c r="G2410" s="23" t="s">
        <v>144</v>
      </c>
      <c r="H2410" s="21">
        <f t="shared" si="260"/>
        <v>11094</v>
      </c>
      <c r="I2410" s="23">
        <f t="shared" si="261"/>
        <v>11095</v>
      </c>
      <c r="J2410" s="71" t="s">
        <v>420</v>
      </c>
      <c r="K2410" s="70">
        <f t="shared" si="262"/>
        <v>564</v>
      </c>
      <c r="L2410" s="34" t="s">
        <v>104</v>
      </c>
      <c r="N2410" s="34" t="s">
        <v>80</v>
      </c>
    </row>
    <row r="2411" spans="1:14" ht="15" hidden="1" customHeight="1" outlineLevel="2" x14ac:dyDescent="0.25">
      <c r="A2411" s="34"/>
      <c r="B2411" s="33" t="str">
        <f t="shared" si="257"/>
        <v>kVA - Circuit 69</v>
      </c>
      <c r="C2411" s="34">
        <f t="shared" si="258"/>
        <v>69</v>
      </c>
      <c r="D2411" s="28">
        <f t="shared" si="259"/>
        <v>6124</v>
      </c>
      <c r="E2411" s="27"/>
      <c r="F2411" s="29">
        <v>5164</v>
      </c>
      <c r="G2411" s="23" t="s">
        <v>144</v>
      </c>
      <c r="H2411" s="21">
        <f t="shared" si="260"/>
        <v>11096</v>
      </c>
      <c r="I2411" s="23">
        <f t="shared" si="261"/>
        <v>11097</v>
      </c>
      <c r="J2411" s="71" t="s">
        <v>420</v>
      </c>
      <c r="K2411" s="70">
        <f t="shared" si="262"/>
        <v>565</v>
      </c>
      <c r="L2411" s="34" t="s">
        <v>104</v>
      </c>
      <c r="N2411" s="34" t="s">
        <v>80</v>
      </c>
    </row>
    <row r="2412" spans="1:14" ht="15" hidden="1" customHeight="1" outlineLevel="2" x14ac:dyDescent="0.25">
      <c r="A2412" s="34"/>
      <c r="B2412" s="33" t="str">
        <f t="shared" si="257"/>
        <v>kVA - Circuit 70</v>
      </c>
      <c r="C2412" s="34">
        <f t="shared" si="258"/>
        <v>70</v>
      </c>
      <c r="D2412" s="28">
        <f t="shared" si="259"/>
        <v>6125</v>
      </c>
      <c r="E2412" s="27"/>
      <c r="F2412" s="29">
        <v>5165</v>
      </c>
      <c r="G2412" s="23" t="s">
        <v>144</v>
      </c>
      <c r="H2412" s="21">
        <f t="shared" si="260"/>
        <v>11098</v>
      </c>
      <c r="I2412" s="23">
        <f t="shared" si="261"/>
        <v>11099</v>
      </c>
      <c r="J2412" s="71" t="s">
        <v>420</v>
      </c>
      <c r="K2412" s="70">
        <f t="shared" si="262"/>
        <v>566</v>
      </c>
      <c r="L2412" s="34" t="s">
        <v>104</v>
      </c>
      <c r="N2412" s="34" t="s">
        <v>80</v>
      </c>
    </row>
    <row r="2413" spans="1:14" ht="15" hidden="1" customHeight="1" outlineLevel="2" x14ac:dyDescent="0.25">
      <c r="A2413" s="34"/>
      <c r="B2413" s="33" t="str">
        <f t="shared" si="257"/>
        <v>kVA - Circuit 71</v>
      </c>
      <c r="C2413" s="34">
        <f t="shared" si="258"/>
        <v>71</v>
      </c>
      <c r="D2413" s="28">
        <f t="shared" si="259"/>
        <v>6126</v>
      </c>
      <c r="E2413" s="27"/>
      <c r="F2413" s="29">
        <v>5166</v>
      </c>
      <c r="G2413" s="23" t="s">
        <v>144</v>
      </c>
      <c r="H2413" s="21">
        <f t="shared" si="260"/>
        <v>11100</v>
      </c>
      <c r="I2413" s="23">
        <f t="shared" si="261"/>
        <v>11101</v>
      </c>
      <c r="J2413" s="71" t="s">
        <v>420</v>
      </c>
      <c r="K2413" s="70">
        <f t="shared" si="262"/>
        <v>567</v>
      </c>
      <c r="L2413" s="34" t="s">
        <v>104</v>
      </c>
      <c r="N2413" s="34" t="s">
        <v>80</v>
      </c>
    </row>
    <row r="2414" spans="1:14" ht="15" hidden="1" customHeight="1" outlineLevel="2" x14ac:dyDescent="0.25">
      <c r="A2414" s="34"/>
      <c r="B2414" s="33" t="str">
        <f t="shared" si="257"/>
        <v>kVA - Circuit 72</v>
      </c>
      <c r="C2414" s="34">
        <f t="shared" si="258"/>
        <v>72</v>
      </c>
      <c r="D2414" s="28">
        <f t="shared" si="259"/>
        <v>6127</v>
      </c>
      <c r="E2414" s="27"/>
      <c r="F2414" s="29">
        <v>5167</v>
      </c>
      <c r="G2414" s="23" t="s">
        <v>144</v>
      </c>
      <c r="H2414" s="21">
        <f t="shared" si="260"/>
        <v>11102</v>
      </c>
      <c r="I2414" s="23">
        <f t="shared" si="261"/>
        <v>11103</v>
      </c>
      <c r="J2414" s="71" t="s">
        <v>420</v>
      </c>
      <c r="K2414" s="70">
        <f t="shared" si="262"/>
        <v>568</v>
      </c>
      <c r="L2414" s="34" t="s">
        <v>104</v>
      </c>
      <c r="N2414" s="34" t="s">
        <v>80</v>
      </c>
    </row>
    <row r="2415" spans="1:14" ht="15" hidden="1" customHeight="1" outlineLevel="2" x14ac:dyDescent="0.25">
      <c r="A2415" s="34"/>
      <c r="B2415" s="33" t="str">
        <f t="shared" si="257"/>
        <v>kVA - Circuit 73</v>
      </c>
      <c r="C2415" s="34">
        <f t="shared" si="258"/>
        <v>73</v>
      </c>
      <c r="D2415" s="28">
        <f t="shared" si="259"/>
        <v>6128</v>
      </c>
      <c r="E2415" s="27"/>
      <c r="F2415" s="29">
        <v>5168</v>
      </c>
      <c r="G2415" s="23" t="s">
        <v>144</v>
      </c>
      <c r="H2415" s="21">
        <f t="shared" si="260"/>
        <v>11104</v>
      </c>
      <c r="I2415" s="23">
        <f t="shared" si="261"/>
        <v>11105</v>
      </c>
      <c r="J2415" s="71" t="s">
        <v>420</v>
      </c>
      <c r="K2415" s="70">
        <f t="shared" si="262"/>
        <v>569</v>
      </c>
      <c r="L2415" s="34" t="s">
        <v>104</v>
      </c>
      <c r="N2415" s="34" t="s">
        <v>80</v>
      </c>
    </row>
    <row r="2416" spans="1:14" ht="15" hidden="1" customHeight="1" outlineLevel="2" x14ac:dyDescent="0.25">
      <c r="A2416" s="34"/>
      <c r="B2416" s="33" t="str">
        <f t="shared" si="257"/>
        <v>kVA - Circuit 74</v>
      </c>
      <c r="C2416" s="34">
        <f t="shared" si="258"/>
        <v>74</v>
      </c>
      <c r="D2416" s="28">
        <f t="shared" si="259"/>
        <v>6129</v>
      </c>
      <c r="E2416" s="27"/>
      <c r="F2416" s="29">
        <v>5169</v>
      </c>
      <c r="G2416" s="23" t="s">
        <v>144</v>
      </c>
      <c r="H2416" s="21">
        <f t="shared" si="260"/>
        <v>11106</v>
      </c>
      <c r="I2416" s="23">
        <f t="shared" si="261"/>
        <v>11107</v>
      </c>
      <c r="J2416" s="71" t="s">
        <v>420</v>
      </c>
      <c r="K2416" s="70">
        <f t="shared" si="262"/>
        <v>570</v>
      </c>
      <c r="L2416" s="34" t="s">
        <v>104</v>
      </c>
      <c r="N2416" s="34" t="s">
        <v>80</v>
      </c>
    </row>
    <row r="2417" spans="1:14" ht="15" hidden="1" customHeight="1" outlineLevel="2" x14ac:dyDescent="0.25">
      <c r="A2417" s="34"/>
      <c r="B2417" s="33" t="str">
        <f t="shared" si="257"/>
        <v>kVA - Circuit 75</v>
      </c>
      <c r="C2417" s="34">
        <f t="shared" si="258"/>
        <v>75</v>
      </c>
      <c r="D2417" s="28">
        <f t="shared" si="259"/>
        <v>6130</v>
      </c>
      <c r="E2417" s="27"/>
      <c r="F2417" s="29">
        <v>5170</v>
      </c>
      <c r="G2417" s="23" t="s">
        <v>144</v>
      </c>
      <c r="H2417" s="21">
        <f t="shared" si="260"/>
        <v>11108</v>
      </c>
      <c r="I2417" s="23">
        <f t="shared" si="261"/>
        <v>11109</v>
      </c>
      <c r="J2417" s="71" t="s">
        <v>420</v>
      </c>
      <c r="K2417" s="70">
        <f t="shared" si="262"/>
        <v>571</v>
      </c>
      <c r="L2417" s="34" t="s">
        <v>104</v>
      </c>
      <c r="N2417" s="34" t="s">
        <v>80</v>
      </c>
    </row>
    <row r="2418" spans="1:14" ht="15" hidden="1" customHeight="1" outlineLevel="2" x14ac:dyDescent="0.25">
      <c r="A2418" s="34"/>
      <c r="B2418" s="33" t="str">
        <f t="shared" si="257"/>
        <v>kVA - Circuit 76</v>
      </c>
      <c r="C2418" s="34">
        <f t="shared" si="258"/>
        <v>76</v>
      </c>
      <c r="D2418" s="28">
        <f t="shared" si="259"/>
        <v>6131</v>
      </c>
      <c r="E2418" s="27"/>
      <c r="F2418" s="29">
        <v>5171</v>
      </c>
      <c r="G2418" s="23" t="s">
        <v>144</v>
      </c>
      <c r="H2418" s="21">
        <f t="shared" si="260"/>
        <v>11110</v>
      </c>
      <c r="I2418" s="23">
        <f t="shared" si="261"/>
        <v>11111</v>
      </c>
      <c r="J2418" s="71" t="s">
        <v>420</v>
      </c>
      <c r="K2418" s="70">
        <f t="shared" si="262"/>
        <v>572</v>
      </c>
      <c r="L2418" s="34" t="s">
        <v>104</v>
      </c>
      <c r="N2418" s="34" t="s">
        <v>80</v>
      </c>
    </row>
    <row r="2419" spans="1:14" ht="15" hidden="1" customHeight="1" outlineLevel="2" x14ac:dyDescent="0.25">
      <c r="A2419" s="34"/>
      <c r="B2419" s="33" t="str">
        <f t="shared" si="257"/>
        <v>kVA - Circuit 77</v>
      </c>
      <c r="C2419" s="34">
        <f t="shared" si="258"/>
        <v>77</v>
      </c>
      <c r="D2419" s="28">
        <f t="shared" si="259"/>
        <v>6132</v>
      </c>
      <c r="E2419" s="27"/>
      <c r="F2419" s="29">
        <v>5172</v>
      </c>
      <c r="G2419" s="23" t="s">
        <v>144</v>
      </c>
      <c r="H2419" s="21">
        <f t="shared" si="260"/>
        <v>11112</v>
      </c>
      <c r="I2419" s="23">
        <f t="shared" si="261"/>
        <v>11113</v>
      </c>
      <c r="J2419" s="71" t="s">
        <v>420</v>
      </c>
      <c r="K2419" s="70">
        <f t="shared" si="262"/>
        <v>573</v>
      </c>
      <c r="L2419" s="34" t="s">
        <v>104</v>
      </c>
      <c r="N2419" s="34" t="s">
        <v>80</v>
      </c>
    </row>
    <row r="2420" spans="1:14" ht="15" hidden="1" customHeight="1" outlineLevel="2" x14ac:dyDescent="0.25">
      <c r="A2420" s="34"/>
      <c r="B2420" s="33" t="str">
        <f t="shared" si="257"/>
        <v>kVA - Circuit 78</v>
      </c>
      <c r="C2420" s="34">
        <f t="shared" si="258"/>
        <v>78</v>
      </c>
      <c r="D2420" s="28">
        <f t="shared" si="259"/>
        <v>6133</v>
      </c>
      <c r="E2420" s="27"/>
      <c r="F2420" s="29">
        <v>5173</v>
      </c>
      <c r="G2420" s="23" t="s">
        <v>144</v>
      </c>
      <c r="H2420" s="21">
        <f t="shared" si="260"/>
        <v>11114</v>
      </c>
      <c r="I2420" s="23">
        <f t="shared" si="261"/>
        <v>11115</v>
      </c>
      <c r="J2420" s="71" t="s">
        <v>420</v>
      </c>
      <c r="K2420" s="70">
        <f t="shared" si="262"/>
        <v>574</v>
      </c>
      <c r="L2420" s="34" t="s">
        <v>104</v>
      </c>
      <c r="N2420" s="34" t="s">
        <v>80</v>
      </c>
    </row>
    <row r="2421" spans="1:14" ht="15" hidden="1" customHeight="1" outlineLevel="2" x14ac:dyDescent="0.25">
      <c r="A2421" s="34"/>
      <c r="B2421" s="33" t="str">
        <f t="shared" si="257"/>
        <v>kVA - Circuit 79</v>
      </c>
      <c r="C2421" s="34">
        <f t="shared" si="258"/>
        <v>79</v>
      </c>
      <c r="D2421" s="28">
        <f t="shared" si="259"/>
        <v>6134</v>
      </c>
      <c r="E2421" s="27"/>
      <c r="F2421" s="29">
        <v>5174</v>
      </c>
      <c r="G2421" s="23" t="s">
        <v>144</v>
      </c>
      <c r="H2421" s="21">
        <f t="shared" si="260"/>
        <v>11116</v>
      </c>
      <c r="I2421" s="23">
        <f t="shared" si="261"/>
        <v>11117</v>
      </c>
      <c r="J2421" s="71" t="s">
        <v>420</v>
      </c>
      <c r="K2421" s="70">
        <f t="shared" si="262"/>
        <v>575</v>
      </c>
      <c r="L2421" s="34" t="s">
        <v>104</v>
      </c>
      <c r="N2421" s="34" t="s">
        <v>80</v>
      </c>
    </row>
    <row r="2422" spans="1:14" ht="15" hidden="1" customHeight="1" outlineLevel="2" x14ac:dyDescent="0.25">
      <c r="A2422" s="34"/>
      <c r="B2422" s="33" t="str">
        <f t="shared" si="257"/>
        <v>kVA - Circuit 80</v>
      </c>
      <c r="C2422" s="34">
        <f t="shared" si="258"/>
        <v>80</v>
      </c>
      <c r="D2422" s="28">
        <f t="shared" si="259"/>
        <v>6135</v>
      </c>
      <c r="E2422" s="27"/>
      <c r="F2422" s="29">
        <v>5175</v>
      </c>
      <c r="G2422" s="23" t="s">
        <v>144</v>
      </c>
      <c r="H2422" s="21">
        <f t="shared" si="260"/>
        <v>11118</v>
      </c>
      <c r="I2422" s="23">
        <f t="shared" si="261"/>
        <v>11119</v>
      </c>
      <c r="J2422" s="71" t="s">
        <v>420</v>
      </c>
      <c r="K2422" s="70">
        <f t="shared" si="262"/>
        <v>576</v>
      </c>
      <c r="L2422" s="34" t="s">
        <v>104</v>
      </c>
      <c r="N2422" s="34" t="s">
        <v>80</v>
      </c>
    </row>
    <row r="2423" spans="1:14" ht="15" hidden="1" customHeight="1" outlineLevel="2" x14ac:dyDescent="0.25">
      <c r="A2423" s="34"/>
      <c r="B2423" s="33" t="str">
        <f t="shared" si="257"/>
        <v>kVA - Circuit 81</v>
      </c>
      <c r="C2423" s="34">
        <f t="shared" si="258"/>
        <v>81</v>
      </c>
      <c r="D2423" s="28">
        <f t="shared" si="259"/>
        <v>6136</v>
      </c>
      <c r="E2423" s="27"/>
      <c r="F2423" s="29">
        <v>5176</v>
      </c>
      <c r="G2423" s="23" t="s">
        <v>144</v>
      </c>
      <c r="H2423" s="21">
        <f t="shared" si="260"/>
        <v>11120</v>
      </c>
      <c r="I2423" s="23">
        <f t="shared" si="261"/>
        <v>11121</v>
      </c>
      <c r="J2423" s="71" t="s">
        <v>420</v>
      </c>
      <c r="K2423" s="70">
        <f t="shared" si="262"/>
        <v>577</v>
      </c>
      <c r="L2423" s="34" t="s">
        <v>104</v>
      </c>
      <c r="N2423" s="34" t="s">
        <v>80</v>
      </c>
    </row>
    <row r="2424" spans="1:14" ht="15" hidden="1" customHeight="1" outlineLevel="2" x14ac:dyDescent="0.25">
      <c r="A2424" s="34"/>
      <c r="B2424" s="33" t="str">
        <f t="shared" si="257"/>
        <v>kVA - Circuit 82</v>
      </c>
      <c r="C2424" s="34">
        <f t="shared" si="258"/>
        <v>82</v>
      </c>
      <c r="D2424" s="28">
        <f t="shared" si="259"/>
        <v>6137</v>
      </c>
      <c r="E2424" s="27"/>
      <c r="F2424" s="29">
        <v>5177</v>
      </c>
      <c r="G2424" s="23" t="s">
        <v>144</v>
      </c>
      <c r="H2424" s="21">
        <f t="shared" si="260"/>
        <v>11122</v>
      </c>
      <c r="I2424" s="23">
        <f t="shared" si="261"/>
        <v>11123</v>
      </c>
      <c r="J2424" s="71" t="s">
        <v>420</v>
      </c>
      <c r="K2424" s="70">
        <f t="shared" si="262"/>
        <v>578</v>
      </c>
      <c r="L2424" s="34" t="s">
        <v>104</v>
      </c>
      <c r="N2424" s="34" t="s">
        <v>80</v>
      </c>
    </row>
    <row r="2425" spans="1:14" ht="15" hidden="1" customHeight="1" outlineLevel="2" x14ac:dyDescent="0.25">
      <c r="A2425" s="34"/>
      <c r="B2425" s="33" t="str">
        <f t="shared" si="257"/>
        <v>kVA - Circuit 83</v>
      </c>
      <c r="C2425" s="34">
        <f t="shared" si="258"/>
        <v>83</v>
      </c>
      <c r="D2425" s="28">
        <f t="shared" si="259"/>
        <v>6138</v>
      </c>
      <c r="E2425" s="27"/>
      <c r="F2425" s="29">
        <v>5178</v>
      </c>
      <c r="G2425" s="23" t="s">
        <v>144</v>
      </c>
      <c r="H2425" s="21">
        <f t="shared" si="260"/>
        <v>11124</v>
      </c>
      <c r="I2425" s="23">
        <f t="shared" si="261"/>
        <v>11125</v>
      </c>
      <c r="J2425" s="71" t="s">
        <v>420</v>
      </c>
      <c r="K2425" s="70">
        <f t="shared" si="262"/>
        <v>579</v>
      </c>
      <c r="L2425" s="34" t="s">
        <v>104</v>
      </c>
      <c r="N2425" s="34" t="s">
        <v>80</v>
      </c>
    </row>
    <row r="2426" spans="1:14" ht="15.75" hidden="1" customHeight="1" outlineLevel="2" x14ac:dyDescent="0.25">
      <c r="B2426" s="33" t="str">
        <f t="shared" si="257"/>
        <v>kVA - Circuit 84</v>
      </c>
      <c r="C2426" s="34">
        <f t="shared" si="258"/>
        <v>84</v>
      </c>
      <c r="D2426" s="28">
        <f t="shared" si="259"/>
        <v>6139</v>
      </c>
      <c r="E2426" s="27"/>
      <c r="F2426" s="29">
        <v>5179</v>
      </c>
      <c r="G2426" s="23" t="s">
        <v>144</v>
      </c>
      <c r="H2426" s="21">
        <f t="shared" si="260"/>
        <v>11126</v>
      </c>
      <c r="I2426" s="23">
        <f t="shared" si="261"/>
        <v>11127</v>
      </c>
      <c r="J2426" s="71" t="s">
        <v>420</v>
      </c>
      <c r="K2426" s="70">
        <f t="shared" si="262"/>
        <v>580</v>
      </c>
      <c r="L2426" s="34" t="s">
        <v>104</v>
      </c>
      <c r="N2426" s="34" t="s">
        <v>80</v>
      </c>
    </row>
    <row r="2427" spans="1:14" ht="15.75" hidden="1" customHeight="1" outlineLevel="2" x14ac:dyDescent="0.25">
      <c r="B2427" s="33" t="str">
        <f t="shared" si="257"/>
        <v>kVA - Circuit 85</v>
      </c>
      <c r="C2427" s="34">
        <f t="shared" si="258"/>
        <v>85</v>
      </c>
      <c r="D2427" s="28">
        <f t="shared" si="259"/>
        <v>6140</v>
      </c>
      <c r="E2427" s="27"/>
      <c r="F2427" s="29">
        <v>5180</v>
      </c>
      <c r="G2427" s="23" t="s">
        <v>144</v>
      </c>
      <c r="H2427" s="21">
        <f t="shared" si="260"/>
        <v>11128</v>
      </c>
      <c r="I2427" s="23">
        <f t="shared" si="261"/>
        <v>11129</v>
      </c>
      <c r="J2427" s="71" t="s">
        <v>420</v>
      </c>
      <c r="K2427" s="70">
        <f t="shared" si="262"/>
        <v>581</v>
      </c>
      <c r="L2427" s="34" t="s">
        <v>104</v>
      </c>
      <c r="N2427" s="34" t="s">
        <v>80</v>
      </c>
    </row>
    <row r="2428" spans="1:14" ht="15.75" hidden="1" customHeight="1" outlineLevel="2" x14ac:dyDescent="0.25">
      <c r="B2428" s="33" t="str">
        <f t="shared" si="257"/>
        <v>kVA - Circuit 86</v>
      </c>
      <c r="C2428" s="34">
        <f t="shared" si="258"/>
        <v>86</v>
      </c>
      <c r="D2428" s="28">
        <f t="shared" si="259"/>
        <v>6141</v>
      </c>
      <c r="E2428" s="27"/>
      <c r="F2428" s="29">
        <v>5181</v>
      </c>
      <c r="G2428" s="23" t="s">
        <v>144</v>
      </c>
      <c r="H2428" s="21">
        <f t="shared" si="260"/>
        <v>11130</v>
      </c>
      <c r="I2428" s="23">
        <f t="shared" si="261"/>
        <v>11131</v>
      </c>
      <c r="J2428" s="71" t="s">
        <v>420</v>
      </c>
      <c r="K2428" s="70">
        <f t="shared" si="262"/>
        <v>582</v>
      </c>
      <c r="L2428" s="34" t="s">
        <v>104</v>
      </c>
      <c r="N2428" s="34" t="s">
        <v>80</v>
      </c>
    </row>
    <row r="2429" spans="1:14" ht="15.75" hidden="1" customHeight="1" outlineLevel="2" x14ac:dyDescent="0.25">
      <c r="B2429" s="33" t="str">
        <f t="shared" si="257"/>
        <v>kVA - Circuit 87</v>
      </c>
      <c r="C2429" s="34">
        <f t="shared" si="258"/>
        <v>87</v>
      </c>
      <c r="D2429" s="28">
        <f t="shared" si="259"/>
        <v>6142</v>
      </c>
      <c r="E2429" s="27"/>
      <c r="F2429" s="29">
        <v>5182</v>
      </c>
      <c r="G2429" s="23" t="s">
        <v>144</v>
      </c>
      <c r="H2429" s="21">
        <f t="shared" si="260"/>
        <v>11132</v>
      </c>
      <c r="I2429" s="23">
        <f t="shared" si="261"/>
        <v>11133</v>
      </c>
      <c r="J2429" s="71" t="s">
        <v>420</v>
      </c>
      <c r="K2429" s="70">
        <f t="shared" si="262"/>
        <v>583</v>
      </c>
      <c r="L2429" s="34" t="s">
        <v>104</v>
      </c>
      <c r="N2429" s="34" t="s">
        <v>80</v>
      </c>
    </row>
    <row r="2430" spans="1:14" ht="15.75" hidden="1" customHeight="1" outlineLevel="2" x14ac:dyDescent="0.25">
      <c r="B2430" s="33" t="str">
        <f t="shared" si="257"/>
        <v>kVA - Circuit 88</v>
      </c>
      <c r="C2430" s="34">
        <f t="shared" si="258"/>
        <v>88</v>
      </c>
      <c r="D2430" s="28">
        <f t="shared" si="259"/>
        <v>6143</v>
      </c>
      <c r="E2430" s="27"/>
      <c r="F2430" s="29">
        <v>5183</v>
      </c>
      <c r="G2430" s="23" t="s">
        <v>144</v>
      </c>
      <c r="H2430" s="21">
        <f t="shared" si="260"/>
        <v>11134</v>
      </c>
      <c r="I2430" s="23">
        <f t="shared" si="261"/>
        <v>11135</v>
      </c>
      <c r="J2430" s="71" t="s">
        <v>420</v>
      </c>
      <c r="K2430" s="70">
        <f t="shared" si="262"/>
        <v>584</v>
      </c>
      <c r="L2430" s="34" t="s">
        <v>104</v>
      </c>
      <c r="N2430" s="34" t="s">
        <v>80</v>
      </c>
    </row>
    <row r="2431" spans="1:14" ht="15.75" hidden="1" customHeight="1" outlineLevel="2" x14ac:dyDescent="0.25">
      <c r="B2431" s="33" t="str">
        <f t="shared" si="257"/>
        <v>kVA - Circuit 89</v>
      </c>
      <c r="C2431" s="34">
        <f t="shared" si="258"/>
        <v>89</v>
      </c>
      <c r="D2431" s="28">
        <f t="shared" si="259"/>
        <v>6144</v>
      </c>
      <c r="E2431" s="27"/>
      <c r="F2431" s="29">
        <v>5184</v>
      </c>
      <c r="G2431" s="23" t="s">
        <v>144</v>
      </c>
      <c r="H2431" s="21">
        <f t="shared" si="260"/>
        <v>11136</v>
      </c>
      <c r="I2431" s="23">
        <f t="shared" si="261"/>
        <v>11137</v>
      </c>
      <c r="J2431" s="71" t="s">
        <v>420</v>
      </c>
      <c r="K2431" s="70">
        <f t="shared" si="262"/>
        <v>585</v>
      </c>
      <c r="L2431" s="34" t="s">
        <v>104</v>
      </c>
      <c r="N2431" s="34" t="s">
        <v>80</v>
      </c>
    </row>
    <row r="2432" spans="1:14" ht="15.75" hidden="1" customHeight="1" outlineLevel="2" x14ac:dyDescent="0.25">
      <c r="B2432" s="33" t="str">
        <f t="shared" si="257"/>
        <v>kVA - Circuit 90</v>
      </c>
      <c r="C2432" s="34">
        <f t="shared" si="258"/>
        <v>90</v>
      </c>
      <c r="D2432" s="28">
        <f t="shared" si="259"/>
        <v>6145</v>
      </c>
      <c r="E2432" s="27"/>
      <c r="F2432" s="29">
        <v>5185</v>
      </c>
      <c r="G2432" s="23" t="s">
        <v>144</v>
      </c>
      <c r="H2432" s="21">
        <f t="shared" si="260"/>
        <v>11138</v>
      </c>
      <c r="I2432" s="23">
        <f t="shared" si="261"/>
        <v>11139</v>
      </c>
      <c r="J2432" s="71" t="s">
        <v>420</v>
      </c>
      <c r="K2432" s="70">
        <f t="shared" si="262"/>
        <v>586</v>
      </c>
      <c r="L2432" s="34" t="s">
        <v>104</v>
      </c>
      <c r="N2432" s="34" t="s">
        <v>80</v>
      </c>
    </row>
    <row r="2433" spans="1:16" ht="15.75" hidden="1" customHeight="1" outlineLevel="2" x14ac:dyDescent="0.25">
      <c r="B2433" s="33" t="str">
        <f t="shared" si="257"/>
        <v>kVA - Circuit 91</v>
      </c>
      <c r="C2433" s="34">
        <f t="shared" si="258"/>
        <v>91</v>
      </c>
      <c r="D2433" s="28">
        <f t="shared" si="259"/>
        <v>6146</v>
      </c>
      <c r="E2433" s="27"/>
      <c r="F2433" s="29">
        <v>5186</v>
      </c>
      <c r="G2433" s="23" t="s">
        <v>144</v>
      </c>
      <c r="H2433" s="21">
        <f t="shared" si="260"/>
        <v>11140</v>
      </c>
      <c r="I2433" s="23">
        <f t="shared" si="261"/>
        <v>11141</v>
      </c>
      <c r="J2433" s="71" t="s">
        <v>420</v>
      </c>
      <c r="K2433" s="70">
        <f t="shared" si="262"/>
        <v>587</v>
      </c>
      <c r="L2433" s="34" t="s">
        <v>104</v>
      </c>
      <c r="N2433" s="34" t="s">
        <v>80</v>
      </c>
    </row>
    <row r="2434" spans="1:16" ht="15.75" hidden="1" customHeight="1" outlineLevel="2" x14ac:dyDescent="0.25">
      <c r="B2434" s="33" t="str">
        <f t="shared" si="257"/>
        <v>kVA - Circuit 92</v>
      </c>
      <c r="C2434" s="34">
        <f t="shared" si="258"/>
        <v>92</v>
      </c>
      <c r="D2434" s="28">
        <f t="shared" si="259"/>
        <v>6147</v>
      </c>
      <c r="E2434" s="27"/>
      <c r="F2434" s="29">
        <v>5187</v>
      </c>
      <c r="G2434" s="23" t="s">
        <v>144</v>
      </c>
      <c r="H2434" s="21">
        <f t="shared" si="260"/>
        <v>11142</v>
      </c>
      <c r="I2434" s="23">
        <f t="shared" si="261"/>
        <v>11143</v>
      </c>
      <c r="J2434" s="71" t="s">
        <v>420</v>
      </c>
      <c r="K2434" s="70">
        <f t="shared" si="262"/>
        <v>588</v>
      </c>
      <c r="L2434" s="34" t="s">
        <v>104</v>
      </c>
      <c r="N2434" s="34" t="s">
        <v>80</v>
      </c>
    </row>
    <row r="2435" spans="1:16" ht="15.75" hidden="1" customHeight="1" outlineLevel="2" x14ac:dyDescent="0.25">
      <c r="B2435" s="33" t="str">
        <f t="shared" si="257"/>
        <v>kVA - Circuit 93</v>
      </c>
      <c r="C2435" s="34">
        <f t="shared" si="258"/>
        <v>93</v>
      </c>
      <c r="D2435" s="28">
        <f t="shared" si="259"/>
        <v>6148</v>
      </c>
      <c r="E2435" s="27"/>
      <c r="F2435" s="29">
        <v>5188</v>
      </c>
      <c r="G2435" s="23" t="s">
        <v>144</v>
      </c>
      <c r="H2435" s="21">
        <f t="shared" si="260"/>
        <v>11144</v>
      </c>
      <c r="I2435" s="23">
        <f t="shared" si="261"/>
        <v>11145</v>
      </c>
      <c r="J2435" s="71" t="s">
        <v>420</v>
      </c>
      <c r="K2435" s="70">
        <f t="shared" si="262"/>
        <v>589</v>
      </c>
      <c r="L2435" s="34" t="s">
        <v>104</v>
      </c>
      <c r="N2435" s="34" t="s">
        <v>80</v>
      </c>
    </row>
    <row r="2436" spans="1:16" ht="15.75" hidden="1" customHeight="1" outlineLevel="2" x14ac:dyDescent="0.25">
      <c r="B2436" s="33" t="str">
        <f t="shared" si="257"/>
        <v>kVA - Circuit 94</v>
      </c>
      <c r="C2436" s="34">
        <f t="shared" si="258"/>
        <v>94</v>
      </c>
      <c r="D2436" s="28">
        <f t="shared" si="259"/>
        <v>6149</v>
      </c>
      <c r="E2436" s="27"/>
      <c r="F2436" s="29">
        <v>5189</v>
      </c>
      <c r="G2436" s="23" t="s">
        <v>144</v>
      </c>
      <c r="H2436" s="21">
        <f t="shared" si="260"/>
        <v>11146</v>
      </c>
      <c r="I2436" s="23">
        <f t="shared" si="261"/>
        <v>11147</v>
      </c>
      <c r="J2436" s="71" t="s">
        <v>420</v>
      </c>
      <c r="K2436" s="70">
        <f t="shared" si="262"/>
        <v>590</v>
      </c>
      <c r="L2436" s="34" t="s">
        <v>104</v>
      </c>
      <c r="N2436" s="34" t="s">
        <v>80</v>
      </c>
    </row>
    <row r="2437" spans="1:16" ht="15.75" hidden="1" customHeight="1" outlineLevel="2" x14ac:dyDescent="0.25">
      <c r="B2437" s="33" t="str">
        <f t="shared" si="257"/>
        <v>kVA - Circuit 95</v>
      </c>
      <c r="C2437" s="34">
        <f t="shared" si="258"/>
        <v>95</v>
      </c>
      <c r="D2437" s="28">
        <f t="shared" si="259"/>
        <v>6150</v>
      </c>
      <c r="E2437" s="27"/>
      <c r="F2437" s="29">
        <v>5190</v>
      </c>
      <c r="G2437" s="23" t="s">
        <v>144</v>
      </c>
      <c r="H2437" s="21">
        <f t="shared" si="260"/>
        <v>11148</v>
      </c>
      <c r="I2437" s="23">
        <f t="shared" si="261"/>
        <v>11149</v>
      </c>
      <c r="J2437" s="71" t="s">
        <v>420</v>
      </c>
      <c r="K2437" s="70">
        <f t="shared" si="262"/>
        <v>591</v>
      </c>
      <c r="L2437" s="34" t="s">
        <v>104</v>
      </c>
      <c r="N2437" s="34" t="s">
        <v>80</v>
      </c>
    </row>
    <row r="2438" spans="1:16" ht="15.75" hidden="1" customHeight="1" outlineLevel="2" x14ac:dyDescent="0.25">
      <c r="B2438" s="33" t="str">
        <f t="shared" si="257"/>
        <v>kVA - Circuit 96</v>
      </c>
      <c r="C2438" s="34">
        <f t="shared" si="258"/>
        <v>96</v>
      </c>
      <c r="D2438" s="28">
        <f t="shared" si="259"/>
        <v>6151</v>
      </c>
      <c r="E2438" s="27"/>
      <c r="F2438" s="29">
        <v>5191</v>
      </c>
      <c r="G2438" s="23" t="s">
        <v>144</v>
      </c>
      <c r="H2438" s="21">
        <f t="shared" si="260"/>
        <v>11150</v>
      </c>
      <c r="I2438" s="23">
        <f t="shared" si="261"/>
        <v>11151</v>
      </c>
      <c r="J2438" s="71" t="s">
        <v>420</v>
      </c>
      <c r="K2438" s="70">
        <f t="shared" si="262"/>
        <v>592</v>
      </c>
      <c r="L2438" s="34" t="s">
        <v>104</v>
      </c>
      <c r="N2438" s="34" t="s">
        <v>80</v>
      </c>
    </row>
    <row r="2439" spans="1:16" outlineLevel="1" collapsed="1" x14ac:dyDescent="0.25">
      <c r="D2439" s="28"/>
      <c r="E2439" s="27"/>
      <c r="F2439" s="29"/>
    </row>
    <row r="2440" spans="1:16" s="63" customFormat="1" outlineLevel="1" x14ac:dyDescent="0.25">
      <c r="A2440" s="65"/>
      <c r="B2440" s="33" t="s">
        <v>13</v>
      </c>
      <c r="C2440" s="33"/>
      <c r="D2440" s="28">
        <f>E2342+1</f>
        <v>6152</v>
      </c>
      <c r="E2440" s="27">
        <f>D2536</f>
        <v>6247</v>
      </c>
      <c r="F2440" s="29" t="s">
        <v>13</v>
      </c>
      <c r="G2440" s="23" t="s">
        <v>144</v>
      </c>
      <c r="H2440" s="21">
        <f>I2342+1</f>
        <v>11152</v>
      </c>
      <c r="I2440" s="23">
        <f>I2536</f>
        <v>11343</v>
      </c>
      <c r="J2440" s="71" t="s">
        <v>420</v>
      </c>
      <c r="K2440" s="70" t="s">
        <v>432</v>
      </c>
      <c r="L2440" s="34" t="s">
        <v>104</v>
      </c>
      <c r="M2440" s="34"/>
      <c r="N2440" s="34" t="s">
        <v>349</v>
      </c>
      <c r="O2440" s="34"/>
      <c r="P2440" s="33"/>
    </row>
    <row r="2441" spans="1:16" ht="15.75" hidden="1" customHeight="1" outlineLevel="2" x14ac:dyDescent="0.25">
      <c r="B2441" s="33" t="str">
        <f>CONCATENATE("Current - Circuit ",C2441)</f>
        <v>Current - Circuit 1</v>
      </c>
      <c r="C2441" s="34">
        <v>1</v>
      </c>
      <c r="D2441" s="28">
        <f>D2440</f>
        <v>6152</v>
      </c>
      <c r="E2441" s="27"/>
      <c r="F2441" s="29">
        <v>5192</v>
      </c>
      <c r="G2441" s="23" t="s">
        <v>144</v>
      </c>
      <c r="H2441" s="21">
        <f>H2440</f>
        <v>11152</v>
      </c>
      <c r="I2441" s="23">
        <f>+H2441+1</f>
        <v>11153</v>
      </c>
      <c r="J2441" s="71" t="s">
        <v>420</v>
      </c>
      <c r="K2441" s="70">
        <f>K2438+1</f>
        <v>593</v>
      </c>
      <c r="L2441" s="34" t="s">
        <v>104</v>
      </c>
      <c r="N2441" s="34" t="s">
        <v>349</v>
      </c>
    </row>
    <row r="2442" spans="1:16" ht="15" hidden="1" customHeight="1" outlineLevel="2" x14ac:dyDescent="0.25">
      <c r="A2442" s="34"/>
      <c r="B2442" s="33" t="str">
        <f t="shared" ref="B2442:B2505" si="263">CONCATENATE("Current - Circuit ",C2442)</f>
        <v>Current - Circuit 2</v>
      </c>
      <c r="C2442" s="34">
        <f t="shared" ref="C2442:C2473" si="264">C2441+1</f>
        <v>2</v>
      </c>
      <c r="D2442" s="28">
        <f t="shared" ref="D2442:D2473" si="265">D2441+1</f>
        <v>6153</v>
      </c>
      <c r="E2442" s="27"/>
      <c r="F2442" s="29">
        <v>5193</v>
      </c>
      <c r="G2442" s="23" t="s">
        <v>144</v>
      </c>
      <c r="H2442" s="21">
        <f>I2441+1</f>
        <v>11154</v>
      </c>
      <c r="I2442" s="23">
        <f>+H2442+1</f>
        <v>11155</v>
      </c>
      <c r="J2442" s="71" t="s">
        <v>420</v>
      </c>
      <c r="K2442" s="70">
        <f>K2441+1</f>
        <v>594</v>
      </c>
      <c r="L2442" s="34" t="s">
        <v>104</v>
      </c>
      <c r="N2442" s="34" t="s">
        <v>349</v>
      </c>
    </row>
    <row r="2443" spans="1:16" ht="15" hidden="1" customHeight="1" outlineLevel="2" x14ac:dyDescent="0.25">
      <c r="A2443" s="34"/>
      <c r="B2443" s="33" t="str">
        <f t="shared" si="263"/>
        <v>Current - Circuit 3</v>
      </c>
      <c r="C2443" s="34">
        <f t="shared" si="264"/>
        <v>3</v>
      </c>
      <c r="D2443" s="28">
        <f t="shared" si="265"/>
        <v>6154</v>
      </c>
      <c r="E2443" s="27"/>
      <c r="F2443" s="29">
        <v>5194</v>
      </c>
      <c r="G2443" s="23" t="s">
        <v>144</v>
      </c>
      <c r="H2443" s="21">
        <f t="shared" ref="H2443:H2506" si="266">I2442+1</f>
        <v>11156</v>
      </c>
      <c r="I2443" s="23">
        <f t="shared" ref="I2443:I2506" si="267">+H2443+1</f>
        <v>11157</v>
      </c>
      <c r="J2443" s="71" t="s">
        <v>420</v>
      </c>
      <c r="K2443" s="70">
        <f t="shared" ref="K2443:K2506" si="268">K2442+1</f>
        <v>595</v>
      </c>
      <c r="L2443" s="34" t="s">
        <v>104</v>
      </c>
      <c r="N2443" s="34" t="s">
        <v>349</v>
      </c>
    </row>
    <row r="2444" spans="1:16" ht="15" hidden="1" customHeight="1" outlineLevel="2" x14ac:dyDescent="0.25">
      <c r="A2444" s="34"/>
      <c r="B2444" s="33" t="str">
        <f t="shared" si="263"/>
        <v>Current - Circuit 4</v>
      </c>
      <c r="C2444" s="34">
        <f t="shared" si="264"/>
        <v>4</v>
      </c>
      <c r="D2444" s="28">
        <f t="shared" si="265"/>
        <v>6155</v>
      </c>
      <c r="E2444" s="27"/>
      <c r="F2444" s="29">
        <v>5195</v>
      </c>
      <c r="G2444" s="23" t="s">
        <v>144</v>
      </c>
      <c r="H2444" s="21">
        <f t="shared" si="266"/>
        <v>11158</v>
      </c>
      <c r="I2444" s="23">
        <f t="shared" si="267"/>
        <v>11159</v>
      </c>
      <c r="J2444" s="71" t="s">
        <v>420</v>
      </c>
      <c r="K2444" s="70">
        <f t="shared" si="268"/>
        <v>596</v>
      </c>
      <c r="L2444" s="34" t="s">
        <v>104</v>
      </c>
      <c r="N2444" s="34" t="s">
        <v>349</v>
      </c>
    </row>
    <row r="2445" spans="1:16" ht="15" hidden="1" customHeight="1" outlineLevel="2" x14ac:dyDescent="0.25">
      <c r="A2445" s="34"/>
      <c r="B2445" s="33" t="str">
        <f t="shared" si="263"/>
        <v>Current - Circuit 5</v>
      </c>
      <c r="C2445" s="34">
        <f t="shared" si="264"/>
        <v>5</v>
      </c>
      <c r="D2445" s="28">
        <f t="shared" si="265"/>
        <v>6156</v>
      </c>
      <c r="E2445" s="27"/>
      <c r="F2445" s="29">
        <v>5196</v>
      </c>
      <c r="G2445" s="23" t="s">
        <v>144</v>
      </c>
      <c r="H2445" s="21">
        <f t="shared" si="266"/>
        <v>11160</v>
      </c>
      <c r="I2445" s="23">
        <f t="shared" si="267"/>
        <v>11161</v>
      </c>
      <c r="J2445" s="71" t="s">
        <v>420</v>
      </c>
      <c r="K2445" s="70">
        <f t="shared" si="268"/>
        <v>597</v>
      </c>
      <c r="L2445" s="34" t="s">
        <v>104</v>
      </c>
      <c r="N2445" s="34" t="s">
        <v>349</v>
      </c>
    </row>
    <row r="2446" spans="1:16" ht="15" hidden="1" customHeight="1" outlineLevel="2" x14ac:dyDescent="0.25">
      <c r="A2446" s="34"/>
      <c r="B2446" s="33" t="str">
        <f t="shared" si="263"/>
        <v>Current - Circuit 6</v>
      </c>
      <c r="C2446" s="34">
        <f t="shared" si="264"/>
        <v>6</v>
      </c>
      <c r="D2446" s="28">
        <f t="shared" si="265"/>
        <v>6157</v>
      </c>
      <c r="E2446" s="27"/>
      <c r="F2446" s="29">
        <v>5197</v>
      </c>
      <c r="G2446" s="23" t="s">
        <v>144</v>
      </c>
      <c r="H2446" s="21">
        <f t="shared" si="266"/>
        <v>11162</v>
      </c>
      <c r="I2446" s="23">
        <f t="shared" si="267"/>
        <v>11163</v>
      </c>
      <c r="J2446" s="71" t="s">
        <v>420</v>
      </c>
      <c r="K2446" s="70">
        <f t="shared" si="268"/>
        <v>598</v>
      </c>
      <c r="L2446" s="34" t="s">
        <v>104</v>
      </c>
      <c r="N2446" s="34" t="s">
        <v>349</v>
      </c>
    </row>
    <row r="2447" spans="1:16" ht="15" hidden="1" customHeight="1" outlineLevel="2" x14ac:dyDescent="0.25">
      <c r="A2447" s="34"/>
      <c r="B2447" s="33" t="str">
        <f t="shared" si="263"/>
        <v>Current - Circuit 7</v>
      </c>
      <c r="C2447" s="34">
        <f t="shared" si="264"/>
        <v>7</v>
      </c>
      <c r="D2447" s="28">
        <f t="shared" si="265"/>
        <v>6158</v>
      </c>
      <c r="E2447" s="27"/>
      <c r="F2447" s="29">
        <v>5198</v>
      </c>
      <c r="G2447" s="23" t="s">
        <v>144</v>
      </c>
      <c r="H2447" s="21">
        <f t="shared" si="266"/>
        <v>11164</v>
      </c>
      <c r="I2447" s="23">
        <f t="shared" si="267"/>
        <v>11165</v>
      </c>
      <c r="J2447" s="71" t="s">
        <v>420</v>
      </c>
      <c r="K2447" s="70">
        <f t="shared" si="268"/>
        <v>599</v>
      </c>
      <c r="L2447" s="34" t="s">
        <v>104</v>
      </c>
      <c r="N2447" s="34" t="s">
        <v>349</v>
      </c>
    </row>
    <row r="2448" spans="1:16" ht="15" hidden="1" customHeight="1" outlineLevel="2" x14ac:dyDescent="0.25">
      <c r="A2448" s="34"/>
      <c r="B2448" s="33" t="str">
        <f t="shared" si="263"/>
        <v>Current - Circuit 8</v>
      </c>
      <c r="C2448" s="34">
        <f t="shared" si="264"/>
        <v>8</v>
      </c>
      <c r="D2448" s="28">
        <f t="shared" si="265"/>
        <v>6159</v>
      </c>
      <c r="E2448" s="27"/>
      <c r="F2448" s="29">
        <v>5199</v>
      </c>
      <c r="G2448" s="23" t="s">
        <v>144</v>
      </c>
      <c r="H2448" s="21">
        <f t="shared" si="266"/>
        <v>11166</v>
      </c>
      <c r="I2448" s="23">
        <f t="shared" si="267"/>
        <v>11167</v>
      </c>
      <c r="J2448" s="71" t="s">
        <v>420</v>
      </c>
      <c r="K2448" s="70">
        <f t="shared" si="268"/>
        <v>600</v>
      </c>
      <c r="L2448" s="34" t="s">
        <v>104</v>
      </c>
      <c r="N2448" s="34" t="s">
        <v>349</v>
      </c>
    </row>
    <row r="2449" spans="1:14" ht="15" hidden="1" customHeight="1" outlineLevel="2" x14ac:dyDescent="0.25">
      <c r="A2449" s="34"/>
      <c r="B2449" s="33" t="str">
        <f t="shared" si="263"/>
        <v>Current - Circuit 9</v>
      </c>
      <c r="C2449" s="34">
        <f t="shared" si="264"/>
        <v>9</v>
      </c>
      <c r="D2449" s="28">
        <f t="shared" si="265"/>
        <v>6160</v>
      </c>
      <c r="E2449" s="27"/>
      <c r="F2449" s="29">
        <v>5200</v>
      </c>
      <c r="G2449" s="23" t="s">
        <v>144</v>
      </c>
      <c r="H2449" s="21">
        <f t="shared" si="266"/>
        <v>11168</v>
      </c>
      <c r="I2449" s="23">
        <f t="shared" si="267"/>
        <v>11169</v>
      </c>
      <c r="J2449" s="71" t="s">
        <v>420</v>
      </c>
      <c r="K2449" s="70">
        <f t="shared" si="268"/>
        <v>601</v>
      </c>
      <c r="L2449" s="34" t="s">
        <v>104</v>
      </c>
      <c r="N2449" s="34" t="s">
        <v>349</v>
      </c>
    </row>
    <row r="2450" spans="1:14" ht="15" hidden="1" customHeight="1" outlineLevel="2" x14ac:dyDescent="0.25">
      <c r="A2450" s="34"/>
      <c r="B2450" s="33" t="str">
        <f t="shared" si="263"/>
        <v>Current - Circuit 10</v>
      </c>
      <c r="C2450" s="34">
        <f t="shared" si="264"/>
        <v>10</v>
      </c>
      <c r="D2450" s="28">
        <f t="shared" si="265"/>
        <v>6161</v>
      </c>
      <c r="E2450" s="27"/>
      <c r="F2450" s="29">
        <v>5201</v>
      </c>
      <c r="G2450" s="23" t="s">
        <v>144</v>
      </c>
      <c r="H2450" s="21">
        <f t="shared" si="266"/>
        <v>11170</v>
      </c>
      <c r="I2450" s="23">
        <f t="shared" si="267"/>
        <v>11171</v>
      </c>
      <c r="J2450" s="71" t="s">
        <v>420</v>
      </c>
      <c r="K2450" s="70">
        <f t="shared" si="268"/>
        <v>602</v>
      </c>
      <c r="L2450" s="34" t="s">
        <v>104</v>
      </c>
      <c r="N2450" s="34" t="s">
        <v>349</v>
      </c>
    </row>
    <row r="2451" spans="1:14" ht="15" hidden="1" customHeight="1" outlineLevel="2" x14ac:dyDescent="0.25">
      <c r="A2451" s="34"/>
      <c r="B2451" s="33" t="str">
        <f t="shared" si="263"/>
        <v>Current - Circuit 11</v>
      </c>
      <c r="C2451" s="34">
        <f t="shared" si="264"/>
        <v>11</v>
      </c>
      <c r="D2451" s="28">
        <f t="shared" si="265"/>
        <v>6162</v>
      </c>
      <c r="E2451" s="27"/>
      <c r="F2451" s="29">
        <v>5202</v>
      </c>
      <c r="G2451" s="23" t="s">
        <v>144</v>
      </c>
      <c r="H2451" s="21">
        <f t="shared" si="266"/>
        <v>11172</v>
      </c>
      <c r="I2451" s="23">
        <f t="shared" si="267"/>
        <v>11173</v>
      </c>
      <c r="J2451" s="71" t="s">
        <v>420</v>
      </c>
      <c r="K2451" s="70">
        <f t="shared" si="268"/>
        <v>603</v>
      </c>
      <c r="L2451" s="34" t="s">
        <v>104</v>
      </c>
      <c r="N2451" s="34" t="s">
        <v>349</v>
      </c>
    </row>
    <row r="2452" spans="1:14" ht="15" hidden="1" customHeight="1" outlineLevel="2" x14ac:dyDescent="0.25">
      <c r="A2452" s="34"/>
      <c r="B2452" s="33" t="str">
        <f t="shared" si="263"/>
        <v>Current - Circuit 12</v>
      </c>
      <c r="C2452" s="34">
        <f t="shared" si="264"/>
        <v>12</v>
      </c>
      <c r="D2452" s="28">
        <f t="shared" si="265"/>
        <v>6163</v>
      </c>
      <c r="E2452" s="27"/>
      <c r="F2452" s="29">
        <v>5203</v>
      </c>
      <c r="G2452" s="23" t="s">
        <v>144</v>
      </c>
      <c r="H2452" s="21">
        <f t="shared" si="266"/>
        <v>11174</v>
      </c>
      <c r="I2452" s="23">
        <f t="shared" si="267"/>
        <v>11175</v>
      </c>
      <c r="J2452" s="71" t="s">
        <v>420</v>
      </c>
      <c r="K2452" s="70">
        <f t="shared" si="268"/>
        <v>604</v>
      </c>
      <c r="L2452" s="34" t="s">
        <v>104</v>
      </c>
      <c r="N2452" s="34" t="s">
        <v>349</v>
      </c>
    </row>
    <row r="2453" spans="1:14" ht="15" hidden="1" customHeight="1" outlineLevel="2" x14ac:dyDescent="0.25">
      <c r="A2453" s="34"/>
      <c r="B2453" s="33" t="str">
        <f t="shared" si="263"/>
        <v>Current - Circuit 13</v>
      </c>
      <c r="C2453" s="34">
        <f t="shared" si="264"/>
        <v>13</v>
      </c>
      <c r="D2453" s="28">
        <f t="shared" si="265"/>
        <v>6164</v>
      </c>
      <c r="E2453" s="27"/>
      <c r="F2453" s="29">
        <v>5204</v>
      </c>
      <c r="G2453" s="23" t="s">
        <v>144</v>
      </c>
      <c r="H2453" s="21">
        <f t="shared" si="266"/>
        <v>11176</v>
      </c>
      <c r="I2453" s="23">
        <f t="shared" si="267"/>
        <v>11177</v>
      </c>
      <c r="J2453" s="71" t="s">
        <v>420</v>
      </c>
      <c r="K2453" s="70">
        <f t="shared" si="268"/>
        <v>605</v>
      </c>
      <c r="L2453" s="34" t="s">
        <v>104</v>
      </c>
      <c r="N2453" s="34" t="s">
        <v>349</v>
      </c>
    </row>
    <row r="2454" spans="1:14" ht="15" hidden="1" customHeight="1" outlineLevel="2" x14ac:dyDescent="0.25">
      <c r="A2454" s="34"/>
      <c r="B2454" s="33" t="str">
        <f t="shared" si="263"/>
        <v>Current - Circuit 14</v>
      </c>
      <c r="C2454" s="34">
        <f t="shared" si="264"/>
        <v>14</v>
      </c>
      <c r="D2454" s="28">
        <f t="shared" si="265"/>
        <v>6165</v>
      </c>
      <c r="E2454" s="27"/>
      <c r="F2454" s="29">
        <v>5205</v>
      </c>
      <c r="G2454" s="23" t="s">
        <v>144</v>
      </c>
      <c r="H2454" s="21">
        <f t="shared" si="266"/>
        <v>11178</v>
      </c>
      <c r="I2454" s="23">
        <f t="shared" si="267"/>
        <v>11179</v>
      </c>
      <c r="J2454" s="71" t="s">
        <v>420</v>
      </c>
      <c r="K2454" s="70">
        <f t="shared" si="268"/>
        <v>606</v>
      </c>
      <c r="L2454" s="34" t="s">
        <v>104</v>
      </c>
      <c r="N2454" s="34" t="s">
        <v>349</v>
      </c>
    </row>
    <row r="2455" spans="1:14" ht="15" hidden="1" customHeight="1" outlineLevel="2" x14ac:dyDescent="0.25">
      <c r="A2455" s="34"/>
      <c r="B2455" s="33" t="str">
        <f t="shared" si="263"/>
        <v>Current - Circuit 15</v>
      </c>
      <c r="C2455" s="34">
        <f t="shared" si="264"/>
        <v>15</v>
      </c>
      <c r="D2455" s="28">
        <f t="shared" si="265"/>
        <v>6166</v>
      </c>
      <c r="E2455" s="27"/>
      <c r="F2455" s="29">
        <v>5206</v>
      </c>
      <c r="G2455" s="23" t="s">
        <v>144</v>
      </c>
      <c r="H2455" s="21">
        <f t="shared" si="266"/>
        <v>11180</v>
      </c>
      <c r="I2455" s="23">
        <f t="shared" si="267"/>
        <v>11181</v>
      </c>
      <c r="J2455" s="71" t="s">
        <v>420</v>
      </c>
      <c r="K2455" s="70">
        <f t="shared" si="268"/>
        <v>607</v>
      </c>
      <c r="L2455" s="34" t="s">
        <v>104</v>
      </c>
      <c r="N2455" s="34" t="s">
        <v>349</v>
      </c>
    </row>
    <row r="2456" spans="1:14" ht="15" hidden="1" customHeight="1" outlineLevel="2" x14ac:dyDescent="0.25">
      <c r="A2456" s="34"/>
      <c r="B2456" s="33" t="str">
        <f t="shared" si="263"/>
        <v>Current - Circuit 16</v>
      </c>
      <c r="C2456" s="34">
        <f t="shared" si="264"/>
        <v>16</v>
      </c>
      <c r="D2456" s="28">
        <f t="shared" si="265"/>
        <v>6167</v>
      </c>
      <c r="E2456" s="27"/>
      <c r="F2456" s="29">
        <v>5207</v>
      </c>
      <c r="G2456" s="23" t="s">
        <v>144</v>
      </c>
      <c r="H2456" s="21">
        <f t="shared" si="266"/>
        <v>11182</v>
      </c>
      <c r="I2456" s="23">
        <f t="shared" si="267"/>
        <v>11183</v>
      </c>
      <c r="J2456" s="71" t="s">
        <v>420</v>
      </c>
      <c r="K2456" s="70">
        <f t="shared" si="268"/>
        <v>608</v>
      </c>
      <c r="L2456" s="34" t="s">
        <v>104</v>
      </c>
      <c r="N2456" s="34" t="s">
        <v>349</v>
      </c>
    </row>
    <row r="2457" spans="1:14" ht="15" hidden="1" customHeight="1" outlineLevel="2" x14ac:dyDescent="0.25">
      <c r="A2457" s="34"/>
      <c r="B2457" s="33" t="str">
        <f t="shared" si="263"/>
        <v>Current - Circuit 17</v>
      </c>
      <c r="C2457" s="34">
        <f t="shared" si="264"/>
        <v>17</v>
      </c>
      <c r="D2457" s="28">
        <f t="shared" si="265"/>
        <v>6168</v>
      </c>
      <c r="E2457" s="27"/>
      <c r="F2457" s="29">
        <v>5208</v>
      </c>
      <c r="G2457" s="23" t="s">
        <v>144</v>
      </c>
      <c r="H2457" s="21">
        <f t="shared" si="266"/>
        <v>11184</v>
      </c>
      <c r="I2457" s="23">
        <f t="shared" si="267"/>
        <v>11185</v>
      </c>
      <c r="J2457" s="71" t="s">
        <v>420</v>
      </c>
      <c r="K2457" s="70">
        <f t="shared" si="268"/>
        <v>609</v>
      </c>
      <c r="L2457" s="34" t="s">
        <v>104</v>
      </c>
      <c r="N2457" s="34" t="s">
        <v>349</v>
      </c>
    </row>
    <row r="2458" spans="1:14" ht="15" hidden="1" customHeight="1" outlineLevel="2" x14ac:dyDescent="0.25">
      <c r="A2458" s="34"/>
      <c r="B2458" s="33" t="str">
        <f t="shared" si="263"/>
        <v>Current - Circuit 18</v>
      </c>
      <c r="C2458" s="34">
        <f t="shared" si="264"/>
        <v>18</v>
      </c>
      <c r="D2458" s="28">
        <f t="shared" si="265"/>
        <v>6169</v>
      </c>
      <c r="E2458" s="27"/>
      <c r="F2458" s="29">
        <v>5209</v>
      </c>
      <c r="G2458" s="23" t="s">
        <v>144</v>
      </c>
      <c r="H2458" s="21">
        <f t="shared" si="266"/>
        <v>11186</v>
      </c>
      <c r="I2458" s="23">
        <f t="shared" si="267"/>
        <v>11187</v>
      </c>
      <c r="J2458" s="71" t="s">
        <v>420</v>
      </c>
      <c r="K2458" s="70">
        <f t="shared" si="268"/>
        <v>610</v>
      </c>
      <c r="L2458" s="34" t="s">
        <v>104</v>
      </c>
      <c r="N2458" s="34" t="s">
        <v>349</v>
      </c>
    </row>
    <row r="2459" spans="1:14" ht="15" hidden="1" customHeight="1" outlineLevel="2" x14ac:dyDescent="0.25">
      <c r="A2459" s="34"/>
      <c r="B2459" s="33" t="str">
        <f t="shared" si="263"/>
        <v>Current - Circuit 19</v>
      </c>
      <c r="C2459" s="34">
        <f t="shared" si="264"/>
        <v>19</v>
      </c>
      <c r="D2459" s="28">
        <f t="shared" si="265"/>
        <v>6170</v>
      </c>
      <c r="E2459" s="27"/>
      <c r="F2459" s="29">
        <v>5210</v>
      </c>
      <c r="G2459" s="23" t="s">
        <v>144</v>
      </c>
      <c r="H2459" s="21">
        <f t="shared" si="266"/>
        <v>11188</v>
      </c>
      <c r="I2459" s="23">
        <f t="shared" si="267"/>
        <v>11189</v>
      </c>
      <c r="J2459" s="71" t="s">
        <v>420</v>
      </c>
      <c r="K2459" s="70">
        <f t="shared" si="268"/>
        <v>611</v>
      </c>
      <c r="L2459" s="34" t="s">
        <v>104</v>
      </c>
      <c r="N2459" s="34" t="s">
        <v>349</v>
      </c>
    </row>
    <row r="2460" spans="1:14" ht="15" hidden="1" customHeight="1" outlineLevel="2" x14ac:dyDescent="0.25">
      <c r="A2460" s="34"/>
      <c r="B2460" s="33" t="str">
        <f t="shared" si="263"/>
        <v>Current - Circuit 20</v>
      </c>
      <c r="C2460" s="34">
        <f t="shared" si="264"/>
        <v>20</v>
      </c>
      <c r="D2460" s="28">
        <f t="shared" si="265"/>
        <v>6171</v>
      </c>
      <c r="E2460" s="27"/>
      <c r="F2460" s="29">
        <v>5211</v>
      </c>
      <c r="G2460" s="23" t="s">
        <v>144</v>
      </c>
      <c r="H2460" s="21">
        <f t="shared" si="266"/>
        <v>11190</v>
      </c>
      <c r="I2460" s="23">
        <f t="shared" si="267"/>
        <v>11191</v>
      </c>
      <c r="J2460" s="71" t="s">
        <v>420</v>
      </c>
      <c r="K2460" s="70">
        <f t="shared" si="268"/>
        <v>612</v>
      </c>
      <c r="L2460" s="34" t="s">
        <v>104</v>
      </c>
      <c r="N2460" s="34" t="s">
        <v>349</v>
      </c>
    </row>
    <row r="2461" spans="1:14" ht="15" hidden="1" customHeight="1" outlineLevel="2" x14ac:dyDescent="0.25">
      <c r="A2461" s="34"/>
      <c r="B2461" s="33" t="str">
        <f t="shared" si="263"/>
        <v>Current - Circuit 21</v>
      </c>
      <c r="C2461" s="34">
        <f t="shared" si="264"/>
        <v>21</v>
      </c>
      <c r="D2461" s="28">
        <f t="shared" si="265"/>
        <v>6172</v>
      </c>
      <c r="E2461" s="27"/>
      <c r="F2461" s="29">
        <v>5212</v>
      </c>
      <c r="G2461" s="23" t="s">
        <v>144</v>
      </c>
      <c r="H2461" s="21">
        <f t="shared" si="266"/>
        <v>11192</v>
      </c>
      <c r="I2461" s="23">
        <f t="shared" si="267"/>
        <v>11193</v>
      </c>
      <c r="J2461" s="71" t="s">
        <v>420</v>
      </c>
      <c r="K2461" s="70">
        <f t="shared" si="268"/>
        <v>613</v>
      </c>
      <c r="L2461" s="34" t="s">
        <v>104</v>
      </c>
      <c r="N2461" s="34" t="s">
        <v>349</v>
      </c>
    </row>
    <row r="2462" spans="1:14" ht="15" hidden="1" customHeight="1" outlineLevel="2" x14ac:dyDescent="0.25">
      <c r="A2462" s="34"/>
      <c r="B2462" s="33" t="str">
        <f t="shared" si="263"/>
        <v>Current - Circuit 22</v>
      </c>
      <c r="C2462" s="34">
        <f t="shared" si="264"/>
        <v>22</v>
      </c>
      <c r="D2462" s="28">
        <f t="shared" si="265"/>
        <v>6173</v>
      </c>
      <c r="E2462" s="27"/>
      <c r="F2462" s="29">
        <v>5213</v>
      </c>
      <c r="G2462" s="23" t="s">
        <v>144</v>
      </c>
      <c r="H2462" s="21">
        <f t="shared" si="266"/>
        <v>11194</v>
      </c>
      <c r="I2462" s="23">
        <f t="shared" si="267"/>
        <v>11195</v>
      </c>
      <c r="J2462" s="71" t="s">
        <v>420</v>
      </c>
      <c r="K2462" s="70">
        <f t="shared" si="268"/>
        <v>614</v>
      </c>
      <c r="L2462" s="34" t="s">
        <v>104</v>
      </c>
      <c r="N2462" s="34" t="s">
        <v>349</v>
      </c>
    </row>
    <row r="2463" spans="1:14" ht="15" hidden="1" customHeight="1" outlineLevel="2" x14ac:dyDescent="0.25">
      <c r="A2463" s="34"/>
      <c r="B2463" s="33" t="str">
        <f t="shared" si="263"/>
        <v>Current - Circuit 23</v>
      </c>
      <c r="C2463" s="34">
        <f t="shared" si="264"/>
        <v>23</v>
      </c>
      <c r="D2463" s="28">
        <f t="shared" si="265"/>
        <v>6174</v>
      </c>
      <c r="E2463" s="27"/>
      <c r="F2463" s="29">
        <v>5214</v>
      </c>
      <c r="G2463" s="23" t="s">
        <v>144</v>
      </c>
      <c r="H2463" s="21">
        <f t="shared" si="266"/>
        <v>11196</v>
      </c>
      <c r="I2463" s="23">
        <f t="shared" si="267"/>
        <v>11197</v>
      </c>
      <c r="J2463" s="71" t="s">
        <v>420</v>
      </c>
      <c r="K2463" s="70">
        <f t="shared" si="268"/>
        <v>615</v>
      </c>
      <c r="L2463" s="34" t="s">
        <v>104</v>
      </c>
      <c r="N2463" s="34" t="s">
        <v>349</v>
      </c>
    </row>
    <row r="2464" spans="1:14" ht="15" hidden="1" customHeight="1" outlineLevel="2" x14ac:dyDescent="0.25">
      <c r="A2464" s="34"/>
      <c r="B2464" s="33" t="str">
        <f t="shared" si="263"/>
        <v>Current - Circuit 24</v>
      </c>
      <c r="C2464" s="34">
        <f t="shared" si="264"/>
        <v>24</v>
      </c>
      <c r="D2464" s="28">
        <f t="shared" si="265"/>
        <v>6175</v>
      </c>
      <c r="E2464" s="27"/>
      <c r="F2464" s="29">
        <v>5215</v>
      </c>
      <c r="G2464" s="23" t="s">
        <v>144</v>
      </c>
      <c r="H2464" s="21">
        <f t="shared" si="266"/>
        <v>11198</v>
      </c>
      <c r="I2464" s="23">
        <f t="shared" si="267"/>
        <v>11199</v>
      </c>
      <c r="J2464" s="71" t="s">
        <v>420</v>
      </c>
      <c r="K2464" s="70">
        <f t="shared" si="268"/>
        <v>616</v>
      </c>
      <c r="L2464" s="34" t="s">
        <v>104</v>
      </c>
      <c r="N2464" s="34" t="s">
        <v>349</v>
      </c>
    </row>
    <row r="2465" spans="1:14" ht="15" hidden="1" customHeight="1" outlineLevel="2" x14ac:dyDescent="0.25">
      <c r="A2465" s="34"/>
      <c r="B2465" s="33" t="str">
        <f t="shared" si="263"/>
        <v>Current - Circuit 25</v>
      </c>
      <c r="C2465" s="34">
        <f t="shared" si="264"/>
        <v>25</v>
      </c>
      <c r="D2465" s="28">
        <f t="shared" si="265"/>
        <v>6176</v>
      </c>
      <c r="E2465" s="27"/>
      <c r="F2465" s="29">
        <v>5216</v>
      </c>
      <c r="G2465" s="23" t="s">
        <v>144</v>
      </c>
      <c r="H2465" s="21">
        <f t="shared" si="266"/>
        <v>11200</v>
      </c>
      <c r="I2465" s="23">
        <f t="shared" si="267"/>
        <v>11201</v>
      </c>
      <c r="J2465" s="71" t="s">
        <v>420</v>
      </c>
      <c r="K2465" s="70">
        <f t="shared" si="268"/>
        <v>617</v>
      </c>
      <c r="L2465" s="34" t="s">
        <v>104</v>
      </c>
      <c r="N2465" s="34" t="s">
        <v>349</v>
      </c>
    </row>
    <row r="2466" spans="1:14" ht="15" hidden="1" customHeight="1" outlineLevel="2" x14ac:dyDescent="0.25">
      <c r="A2466" s="34"/>
      <c r="B2466" s="33" t="str">
        <f t="shared" si="263"/>
        <v>Current - Circuit 26</v>
      </c>
      <c r="C2466" s="34">
        <f t="shared" si="264"/>
        <v>26</v>
      </c>
      <c r="D2466" s="28">
        <f t="shared" si="265"/>
        <v>6177</v>
      </c>
      <c r="E2466" s="27"/>
      <c r="F2466" s="29">
        <v>5217</v>
      </c>
      <c r="G2466" s="23" t="s">
        <v>144</v>
      </c>
      <c r="H2466" s="21">
        <f t="shared" si="266"/>
        <v>11202</v>
      </c>
      <c r="I2466" s="23">
        <f t="shared" si="267"/>
        <v>11203</v>
      </c>
      <c r="J2466" s="71" t="s">
        <v>420</v>
      </c>
      <c r="K2466" s="70">
        <f t="shared" si="268"/>
        <v>618</v>
      </c>
      <c r="L2466" s="34" t="s">
        <v>104</v>
      </c>
      <c r="N2466" s="34" t="s">
        <v>349</v>
      </c>
    </row>
    <row r="2467" spans="1:14" ht="15" hidden="1" customHeight="1" outlineLevel="2" x14ac:dyDescent="0.25">
      <c r="A2467" s="34"/>
      <c r="B2467" s="33" t="str">
        <f t="shared" si="263"/>
        <v>Current - Circuit 27</v>
      </c>
      <c r="C2467" s="34">
        <f t="shared" si="264"/>
        <v>27</v>
      </c>
      <c r="D2467" s="28">
        <f t="shared" si="265"/>
        <v>6178</v>
      </c>
      <c r="E2467" s="27"/>
      <c r="F2467" s="29">
        <v>5218</v>
      </c>
      <c r="G2467" s="23" t="s">
        <v>144</v>
      </c>
      <c r="H2467" s="21">
        <f t="shared" si="266"/>
        <v>11204</v>
      </c>
      <c r="I2467" s="23">
        <f t="shared" si="267"/>
        <v>11205</v>
      </c>
      <c r="J2467" s="71" t="s">
        <v>420</v>
      </c>
      <c r="K2467" s="70">
        <f t="shared" si="268"/>
        <v>619</v>
      </c>
      <c r="L2467" s="34" t="s">
        <v>104</v>
      </c>
      <c r="N2467" s="34" t="s">
        <v>349</v>
      </c>
    </row>
    <row r="2468" spans="1:14" ht="15" hidden="1" customHeight="1" outlineLevel="2" x14ac:dyDescent="0.25">
      <c r="A2468" s="34"/>
      <c r="B2468" s="33" t="str">
        <f t="shared" si="263"/>
        <v>Current - Circuit 28</v>
      </c>
      <c r="C2468" s="34">
        <f t="shared" si="264"/>
        <v>28</v>
      </c>
      <c r="D2468" s="28">
        <f t="shared" si="265"/>
        <v>6179</v>
      </c>
      <c r="E2468" s="27"/>
      <c r="F2468" s="29">
        <v>5219</v>
      </c>
      <c r="G2468" s="23" t="s">
        <v>144</v>
      </c>
      <c r="H2468" s="21">
        <f t="shared" si="266"/>
        <v>11206</v>
      </c>
      <c r="I2468" s="23">
        <f t="shared" si="267"/>
        <v>11207</v>
      </c>
      <c r="J2468" s="71" t="s">
        <v>420</v>
      </c>
      <c r="K2468" s="70">
        <f t="shared" si="268"/>
        <v>620</v>
      </c>
      <c r="L2468" s="34" t="s">
        <v>104</v>
      </c>
      <c r="N2468" s="34" t="s">
        <v>349</v>
      </c>
    </row>
    <row r="2469" spans="1:14" ht="15" hidden="1" customHeight="1" outlineLevel="2" x14ac:dyDescent="0.25">
      <c r="A2469" s="34"/>
      <c r="B2469" s="33" t="str">
        <f t="shared" si="263"/>
        <v>Current - Circuit 29</v>
      </c>
      <c r="C2469" s="34">
        <f t="shared" si="264"/>
        <v>29</v>
      </c>
      <c r="D2469" s="28">
        <f t="shared" si="265"/>
        <v>6180</v>
      </c>
      <c r="E2469" s="27"/>
      <c r="F2469" s="29">
        <v>5220</v>
      </c>
      <c r="G2469" s="23" t="s">
        <v>144</v>
      </c>
      <c r="H2469" s="21">
        <f t="shared" si="266"/>
        <v>11208</v>
      </c>
      <c r="I2469" s="23">
        <f t="shared" si="267"/>
        <v>11209</v>
      </c>
      <c r="J2469" s="71" t="s">
        <v>420</v>
      </c>
      <c r="K2469" s="70">
        <f t="shared" si="268"/>
        <v>621</v>
      </c>
      <c r="L2469" s="34" t="s">
        <v>104</v>
      </c>
      <c r="N2469" s="34" t="s">
        <v>349</v>
      </c>
    </row>
    <row r="2470" spans="1:14" ht="15" hidden="1" customHeight="1" outlineLevel="2" x14ac:dyDescent="0.25">
      <c r="A2470" s="34"/>
      <c r="B2470" s="33" t="str">
        <f t="shared" si="263"/>
        <v>Current - Circuit 30</v>
      </c>
      <c r="C2470" s="34">
        <f t="shared" si="264"/>
        <v>30</v>
      </c>
      <c r="D2470" s="28">
        <f t="shared" si="265"/>
        <v>6181</v>
      </c>
      <c r="E2470" s="27"/>
      <c r="F2470" s="29">
        <v>5221</v>
      </c>
      <c r="G2470" s="23" t="s">
        <v>144</v>
      </c>
      <c r="H2470" s="21">
        <f t="shared" si="266"/>
        <v>11210</v>
      </c>
      <c r="I2470" s="23">
        <f t="shared" si="267"/>
        <v>11211</v>
      </c>
      <c r="J2470" s="71" t="s">
        <v>420</v>
      </c>
      <c r="K2470" s="70">
        <f t="shared" si="268"/>
        <v>622</v>
      </c>
      <c r="L2470" s="34" t="s">
        <v>104</v>
      </c>
      <c r="N2470" s="34" t="s">
        <v>349</v>
      </c>
    </row>
    <row r="2471" spans="1:14" ht="15" hidden="1" customHeight="1" outlineLevel="2" x14ac:dyDescent="0.25">
      <c r="A2471" s="34"/>
      <c r="B2471" s="33" t="str">
        <f t="shared" si="263"/>
        <v>Current - Circuit 31</v>
      </c>
      <c r="C2471" s="34">
        <f t="shared" si="264"/>
        <v>31</v>
      </c>
      <c r="D2471" s="28">
        <f t="shared" si="265"/>
        <v>6182</v>
      </c>
      <c r="E2471" s="27"/>
      <c r="F2471" s="29">
        <v>5222</v>
      </c>
      <c r="G2471" s="23" t="s">
        <v>144</v>
      </c>
      <c r="H2471" s="21">
        <f t="shared" si="266"/>
        <v>11212</v>
      </c>
      <c r="I2471" s="23">
        <f t="shared" si="267"/>
        <v>11213</v>
      </c>
      <c r="J2471" s="71" t="s">
        <v>420</v>
      </c>
      <c r="K2471" s="70">
        <f t="shared" si="268"/>
        <v>623</v>
      </c>
      <c r="L2471" s="34" t="s">
        <v>104</v>
      </c>
      <c r="N2471" s="34" t="s">
        <v>349</v>
      </c>
    </row>
    <row r="2472" spans="1:14" ht="15" hidden="1" customHeight="1" outlineLevel="2" x14ac:dyDescent="0.25">
      <c r="A2472" s="34"/>
      <c r="B2472" s="33" t="str">
        <f t="shared" si="263"/>
        <v>Current - Circuit 32</v>
      </c>
      <c r="C2472" s="34">
        <f t="shared" si="264"/>
        <v>32</v>
      </c>
      <c r="D2472" s="28">
        <f t="shared" si="265"/>
        <v>6183</v>
      </c>
      <c r="E2472" s="27"/>
      <c r="F2472" s="29">
        <v>5223</v>
      </c>
      <c r="G2472" s="23" t="s">
        <v>144</v>
      </c>
      <c r="H2472" s="21">
        <f t="shared" si="266"/>
        <v>11214</v>
      </c>
      <c r="I2472" s="23">
        <f t="shared" si="267"/>
        <v>11215</v>
      </c>
      <c r="J2472" s="71" t="s">
        <v>420</v>
      </c>
      <c r="K2472" s="70">
        <f t="shared" si="268"/>
        <v>624</v>
      </c>
      <c r="L2472" s="34" t="s">
        <v>104</v>
      </c>
      <c r="N2472" s="34" t="s">
        <v>349</v>
      </c>
    </row>
    <row r="2473" spans="1:14" ht="15" hidden="1" customHeight="1" outlineLevel="2" x14ac:dyDescent="0.25">
      <c r="A2473" s="34"/>
      <c r="B2473" s="33" t="str">
        <f t="shared" si="263"/>
        <v>Current - Circuit 33</v>
      </c>
      <c r="C2473" s="34">
        <f t="shared" si="264"/>
        <v>33</v>
      </c>
      <c r="D2473" s="28">
        <f t="shared" si="265"/>
        <v>6184</v>
      </c>
      <c r="E2473" s="27"/>
      <c r="F2473" s="29">
        <v>5224</v>
      </c>
      <c r="G2473" s="23" t="s">
        <v>144</v>
      </c>
      <c r="H2473" s="21">
        <f t="shared" si="266"/>
        <v>11216</v>
      </c>
      <c r="I2473" s="23">
        <f t="shared" si="267"/>
        <v>11217</v>
      </c>
      <c r="J2473" s="71" t="s">
        <v>420</v>
      </c>
      <c r="K2473" s="70">
        <f t="shared" si="268"/>
        <v>625</v>
      </c>
      <c r="L2473" s="34" t="s">
        <v>104</v>
      </c>
      <c r="N2473" s="34" t="s">
        <v>349</v>
      </c>
    </row>
    <row r="2474" spans="1:14" ht="15" hidden="1" customHeight="1" outlineLevel="2" x14ac:dyDescent="0.25">
      <c r="A2474" s="34"/>
      <c r="B2474" s="33" t="str">
        <f t="shared" si="263"/>
        <v>Current - Circuit 34</v>
      </c>
      <c r="C2474" s="34">
        <f t="shared" ref="C2474:C2505" si="269">C2473+1</f>
        <v>34</v>
      </c>
      <c r="D2474" s="28">
        <f t="shared" ref="D2474:D2505" si="270">D2473+1</f>
        <v>6185</v>
      </c>
      <c r="E2474" s="27"/>
      <c r="F2474" s="29">
        <v>5225</v>
      </c>
      <c r="G2474" s="23" t="s">
        <v>144</v>
      </c>
      <c r="H2474" s="21">
        <f t="shared" si="266"/>
        <v>11218</v>
      </c>
      <c r="I2474" s="23">
        <f t="shared" si="267"/>
        <v>11219</v>
      </c>
      <c r="J2474" s="71" t="s">
        <v>420</v>
      </c>
      <c r="K2474" s="70">
        <f t="shared" si="268"/>
        <v>626</v>
      </c>
      <c r="L2474" s="34" t="s">
        <v>104</v>
      </c>
      <c r="N2474" s="34" t="s">
        <v>349</v>
      </c>
    </row>
    <row r="2475" spans="1:14" ht="15" hidden="1" customHeight="1" outlineLevel="2" x14ac:dyDescent="0.25">
      <c r="A2475" s="34"/>
      <c r="B2475" s="33" t="str">
        <f t="shared" si="263"/>
        <v>Current - Circuit 35</v>
      </c>
      <c r="C2475" s="34">
        <f t="shared" si="269"/>
        <v>35</v>
      </c>
      <c r="D2475" s="28">
        <f t="shared" si="270"/>
        <v>6186</v>
      </c>
      <c r="E2475" s="27"/>
      <c r="F2475" s="29">
        <v>5226</v>
      </c>
      <c r="G2475" s="23" t="s">
        <v>144</v>
      </c>
      <c r="H2475" s="21">
        <f t="shared" si="266"/>
        <v>11220</v>
      </c>
      <c r="I2475" s="23">
        <f t="shared" si="267"/>
        <v>11221</v>
      </c>
      <c r="J2475" s="71" t="s">
        <v>420</v>
      </c>
      <c r="K2475" s="70">
        <f t="shared" si="268"/>
        <v>627</v>
      </c>
      <c r="L2475" s="34" t="s">
        <v>104</v>
      </c>
      <c r="N2475" s="34" t="s">
        <v>349</v>
      </c>
    </row>
    <row r="2476" spans="1:14" ht="15" hidden="1" customHeight="1" outlineLevel="2" x14ac:dyDescent="0.25">
      <c r="A2476" s="34"/>
      <c r="B2476" s="33" t="str">
        <f t="shared" si="263"/>
        <v>Current - Circuit 36</v>
      </c>
      <c r="C2476" s="34">
        <f t="shared" si="269"/>
        <v>36</v>
      </c>
      <c r="D2476" s="28">
        <f t="shared" si="270"/>
        <v>6187</v>
      </c>
      <c r="E2476" s="27"/>
      <c r="F2476" s="29">
        <v>5227</v>
      </c>
      <c r="G2476" s="23" t="s">
        <v>144</v>
      </c>
      <c r="H2476" s="21">
        <f t="shared" si="266"/>
        <v>11222</v>
      </c>
      <c r="I2476" s="23">
        <f t="shared" si="267"/>
        <v>11223</v>
      </c>
      <c r="J2476" s="71" t="s">
        <v>420</v>
      </c>
      <c r="K2476" s="70">
        <f t="shared" si="268"/>
        <v>628</v>
      </c>
      <c r="L2476" s="34" t="s">
        <v>104</v>
      </c>
      <c r="N2476" s="34" t="s">
        <v>349</v>
      </c>
    </row>
    <row r="2477" spans="1:14" ht="15" hidden="1" customHeight="1" outlineLevel="2" x14ac:dyDescent="0.25">
      <c r="A2477" s="34"/>
      <c r="B2477" s="33" t="str">
        <f t="shared" si="263"/>
        <v>Current - Circuit 37</v>
      </c>
      <c r="C2477" s="34">
        <f t="shared" si="269"/>
        <v>37</v>
      </c>
      <c r="D2477" s="28">
        <f t="shared" si="270"/>
        <v>6188</v>
      </c>
      <c r="E2477" s="27"/>
      <c r="F2477" s="29">
        <v>5228</v>
      </c>
      <c r="G2477" s="23" t="s">
        <v>144</v>
      </c>
      <c r="H2477" s="21">
        <f t="shared" si="266"/>
        <v>11224</v>
      </c>
      <c r="I2477" s="23">
        <f t="shared" si="267"/>
        <v>11225</v>
      </c>
      <c r="J2477" s="71" t="s">
        <v>420</v>
      </c>
      <c r="K2477" s="70">
        <f t="shared" si="268"/>
        <v>629</v>
      </c>
      <c r="L2477" s="34" t="s">
        <v>104</v>
      </c>
      <c r="N2477" s="34" t="s">
        <v>349</v>
      </c>
    </row>
    <row r="2478" spans="1:14" ht="15" hidden="1" customHeight="1" outlineLevel="2" x14ac:dyDescent="0.25">
      <c r="A2478" s="34"/>
      <c r="B2478" s="33" t="str">
        <f t="shared" si="263"/>
        <v>Current - Circuit 38</v>
      </c>
      <c r="C2478" s="34">
        <f t="shared" si="269"/>
        <v>38</v>
      </c>
      <c r="D2478" s="28">
        <f t="shared" si="270"/>
        <v>6189</v>
      </c>
      <c r="E2478" s="27"/>
      <c r="F2478" s="29">
        <v>5229</v>
      </c>
      <c r="G2478" s="23" t="s">
        <v>144</v>
      </c>
      <c r="H2478" s="21">
        <f t="shared" si="266"/>
        <v>11226</v>
      </c>
      <c r="I2478" s="23">
        <f t="shared" si="267"/>
        <v>11227</v>
      </c>
      <c r="J2478" s="71" t="s">
        <v>420</v>
      </c>
      <c r="K2478" s="70">
        <f t="shared" si="268"/>
        <v>630</v>
      </c>
      <c r="L2478" s="34" t="s">
        <v>104</v>
      </c>
      <c r="N2478" s="34" t="s">
        <v>349</v>
      </c>
    </row>
    <row r="2479" spans="1:14" ht="15" hidden="1" customHeight="1" outlineLevel="2" x14ac:dyDescent="0.25">
      <c r="A2479" s="34"/>
      <c r="B2479" s="33" t="str">
        <f t="shared" si="263"/>
        <v>Current - Circuit 39</v>
      </c>
      <c r="C2479" s="34">
        <f t="shared" si="269"/>
        <v>39</v>
      </c>
      <c r="D2479" s="28">
        <f t="shared" si="270"/>
        <v>6190</v>
      </c>
      <c r="E2479" s="27"/>
      <c r="F2479" s="29">
        <v>5230</v>
      </c>
      <c r="G2479" s="23" t="s">
        <v>144</v>
      </c>
      <c r="H2479" s="21">
        <f t="shared" si="266"/>
        <v>11228</v>
      </c>
      <c r="I2479" s="23">
        <f t="shared" si="267"/>
        <v>11229</v>
      </c>
      <c r="J2479" s="71" t="s">
        <v>420</v>
      </c>
      <c r="K2479" s="70">
        <f t="shared" si="268"/>
        <v>631</v>
      </c>
      <c r="L2479" s="34" t="s">
        <v>104</v>
      </c>
      <c r="N2479" s="34" t="s">
        <v>349</v>
      </c>
    </row>
    <row r="2480" spans="1:14" ht="15" hidden="1" customHeight="1" outlineLevel="2" x14ac:dyDescent="0.25">
      <c r="A2480" s="34"/>
      <c r="B2480" s="33" t="str">
        <f t="shared" si="263"/>
        <v>Current - Circuit 40</v>
      </c>
      <c r="C2480" s="34">
        <f t="shared" si="269"/>
        <v>40</v>
      </c>
      <c r="D2480" s="28">
        <f t="shared" si="270"/>
        <v>6191</v>
      </c>
      <c r="E2480" s="27"/>
      <c r="F2480" s="29">
        <v>5231</v>
      </c>
      <c r="G2480" s="23" t="s">
        <v>144</v>
      </c>
      <c r="H2480" s="21">
        <f t="shared" si="266"/>
        <v>11230</v>
      </c>
      <c r="I2480" s="23">
        <f t="shared" si="267"/>
        <v>11231</v>
      </c>
      <c r="J2480" s="71" t="s">
        <v>420</v>
      </c>
      <c r="K2480" s="70">
        <f t="shared" si="268"/>
        <v>632</v>
      </c>
      <c r="L2480" s="34" t="s">
        <v>104</v>
      </c>
      <c r="N2480" s="34" t="s">
        <v>349</v>
      </c>
    </row>
    <row r="2481" spans="1:14" ht="15" hidden="1" customHeight="1" outlineLevel="2" x14ac:dyDescent="0.25">
      <c r="A2481" s="34"/>
      <c r="B2481" s="33" t="str">
        <f t="shared" si="263"/>
        <v>Current - Circuit 41</v>
      </c>
      <c r="C2481" s="34">
        <f t="shared" si="269"/>
        <v>41</v>
      </c>
      <c r="D2481" s="28">
        <f t="shared" si="270"/>
        <v>6192</v>
      </c>
      <c r="E2481" s="27"/>
      <c r="F2481" s="29">
        <v>5232</v>
      </c>
      <c r="G2481" s="23" t="s">
        <v>144</v>
      </c>
      <c r="H2481" s="21">
        <f t="shared" si="266"/>
        <v>11232</v>
      </c>
      <c r="I2481" s="23">
        <f t="shared" si="267"/>
        <v>11233</v>
      </c>
      <c r="J2481" s="71" t="s">
        <v>420</v>
      </c>
      <c r="K2481" s="70">
        <f t="shared" si="268"/>
        <v>633</v>
      </c>
      <c r="L2481" s="34" t="s">
        <v>104</v>
      </c>
      <c r="N2481" s="34" t="s">
        <v>349</v>
      </c>
    </row>
    <row r="2482" spans="1:14" ht="15" hidden="1" customHeight="1" outlineLevel="2" x14ac:dyDescent="0.25">
      <c r="A2482" s="34"/>
      <c r="B2482" s="33" t="str">
        <f t="shared" si="263"/>
        <v>Current - Circuit 42</v>
      </c>
      <c r="C2482" s="34">
        <f t="shared" si="269"/>
        <v>42</v>
      </c>
      <c r="D2482" s="28">
        <f t="shared" si="270"/>
        <v>6193</v>
      </c>
      <c r="E2482" s="27"/>
      <c r="F2482" s="29">
        <v>5233</v>
      </c>
      <c r="G2482" s="23" t="s">
        <v>144</v>
      </c>
      <c r="H2482" s="21">
        <f t="shared" si="266"/>
        <v>11234</v>
      </c>
      <c r="I2482" s="23">
        <f t="shared" si="267"/>
        <v>11235</v>
      </c>
      <c r="J2482" s="71" t="s">
        <v>420</v>
      </c>
      <c r="K2482" s="70">
        <f t="shared" si="268"/>
        <v>634</v>
      </c>
      <c r="L2482" s="34" t="s">
        <v>104</v>
      </c>
      <c r="N2482" s="34" t="s">
        <v>349</v>
      </c>
    </row>
    <row r="2483" spans="1:14" ht="15" hidden="1" customHeight="1" outlineLevel="2" x14ac:dyDescent="0.25">
      <c r="A2483" s="34"/>
      <c r="B2483" s="33" t="str">
        <f t="shared" si="263"/>
        <v>Current - Circuit 43</v>
      </c>
      <c r="C2483" s="34">
        <f t="shared" si="269"/>
        <v>43</v>
      </c>
      <c r="D2483" s="28">
        <f t="shared" si="270"/>
        <v>6194</v>
      </c>
      <c r="E2483" s="27"/>
      <c r="F2483" s="29">
        <v>5234</v>
      </c>
      <c r="G2483" s="23" t="s">
        <v>144</v>
      </c>
      <c r="H2483" s="21">
        <f t="shared" si="266"/>
        <v>11236</v>
      </c>
      <c r="I2483" s="23">
        <f t="shared" si="267"/>
        <v>11237</v>
      </c>
      <c r="J2483" s="71" t="s">
        <v>420</v>
      </c>
      <c r="K2483" s="70">
        <f t="shared" si="268"/>
        <v>635</v>
      </c>
      <c r="L2483" s="34" t="s">
        <v>104</v>
      </c>
      <c r="N2483" s="34" t="s">
        <v>349</v>
      </c>
    </row>
    <row r="2484" spans="1:14" ht="15" hidden="1" customHeight="1" outlineLevel="2" x14ac:dyDescent="0.25">
      <c r="A2484" s="34"/>
      <c r="B2484" s="33" t="str">
        <f t="shared" si="263"/>
        <v>Current - Circuit 44</v>
      </c>
      <c r="C2484" s="34">
        <f t="shared" si="269"/>
        <v>44</v>
      </c>
      <c r="D2484" s="28">
        <f t="shared" si="270"/>
        <v>6195</v>
      </c>
      <c r="E2484" s="27"/>
      <c r="F2484" s="29">
        <v>5235</v>
      </c>
      <c r="G2484" s="23" t="s">
        <v>144</v>
      </c>
      <c r="H2484" s="21">
        <f t="shared" si="266"/>
        <v>11238</v>
      </c>
      <c r="I2484" s="23">
        <f t="shared" si="267"/>
        <v>11239</v>
      </c>
      <c r="J2484" s="71" t="s">
        <v>420</v>
      </c>
      <c r="K2484" s="70">
        <f t="shared" si="268"/>
        <v>636</v>
      </c>
      <c r="L2484" s="34" t="s">
        <v>104</v>
      </c>
      <c r="N2484" s="34" t="s">
        <v>349</v>
      </c>
    </row>
    <row r="2485" spans="1:14" ht="15" hidden="1" customHeight="1" outlineLevel="2" x14ac:dyDescent="0.25">
      <c r="A2485" s="34"/>
      <c r="B2485" s="33" t="str">
        <f t="shared" si="263"/>
        <v>Current - Circuit 45</v>
      </c>
      <c r="C2485" s="34">
        <f t="shared" si="269"/>
        <v>45</v>
      </c>
      <c r="D2485" s="28">
        <f t="shared" si="270"/>
        <v>6196</v>
      </c>
      <c r="E2485" s="27"/>
      <c r="F2485" s="29">
        <v>5236</v>
      </c>
      <c r="G2485" s="23" t="s">
        <v>144</v>
      </c>
      <c r="H2485" s="21">
        <f t="shared" si="266"/>
        <v>11240</v>
      </c>
      <c r="I2485" s="23">
        <f t="shared" si="267"/>
        <v>11241</v>
      </c>
      <c r="J2485" s="71" t="s">
        <v>420</v>
      </c>
      <c r="K2485" s="70">
        <f t="shared" si="268"/>
        <v>637</v>
      </c>
      <c r="L2485" s="34" t="s">
        <v>104</v>
      </c>
      <c r="N2485" s="34" t="s">
        <v>349</v>
      </c>
    </row>
    <row r="2486" spans="1:14" ht="15" hidden="1" customHeight="1" outlineLevel="2" x14ac:dyDescent="0.25">
      <c r="A2486" s="34"/>
      <c r="B2486" s="33" t="str">
        <f t="shared" si="263"/>
        <v>Current - Circuit 46</v>
      </c>
      <c r="C2486" s="34">
        <f t="shared" si="269"/>
        <v>46</v>
      </c>
      <c r="D2486" s="28">
        <f t="shared" si="270"/>
        <v>6197</v>
      </c>
      <c r="E2486" s="27"/>
      <c r="F2486" s="29">
        <v>5237</v>
      </c>
      <c r="G2486" s="23" t="s">
        <v>144</v>
      </c>
      <c r="H2486" s="21">
        <f t="shared" si="266"/>
        <v>11242</v>
      </c>
      <c r="I2486" s="23">
        <f t="shared" si="267"/>
        <v>11243</v>
      </c>
      <c r="J2486" s="71" t="s">
        <v>420</v>
      </c>
      <c r="K2486" s="70">
        <f t="shared" si="268"/>
        <v>638</v>
      </c>
      <c r="L2486" s="34" t="s">
        <v>104</v>
      </c>
      <c r="N2486" s="34" t="s">
        <v>349</v>
      </c>
    </row>
    <row r="2487" spans="1:14" ht="15" hidden="1" customHeight="1" outlineLevel="2" x14ac:dyDescent="0.25">
      <c r="A2487" s="34"/>
      <c r="B2487" s="33" t="str">
        <f t="shared" si="263"/>
        <v>Current - Circuit 47</v>
      </c>
      <c r="C2487" s="34">
        <f t="shared" si="269"/>
        <v>47</v>
      </c>
      <c r="D2487" s="28">
        <f t="shared" si="270"/>
        <v>6198</v>
      </c>
      <c r="E2487" s="27"/>
      <c r="F2487" s="29">
        <v>5238</v>
      </c>
      <c r="G2487" s="23" t="s">
        <v>144</v>
      </c>
      <c r="H2487" s="21">
        <f t="shared" si="266"/>
        <v>11244</v>
      </c>
      <c r="I2487" s="23">
        <f t="shared" si="267"/>
        <v>11245</v>
      </c>
      <c r="J2487" s="71" t="s">
        <v>420</v>
      </c>
      <c r="K2487" s="70">
        <f t="shared" si="268"/>
        <v>639</v>
      </c>
      <c r="L2487" s="34" t="s">
        <v>104</v>
      </c>
      <c r="N2487" s="34" t="s">
        <v>349</v>
      </c>
    </row>
    <row r="2488" spans="1:14" ht="15" hidden="1" customHeight="1" outlineLevel="2" x14ac:dyDescent="0.25">
      <c r="A2488" s="34"/>
      <c r="B2488" s="33" t="str">
        <f t="shared" si="263"/>
        <v>Current - Circuit 48</v>
      </c>
      <c r="C2488" s="34">
        <f t="shared" si="269"/>
        <v>48</v>
      </c>
      <c r="D2488" s="28">
        <f t="shared" si="270"/>
        <v>6199</v>
      </c>
      <c r="E2488" s="27"/>
      <c r="F2488" s="29">
        <v>5239</v>
      </c>
      <c r="G2488" s="23" t="s">
        <v>144</v>
      </c>
      <c r="H2488" s="21">
        <f t="shared" si="266"/>
        <v>11246</v>
      </c>
      <c r="I2488" s="23">
        <f t="shared" si="267"/>
        <v>11247</v>
      </c>
      <c r="J2488" s="71" t="s">
        <v>420</v>
      </c>
      <c r="K2488" s="70">
        <f t="shared" si="268"/>
        <v>640</v>
      </c>
      <c r="L2488" s="34" t="s">
        <v>104</v>
      </c>
      <c r="N2488" s="34" t="s">
        <v>349</v>
      </c>
    </row>
    <row r="2489" spans="1:14" ht="15" hidden="1" customHeight="1" outlineLevel="2" x14ac:dyDescent="0.25">
      <c r="A2489" s="34"/>
      <c r="B2489" s="33" t="str">
        <f t="shared" si="263"/>
        <v>Current - Circuit 49</v>
      </c>
      <c r="C2489" s="34">
        <f t="shared" si="269"/>
        <v>49</v>
      </c>
      <c r="D2489" s="28">
        <f t="shared" si="270"/>
        <v>6200</v>
      </c>
      <c r="E2489" s="27"/>
      <c r="F2489" s="29">
        <v>5240</v>
      </c>
      <c r="G2489" s="23" t="s">
        <v>144</v>
      </c>
      <c r="H2489" s="21">
        <f t="shared" si="266"/>
        <v>11248</v>
      </c>
      <c r="I2489" s="23">
        <f t="shared" si="267"/>
        <v>11249</v>
      </c>
      <c r="J2489" s="71" t="s">
        <v>420</v>
      </c>
      <c r="K2489" s="70">
        <f t="shared" si="268"/>
        <v>641</v>
      </c>
      <c r="L2489" s="34" t="s">
        <v>104</v>
      </c>
      <c r="N2489" s="34" t="s">
        <v>349</v>
      </c>
    </row>
    <row r="2490" spans="1:14" ht="15" hidden="1" customHeight="1" outlineLevel="2" x14ac:dyDescent="0.25">
      <c r="A2490" s="34"/>
      <c r="B2490" s="33" t="str">
        <f t="shared" si="263"/>
        <v>Current - Circuit 50</v>
      </c>
      <c r="C2490" s="34">
        <f t="shared" si="269"/>
        <v>50</v>
      </c>
      <c r="D2490" s="28">
        <f t="shared" si="270"/>
        <v>6201</v>
      </c>
      <c r="E2490" s="27"/>
      <c r="F2490" s="29">
        <v>5241</v>
      </c>
      <c r="G2490" s="23" t="s">
        <v>144</v>
      </c>
      <c r="H2490" s="21">
        <f t="shared" si="266"/>
        <v>11250</v>
      </c>
      <c r="I2490" s="23">
        <f t="shared" si="267"/>
        <v>11251</v>
      </c>
      <c r="J2490" s="71" t="s">
        <v>420</v>
      </c>
      <c r="K2490" s="70">
        <f t="shared" si="268"/>
        <v>642</v>
      </c>
      <c r="L2490" s="34" t="s">
        <v>104</v>
      </c>
      <c r="N2490" s="34" t="s">
        <v>349</v>
      </c>
    </row>
    <row r="2491" spans="1:14" ht="15" hidden="1" customHeight="1" outlineLevel="2" x14ac:dyDescent="0.25">
      <c r="A2491" s="34"/>
      <c r="B2491" s="33" t="str">
        <f t="shared" si="263"/>
        <v>Current - Circuit 51</v>
      </c>
      <c r="C2491" s="34">
        <f t="shared" si="269"/>
        <v>51</v>
      </c>
      <c r="D2491" s="28">
        <f t="shared" si="270"/>
        <v>6202</v>
      </c>
      <c r="E2491" s="27"/>
      <c r="F2491" s="29">
        <v>5242</v>
      </c>
      <c r="G2491" s="23" t="s">
        <v>144</v>
      </c>
      <c r="H2491" s="21">
        <f t="shared" si="266"/>
        <v>11252</v>
      </c>
      <c r="I2491" s="23">
        <f t="shared" si="267"/>
        <v>11253</v>
      </c>
      <c r="J2491" s="71" t="s">
        <v>420</v>
      </c>
      <c r="K2491" s="70">
        <f t="shared" si="268"/>
        <v>643</v>
      </c>
      <c r="L2491" s="34" t="s">
        <v>104</v>
      </c>
      <c r="N2491" s="34" t="s">
        <v>349</v>
      </c>
    </row>
    <row r="2492" spans="1:14" ht="15" hidden="1" customHeight="1" outlineLevel="2" x14ac:dyDescent="0.25">
      <c r="A2492" s="34"/>
      <c r="B2492" s="33" t="str">
        <f t="shared" si="263"/>
        <v>Current - Circuit 52</v>
      </c>
      <c r="C2492" s="34">
        <f t="shared" si="269"/>
        <v>52</v>
      </c>
      <c r="D2492" s="28">
        <f t="shared" si="270"/>
        <v>6203</v>
      </c>
      <c r="E2492" s="27"/>
      <c r="F2492" s="29">
        <v>5243</v>
      </c>
      <c r="G2492" s="23" t="s">
        <v>144</v>
      </c>
      <c r="H2492" s="21">
        <f t="shared" si="266"/>
        <v>11254</v>
      </c>
      <c r="I2492" s="23">
        <f t="shared" si="267"/>
        <v>11255</v>
      </c>
      <c r="J2492" s="71" t="s">
        <v>420</v>
      </c>
      <c r="K2492" s="70">
        <f t="shared" si="268"/>
        <v>644</v>
      </c>
      <c r="L2492" s="34" t="s">
        <v>104</v>
      </c>
      <c r="N2492" s="34" t="s">
        <v>349</v>
      </c>
    </row>
    <row r="2493" spans="1:14" ht="15" hidden="1" customHeight="1" outlineLevel="2" x14ac:dyDescent="0.25">
      <c r="A2493" s="34"/>
      <c r="B2493" s="33" t="str">
        <f t="shared" si="263"/>
        <v>Current - Circuit 53</v>
      </c>
      <c r="C2493" s="34">
        <f t="shared" si="269"/>
        <v>53</v>
      </c>
      <c r="D2493" s="28">
        <f t="shared" si="270"/>
        <v>6204</v>
      </c>
      <c r="E2493" s="27"/>
      <c r="F2493" s="29">
        <v>5244</v>
      </c>
      <c r="G2493" s="23" t="s">
        <v>144</v>
      </c>
      <c r="H2493" s="21">
        <f t="shared" si="266"/>
        <v>11256</v>
      </c>
      <c r="I2493" s="23">
        <f t="shared" si="267"/>
        <v>11257</v>
      </c>
      <c r="J2493" s="71" t="s">
        <v>420</v>
      </c>
      <c r="K2493" s="70">
        <f t="shared" si="268"/>
        <v>645</v>
      </c>
      <c r="L2493" s="34" t="s">
        <v>104</v>
      </c>
      <c r="N2493" s="34" t="s">
        <v>349</v>
      </c>
    </row>
    <row r="2494" spans="1:14" ht="15" hidden="1" customHeight="1" outlineLevel="2" x14ac:dyDescent="0.25">
      <c r="A2494" s="34"/>
      <c r="B2494" s="33" t="str">
        <f t="shared" si="263"/>
        <v>Current - Circuit 54</v>
      </c>
      <c r="C2494" s="34">
        <f t="shared" si="269"/>
        <v>54</v>
      </c>
      <c r="D2494" s="28">
        <f t="shared" si="270"/>
        <v>6205</v>
      </c>
      <c r="E2494" s="27"/>
      <c r="F2494" s="29">
        <v>5245</v>
      </c>
      <c r="G2494" s="23" t="s">
        <v>144</v>
      </c>
      <c r="H2494" s="21">
        <f t="shared" si="266"/>
        <v>11258</v>
      </c>
      <c r="I2494" s="23">
        <f t="shared" si="267"/>
        <v>11259</v>
      </c>
      <c r="J2494" s="71" t="s">
        <v>420</v>
      </c>
      <c r="K2494" s="70">
        <f t="shared" si="268"/>
        <v>646</v>
      </c>
      <c r="L2494" s="34" t="s">
        <v>104</v>
      </c>
      <c r="N2494" s="34" t="s">
        <v>349</v>
      </c>
    </row>
    <row r="2495" spans="1:14" ht="15" hidden="1" customHeight="1" outlineLevel="2" x14ac:dyDescent="0.25">
      <c r="A2495" s="34"/>
      <c r="B2495" s="33" t="str">
        <f t="shared" si="263"/>
        <v>Current - Circuit 55</v>
      </c>
      <c r="C2495" s="34">
        <f t="shared" si="269"/>
        <v>55</v>
      </c>
      <c r="D2495" s="28">
        <f t="shared" si="270"/>
        <v>6206</v>
      </c>
      <c r="E2495" s="27"/>
      <c r="F2495" s="29">
        <v>5246</v>
      </c>
      <c r="G2495" s="23" t="s">
        <v>144</v>
      </c>
      <c r="H2495" s="21">
        <f t="shared" si="266"/>
        <v>11260</v>
      </c>
      <c r="I2495" s="23">
        <f t="shared" si="267"/>
        <v>11261</v>
      </c>
      <c r="J2495" s="71" t="s">
        <v>420</v>
      </c>
      <c r="K2495" s="70">
        <f t="shared" si="268"/>
        <v>647</v>
      </c>
      <c r="L2495" s="34" t="s">
        <v>104</v>
      </c>
      <c r="N2495" s="34" t="s">
        <v>349</v>
      </c>
    </row>
    <row r="2496" spans="1:14" ht="15" hidden="1" customHeight="1" outlineLevel="2" x14ac:dyDescent="0.25">
      <c r="A2496" s="34"/>
      <c r="B2496" s="33" t="str">
        <f t="shared" si="263"/>
        <v>Current - Circuit 56</v>
      </c>
      <c r="C2496" s="34">
        <f t="shared" si="269"/>
        <v>56</v>
      </c>
      <c r="D2496" s="28">
        <f t="shared" si="270"/>
        <v>6207</v>
      </c>
      <c r="E2496" s="27"/>
      <c r="F2496" s="29">
        <v>5247</v>
      </c>
      <c r="G2496" s="23" t="s">
        <v>144</v>
      </c>
      <c r="H2496" s="21">
        <f t="shared" si="266"/>
        <v>11262</v>
      </c>
      <c r="I2496" s="23">
        <f t="shared" si="267"/>
        <v>11263</v>
      </c>
      <c r="J2496" s="71" t="s">
        <v>420</v>
      </c>
      <c r="K2496" s="70">
        <f t="shared" si="268"/>
        <v>648</v>
      </c>
      <c r="L2496" s="34" t="s">
        <v>104</v>
      </c>
      <c r="N2496" s="34" t="s">
        <v>349</v>
      </c>
    </row>
    <row r="2497" spans="1:14" ht="15" hidden="1" customHeight="1" outlineLevel="2" x14ac:dyDescent="0.25">
      <c r="A2497" s="34"/>
      <c r="B2497" s="33" t="str">
        <f t="shared" si="263"/>
        <v>Current - Circuit 57</v>
      </c>
      <c r="C2497" s="34">
        <f t="shared" si="269"/>
        <v>57</v>
      </c>
      <c r="D2497" s="28">
        <f t="shared" si="270"/>
        <v>6208</v>
      </c>
      <c r="E2497" s="27"/>
      <c r="F2497" s="29">
        <v>5248</v>
      </c>
      <c r="G2497" s="23" t="s">
        <v>144</v>
      </c>
      <c r="H2497" s="21">
        <f t="shared" si="266"/>
        <v>11264</v>
      </c>
      <c r="I2497" s="23">
        <f t="shared" si="267"/>
        <v>11265</v>
      </c>
      <c r="J2497" s="71" t="s">
        <v>420</v>
      </c>
      <c r="K2497" s="70">
        <f t="shared" si="268"/>
        <v>649</v>
      </c>
      <c r="L2497" s="34" t="s">
        <v>104</v>
      </c>
      <c r="N2497" s="34" t="s">
        <v>349</v>
      </c>
    </row>
    <row r="2498" spans="1:14" ht="15" hidden="1" customHeight="1" outlineLevel="2" x14ac:dyDescent="0.25">
      <c r="A2498" s="34"/>
      <c r="B2498" s="33" t="str">
        <f t="shared" si="263"/>
        <v>Current - Circuit 58</v>
      </c>
      <c r="C2498" s="34">
        <f t="shared" si="269"/>
        <v>58</v>
      </c>
      <c r="D2498" s="28">
        <f t="shared" si="270"/>
        <v>6209</v>
      </c>
      <c r="E2498" s="27"/>
      <c r="F2498" s="29">
        <v>5249</v>
      </c>
      <c r="G2498" s="23" t="s">
        <v>144</v>
      </c>
      <c r="H2498" s="21">
        <f t="shared" si="266"/>
        <v>11266</v>
      </c>
      <c r="I2498" s="23">
        <f t="shared" si="267"/>
        <v>11267</v>
      </c>
      <c r="J2498" s="71" t="s">
        <v>420</v>
      </c>
      <c r="K2498" s="70">
        <f t="shared" si="268"/>
        <v>650</v>
      </c>
      <c r="L2498" s="34" t="s">
        <v>104</v>
      </c>
      <c r="N2498" s="34" t="s">
        <v>349</v>
      </c>
    </row>
    <row r="2499" spans="1:14" ht="15" hidden="1" customHeight="1" outlineLevel="2" x14ac:dyDescent="0.25">
      <c r="A2499" s="34"/>
      <c r="B2499" s="33" t="str">
        <f t="shared" si="263"/>
        <v>Current - Circuit 59</v>
      </c>
      <c r="C2499" s="34">
        <f t="shared" si="269"/>
        <v>59</v>
      </c>
      <c r="D2499" s="28">
        <f t="shared" si="270"/>
        <v>6210</v>
      </c>
      <c r="E2499" s="27"/>
      <c r="F2499" s="29">
        <v>5250</v>
      </c>
      <c r="G2499" s="23" t="s">
        <v>144</v>
      </c>
      <c r="H2499" s="21">
        <f t="shared" si="266"/>
        <v>11268</v>
      </c>
      <c r="I2499" s="23">
        <f t="shared" si="267"/>
        <v>11269</v>
      </c>
      <c r="J2499" s="71" t="s">
        <v>420</v>
      </c>
      <c r="K2499" s="70">
        <f t="shared" si="268"/>
        <v>651</v>
      </c>
      <c r="L2499" s="34" t="s">
        <v>104</v>
      </c>
      <c r="N2499" s="34" t="s">
        <v>349</v>
      </c>
    </row>
    <row r="2500" spans="1:14" ht="15" hidden="1" customHeight="1" outlineLevel="2" x14ac:dyDescent="0.25">
      <c r="A2500" s="34"/>
      <c r="B2500" s="33" t="str">
        <f t="shared" si="263"/>
        <v>Current - Circuit 60</v>
      </c>
      <c r="C2500" s="34">
        <f t="shared" si="269"/>
        <v>60</v>
      </c>
      <c r="D2500" s="28">
        <f t="shared" si="270"/>
        <v>6211</v>
      </c>
      <c r="E2500" s="27"/>
      <c r="F2500" s="29">
        <v>5251</v>
      </c>
      <c r="G2500" s="23" t="s">
        <v>144</v>
      </c>
      <c r="H2500" s="21">
        <f t="shared" si="266"/>
        <v>11270</v>
      </c>
      <c r="I2500" s="23">
        <f t="shared" si="267"/>
        <v>11271</v>
      </c>
      <c r="J2500" s="71" t="s">
        <v>420</v>
      </c>
      <c r="K2500" s="70">
        <f t="shared" si="268"/>
        <v>652</v>
      </c>
      <c r="L2500" s="34" t="s">
        <v>104</v>
      </c>
      <c r="N2500" s="34" t="s">
        <v>349</v>
      </c>
    </row>
    <row r="2501" spans="1:14" ht="15" hidden="1" customHeight="1" outlineLevel="2" x14ac:dyDescent="0.25">
      <c r="A2501" s="34"/>
      <c r="B2501" s="33" t="str">
        <f t="shared" si="263"/>
        <v>Current - Circuit 61</v>
      </c>
      <c r="C2501" s="34">
        <f t="shared" si="269"/>
        <v>61</v>
      </c>
      <c r="D2501" s="28">
        <f t="shared" si="270"/>
        <v>6212</v>
      </c>
      <c r="E2501" s="27"/>
      <c r="F2501" s="29">
        <v>5252</v>
      </c>
      <c r="G2501" s="23" t="s">
        <v>144</v>
      </c>
      <c r="H2501" s="21">
        <f t="shared" si="266"/>
        <v>11272</v>
      </c>
      <c r="I2501" s="23">
        <f t="shared" si="267"/>
        <v>11273</v>
      </c>
      <c r="J2501" s="71" t="s">
        <v>420</v>
      </c>
      <c r="K2501" s="70">
        <f t="shared" si="268"/>
        <v>653</v>
      </c>
      <c r="L2501" s="34" t="s">
        <v>104</v>
      </c>
      <c r="N2501" s="34" t="s">
        <v>349</v>
      </c>
    </row>
    <row r="2502" spans="1:14" ht="15" hidden="1" customHeight="1" outlineLevel="2" x14ac:dyDescent="0.25">
      <c r="A2502" s="34"/>
      <c r="B2502" s="33" t="str">
        <f t="shared" si="263"/>
        <v>Current - Circuit 62</v>
      </c>
      <c r="C2502" s="34">
        <f t="shared" si="269"/>
        <v>62</v>
      </c>
      <c r="D2502" s="28">
        <f t="shared" si="270"/>
        <v>6213</v>
      </c>
      <c r="E2502" s="27"/>
      <c r="F2502" s="29">
        <v>5253</v>
      </c>
      <c r="G2502" s="23" t="s">
        <v>144</v>
      </c>
      <c r="H2502" s="21">
        <f t="shared" si="266"/>
        <v>11274</v>
      </c>
      <c r="I2502" s="23">
        <f t="shared" si="267"/>
        <v>11275</v>
      </c>
      <c r="J2502" s="71" t="s">
        <v>420</v>
      </c>
      <c r="K2502" s="70">
        <f t="shared" si="268"/>
        <v>654</v>
      </c>
      <c r="L2502" s="34" t="s">
        <v>104</v>
      </c>
      <c r="N2502" s="34" t="s">
        <v>349</v>
      </c>
    </row>
    <row r="2503" spans="1:14" ht="15" hidden="1" customHeight="1" outlineLevel="2" x14ac:dyDescent="0.25">
      <c r="A2503" s="34"/>
      <c r="B2503" s="33" t="str">
        <f t="shared" si="263"/>
        <v>Current - Circuit 63</v>
      </c>
      <c r="C2503" s="34">
        <f t="shared" si="269"/>
        <v>63</v>
      </c>
      <c r="D2503" s="28">
        <f t="shared" si="270"/>
        <v>6214</v>
      </c>
      <c r="E2503" s="27"/>
      <c r="F2503" s="29">
        <v>5254</v>
      </c>
      <c r="G2503" s="23" t="s">
        <v>144</v>
      </c>
      <c r="H2503" s="21">
        <f t="shared" si="266"/>
        <v>11276</v>
      </c>
      <c r="I2503" s="23">
        <f t="shared" si="267"/>
        <v>11277</v>
      </c>
      <c r="J2503" s="71" t="s">
        <v>420</v>
      </c>
      <c r="K2503" s="70">
        <f t="shared" si="268"/>
        <v>655</v>
      </c>
      <c r="L2503" s="34" t="s">
        <v>104</v>
      </c>
      <c r="N2503" s="34" t="s">
        <v>349</v>
      </c>
    </row>
    <row r="2504" spans="1:14" ht="15" hidden="1" customHeight="1" outlineLevel="2" x14ac:dyDescent="0.25">
      <c r="A2504" s="34"/>
      <c r="B2504" s="33" t="str">
        <f t="shared" si="263"/>
        <v>Current - Circuit 64</v>
      </c>
      <c r="C2504" s="34">
        <f t="shared" si="269"/>
        <v>64</v>
      </c>
      <c r="D2504" s="28">
        <f t="shared" si="270"/>
        <v>6215</v>
      </c>
      <c r="E2504" s="27"/>
      <c r="F2504" s="29">
        <v>5255</v>
      </c>
      <c r="G2504" s="23" t="s">
        <v>144</v>
      </c>
      <c r="H2504" s="21">
        <f t="shared" si="266"/>
        <v>11278</v>
      </c>
      <c r="I2504" s="23">
        <f t="shared" si="267"/>
        <v>11279</v>
      </c>
      <c r="J2504" s="71" t="s">
        <v>420</v>
      </c>
      <c r="K2504" s="70">
        <f t="shared" si="268"/>
        <v>656</v>
      </c>
      <c r="L2504" s="34" t="s">
        <v>104</v>
      </c>
      <c r="N2504" s="34" t="s">
        <v>349</v>
      </c>
    </row>
    <row r="2505" spans="1:14" ht="15" hidden="1" customHeight="1" outlineLevel="2" x14ac:dyDescent="0.25">
      <c r="A2505" s="34"/>
      <c r="B2505" s="33" t="str">
        <f t="shared" si="263"/>
        <v>Current - Circuit 65</v>
      </c>
      <c r="C2505" s="34">
        <f t="shared" si="269"/>
        <v>65</v>
      </c>
      <c r="D2505" s="28">
        <f t="shared" si="270"/>
        <v>6216</v>
      </c>
      <c r="E2505" s="27"/>
      <c r="F2505" s="29">
        <v>5256</v>
      </c>
      <c r="G2505" s="23" t="s">
        <v>144</v>
      </c>
      <c r="H2505" s="21">
        <f t="shared" si="266"/>
        <v>11280</v>
      </c>
      <c r="I2505" s="23">
        <f t="shared" si="267"/>
        <v>11281</v>
      </c>
      <c r="J2505" s="71" t="s">
        <v>420</v>
      </c>
      <c r="K2505" s="70">
        <f t="shared" si="268"/>
        <v>657</v>
      </c>
      <c r="L2505" s="34" t="s">
        <v>104</v>
      </c>
      <c r="N2505" s="34" t="s">
        <v>349</v>
      </c>
    </row>
    <row r="2506" spans="1:14" ht="15" hidden="1" customHeight="1" outlineLevel="2" x14ac:dyDescent="0.25">
      <c r="A2506" s="34"/>
      <c r="B2506" s="33" t="str">
        <f t="shared" ref="B2506:B2536" si="271">CONCATENATE("Current - Circuit ",C2506)</f>
        <v>Current - Circuit 66</v>
      </c>
      <c r="C2506" s="34">
        <f t="shared" ref="C2506:C2536" si="272">C2505+1</f>
        <v>66</v>
      </c>
      <c r="D2506" s="28">
        <f t="shared" ref="D2506:D2536" si="273">D2505+1</f>
        <v>6217</v>
      </c>
      <c r="E2506" s="27"/>
      <c r="F2506" s="29">
        <v>5257</v>
      </c>
      <c r="G2506" s="23" t="s">
        <v>144</v>
      </c>
      <c r="H2506" s="21">
        <f t="shared" si="266"/>
        <v>11282</v>
      </c>
      <c r="I2506" s="23">
        <f t="shared" si="267"/>
        <v>11283</v>
      </c>
      <c r="J2506" s="71" t="s">
        <v>420</v>
      </c>
      <c r="K2506" s="70">
        <f t="shared" si="268"/>
        <v>658</v>
      </c>
      <c r="L2506" s="34" t="s">
        <v>104</v>
      </c>
      <c r="N2506" s="34" t="s">
        <v>349</v>
      </c>
    </row>
    <row r="2507" spans="1:14" ht="15" hidden="1" customHeight="1" outlineLevel="2" x14ac:dyDescent="0.25">
      <c r="A2507" s="34"/>
      <c r="B2507" s="33" t="str">
        <f t="shared" si="271"/>
        <v>Current - Circuit 67</v>
      </c>
      <c r="C2507" s="34">
        <f t="shared" si="272"/>
        <v>67</v>
      </c>
      <c r="D2507" s="28">
        <f t="shared" si="273"/>
        <v>6218</v>
      </c>
      <c r="E2507" s="27"/>
      <c r="F2507" s="29">
        <v>5258</v>
      </c>
      <c r="G2507" s="23" t="s">
        <v>144</v>
      </c>
      <c r="H2507" s="21">
        <f t="shared" ref="H2507:H2536" si="274">I2506+1</f>
        <v>11284</v>
      </c>
      <c r="I2507" s="23">
        <f t="shared" ref="I2507:I2536" si="275">+H2507+1</f>
        <v>11285</v>
      </c>
      <c r="J2507" s="71" t="s">
        <v>420</v>
      </c>
      <c r="K2507" s="70">
        <f t="shared" ref="K2507:K2536" si="276">K2506+1</f>
        <v>659</v>
      </c>
      <c r="L2507" s="34" t="s">
        <v>104</v>
      </c>
      <c r="N2507" s="34" t="s">
        <v>349</v>
      </c>
    </row>
    <row r="2508" spans="1:14" ht="15" hidden="1" customHeight="1" outlineLevel="2" x14ac:dyDescent="0.25">
      <c r="A2508" s="34"/>
      <c r="B2508" s="33" t="str">
        <f t="shared" si="271"/>
        <v>Current - Circuit 68</v>
      </c>
      <c r="C2508" s="34">
        <f t="shared" si="272"/>
        <v>68</v>
      </c>
      <c r="D2508" s="28">
        <f t="shared" si="273"/>
        <v>6219</v>
      </c>
      <c r="E2508" s="27"/>
      <c r="F2508" s="29">
        <v>5259</v>
      </c>
      <c r="G2508" s="23" t="s">
        <v>144</v>
      </c>
      <c r="H2508" s="21">
        <f t="shared" si="274"/>
        <v>11286</v>
      </c>
      <c r="I2508" s="23">
        <f t="shared" si="275"/>
        <v>11287</v>
      </c>
      <c r="J2508" s="71" t="s">
        <v>420</v>
      </c>
      <c r="K2508" s="70">
        <f t="shared" si="276"/>
        <v>660</v>
      </c>
      <c r="L2508" s="34" t="s">
        <v>104</v>
      </c>
      <c r="N2508" s="34" t="s">
        <v>349</v>
      </c>
    </row>
    <row r="2509" spans="1:14" ht="15" hidden="1" customHeight="1" outlineLevel="2" x14ac:dyDescent="0.25">
      <c r="A2509" s="34"/>
      <c r="B2509" s="33" t="str">
        <f t="shared" si="271"/>
        <v>Current - Circuit 69</v>
      </c>
      <c r="C2509" s="34">
        <f t="shared" si="272"/>
        <v>69</v>
      </c>
      <c r="D2509" s="28">
        <f t="shared" si="273"/>
        <v>6220</v>
      </c>
      <c r="E2509" s="27"/>
      <c r="F2509" s="29">
        <v>5260</v>
      </c>
      <c r="G2509" s="23" t="s">
        <v>144</v>
      </c>
      <c r="H2509" s="21">
        <f t="shared" si="274"/>
        <v>11288</v>
      </c>
      <c r="I2509" s="23">
        <f t="shared" si="275"/>
        <v>11289</v>
      </c>
      <c r="J2509" s="71" t="s">
        <v>420</v>
      </c>
      <c r="K2509" s="70">
        <f t="shared" si="276"/>
        <v>661</v>
      </c>
      <c r="L2509" s="34" t="s">
        <v>104</v>
      </c>
      <c r="N2509" s="34" t="s">
        <v>349</v>
      </c>
    </row>
    <row r="2510" spans="1:14" ht="15" hidden="1" customHeight="1" outlineLevel="2" x14ac:dyDescent="0.25">
      <c r="A2510" s="34"/>
      <c r="B2510" s="33" t="str">
        <f t="shared" si="271"/>
        <v>Current - Circuit 70</v>
      </c>
      <c r="C2510" s="34">
        <f t="shared" si="272"/>
        <v>70</v>
      </c>
      <c r="D2510" s="28">
        <f t="shared" si="273"/>
        <v>6221</v>
      </c>
      <c r="E2510" s="27"/>
      <c r="F2510" s="29">
        <v>5261</v>
      </c>
      <c r="G2510" s="23" t="s">
        <v>144</v>
      </c>
      <c r="H2510" s="21">
        <f t="shared" si="274"/>
        <v>11290</v>
      </c>
      <c r="I2510" s="23">
        <f t="shared" si="275"/>
        <v>11291</v>
      </c>
      <c r="J2510" s="71" t="s">
        <v>420</v>
      </c>
      <c r="K2510" s="70">
        <f t="shared" si="276"/>
        <v>662</v>
      </c>
      <c r="L2510" s="34" t="s">
        <v>104</v>
      </c>
      <c r="N2510" s="34" t="s">
        <v>349</v>
      </c>
    </row>
    <row r="2511" spans="1:14" ht="15" hidden="1" customHeight="1" outlineLevel="2" x14ac:dyDescent="0.25">
      <c r="A2511" s="34"/>
      <c r="B2511" s="33" t="str">
        <f t="shared" si="271"/>
        <v>Current - Circuit 71</v>
      </c>
      <c r="C2511" s="34">
        <f t="shared" si="272"/>
        <v>71</v>
      </c>
      <c r="D2511" s="28">
        <f t="shared" si="273"/>
        <v>6222</v>
      </c>
      <c r="E2511" s="27"/>
      <c r="F2511" s="29">
        <v>5262</v>
      </c>
      <c r="G2511" s="23" t="s">
        <v>144</v>
      </c>
      <c r="H2511" s="21">
        <f t="shared" si="274"/>
        <v>11292</v>
      </c>
      <c r="I2511" s="23">
        <f t="shared" si="275"/>
        <v>11293</v>
      </c>
      <c r="J2511" s="71" t="s">
        <v>420</v>
      </c>
      <c r="K2511" s="70">
        <f t="shared" si="276"/>
        <v>663</v>
      </c>
      <c r="L2511" s="34" t="s">
        <v>104</v>
      </c>
      <c r="N2511" s="34" t="s">
        <v>349</v>
      </c>
    </row>
    <row r="2512" spans="1:14" ht="15" hidden="1" customHeight="1" outlineLevel="2" x14ac:dyDescent="0.25">
      <c r="A2512" s="34"/>
      <c r="B2512" s="33" t="str">
        <f t="shared" si="271"/>
        <v>Current - Circuit 72</v>
      </c>
      <c r="C2512" s="34">
        <f t="shared" si="272"/>
        <v>72</v>
      </c>
      <c r="D2512" s="28">
        <f t="shared" si="273"/>
        <v>6223</v>
      </c>
      <c r="E2512" s="27"/>
      <c r="F2512" s="29">
        <v>5263</v>
      </c>
      <c r="G2512" s="23" t="s">
        <v>144</v>
      </c>
      <c r="H2512" s="21">
        <f t="shared" si="274"/>
        <v>11294</v>
      </c>
      <c r="I2512" s="23">
        <f t="shared" si="275"/>
        <v>11295</v>
      </c>
      <c r="J2512" s="71" t="s">
        <v>420</v>
      </c>
      <c r="K2512" s="70">
        <f t="shared" si="276"/>
        <v>664</v>
      </c>
      <c r="L2512" s="34" t="s">
        <v>104</v>
      </c>
      <c r="N2512" s="34" t="s">
        <v>349</v>
      </c>
    </row>
    <row r="2513" spans="1:14" ht="15" hidden="1" customHeight="1" outlineLevel="2" x14ac:dyDescent="0.25">
      <c r="A2513" s="34"/>
      <c r="B2513" s="33" t="str">
        <f t="shared" si="271"/>
        <v>Current - Circuit 73</v>
      </c>
      <c r="C2513" s="34">
        <f t="shared" si="272"/>
        <v>73</v>
      </c>
      <c r="D2513" s="28">
        <f t="shared" si="273"/>
        <v>6224</v>
      </c>
      <c r="E2513" s="27"/>
      <c r="F2513" s="29">
        <v>5264</v>
      </c>
      <c r="G2513" s="23" t="s">
        <v>144</v>
      </c>
      <c r="H2513" s="21">
        <f t="shared" si="274"/>
        <v>11296</v>
      </c>
      <c r="I2513" s="23">
        <f t="shared" si="275"/>
        <v>11297</v>
      </c>
      <c r="J2513" s="71" t="s">
        <v>420</v>
      </c>
      <c r="K2513" s="70">
        <f t="shared" si="276"/>
        <v>665</v>
      </c>
      <c r="L2513" s="34" t="s">
        <v>104</v>
      </c>
      <c r="N2513" s="34" t="s">
        <v>349</v>
      </c>
    </row>
    <row r="2514" spans="1:14" ht="15" hidden="1" customHeight="1" outlineLevel="2" x14ac:dyDescent="0.25">
      <c r="A2514" s="34"/>
      <c r="B2514" s="33" t="str">
        <f t="shared" si="271"/>
        <v>Current - Circuit 74</v>
      </c>
      <c r="C2514" s="34">
        <f t="shared" si="272"/>
        <v>74</v>
      </c>
      <c r="D2514" s="28">
        <f t="shared" si="273"/>
        <v>6225</v>
      </c>
      <c r="E2514" s="27"/>
      <c r="F2514" s="29">
        <v>5265</v>
      </c>
      <c r="G2514" s="23" t="s">
        <v>144</v>
      </c>
      <c r="H2514" s="21">
        <f t="shared" si="274"/>
        <v>11298</v>
      </c>
      <c r="I2514" s="23">
        <f t="shared" si="275"/>
        <v>11299</v>
      </c>
      <c r="J2514" s="71" t="s">
        <v>420</v>
      </c>
      <c r="K2514" s="70">
        <f t="shared" si="276"/>
        <v>666</v>
      </c>
      <c r="L2514" s="34" t="s">
        <v>104</v>
      </c>
      <c r="N2514" s="34" t="s">
        <v>349</v>
      </c>
    </row>
    <row r="2515" spans="1:14" ht="15" hidden="1" customHeight="1" outlineLevel="2" x14ac:dyDescent="0.25">
      <c r="A2515" s="34"/>
      <c r="B2515" s="33" t="str">
        <f t="shared" si="271"/>
        <v>Current - Circuit 75</v>
      </c>
      <c r="C2515" s="34">
        <f t="shared" si="272"/>
        <v>75</v>
      </c>
      <c r="D2515" s="28">
        <f t="shared" si="273"/>
        <v>6226</v>
      </c>
      <c r="E2515" s="27"/>
      <c r="F2515" s="29">
        <v>5266</v>
      </c>
      <c r="G2515" s="23" t="s">
        <v>144</v>
      </c>
      <c r="H2515" s="21">
        <f t="shared" si="274"/>
        <v>11300</v>
      </c>
      <c r="I2515" s="23">
        <f t="shared" si="275"/>
        <v>11301</v>
      </c>
      <c r="J2515" s="71" t="s">
        <v>420</v>
      </c>
      <c r="K2515" s="70">
        <f t="shared" si="276"/>
        <v>667</v>
      </c>
      <c r="L2515" s="34" t="s">
        <v>104</v>
      </c>
      <c r="N2515" s="34" t="s">
        <v>349</v>
      </c>
    </row>
    <row r="2516" spans="1:14" ht="15" hidden="1" customHeight="1" outlineLevel="2" x14ac:dyDescent="0.25">
      <c r="A2516" s="34"/>
      <c r="B2516" s="33" t="str">
        <f t="shared" si="271"/>
        <v>Current - Circuit 76</v>
      </c>
      <c r="C2516" s="34">
        <f t="shared" si="272"/>
        <v>76</v>
      </c>
      <c r="D2516" s="28">
        <f t="shared" si="273"/>
        <v>6227</v>
      </c>
      <c r="E2516" s="27"/>
      <c r="F2516" s="29">
        <v>5267</v>
      </c>
      <c r="G2516" s="23" t="s">
        <v>144</v>
      </c>
      <c r="H2516" s="21">
        <f t="shared" si="274"/>
        <v>11302</v>
      </c>
      <c r="I2516" s="23">
        <f t="shared" si="275"/>
        <v>11303</v>
      </c>
      <c r="J2516" s="71" t="s">
        <v>420</v>
      </c>
      <c r="K2516" s="70">
        <f t="shared" si="276"/>
        <v>668</v>
      </c>
      <c r="L2516" s="34" t="s">
        <v>104</v>
      </c>
      <c r="N2516" s="34" t="s">
        <v>349</v>
      </c>
    </row>
    <row r="2517" spans="1:14" ht="15" hidden="1" customHeight="1" outlineLevel="2" x14ac:dyDescent="0.25">
      <c r="A2517" s="34"/>
      <c r="B2517" s="33" t="str">
        <f t="shared" si="271"/>
        <v>Current - Circuit 77</v>
      </c>
      <c r="C2517" s="34">
        <f t="shared" si="272"/>
        <v>77</v>
      </c>
      <c r="D2517" s="28">
        <f t="shared" si="273"/>
        <v>6228</v>
      </c>
      <c r="E2517" s="27"/>
      <c r="F2517" s="29">
        <v>5268</v>
      </c>
      <c r="G2517" s="23" t="s">
        <v>144</v>
      </c>
      <c r="H2517" s="21">
        <f t="shared" si="274"/>
        <v>11304</v>
      </c>
      <c r="I2517" s="23">
        <f t="shared" si="275"/>
        <v>11305</v>
      </c>
      <c r="J2517" s="71" t="s">
        <v>420</v>
      </c>
      <c r="K2517" s="70">
        <f t="shared" si="276"/>
        <v>669</v>
      </c>
      <c r="L2517" s="34" t="s">
        <v>104</v>
      </c>
      <c r="N2517" s="34" t="s">
        <v>349</v>
      </c>
    </row>
    <row r="2518" spans="1:14" ht="15" hidden="1" customHeight="1" outlineLevel="2" x14ac:dyDescent="0.25">
      <c r="A2518" s="34"/>
      <c r="B2518" s="33" t="str">
        <f t="shared" si="271"/>
        <v>Current - Circuit 78</v>
      </c>
      <c r="C2518" s="34">
        <f t="shared" si="272"/>
        <v>78</v>
      </c>
      <c r="D2518" s="28">
        <f t="shared" si="273"/>
        <v>6229</v>
      </c>
      <c r="E2518" s="27"/>
      <c r="F2518" s="29">
        <v>5269</v>
      </c>
      <c r="G2518" s="23" t="s">
        <v>144</v>
      </c>
      <c r="H2518" s="21">
        <f t="shared" si="274"/>
        <v>11306</v>
      </c>
      <c r="I2518" s="23">
        <f t="shared" si="275"/>
        <v>11307</v>
      </c>
      <c r="J2518" s="71" t="s">
        <v>420</v>
      </c>
      <c r="K2518" s="70">
        <f t="shared" si="276"/>
        <v>670</v>
      </c>
      <c r="L2518" s="34" t="s">
        <v>104</v>
      </c>
      <c r="N2518" s="34" t="s">
        <v>349</v>
      </c>
    </row>
    <row r="2519" spans="1:14" ht="15" hidden="1" customHeight="1" outlineLevel="2" x14ac:dyDescent="0.25">
      <c r="A2519" s="34"/>
      <c r="B2519" s="33" t="str">
        <f t="shared" si="271"/>
        <v>Current - Circuit 79</v>
      </c>
      <c r="C2519" s="34">
        <f t="shared" si="272"/>
        <v>79</v>
      </c>
      <c r="D2519" s="28">
        <f t="shared" si="273"/>
        <v>6230</v>
      </c>
      <c r="E2519" s="27"/>
      <c r="F2519" s="29">
        <v>5270</v>
      </c>
      <c r="G2519" s="23" t="s">
        <v>144</v>
      </c>
      <c r="H2519" s="21">
        <f t="shared" si="274"/>
        <v>11308</v>
      </c>
      <c r="I2519" s="23">
        <f t="shared" si="275"/>
        <v>11309</v>
      </c>
      <c r="J2519" s="71" t="s">
        <v>420</v>
      </c>
      <c r="K2519" s="70">
        <f t="shared" si="276"/>
        <v>671</v>
      </c>
      <c r="L2519" s="34" t="s">
        <v>104</v>
      </c>
      <c r="N2519" s="34" t="s">
        <v>349</v>
      </c>
    </row>
    <row r="2520" spans="1:14" ht="15" hidden="1" customHeight="1" outlineLevel="2" x14ac:dyDescent="0.25">
      <c r="A2520" s="34"/>
      <c r="B2520" s="33" t="str">
        <f t="shared" si="271"/>
        <v>Current - Circuit 80</v>
      </c>
      <c r="C2520" s="34">
        <f t="shared" si="272"/>
        <v>80</v>
      </c>
      <c r="D2520" s="28">
        <f t="shared" si="273"/>
        <v>6231</v>
      </c>
      <c r="E2520" s="27"/>
      <c r="F2520" s="29">
        <v>5271</v>
      </c>
      <c r="G2520" s="23" t="s">
        <v>144</v>
      </c>
      <c r="H2520" s="21">
        <f t="shared" si="274"/>
        <v>11310</v>
      </c>
      <c r="I2520" s="23">
        <f t="shared" si="275"/>
        <v>11311</v>
      </c>
      <c r="J2520" s="71" t="s">
        <v>420</v>
      </c>
      <c r="K2520" s="70">
        <f t="shared" si="276"/>
        <v>672</v>
      </c>
      <c r="L2520" s="34" t="s">
        <v>104</v>
      </c>
      <c r="N2520" s="34" t="s">
        <v>349</v>
      </c>
    </row>
    <row r="2521" spans="1:14" ht="15" hidden="1" customHeight="1" outlineLevel="2" x14ac:dyDescent="0.25">
      <c r="A2521" s="34"/>
      <c r="B2521" s="33" t="str">
        <f t="shared" si="271"/>
        <v>Current - Circuit 81</v>
      </c>
      <c r="C2521" s="34">
        <f t="shared" si="272"/>
        <v>81</v>
      </c>
      <c r="D2521" s="28">
        <f t="shared" si="273"/>
        <v>6232</v>
      </c>
      <c r="E2521" s="27"/>
      <c r="F2521" s="29">
        <v>5272</v>
      </c>
      <c r="G2521" s="23" t="s">
        <v>144</v>
      </c>
      <c r="H2521" s="21">
        <f t="shared" si="274"/>
        <v>11312</v>
      </c>
      <c r="I2521" s="23">
        <f t="shared" si="275"/>
        <v>11313</v>
      </c>
      <c r="J2521" s="71" t="s">
        <v>420</v>
      </c>
      <c r="K2521" s="70">
        <f t="shared" si="276"/>
        <v>673</v>
      </c>
      <c r="L2521" s="34" t="s">
        <v>104</v>
      </c>
      <c r="N2521" s="34" t="s">
        <v>349</v>
      </c>
    </row>
    <row r="2522" spans="1:14" ht="15" hidden="1" customHeight="1" outlineLevel="2" x14ac:dyDescent="0.25">
      <c r="A2522" s="34"/>
      <c r="B2522" s="33" t="str">
        <f t="shared" si="271"/>
        <v>Current - Circuit 82</v>
      </c>
      <c r="C2522" s="34">
        <f t="shared" si="272"/>
        <v>82</v>
      </c>
      <c r="D2522" s="28">
        <f t="shared" si="273"/>
        <v>6233</v>
      </c>
      <c r="E2522" s="27"/>
      <c r="F2522" s="29">
        <v>5273</v>
      </c>
      <c r="G2522" s="23" t="s">
        <v>144</v>
      </c>
      <c r="H2522" s="21">
        <f t="shared" si="274"/>
        <v>11314</v>
      </c>
      <c r="I2522" s="23">
        <f t="shared" si="275"/>
        <v>11315</v>
      </c>
      <c r="J2522" s="71" t="s">
        <v>420</v>
      </c>
      <c r="K2522" s="70">
        <f t="shared" si="276"/>
        <v>674</v>
      </c>
      <c r="L2522" s="34" t="s">
        <v>104</v>
      </c>
      <c r="N2522" s="34" t="s">
        <v>349</v>
      </c>
    </row>
    <row r="2523" spans="1:14" ht="15" hidden="1" customHeight="1" outlineLevel="2" x14ac:dyDescent="0.25">
      <c r="A2523" s="34"/>
      <c r="B2523" s="33" t="str">
        <f t="shared" si="271"/>
        <v>Current - Circuit 83</v>
      </c>
      <c r="C2523" s="34">
        <f t="shared" si="272"/>
        <v>83</v>
      </c>
      <c r="D2523" s="28">
        <f t="shared" si="273"/>
        <v>6234</v>
      </c>
      <c r="E2523" s="27"/>
      <c r="F2523" s="29">
        <v>5274</v>
      </c>
      <c r="G2523" s="23" t="s">
        <v>144</v>
      </c>
      <c r="H2523" s="21">
        <f t="shared" si="274"/>
        <v>11316</v>
      </c>
      <c r="I2523" s="23">
        <f t="shared" si="275"/>
        <v>11317</v>
      </c>
      <c r="J2523" s="71" t="s">
        <v>420</v>
      </c>
      <c r="K2523" s="70">
        <f t="shared" si="276"/>
        <v>675</v>
      </c>
      <c r="L2523" s="34" t="s">
        <v>104</v>
      </c>
      <c r="N2523" s="34" t="s">
        <v>349</v>
      </c>
    </row>
    <row r="2524" spans="1:14" ht="15" hidden="1" customHeight="1" outlineLevel="2" x14ac:dyDescent="0.25">
      <c r="A2524" s="34"/>
      <c r="B2524" s="33" t="str">
        <f t="shared" si="271"/>
        <v>Current - Circuit 84</v>
      </c>
      <c r="C2524" s="34">
        <f t="shared" si="272"/>
        <v>84</v>
      </c>
      <c r="D2524" s="28">
        <f t="shared" si="273"/>
        <v>6235</v>
      </c>
      <c r="E2524" s="27"/>
      <c r="F2524" s="29">
        <v>5275</v>
      </c>
      <c r="G2524" s="23" t="s">
        <v>144</v>
      </c>
      <c r="H2524" s="21">
        <f t="shared" si="274"/>
        <v>11318</v>
      </c>
      <c r="I2524" s="23">
        <f t="shared" si="275"/>
        <v>11319</v>
      </c>
      <c r="J2524" s="71" t="s">
        <v>420</v>
      </c>
      <c r="K2524" s="70">
        <f t="shared" si="276"/>
        <v>676</v>
      </c>
      <c r="L2524" s="34" t="s">
        <v>104</v>
      </c>
      <c r="N2524" s="34" t="s">
        <v>349</v>
      </c>
    </row>
    <row r="2525" spans="1:14" ht="15" hidden="1" customHeight="1" outlineLevel="2" x14ac:dyDescent="0.25">
      <c r="A2525" s="34"/>
      <c r="B2525" s="33" t="str">
        <f t="shared" si="271"/>
        <v>Current - Circuit 85</v>
      </c>
      <c r="C2525" s="34">
        <f t="shared" si="272"/>
        <v>85</v>
      </c>
      <c r="D2525" s="28">
        <f t="shared" si="273"/>
        <v>6236</v>
      </c>
      <c r="E2525" s="27"/>
      <c r="F2525" s="29">
        <v>5276</v>
      </c>
      <c r="G2525" s="23" t="s">
        <v>144</v>
      </c>
      <c r="H2525" s="21">
        <f t="shared" si="274"/>
        <v>11320</v>
      </c>
      <c r="I2525" s="23">
        <f t="shared" si="275"/>
        <v>11321</v>
      </c>
      <c r="J2525" s="71" t="s">
        <v>420</v>
      </c>
      <c r="K2525" s="70">
        <f t="shared" si="276"/>
        <v>677</v>
      </c>
      <c r="L2525" s="34" t="s">
        <v>104</v>
      </c>
      <c r="N2525" s="34" t="s">
        <v>349</v>
      </c>
    </row>
    <row r="2526" spans="1:14" ht="15" hidden="1" customHeight="1" outlineLevel="2" x14ac:dyDescent="0.25">
      <c r="A2526" s="34"/>
      <c r="B2526" s="33" t="str">
        <f t="shared" si="271"/>
        <v>Current - Circuit 86</v>
      </c>
      <c r="C2526" s="34">
        <f t="shared" si="272"/>
        <v>86</v>
      </c>
      <c r="D2526" s="28">
        <f t="shared" si="273"/>
        <v>6237</v>
      </c>
      <c r="E2526" s="27"/>
      <c r="F2526" s="29">
        <v>5277</v>
      </c>
      <c r="G2526" s="23" t="s">
        <v>144</v>
      </c>
      <c r="H2526" s="21">
        <f t="shared" si="274"/>
        <v>11322</v>
      </c>
      <c r="I2526" s="23">
        <f t="shared" si="275"/>
        <v>11323</v>
      </c>
      <c r="J2526" s="71" t="s">
        <v>420</v>
      </c>
      <c r="K2526" s="70">
        <f t="shared" si="276"/>
        <v>678</v>
      </c>
      <c r="L2526" s="34" t="s">
        <v>104</v>
      </c>
      <c r="N2526" s="34" t="s">
        <v>349</v>
      </c>
    </row>
    <row r="2527" spans="1:14" ht="15" hidden="1" customHeight="1" outlineLevel="2" x14ac:dyDescent="0.25">
      <c r="A2527" s="34"/>
      <c r="B2527" s="33" t="str">
        <f t="shared" si="271"/>
        <v>Current - Circuit 87</v>
      </c>
      <c r="C2527" s="34">
        <f t="shared" si="272"/>
        <v>87</v>
      </c>
      <c r="D2527" s="28">
        <f t="shared" si="273"/>
        <v>6238</v>
      </c>
      <c r="E2527" s="27"/>
      <c r="F2527" s="29">
        <v>5278</v>
      </c>
      <c r="G2527" s="23" t="s">
        <v>144</v>
      </c>
      <c r="H2527" s="21">
        <f t="shared" si="274"/>
        <v>11324</v>
      </c>
      <c r="I2527" s="23">
        <f t="shared" si="275"/>
        <v>11325</v>
      </c>
      <c r="J2527" s="71" t="s">
        <v>420</v>
      </c>
      <c r="K2527" s="70">
        <f t="shared" si="276"/>
        <v>679</v>
      </c>
      <c r="L2527" s="34" t="s">
        <v>104</v>
      </c>
      <c r="N2527" s="34" t="s">
        <v>349</v>
      </c>
    </row>
    <row r="2528" spans="1:14" ht="15" hidden="1" customHeight="1" outlineLevel="2" x14ac:dyDescent="0.25">
      <c r="A2528" s="34"/>
      <c r="B2528" s="33" t="str">
        <f t="shared" si="271"/>
        <v>Current - Circuit 88</v>
      </c>
      <c r="C2528" s="34">
        <f t="shared" si="272"/>
        <v>88</v>
      </c>
      <c r="D2528" s="28">
        <f t="shared" si="273"/>
        <v>6239</v>
      </c>
      <c r="E2528" s="27"/>
      <c r="F2528" s="29">
        <v>5279</v>
      </c>
      <c r="G2528" s="23" t="s">
        <v>144</v>
      </c>
      <c r="H2528" s="21">
        <f t="shared" si="274"/>
        <v>11326</v>
      </c>
      <c r="I2528" s="23">
        <f t="shared" si="275"/>
        <v>11327</v>
      </c>
      <c r="J2528" s="71" t="s">
        <v>420</v>
      </c>
      <c r="K2528" s="70">
        <f t="shared" si="276"/>
        <v>680</v>
      </c>
      <c r="L2528" s="34" t="s">
        <v>104</v>
      </c>
      <c r="N2528" s="34" t="s">
        <v>349</v>
      </c>
    </row>
    <row r="2529" spans="1:16" ht="15" hidden="1" customHeight="1" outlineLevel="2" x14ac:dyDescent="0.25">
      <c r="A2529" s="34"/>
      <c r="B2529" s="33" t="str">
        <f t="shared" si="271"/>
        <v>Current - Circuit 89</v>
      </c>
      <c r="C2529" s="34">
        <f t="shared" si="272"/>
        <v>89</v>
      </c>
      <c r="D2529" s="28">
        <f t="shared" si="273"/>
        <v>6240</v>
      </c>
      <c r="E2529" s="27"/>
      <c r="F2529" s="29">
        <v>5280</v>
      </c>
      <c r="G2529" s="23" t="s">
        <v>144</v>
      </c>
      <c r="H2529" s="21">
        <f t="shared" si="274"/>
        <v>11328</v>
      </c>
      <c r="I2529" s="23">
        <f t="shared" si="275"/>
        <v>11329</v>
      </c>
      <c r="J2529" s="71" t="s">
        <v>420</v>
      </c>
      <c r="K2529" s="70">
        <f t="shared" si="276"/>
        <v>681</v>
      </c>
      <c r="L2529" s="34" t="s">
        <v>104</v>
      </c>
      <c r="N2529" s="34" t="s">
        <v>349</v>
      </c>
    </row>
    <row r="2530" spans="1:16" ht="15" hidden="1" customHeight="1" outlineLevel="2" x14ac:dyDescent="0.25">
      <c r="A2530" s="34"/>
      <c r="B2530" s="33" t="str">
        <f t="shared" si="271"/>
        <v>Current - Circuit 90</v>
      </c>
      <c r="C2530" s="34">
        <f t="shared" si="272"/>
        <v>90</v>
      </c>
      <c r="D2530" s="28">
        <f t="shared" si="273"/>
        <v>6241</v>
      </c>
      <c r="E2530" s="27"/>
      <c r="F2530" s="29">
        <v>5281</v>
      </c>
      <c r="G2530" s="23" t="s">
        <v>144</v>
      </c>
      <c r="H2530" s="21">
        <f t="shared" si="274"/>
        <v>11330</v>
      </c>
      <c r="I2530" s="23">
        <f t="shared" si="275"/>
        <v>11331</v>
      </c>
      <c r="J2530" s="71" t="s">
        <v>420</v>
      </c>
      <c r="K2530" s="70">
        <f t="shared" si="276"/>
        <v>682</v>
      </c>
      <c r="L2530" s="34" t="s">
        <v>104</v>
      </c>
      <c r="N2530" s="34" t="s">
        <v>349</v>
      </c>
    </row>
    <row r="2531" spans="1:16" ht="15" hidden="1" customHeight="1" outlineLevel="2" x14ac:dyDescent="0.25">
      <c r="A2531" s="34"/>
      <c r="B2531" s="33" t="str">
        <f t="shared" si="271"/>
        <v>Current - Circuit 91</v>
      </c>
      <c r="C2531" s="34">
        <f t="shared" si="272"/>
        <v>91</v>
      </c>
      <c r="D2531" s="28">
        <f t="shared" si="273"/>
        <v>6242</v>
      </c>
      <c r="E2531" s="27"/>
      <c r="F2531" s="29">
        <v>5282</v>
      </c>
      <c r="G2531" s="23" t="s">
        <v>144</v>
      </c>
      <c r="H2531" s="21">
        <f t="shared" si="274"/>
        <v>11332</v>
      </c>
      <c r="I2531" s="23">
        <f t="shared" si="275"/>
        <v>11333</v>
      </c>
      <c r="J2531" s="71" t="s">
        <v>420</v>
      </c>
      <c r="K2531" s="70">
        <f t="shared" si="276"/>
        <v>683</v>
      </c>
      <c r="L2531" s="34" t="s">
        <v>104</v>
      </c>
      <c r="N2531" s="34" t="s">
        <v>349</v>
      </c>
    </row>
    <row r="2532" spans="1:16" ht="15" hidden="1" customHeight="1" outlineLevel="2" x14ac:dyDescent="0.25">
      <c r="A2532" s="34"/>
      <c r="B2532" s="33" t="str">
        <f t="shared" si="271"/>
        <v>Current - Circuit 92</v>
      </c>
      <c r="C2532" s="34">
        <f t="shared" si="272"/>
        <v>92</v>
      </c>
      <c r="D2532" s="28">
        <f t="shared" si="273"/>
        <v>6243</v>
      </c>
      <c r="E2532" s="27"/>
      <c r="F2532" s="29">
        <v>5283</v>
      </c>
      <c r="G2532" s="23" t="s">
        <v>144</v>
      </c>
      <c r="H2532" s="21">
        <f t="shared" si="274"/>
        <v>11334</v>
      </c>
      <c r="I2532" s="23">
        <f t="shared" si="275"/>
        <v>11335</v>
      </c>
      <c r="J2532" s="71" t="s">
        <v>420</v>
      </c>
      <c r="K2532" s="70">
        <f t="shared" si="276"/>
        <v>684</v>
      </c>
      <c r="L2532" s="34" t="s">
        <v>104</v>
      </c>
      <c r="N2532" s="34" t="s">
        <v>349</v>
      </c>
    </row>
    <row r="2533" spans="1:16" ht="15" hidden="1" customHeight="1" outlineLevel="2" x14ac:dyDescent="0.25">
      <c r="A2533" s="34"/>
      <c r="B2533" s="33" t="str">
        <f t="shared" si="271"/>
        <v>Current - Circuit 93</v>
      </c>
      <c r="C2533" s="34">
        <f t="shared" si="272"/>
        <v>93</v>
      </c>
      <c r="D2533" s="28">
        <f t="shared" si="273"/>
        <v>6244</v>
      </c>
      <c r="E2533" s="27"/>
      <c r="F2533" s="29">
        <v>5284</v>
      </c>
      <c r="G2533" s="23" t="s">
        <v>144</v>
      </c>
      <c r="H2533" s="21">
        <f t="shared" si="274"/>
        <v>11336</v>
      </c>
      <c r="I2533" s="23">
        <f t="shared" si="275"/>
        <v>11337</v>
      </c>
      <c r="J2533" s="71" t="s">
        <v>420</v>
      </c>
      <c r="K2533" s="70">
        <f t="shared" si="276"/>
        <v>685</v>
      </c>
      <c r="L2533" s="34" t="s">
        <v>104</v>
      </c>
      <c r="N2533" s="34" t="s">
        <v>349</v>
      </c>
    </row>
    <row r="2534" spans="1:16" ht="15" hidden="1" customHeight="1" outlineLevel="2" x14ac:dyDescent="0.25">
      <c r="A2534" s="34"/>
      <c r="B2534" s="33" t="str">
        <f t="shared" si="271"/>
        <v>Current - Circuit 94</v>
      </c>
      <c r="C2534" s="34">
        <f t="shared" si="272"/>
        <v>94</v>
      </c>
      <c r="D2534" s="28">
        <f t="shared" si="273"/>
        <v>6245</v>
      </c>
      <c r="E2534" s="27"/>
      <c r="F2534" s="29">
        <v>5285</v>
      </c>
      <c r="G2534" s="23" t="s">
        <v>144</v>
      </c>
      <c r="H2534" s="21">
        <f t="shared" si="274"/>
        <v>11338</v>
      </c>
      <c r="I2534" s="23">
        <f t="shared" si="275"/>
        <v>11339</v>
      </c>
      <c r="J2534" s="71" t="s">
        <v>420</v>
      </c>
      <c r="K2534" s="70">
        <f t="shared" si="276"/>
        <v>686</v>
      </c>
      <c r="L2534" s="34" t="s">
        <v>104</v>
      </c>
      <c r="N2534" s="34" t="s">
        <v>349</v>
      </c>
    </row>
    <row r="2535" spans="1:16" ht="15" hidden="1" customHeight="1" outlineLevel="2" x14ac:dyDescent="0.25">
      <c r="A2535" s="34"/>
      <c r="B2535" s="33" t="str">
        <f t="shared" si="271"/>
        <v>Current - Circuit 95</v>
      </c>
      <c r="C2535" s="34">
        <f t="shared" si="272"/>
        <v>95</v>
      </c>
      <c r="D2535" s="28">
        <f t="shared" si="273"/>
        <v>6246</v>
      </c>
      <c r="E2535" s="27"/>
      <c r="F2535" s="29">
        <v>5286</v>
      </c>
      <c r="G2535" s="23" t="s">
        <v>144</v>
      </c>
      <c r="H2535" s="21">
        <f t="shared" si="274"/>
        <v>11340</v>
      </c>
      <c r="I2535" s="23">
        <f t="shared" si="275"/>
        <v>11341</v>
      </c>
      <c r="J2535" s="71" t="s">
        <v>420</v>
      </c>
      <c r="K2535" s="70">
        <f t="shared" si="276"/>
        <v>687</v>
      </c>
      <c r="L2535" s="34" t="s">
        <v>104</v>
      </c>
      <c r="N2535" s="34" t="s">
        <v>349</v>
      </c>
    </row>
    <row r="2536" spans="1:16" ht="15" hidden="1" customHeight="1" outlineLevel="2" x14ac:dyDescent="0.25">
      <c r="A2536" s="34"/>
      <c r="B2536" s="33" t="str">
        <f t="shared" si="271"/>
        <v>Current - Circuit 96</v>
      </c>
      <c r="C2536" s="34">
        <f t="shared" si="272"/>
        <v>96</v>
      </c>
      <c r="D2536" s="28">
        <f t="shared" si="273"/>
        <v>6247</v>
      </c>
      <c r="E2536" s="27"/>
      <c r="F2536" s="29">
        <v>5287</v>
      </c>
      <c r="G2536" s="23" t="s">
        <v>144</v>
      </c>
      <c r="H2536" s="21">
        <f t="shared" si="274"/>
        <v>11342</v>
      </c>
      <c r="I2536" s="23">
        <f t="shared" si="275"/>
        <v>11343</v>
      </c>
      <c r="J2536" s="71" t="s">
        <v>420</v>
      </c>
      <c r="K2536" s="70">
        <f t="shared" si="276"/>
        <v>688</v>
      </c>
      <c r="L2536" s="34" t="s">
        <v>104</v>
      </c>
      <c r="N2536" s="34" t="s">
        <v>349</v>
      </c>
    </row>
    <row r="2537" spans="1:16" ht="15" outlineLevel="1" collapsed="1" x14ac:dyDescent="0.25">
      <c r="A2537" s="34"/>
      <c r="D2537" s="28"/>
      <c r="E2537" s="27"/>
      <c r="F2537" s="29"/>
    </row>
    <row r="2538" spans="1:16" s="63" customFormat="1" outlineLevel="1" x14ac:dyDescent="0.25">
      <c r="A2538" s="65"/>
      <c r="B2538" s="33" t="s">
        <v>14</v>
      </c>
      <c r="C2538" s="33"/>
      <c r="D2538" s="28">
        <f>E2440+1</f>
        <v>6248</v>
      </c>
      <c r="E2538" s="27">
        <f>D2634</f>
        <v>6343</v>
      </c>
      <c r="F2538" s="29">
        <v>-3</v>
      </c>
      <c r="G2538" s="23" t="s">
        <v>164</v>
      </c>
      <c r="H2538" s="21">
        <f>I2440+1</f>
        <v>11344</v>
      </c>
      <c r="I2538" s="23">
        <f>I2634</f>
        <v>11535</v>
      </c>
      <c r="J2538" s="71" t="s">
        <v>420</v>
      </c>
      <c r="K2538" s="70" t="s">
        <v>433</v>
      </c>
      <c r="L2538" s="34" t="s">
        <v>104</v>
      </c>
      <c r="M2538" s="34"/>
      <c r="N2538" s="34"/>
      <c r="O2538" s="55" t="s">
        <v>370</v>
      </c>
      <c r="P2538" s="33" t="s">
        <v>369</v>
      </c>
    </row>
    <row r="2539" spans="1:16" ht="15.75" hidden="1" customHeight="1" outlineLevel="2" x14ac:dyDescent="0.25">
      <c r="B2539" s="33" t="str">
        <f>CONCATENATE("Power Factor - Circuit ",C2539)</f>
        <v>Power Factor - Circuit 1</v>
      </c>
      <c r="C2539" s="34">
        <v>1</v>
      </c>
      <c r="D2539" s="28">
        <f>D2538</f>
        <v>6248</v>
      </c>
      <c r="E2539" s="27"/>
      <c r="F2539" s="29">
        <v>-3</v>
      </c>
      <c r="G2539" s="23" t="s">
        <v>164</v>
      </c>
      <c r="H2539" s="21">
        <f>H2538</f>
        <v>11344</v>
      </c>
      <c r="I2539" s="23">
        <f>+H2539+1</f>
        <v>11345</v>
      </c>
      <c r="J2539" s="71" t="s">
        <v>420</v>
      </c>
      <c r="K2539" s="70">
        <f>K2536+1</f>
        <v>689</v>
      </c>
      <c r="L2539" s="34" t="s">
        <v>104</v>
      </c>
      <c r="O2539" s="55" t="s">
        <v>370</v>
      </c>
      <c r="P2539" s="33" t="s">
        <v>369</v>
      </c>
    </row>
    <row r="2540" spans="1:16" ht="15.75" hidden="1" customHeight="1" outlineLevel="2" x14ac:dyDescent="0.25">
      <c r="B2540" s="33" t="str">
        <f t="shared" ref="B2540:B2603" si="277">CONCATENATE("Power Factor - Circuit ",C2540)</f>
        <v>Power Factor - Circuit 2</v>
      </c>
      <c r="C2540" s="34">
        <f t="shared" ref="C2540:C2571" si="278">C2539+1</f>
        <v>2</v>
      </c>
      <c r="D2540" s="28">
        <f t="shared" ref="D2540:D2571" si="279">D2539+1</f>
        <v>6249</v>
      </c>
      <c r="E2540" s="27"/>
      <c r="F2540" s="29">
        <v>-3</v>
      </c>
      <c r="G2540" s="23" t="s">
        <v>164</v>
      </c>
      <c r="H2540" s="21">
        <f>I2539+1</f>
        <v>11346</v>
      </c>
      <c r="I2540" s="23">
        <f>+H2540+1</f>
        <v>11347</v>
      </c>
      <c r="J2540" s="71" t="s">
        <v>420</v>
      </c>
      <c r="K2540" s="70">
        <f>K2539+1</f>
        <v>690</v>
      </c>
      <c r="L2540" s="34" t="s">
        <v>104</v>
      </c>
      <c r="O2540" s="55" t="s">
        <v>370</v>
      </c>
      <c r="P2540" s="33" t="s">
        <v>369</v>
      </c>
    </row>
    <row r="2541" spans="1:16" ht="15.75" hidden="1" customHeight="1" outlineLevel="2" x14ac:dyDescent="0.25">
      <c r="B2541" s="33" t="str">
        <f t="shared" si="277"/>
        <v>Power Factor - Circuit 3</v>
      </c>
      <c r="C2541" s="34">
        <f t="shared" si="278"/>
        <v>3</v>
      </c>
      <c r="D2541" s="28">
        <f t="shared" si="279"/>
        <v>6250</v>
      </c>
      <c r="E2541" s="27"/>
      <c r="F2541" s="29">
        <v>-3</v>
      </c>
      <c r="G2541" s="23" t="s">
        <v>164</v>
      </c>
      <c r="H2541" s="21">
        <f t="shared" ref="H2541:H2604" si="280">I2540+1</f>
        <v>11348</v>
      </c>
      <c r="I2541" s="23">
        <f t="shared" ref="I2541:I2604" si="281">+H2541+1</f>
        <v>11349</v>
      </c>
      <c r="J2541" s="71" t="s">
        <v>420</v>
      </c>
      <c r="K2541" s="70">
        <f t="shared" ref="K2541:K2604" si="282">K2540+1</f>
        <v>691</v>
      </c>
      <c r="L2541" s="34" t="s">
        <v>104</v>
      </c>
      <c r="O2541" s="55" t="s">
        <v>370</v>
      </c>
      <c r="P2541" s="33" t="s">
        <v>369</v>
      </c>
    </row>
    <row r="2542" spans="1:16" ht="15.75" hidden="1" customHeight="1" outlineLevel="2" x14ac:dyDescent="0.25">
      <c r="B2542" s="33" t="str">
        <f t="shared" si="277"/>
        <v>Power Factor - Circuit 4</v>
      </c>
      <c r="C2542" s="34">
        <f t="shared" si="278"/>
        <v>4</v>
      </c>
      <c r="D2542" s="28">
        <f t="shared" si="279"/>
        <v>6251</v>
      </c>
      <c r="E2542" s="27"/>
      <c r="F2542" s="29">
        <v>-3</v>
      </c>
      <c r="G2542" s="23" t="s">
        <v>164</v>
      </c>
      <c r="H2542" s="21">
        <f t="shared" si="280"/>
        <v>11350</v>
      </c>
      <c r="I2542" s="23">
        <f t="shared" si="281"/>
        <v>11351</v>
      </c>
      <c r="J2542" s="71" t="s">
        <v>420</v>
      </c>
      <c r="K2542" s="70">
        <f t="shared" si="282"/>
        <v>692</v>
      </c>
      <c r="L2542" s="34" t="s">
        <v>104</v>
      </c>
      <c r="O2542" s="55" t="s">
        <v>370</v>
      </c>
      <c r="P2542" s="33" t="s">
        <v>369</v>
      </c>
    </row>
    <row r="2543" spans="1:16" ht="15.75" hidden="1" customHeight="1" outlineLevel="2" x14ac:dyDescent="0.25">
      <c r="B2543" s="33" t="str">
        <f t="shared" si="277"/>
        <v>Power Factor - Circuit 5</v>
      </c>
      <c r="C2543" s="34">
        <f t="shared" si="278"/>
        <v>5</v>
      </c>
      <c r="D2543" s="28">
        <f t="shared" si="279"/>
        <v>6252</v>
      </c>
      <c r="E2543" s="27"/>
      <c r="F2543" s="29">
        <v>-3</v>
      </c>
      <c r="G2543" s="23" t="s">
        <v>164</v>
      </c>
      <c r="H2543" s="21">
        <f t="shared" si="280"/>
        <v>11352</v>
      </c>
      <c r="I2543" s="23">
        <f t="shared" si="281"/>
        <v>11353</v>
      </c>
      <c r="J2543" s="71" t="s">
        <v>420</v>
      </c>
      <c r="K2543" s="70">
        <f t="shared" si="282"/>
        <v>693</v>
      </c>
      <c r="L2543" s="34" t="s">
        <v>104</v>
      </c>
      <c r="O2543" s="55" t="s">
        <v>370</v>
      </c>
      <c r="P2543" s="33" t="s">
        <v>369</v>
      </c>
    </row>
    <row r="2544" spans="1:16" ht="15.75" hidden="1" customHeight="1" outlineLevel="2" x14ac:dyDescent="0.25">
      <c r="B2544" s="33" t="str">
        <f t="shared" si="277"/>
        <v>Power Factor - Circuit 6</v>
      </c>
      <c r="C2544" s="34">
        <f t="shared" si="278"/>
        <v>6</v>
      </c>
      <c r="D2544" s="28">
        <f t="shared" si="279"/>
        <v>6253</v>
      </c>
      <c r="E2544" s="27"/>
      <c r="F2544" s="29">
        <v>-3</v>
      </c>
      <c r="G2544" s="23" t="s">
        <v>164</v>
      </c>
      <c r="H2544" s="21">
        <f t="shared" si="280"/>
        <v>11354</v>
      </c>
      <c r="I2544" s="23">
        <f t="shared" si="281"/>
        <v>11355</v>
      </c>
      <c r="J2544" s="71" t="s">
        <v>420</v>
      </c>
      <c r="K2544" s="70">
        <f t="shared" si="282"/>
        <v>694</v>
      </c>
      <c r="L2544" s="34" t="s">
        <v>104</v>
      </c>
      <c r="O2544" s="55" t="s">
        <v>370</v>
      </c>
      <c r="P2544" s="33" t="s">
        <v>369</v>
      </c>
    </row>
    <row r="2545" spans="1:16" ht="15.75" hidden="1" customHeight="1" outlineLevel="2" x14ac:dyDescent="0.25">
      <c r="B2545" s="33" t="str">
        <f t="shared" si="277"/>
        <v>Power Factor - Circuit 7</v>
      </c>
      <c r="C2545" s="34">
        <f t="shared" si="278"/>
        <v>7</v>
      </c>
      <c r="D2545" s="28">
        <f t="shared" si="279"/>
        <v>6254</v>
      </c>
      <c r="E2545" s="27"/>
      <c r="F2545" s="29">
        <v>-3</v>
      </c>
      <c r="G2545" s="23" t="s">
        <v>164</v>
      </c>
      <c r="H2545" s="21">
        <f t="shared" si="280"/>
        <v>11356</v>
      </c>
      <c r="I2545" s="23">
        <f t="shared" si="281"/>
        <v>11357</v>
      </c>
      <c r="J2545" s="71" t="s">
        <v>420</v>
      </c>
      <c r="K2545" s="70">
        <f t="shared" si="282"/>
        <v>695</v>
      </c>
      <c r="L2545" s="34" t="s">
        <v>104</v>
      </c>
      <c r="O2545" s="55" t="s">
        <v>370</v>
      </c>
      <c r="P2545" s="33" t="s">
        <v>369</v>
      </c>
    </row>
    <row r="2546" spans="1:16" ht="15.75" hidden="1" customHeight="1" outlineLevel="2" x14ac:dyDescent="0.25">
      <c r="B2546" s="33" t="str">
        <f t="shared" si="277"/>
        <v>Power Factor - Circuit 8</v>
      </c>
      <c r="C2546" s="34">
        <f t="shared" si="278"/>
        <v>8</v>
      </c>
      <c r="D2546" s="28">
        <f t="shared" si="279"/>
        <v>6255</v>
      </c>
      <c r="E2546" s="27"/>
      <c r="F2546" s="29">
        <v>-3</v>
      </c>
      <c r="G2546" s="23" t="s">
        <v>164</v>
      </c>
      <c r="H2546" s="21">
        <f t="shared" si="280"/>
        <v>11358</v>
      </c>
      <c r="I2546" s="23">
        <f t="shared" si="281"/>
        <v>11359</v>
      </c>
      <c r="J2546" s="71" t="s">
        <v>420</v>
      </c>
      <c r="K2546" s="70">
        <f t="shared" si="282"/>
        <v>696</v>
      </c>
      <c r="L2546" s="34" t="s">
        <v>104</v>
      </c>
      <c r="O2546" s="55" t="s">
        <v>370</v>
      </c>
      <c r="P2546" s="33" t="s">
        <v>369</v>
      </c>
    </row>
    <row r="2547" spans="1:16" ht="15.75" hidden="1" customHeight="1" outlineLevel="2" x14ac:dyDescent="0.25">
      <c r="B2547" s="33" t="str">
        <f t="shared" si="277"/>
        <v>Power Factor - Circuit 9</v>
      </c>
      <c r="C2547" s="34">
        <f t="shared" si="278"/>
        <v>9</v>
      </c>
      <c r="D2547" s="28">
        <f t="shared" si="279"/>
        <v>6256</v>
      </c>
      <c r="E2547" s="27"/>
      <c r="F2547" s="29">
        <v>-3</v>
      </c>
      <c r="G2547" s="23" t="s">
        <v>164</v>
      </c>
      <c r="H2547" s="21">
        <f t="shared" si="280"/>
        <v>11360</v>
      </c>
      <c r="I2547" s="23">
        <f t="shared" si="281"/>
        <v>11361</v>
      </c>
      <c r="J2547" s="71" t="s">
        <v>420</v>
      </c>
      <c r="K2547" s="70">
        <f t="shared" si="282"/>
        <v>697</v>
      </c>
      <c r="L2547" s="34" t="s">
        <v>104</v>
      </c>
      <c r="O2547" s="55" t="s">
        <v>370</v>
      </c>
      <c r="P2547" s="33" t="s">
        <v>369</v>
      </c>
    </row>
    <row r="2548" spans="1:16" ht="15.75" hidden="1" customHeight="1" outlineLevel="2" x14ac:dyDescent="0.25">
      <c r="B2548" s="33" t="str">
        <f t="shared" si="277"/>
        <v>Power Factor - Circuit 10</v>
      </c>
      <c r="C2548" s="34">
        <f t="shared" si="278"/>
        <v>10</v>
      </c>
      <c r="D2548" s="28">
        <f t="shared" si="279"/>
        <v>6257</v>
      </c>
      <c r="E2548" s="27"/>
      <c r="F2548" s="29">
        <v>-3</v>
      </c>
      <c r="G2548" s="23" t="s">
        <v>164</v>
      </c>
      <c r="H2548" s="21">
        <f t="shared" si="280"/>
        <v>11362</v>
      </c>
      <c r="I2548" s="23">
        <f t="shared" si="281"/>
        <v>11363</v>
      </c>
      <c r="J2548" s="71" t="s">
        <v>420</v>
      </c>
      <c r="K2548" s="70">
        <f t="shared" si="282"/>
        <v>698</v>
      </c>
      <c r="L2548" s="34" t="s">
        <v>104</v>
      </c>
      <c r="O2548" s="55" t="s">
        <v>370</v>
      </c>
      <c r="P2548" s="33" t="s">
        <v>369</v>
      </c>
    </row>
    <row r="2549" spans="1:16" ht="15.75" hidden="1" customHeight="1" outlineLevel="2" x14ac:dyDescent="0.25">
      <c r="B2549" s="33" t="str">
        <f t="shared" si="277"/>
        <v>Power Factor - Circuit 11</v>
      </c>
      <c r="C2549" s="34">
        <f t="shared" si="278"/>
        <v>11</v>
      </c>
      <c r="D2549" s="28">
        <f t="shared" si="279"/>
        <v>6258</v>
      </c>
      <c r="E2549" s="27"/>
      <c r="F2549" s="29">
        <v>-3</v>
      </c>
      <c r="G2549" s="23" t="s">
        <v>164</v>
      </c>
      <c r="H2549" s="21">
        <f t="shared" si="280"/>
        <v>11364</v>
      </c>
      <c r="I2549" s="23">
        <f t="shared" si="281"/>
        <v>11365</v>
      </c>
      <c r="J2549" s="71" t="s">
        <v>420</v>
      </c>
      <c r="K2549" s="70">
        <f t="shared" si="282"/>
        <v>699</v>
      </c>
      <c r="L2549" s="34" t="s">
        <v>104</v>
      </c>
      <c r="O2549" s="55" t="s">
        <v>370</v>
      </c>
      <c r="P2549" s="33" t="s">
        <v>369</v>
      </c>
    </row>
    <row r="2550" spans="1:16" ht="15.75" hidden="1" customHeight="1" outlineLevel="2" x14ac:dyDescent="0.25">
      <c r="B2550" s="33" t="str">
        <f t="shared" si="277"/>
        <v>Power Factor - Circuit 12</v>
      </c>
      <c r="C2550" s="34">
        <f t="shared" si="278"/>
        <v>12</v>
      </c>
      <c r="D2550" s="28">
        <f t="shared" si="279"/>
        <v>6259</v>
      </c>
      <c r="E2550" s="27"/>
      <c r="F2550" s="29">
        <v>-3</v>
      </c>
      <c r="G2550" s="23" t="s">
        <v>164</v>
      </c>
      <c r="H2550" s="21">
        <f t="shared" si="280"/>
        <v>11366</v>
      </c>
      <c r="I2550" s="23">
        <f t="shared" si="281"/>
        <v>11367</v>
      </c>
      <c r="J2550" s="71" t="s">
        <v>420</v>
      </c>
      <c r="K2550" s="70">
        <f t="shared" si="282"/>
        <v>700</v>
      </c>
      <c r="L2550" s="34" t="s">
        <v>104</v>
      </c>
      <c r="O2550" s="55" t="s">
        <v>370</v>
      </c>
      <c r="P2550" s="33" t="s">
        <v>369</v>
      </c>
    </row>
    <row r="2551" spans="1:16" ht="15.75" hidden="1" customHeight="1" outlineLevel="2" x14ac:dyDescent="0.25">
      <c r="B2551" s="33" t="str">
        <f t="shared" si="277"/>
        <v>Power Factor - Circuit 13</v>
      </c>
      <c r="C2551" s="34">
        <f t="shared" si="278"/>
        <v>13</v>
      </c>
      <c r="D2551" s="28">
        <f t="shared" si="279"/>
        <v>6260</v>
      </c>
      <c r="E2551" s="27"/>
      <c r="F2551" s="29">
        <v>-3</v>
      </c>
      <c r="G2551" s="23" t="s">
        <v>164</v>
      </c>
      <c r="H2551" s="21">
        <f t="shared" si="280"/>
        <v>11368</v>
      </c>
      <c r="I2551" s="23">
        <f t="shared" si="281"/>
        <v>11369</v>
      </c>
      <c r="J2551" s="71" t="s">
        <v>420</v>
      </c>
      <c r="K2551" s="70">
        <f t="shared" si="282"/>
        <v>701</v>
      </c>
      <c r="L2551" s="34" t="s">
        <v>104</v>
      </c>
      <c r="O2551" s="55" t="s">
        <v>370</v>
      </c>
      <c r="P2551" s="33" t="s">
        <v>369</v>
      </c>
    </row>
    <row r="2552" spans="1:16" ht="15.75" hidden="1" customHeight="1" outlineLevel="2" x14ac:dyDescent="0.25">
      <c r="B2552" s="33" t="str">
        <f t="shared" si="277"/>
        <v>Power Factor - Circuit 14</v>
      </c>
      <c r="C2552" s="34">
        <f t="shared" si="278"/>
        <v>14</v>
      </c>
      <c r="D2552" s="28">
        <f t="shared" si="279"/>
        <v>6261</v>
      </c>
      <c r="E2552" s="27"/>
      <c r="F2552" s="29">
        <v>-3</v>
      </c>
      <c r="G2552" s="23" t="s">
        <v>164</v>
      </c>
      <c r="H2552" s="21">
        <f t="shared" si="280"/>
        <v>11370</v>
      </c>
      <c r="I2552" s="23">
        <f t="shared" si="281"/>
        <v>11371</v>
      </c>
      <c r="J2552" s="71" t="s">
        <v>420</v>
      </c>
      <c r="K2552" s="70">
        <f t="shared" si="282"/>
        <v>702</v>
      </c>
      <c r="L2552" s="34" t="s">
        <v>104</v>
      </c>
      <c r="O2552" s="55" t="s">
        <v>370</v>
      </c>
      <c r="P2552" s="33" t="s">
        <v>369</v>
      </c>
    </row>
    <row r="2553" spans="1:16" ht="15.75" hidden="1" customHeight="1" outlineLevel="2" x14ac:dyDescent="0.25">
      <c r="B2553" s="33" t="str">
        <f t="shared" si="277"/>
        <v>Power Factor - Circuit 15</v>
      </c>
      <c r="C2553" s="34">
        <f t="shared" si="278"/>
        <v>15</v>
      </c>
      <c r="D2553" s="28">
        <f t="shared" si="279"/>
        <v>6262</v>
      </c>
      <c r="E2553" s="27"/>
      <c r="F2553" s="29">
        <v>-3</v>
      </c>
      <c r="G2553" s="23" t="s">
        <v>164</v>
      </c>
      <c r="H2553" s="21">
        <f t="shared" si="280"/>
        <v>11372</v>
      </c>
      <c r="I2553" s="23">
        <f t="shared" si="281"/>
        <v>11373</v>
      </c>
      <c r="J2553" s="71" t="s">
        <v>420</v>
      </c>
      <c r="K2553" s="70">
        <f t="shared" si="282"/>
        <v>703</v>
      </c>
      <c r="L2553" s="34" t="s">
        <v>104</v>
      </c>
      <c r="O2553" s="55" t="s">
        <v>370</v>
      </c>
      <c r="P2553" s="33" t="s">
        <v>369</v>
      </c>
    </row>
    <row r="2554" spans="1:16" ht="15" hidden="1" customHeight="1" outlineLevel="2" x14ac:dyDescent="0.25">
      <c r="A2554" s="34"/>
      <c r="B2554" s="33" t="str">
        <f t="shared" si="277"/>
        <v>Power Factor - Circuit 16</v>
      </c>
      <c r="C2554" s="34">
        <f t="shared" si="278"/>
        <v>16</v>
      </c>
      <c r="D2554" s="28">
        <f t="shared" si="279"/>
        <v>6263</v>
      </c>
      <c r="E2554" s="27"/>
      <c r="F2554" s="29">
        <v>-3</v>
      </c>
      <c r="G2554" s="23" t="s">
        <v>164</v>
      </c>
      <c r="H2554" s="21">
        <f t="shared" si="280"/>
        <v>11374</v>
      </c>
      <c r="I2554" s="23">
        <f t="shared" si="281"/>
        <v>11375</v>
      </c>
      <c r="J2554" s="71" t="s">
        <v>420</v>
      </c>
      <c r="K2554" s="70">
        <f t="shared" si="282"/>
        <v>704</v>
      </c>
      <c r="L2554" s="34" t="s">
        <v>104</v>
      </c>
      <c r="O2554" s="55" t="s">
        <v>370</v>
      </c>
      <c r="P2554" s="33" t="s">
        <v>369</v>
      </c>
    </row>
    <row r="2555" spans="1:16" ht="15" hidden="1" customHeight="1" outlineLevel="2" x14ac:dyDescent="0.25">
      <c r="A2555" s="34"/>
      <c r="B2555" s="33" t="str">
        <f t="shared" si="277"/>
        <v>Power Factor - Circuit 17</v>
      </c>
      <c r="C2555" s="34">
        <f t="shared" si="278"/>
        <v>17</v>
      </c>
      <c r="D2555" s="28">
        <f t="shared" si="279"/>
        <v>6264</v>
      </c>
      <c r="E2555" s="27"/>
      <c r="F2555" s="29">
        <v>-3</v>
      </c>
      <c r="G2555" s="23" t="s">
        <v>164</v>
      </c>
      <c r="H2555" s="21">
        <f t="shared" si="280"/>
        <v>11376</v>
      </c>
      <c r="I2555" s="23">
        <f t="shared" si="281"/>
        <v>11377</v>
      </c>
      <c r="J2555" s="71" t="s">
        <v>420</v>
      </c>
      <c r="K2555" s="70">
        <f t="shared" si="282"/>
        <v>705</v>
      </c>
      <c r="L2555" s="34" t="s">
        <v>104</v>
      </c>
      <c r="O2555" s="55" t="s">
        <v>370</v>
      </c>
      <c r="P2555" s="33" t="s">
        <v>369</v>
      </c>
    </row>
    <row r="2556" spans="1:16" ht="15" hidden="1" customHeight="1" outlineLevel="2" x14ac:dyDescent="0.25">
      <c r="A2556" s="34"/>
      <c r="B2556" s="33" t="str">
        <f t="shared" si="277"/>
        <v>Power Factor - Circuit 18</v>
      </c>
      <c r="C2556" s="34">
        <f t="shared" si="278"/>
        <v>18</v>
      </c>
      <c r="D2556" s="28">
        <f t="shared" si="279"/>
        <v>6265</v>
      </c>
      <c r="E2556" s="27"/>
      <c r="F2556" s="29">
        <v>-3</v>
      </c>
      <c r="G2556" s="23" t="s">
        <v>164</v>
      </c>
      <c r="H2556" s="21">
        <f t="shared" si="280"/>
        <v>11378</v>
      </c>
      <c r="I2556" s="23">
        <f t="shared" si="281"/>
        <v>11379</v>
      </c>
      <c r="J2556" s="71" t="s">
        <v>420</v>
      </c>
      <c r="K2556" s="70">
        <f t="shared" si="282"/>
        <v>706</v>
      </c>
      <c r="L2556" s="34" t="s">
        <v>104</v>
      </c>
      <c r="O2556" s="55" t="s">
        <v>370</v>
      </c>
      <c r="P2556" s="33" t="s">
        <v>369</v>
      </c>
    </row>
    <row r="2557" spans="1:16" ht="15" hidden="1" customHeight="1" outlineLevel="2" x14ac:dyDescent="0.25">
      <c r="A2557" s="34"/>
      <c r="B2557" s="33" t="str">
        <f t="shared" si="277"/>
        <v>Power Factor - Circuit 19</v>
      </c>
      <c r="C2557" s="34">
        <f t="shared" si="278"/>
        <v>19</v>
      </c>
      <c r="D2557" s="28">
        <f t="shared" si="279"/>
        <v>6266</v>
      </c>
      <c r="E2557" s="27"/>
      <c r="F2557" s="29">
        <v>-3</v>
      </c>
      <c r="G2557" s="23" t="s">
        <v>164</v>
      </c>
      <c r="H2557" s="21">
        <f t="shared" si="280"/>
        <v>11380</v>
      </c>
      <c r="I2557" s="23">
        <f t="shared" si="281"/>
        <v>11381</v>
      </c>
      <c r="J2557" s="71" t="s">
        <v>420</v>
      </c>
      <c r="K2557" s="70">
        <f t="shared" si="282"/>
        <v>707</v>
      </c>
      <c r="L2557" s="34" t="s">
        <v>104</v>
      </c>
      <c r="O2557" s="55" t="s">
        <v>370</v>
      </c>
      <c r="P2557" s="33" t="s">
        <v>369</v>
      </c>
    </row>
    <row r="2558" spans="1:16" ht="15" hidden="1" customHeight="1" outlineLevel="2" x14ac:dyDescent="0.25">
      <c r="A2558" s="34"/>
      <c r="B2558" s="33" t="str">
        <f t="shared" si="277"/>
        <v>Power Factor - Circuit 20</v>
      </c>
      <c r="C2558" s="34">
        <f t="shared" si="278"/>
        <v>20</v>
      </c>
      <c r="D2558" s="28">
        <f t="shared" si="279"/>
        <v>6267</v>
      </c>
      <c r="E2558" s="27"/>
      <c r="F2558" s="29">
        <v>-3</v>
      </c>
      <c r="G2558" s="23" t="s">
        <v>164</v>
      </c>
      <c r="H2558" s="21">
        <f t="shared" si="280"/>
        <v>11382</v>
      </c>
      <c r="I2558" s="23">
        <f t="shared" si="281"/>
        <v>11383</v>
      </c>
      <c r="J2558" s="71" t="s">
        <v>420</v>
      </c>
      <c r="K2558" s="70">
        <f t="shared" si="282"/>
        <v>708</v>
      </c>
      <c r="L2558" s="34" t="s">
        <v>104</v>
      </c>
      <c r="O2558" s="55" t="s">
        <v>370</v>
      </c>
      <c r="P2558" s="33" t="s">
        <v>369</v>
      </c>
    </row>
    <row r="2559" spans="1:16" ht="15" hidden="1" customHeight="1" outlineLevel="2" x14ac:dyDescent="0.25">
      <c r="A2559" s="34"/>
      <c r="B2559" s="33" t="str">
        <f t="shared" si="277"/>
        <v>Power Factor - Circuit 21</v>
      </c>
      <c r="C2559" s="34">
        <f t="shared" si="278"/>
        <v>21</v>
      </c>
      <c r="D2559" s="28">
        <f t="shared" si="279"/>
        <v>6268</v>
      </c>
      <c r="E2559" s="27"/>
      <c r="F2559" s="29">
        <v>-3</v>
      </c>
      <c r="G2559" s="23" t="s">
        <v>164</v>
      </c>
      <c r="H2559" s="21">
        <f t="shared" si="280"/>
        <v>11384</v>
      </c>
      <c r="I2559" s="23">
        <f t="shared" si="281"/>
        <v>11385</v>
      </c>
      <c r="J2559" s="71" t="s">
        <v>420</v>
      </c>
      <c r="K2559" s="70">
        <f t="shared" si="282"/>
        <v>709</v>
      </c>
      <c r="L2559" s="34" t="s">
        <v>104</v>
      </c>
      <c r="O2559" s="55" t="s">
        <v>370</v>
      </c>
      <c r="P2559" s="33" t="s">
        <v>369</v>
      </c>
    </row>
    <row r="2560" spans="1:16" ht="15" hidden="1" customHeight="1" outlineLevel="2" x14ac:dyDescent="0.25">
      <c r="A2560" s="34"/>
      <c r="B2560" s="33" t="str">
        <f t="shared" si="277"/>
        <v>Power Factor - Circuit 22</v>
      </c>
      <c r="C2560" s="34">
        <f t="shared" si="278"/>
        <v>22</v>
      </c>
      <c r="D2560" s="28">
        <f t="shared" si="279"/>
        <v>6269</v>
      </c>
      <c r="E2560" s="27"/>
      <c r="F2560" s="29">
        <v>-3</v>
      </c>
      <c r="G2560" s="23" t="s">
        <v>164</v>
      </c>
      <c r="H2560" s="21">
        <f t="shared" si="280"/>
        <v>11386</v>
      </c>
      <c r="I2560" s="23">
        <f t="shared" si="281"/>
        <v>11387</v>
      </c>
      <c r="J2560" s="71" t="s">
        <v>420</v>
      </c>
      <c r="K2560" s="70">
        <f t="shared" si="282"/>
        <v>710</v>
      </c>
      <c r="L2560" s="34" t="s">
        <v>104</v>
      </c>
      <c r="O2560" s="55" t="s">
        <v>370</v>
      </c>
      <c r="P2560" s="33" t="s">
        <v>369</v>
      </c>
    </row>
    <row r="2561" spans="1:16" ht="15" hidden="1" customHeight="1" outlineLevel="2" x14ac:dyDescent="0.25">
      <c r="A2561" s="34"/>
      <c r="B2561" s="33" t="str">
        <f t="shared" si="277"/>
        <v>Power Factor - Circuit 23</v>
      </c>
      <c r="C2561" s="34">
        <f t="shared" si="278"/>
        <v>23</v>
      </c>
      <c r="D2561" s="28">
        <f t="shared" si="279"/>
        <v>6270</v>
      </c>
      <c r="E2561" s="27"/>
      <c r="F2561" s="29">
        <v>-3</v>
      </c>
      <c r="G2561" s="23" t="s">
        <v>164</v>
      </c>
      <c r="H2561" s="21">
        <f t="shared" si="280"/>
        <v>11388</v>
      </c>
      <c r="I2561" s="23">
        <f t="shared" si="281"/>
        <v>11389</v>
      </c>
      <c r="J2561" s="71" t="s">
        <v>420</v>
      </c>
      <c r="K2561" s="70">
        <f t="shared" si="282"/>
        <v>711</v>
      </c>
      <c r="L2561" s="34" t="s">
        <v>104</v>
      </c>
      <c r="O2561" s="55" t="s">
        <v>370</v>
      </c>
      <c r="P2561" s="33" t="s">
        <v>369</v>
      </c>
    </row>
    <row r="2562" spans="1:16" ht="15" hidden="1" customHeight="1" outlineLevel="2" x14ac:dyDescent="0.25">
      <c r="A2562" s="34"/>
      <c r="B2562" s="33" t="str">
        <f t="shared" si="277"/>
        <v>Power Factor - Circuit 24</v>
      </c>
      <c r="C2562" s="34">
        <f t="shared" si="278"/>
        <v>24</v>
      </c>
      <c r="D2562" s="28">
        <f t="shared" si="279"/>
        <v>6271</v>
      </c>
      <c r="E2562" s="27"/>
      <c r="F2562" s="29">
        <v>-3</v>
      </c>
      <c r="G2562" s="23" t="s">
        <v>164</v>
      </c>
      <c r="H2562" s="21">
        <f t="shared" si="280"/>
        <v>11390</v>
      </c>
      <c r="I2562" s="23">
        <f t="shared" si="281"/>
        <v>11391</v>
      </c>
      <c r="J2562" s="71" t="s">
        <v>420</v>
      </c>
      <c r="K2562" s="70">
        <f t="shared" si="282"/>
        <v>712</v>
      </c>
      <c r="L2562" s="34" t="s">
        <v>104</v>
      </c>
      <c r="O2562" s="55" t="s">
        <v>370</v>
      </c>
      <c r="P2562" s="33" t="s">
        <v>369</v>
      </c>
    </row>
    <row r="2563" spans="1:16" ht="15" hidden="1" customHeight="1" outlineLevel="2" x14ac:dyDescent="0.25">
      <c r="A2563" s="34"/>
      <c r="B2563" s="33" t="str">
        <f t="shared" si="277"/>
        <v>Power Factor - Circuit 25</v>
      </c>
      <c r="C2563" s="34">
        <f t="shared" si="278"/>
        <v>25</v>
      </c>
      <c r="D2563" s="28">
        <f t="shared" si="279"/>
        <v>6272</v>
      </c>
      <c r="E2563" s="27"/>
      <c r="F2563" s="29">
        <v>-3</v>
      </c>
      <c r="G2563" s="23" t="s">
        <v>164</v>
      </c>
      <c r="H2563" s="21">
        <f t="shared" si="280"/>
        <v>11392</v>
      </c>
      <c r="I2563" s="23">
        <f t="shared" si="281"/>
        <v>11393</v>
      </c>
      <c r="J2563" s="71" t="s">
        <v>420</v>
      </c>
      <c r="K2563" s="70">
        <f t="shared" si="282"/>
        <v>713</v>
      </c>
      <c r="L2563" s="34" t="s">
        <v>104</v>
      </c>
      <c r="O2563" s="55" t="s">
        <v>370</v>
      </c>
      <c r="P2563" s="33" t="s">
        <v>369</v>
      </c>
    </row>
    <row r="2564" spans="1:16" ht="15" hidden="1" customHeight="1" outlineLevel="2" x14ac:dyDescent="0.25">
      <c r="A2564" s="34"/>
      <c r="B2564" s="33" t="str">
        <f t="shared" si="277"/>
        <v>Power Factor - Circuit 26</v>
      </c>
      <c r="C2564" s="34">
        <f t="shared" si="278"/>
        <v>26</v>
      </c>
      <c r="D2564" s="28">
        <f t="shared" si="279"/>
        <v>6273</v>
      </c>
      <c r="E2564" s="27"/>
      <c r="F2564" s="29">
        <v>-3</v>
      </c>
      <c r="G2564" s="23" t="s">
        <v>164</v>
      </c>
      <c r="H2564" s="21">
        <f t="shared" si="280"/>
        <v>11394</v>
      </c>
      <c r="I2564" s="23">
        <f t="shared" si="281"/>
        <v>11395</v>
      </c>
      <c r="J2564" s="71" t="s">
        <v>420</v>
      </c>
      <c r="K2564" s="70">
        <f t="shared" si="282"/>
        <v>714</v>
      </c>
      <c r="L2564" s="34" t="s">
        <v>104</v>
      </c>
      <c r="O2564" s="55" t="s">
        <v>370</v>
      </c>
      <c r="P2564" s="33" t="s">
        <v>369</v>
      </c>
    </row>
    <row r="2565" spans="1:16" ht="15" hidden="1" customHeight="1" outlineLevel="2" x14ac:dyDescent="0.25">
      <c r="A2565" s="34"/>
      <c r="B2565" s="33" t="str">
        <f t="shared" si="277"/>
        <v>Power Factor - Circuit 27</v>
      </c>
      <c r="C2565" s="34">
        <f t="shared" si="278"/>
        <v>27</v>
      </c>
      <c r="D2565" s="28">
        <f t="shared" si="279"/>
        <v>6274</v>
      </c>
      <c r="E2565" s="27"/>
      <c r="F2565" s="29">
        <v>-3</v>
      </c>
      <c r="G2565" s="23" t="s">
        <v>164</v>
      </c>
      <c r="H2565" s="21">
        <f t="shared" si="280"/>
        <v>11396</v>
      </c>
      <c r="I2565" s="23">
        <f t="shared" si="281"/>
        <v>11397</v>
      </c>
      <c r="J2565" s="71" t="s">
        <v>420</v>
      </c>
      <c r="K2565" s="70">
        <f t="shared" si="282"/>
        <v>715</v>
      </c>
      <c r="L2565" s="34" t="s">
        <v>104</v>
      </c>
      <c r="O2565" s="55" t="s">
        <v>370</v>
      </c>
      <c r="P2565" s="33" t="s">
        <v>369</v>
      </c>
    </row>
    <row r="2566" spans="1:16" ht="15" hidden="1" customHeight="1" outlineLevel="2" x14ac:dyDescent="0.25">
      <c r="A2566" s="34"/>
      <c r="B2566" s="33" t="str">
        <f t="shared" si="277"/>
        <v>Power Factor - Circuit 28</v>
      </c>
      <c r="C2566" s="34">
        <f t="shared" si="278"/>
        <v>28</v>
      </c>
      <c r="D2566" s="28">
        <f t="shared" si="279"/>
        <v>6275</v>
      </c>
      <c r="E2566" s="27"/>
      <c r="F2566" s="29">
        <v>-3</v>
      </c>
      <c r="G2566" s="23" t="s">
        <v>164</v>
      </c>
      <c r="H2566" s="21">
        <f t="shared" si="280"/>
        <v>11398</v>
      </c>
      <c r="I2566" s="23">
        <f t="shared" si="281"/>
        <v>11399</v>
      </c>
      <c r="J2566" s="71" t="s">
        <v>420</v>
      </c>
      <c r="K2566" s="70">
        <f t="shared" si="282"/>
        <v>716</v>
      </c>
      <c r="L2566" s="34" t="s">
        <v>104</v>
      </c>
      <c r="O2566" s="55" t="s">
        <v>370</v>
      </c>
      <c r="P2566" s="33" t="s">
        <v>369</v>
      </c>
    </row>
    <row r="2567" spans="1:16" ht="15" hidden="1" customHeight="1" outlineLevel="2" x14ac:dyDescent="0.25">
      <c r="A2567" s="34"/>
      <c r="B2567" s="33" t="str">
        <f t="shared" si="277"/>
        <v>Power Factor - Circuit 29</v>
      </c>
      <c r="C2567" s="34">
        <f t="shared" si="278"/>
        <v>29</v>
      </c>
      <c r="D2567" s="28">
        <f t="shared" si="279"/>
        <v>6276</v>
      </c>
      <c r="E2567" s="27"/>
      <c r="F2567" s="29">
        <v>-3</v>
      </c>
      <c r="G2567" s="23" t="s">
        <v>164</v>
      </c>
      <c r="H2567" s="21">
        <f t="shared" si="280"/>
        <v>11400</v>
      </c>
      <c r="I2567" s="23">
        <f t="shared" si="281"/>
        <v>11401</v>
      </c>
      <c r="J2567" s="71" t="s">
        <v>420</v>
      </c>
      <c r="K2567" s="70">
        <f t="shared" si="282"/>
        <v>717</v>
      </c>
      <c r="L2567" s="34" t="s">
        <v>104</v>
      </c>
      <c r="O2567" s="55" t="s">
        <v>370</v>
      </c>
      <c r="P2567" s="33" t="s">
        <v>369</v>
      </c>
    </row>
    <row r="2568" spans="1:16" ht="15" hidden="1" customHeight="1" outlineLevel="2" x14ac:dyDescent="0.25">
      <c r="A2568" s="34"/>
      <c r="B2568" s="33" t="str">
        <f t="shared" si="277"/>
        <v>Power Factor - Circuit 30</v>
      </c>
      <c r="C2568" s="34">
        <f t="shared" si="278"/>
        <v>30</v>
      </c>
      <c r="D2568" s="28">
        <f t="shared" si="279"/>
        <v>6277</v>
      </c>
      <c r="E2568" s="27"/>
      <c r="F2568" s="29">
        <v>-3</v>
      </c>
      <c r="G2568" s="23" t="s">
        <v>164</v>
      </c>
      <c r="H2568" s="21">
        <f t="shared" si="280"/>
        <v>11402</v>
      </c>
      <c r="I2568" s="23">
        <f t="shared" si="281"/>
        <v>11403</v>
      </c>
      <c r="J2568" s="71" t="s">
        <v>420</v>
      </c>
      <c r="K2568" s="70">
        <f t="shared" si="282"/>
        <v>718</v>
      </c>
      <c r="L2568" s="34" t="s">
        <v>104</v>
      </c>
      <c r="O2568" s="55" t="s">
        <v>370</v>
      </c>
      <c r="P2568" s="33" t="s">
        <v>369</v>
      </c>
    </row>
    <row r="2569" spans="1:16" ht="15" hidden="1" customHeight="1" outlineLevel="2" x14ac:dyDescent="0.25">
      <c r="A2569" s="34"/>
      <c r="B2569" s="33" t="str">
        <f t="shared" si="277"/>
        <v>Power Factor - Circuit 31</v>
      </c>
      <c r="C2569" s="34">
        <f t="shared" si="278"/>
        <v>31</v>
      </c>
      <c r="D2569" s="28">
        <f t="shared" si="279"/>
        <v>6278</v>
      </c>
      <c r="E2569" s="27"/>
      <c r="F2569" s="29">
        <v>-3</v>
      </c>
      <c r="G2569" s="23" t="s">
        <v>164</v>
      </c>
      <c r="H2569" s="21">
        <f t="shared" si="280"/>
        <v>11404</v>
      </c>
      <c r="I2569" s="23">
        <f t="shared" si="281"/>
        <v>11405</v>
      </c>
      <c r="J2569" s="71" t="s">
        <v>420</v>
      </c>
      <c r="K2569" s="70">
        <f t="shared" si="282"/>
        <v>719</v>
      </c>
      <c r="L2569" s="34" t="s">
        <v>104</v>
      </c>
      <c r="O2569" s="55" t="s">
        <v>370</v>
      </c>
      <c r="P2569" s="33" t="s">
        <v>369</v>
      </c>
    </row>
    <row r="2570" spans="1:16" ht="15" hidden="1" customHeight="1" outlineLevel="2" x14ac:dyDescent="0.25">
      <c r="A2570" s="34"/>
      <c r="B2570" s="33" t="str">
        <f t="shared" si="277"/>
        <v>Power Factor - Circuit 32</v>
      </c>
      <c r="C2570" s="34">
        <f t="shared" si="278"/>
        <v>32</v>
      </c>
      <c r="D2570" s="28">
        <f t="shared" si="279"/>
        <v>6279</v>
      </c>
      <c r="E2570" s="27"/>
      <c r="F2570" s="29">
        <v>-3</v>
      </c>
      <c r="G2570" s="23" t="s">
        <v>164</v>
      </c>
      <c r="H2570" s="21">
        <f t="shared" si="280"/>
        <v>11406</v>
      </c>
      <c r="I2570" s="23">
        <f t="shared" si="281"/>
        <v>11407</v>
      </c>
      <c r="J2570" s="71" t="s">
        <v>420</v>
      </c>
      <c r="K2570" s="70">
        <f t="shared" si="282"/>
        <v>720</v>
      </c>
      <c r="L2570" s="34" t="s">
        <v>104</v>
      </c>
      <c r="O2570" s="55" t="s">
        <v>370</v>
      </c>
      <c r="P2570" s="33" t="s">
        <v>369</v>
      </c>
    </row>
    <row r="2571" spans="1:16" ht="15" hidden="1" customHeight="1" outlineLevel="2" x14ac:dyDescent="0.25">
      <c r="A2571" s="34"/>
      <c r="B2571" s="33" t="str">
        <f t="shared" si="277"/>
        <v>Power Factor - Circuit 33</v>
      </c>
      <c r="C2571" s="34">
        <f t="shared" si="278"/>
        <v>33</v>
      </c>
      <c r="D2571" s="28">
        <f t="shared" si="279"/>
        <v>6280</v>
      </c>
      <c r="E2571" s="27"/>
      <c r="F2571" s="29">
        <v>-3</v>
      </c>
      <c r="G2571" s="23" t="s">
        <v>164</v>
      </c>
      <c r="H2571" s="21">
        <f t="shared" si="280"/>
        <v>11408</v>
      </c>
      <c r="I2571" s="23">
        <f t="shared" si="281"/>
        <v>11409</v>
      </c>
      <c r="J2571" s="71" t="s">
        <v>420</v>
      </c>
      <c r="K2571" s="70">
        <f t="shared" si="282"/>
        <v>721</v>
      </c>
      <c r="L2571" s="34" t="s">
        <v>104</v>
      </c>
      <c r="O2571" s="55" t="s">
        <v>370</v>
      </c>
      <c r="P2571" s="33" t="s">
        <v>369</v>
      </c>
    </row>
    <row r="2572" spans="1:16" ht="15" hidden="1" customHeight="1" outlineLevel="2" x14ac:dyDescent="0.25">
      <c r="A2572" s="34"/>
      <c r="B2572" s="33" t="str">
        <f t="shared" si="277"/>
        <v>Power Factor - Circuit 34</v>
      </c>
      <c r="C2572" s="34">
        <f t="shared" ref="C2572:C2603" si="283">C2571+1</f>
        <v>34</v>
      </c>
      <c r="D2572" s="28">
        <f t="shared" ref="D2572:D2603" si="284">D2571+1</f>
        <v>6281</v>
      </c>
      <c r="E2572" s="27"/>
      <c r="F2572" s="29">
        <v>-3</v>
      </c>
      <c r="G2572" s="23" t="s">
        <v>164</v>
      </c>
      <c r="H2572" s="21">
        <f t="shared" si="280"/>
        <v>11410</v>
      </c>
      <c r="I2572" s="23">
        <f t="shared" si="281"/>
        <v>11411</v>
      </c>
      <c r="J2572" s="71" t="s">
        <v>420</v>
      </c>
      <c r="K2572" s="70">
        <f t="shared" si="282"/>
        <v>722</v>
      </c>
      <c r="L2572" s="34" t="s">
        <v>104</v>
      </c>
      <c r="O2572" s="55" t="s">
        <v>370</v>
      </c>
      <c r="P2572" s="33" t="s">
        <v>369</v>
      </c>
    </row>
    <row r="2573" spans="1:16" ht="15" hidden="1" customHeight="1" outlineLevel="2" x14ac:dyDescent="0.25">
      <c r="A2573" s="34"/>
      <c r="B2573" s="33" t="str">
        <f t="shared" si="277"/>
        <v>Power Factor - Circuit 35</v>
      </c>
      <c r="C2573" s="34">
        <f t="shared" si="283"/>
        <v>35</v>
      </c>
      <c r="D2573" s="28">
        <f t="shared" si="284"/>
        <v>6282</v>
      </c>
      <c r="E2573" s="27"/>
      <c r="F2573" s="29">
        <v>-3</v>
      </c>
      <c r="G2573" s="23" t="s">
        <v>164</v>
      </c>
      <c r="H2573" s="21">
        <f t="shared" si="280"/>
        <v>11412</v>
      </c>
      <c r="I2573" s="23">
        <f t="shared" si="281"/>
        <v>11413</v>
      </c>
      <c r="J2573" s="71" t="s">
        <v>420</v>
      </c>
      <c r="K2573" s="70">
        <f t="shared" si="282"/>
        <v>723</v>
      </c>
      <c r="L2573" s="34" t="s">
        <v>104</v>
      </c>
      <c r="O2573" s="55" t="s">
        <v>370</v>
      </c>
      <c r="P2573" s="33" t="s">
        <v>369</v>
      </c>
    </row>
    <row r="2574" spans="1:16" ht="15" hidden="1" customHeight="1" outlineLevel="2" x14ac:dyDescent="0.25">
      <c r="A2574" s="34"/>
      <c r="B2574" s="33" t="str">
        <f t="shared" si="277"/>
        <v>Power Factor - Circuit 36</v>
      </c>
      <c r="C2574" s="34">
        <f t="shared" si="283"/>
        <v>36</v>
      </c>
      <c r="D2574" s="28">
        <f t="shared" si="284"/>
        <v>6283</v>
      </c>
      <c r="E2574" s="27"/>
      <c r="F2574" s="29">
        <v>-3</v>
      </c>
      <c r="G2574" s="23" t="s">
        <v>164</v>
      </c>
      <c r="H2574" s="21">
        <f t="shared" si="280"/>
        <v>11414</v>
      </c>
      <c r="I2574" s="23">
        <f t="shared" si="281"/>
        <v>11415</v>
      </c>
      <c r="J2574" s="71" t="s">
        <v>420</v>
      </c>
      <c r="K2574" s="70">
        <f t="shared" si="282"/>
        <v>724</v>
      </c>
      <c r="L2574" s="34" t="s">
        <v>104</v>
      </c>
      <c r="O2574" s="55" t="s">
        <v>370</v>
      </c>
      <c r="P2574" s="33" t="s">
        <v>369</v>
      </c>
    </row>
    <row r="2575" spans="1:16" ht="15" hidden="1" customHeight="1" outlineLevel="2" x14ac:dyDescent="0.25">
      <c r="A2575" s="34"/>
      <c r="B2575" s="33" t="str">
        <f t="shared" si="277"/>
        <v>Power Factor - Circuit 37</v>
      </c>
      <c r="C2575" s="34">
        <f t="shared" si="283"/>
        <v>37</v>
      </c>
      <c r="D2575" s="28">
        <f t="shared" si="284"/>
        <v>6284</v>
      </c>
      <c r="E2575" s="27"/>
      <c r="F2575" s="29">
        <v>-3</v>
      </c>
      <c r="G2575" s="23" t="s">
        <v>164</v>
      </c>
      <c r="H2575" s="21">
        <f t="shared" si="280"/>
        <v>11416</v>
      </c>
      <c r="I2575" s="23">
        <f t="shared" si="281"/>
        <v>11417</v>
      </c>
      <c r="J2575" s="71" t="s">
        <v>420</v>
      </c>
      <c r="K2575" s="70">
        <f t="shared" si="282"/>
        <v>725</v>
      </c>
      <c r="L2575" s="34" t="s">
        <v>104</v>
      </c>
      <c r="O2575" s="55" t="s">
        <v>370</v>
      </c>
      <c r="P2575" s="33" t="s">
        <v>369</v>
      </c>
    </row>
    <row r="2576" spans="1:16" ht="15" hidden="1" customHeight="1" outlineLevel="2" x14ac:dyDescent="0.25">
      <c r="A2576" s="34"/>
      <c r="B2576" s="33" t="str">
        <f t="shared" si="277"/>
        <v>Power Factor - Circuit 38</v>
      </c>
      <c r="C2576" s="34">
        <f t="shared" si="283"/>
        <v>38</v>
      </c>
      <c r="D2576" s="28">
        <f t="shared" si="284"/>
        <v>6285</v>
      </c>
      <c r="E2576" s="27"/>
      <c r="F2576" s="29">
        <v>-3</v>
      </c>
      <c r="G2576" s="23" t="s">
        <v>164</v>
      </c>
      <c r="H2576" s="21">
        <f t="shared" si="280"/>
        <v>11418</v>
      </c>
      <c r="I2576" s="23">
        <f t="shared" si="281"/>
        <v>11419</v>
      </c>
      <c r="J2576" s="71" t="s">
        <v>420</v>
      </c>
      <c r="K2576" s="70">
        <f t="shared" si="282"/>
        <v>726</v>
      </c>
      <c r="L2576" s="34" t="s">
        <v>104</v>
      </c>
      <c r="O2576" s="55" t="s">
        <v>370</v>
      </c>
      <c r="P2576" s="33" t="s">
        <v>369</v>
      </c>
    </row>
    <row r="2577" spans="1:16" ht="15" hidden="1" customHeight="1" outlineLevel="2" x14ac:dyDescent="0.25">
      <c r="A2577" s="34"/>
      <c r="B2577" s="33" t="str">
        <f t="shared" si="277"/>
        <v>Power Factor - Circuit 39</v>
      </c>
      <c r="C2577" s="34">
        <f t="shared" si="283"/>
        <v>39</v>
      </c>
      <c r="D2577" s="28">
        <f t="shared" si="284"/>
        <v>6286</v>
      </c>
      <c r="E2577" s="27"/>
      <c r="F2577" s="29">
        <v>-3</v>
      </c>
      <c r="G2577" s="23" t="s">
        <v>164</v>
      </c>
      <c r="H2577" s="21">
        <f t="shared" si="280"/>
        <v>11420</v>
      </c>
      <c r="I2577" s="23">
        <f t="shared" si="281"/>
        <v>11421</v>
      </c>
      <c r="J2577" s="71" t="s">
        <v>420</v>
      </c>
      <c r="K2577" s="70">
        <f t="shared" si="282"/>
        <v>727</v>
      </c>
      <c r="L2577" s="34" t="s">
        <v>104</v>
      </c>
      <c r="O2577" s="55" t="s">
        <v>370</v>
      </c>
      <c r="P2577" s="33" t="s">
        <v>369</v>
      </c>
    </row>
    <row r="2578" spans="1:16" ht="15" hidden="1" customHeight="1" outlineLevel="2" x14ac:dyDescent="0.25">
      <c r="A2578" s="34"/>
      <c r="B2578" s="33" t="str">
        <f t="shared" si="277"/>
        <v>Power Factor - Circuit 40</v>
      </c>
      <c r="C2578" s="34">
        <f t="shared" si="283"/>
        <v>40</v>
      </c>
      <c r="D2578" s="28">
        <f t="shared" si="284"/>
        <v>6287</v>
      </c>
      <c r="E2578" s="27"/>
      <c r="F2578" s="29">
        <v>-3</v>
      </c>
      <c r="G2578" s="23" t="s">
        <v>164</v>
      </c>
      <c r="H2578" s="21">
        <f t="shared" si="280"/>
        <v>11422</v>
      </c>
      <c r="I2578" s="23">
        <f t="shared" si="281"/>
        <v>11423</v>
      </c>
      <c r="J2578" s="71" t="s">
        <v>420</v>
      </c>
      <c r="K2578" s="70">
        <f t="shared" si="282"/>
        <v>728</v>
      </c>
      <c r="L2578" s="34" t="s">
        <v>104</v>
      </c>
      <c r="O2578" s="55" t="s">
        <v>370</v>
      </c>
      <c r="P2578" s="33" t="s">
        <v>369</v>
      </c>
    </row>
    <row r="2579" spans="1:16" ht="15" hidden="1" customHeight="1" outlineLevel="2" x14ac:dyDescent="0.25">
      <c r="A2579" s="34"/>
      <c r="B2579" s="33" t="str">
        <f t="shared" si="277"/>
        <v>Power Factor - Circuit 41</v>
      </c>
      <c r="C2579" s="34">
        <f t="shared" si="283"/>
        <v>41</v>
      </c>
      <c r="D2579" s="28">
        <f t="shared" si="284"/>
        <v>6288</v>
      </c>
      <c r="E2579" s="27"/>
      <c r="F2579" s="29">
        <v>-3</v>
      </c>
      <c r="G2579" s="23" t="s">
        <v>164</v>
      </c>
      <c r="H2579" s="21">
        <f t="shared" si="280"/>
        <v>11424</v>
      </c>
      <c r="I2579" s="23">
        <f t="shared" si="281"/>
        <v>11425</v>
      </c>
      <c r="J2579" s="71" t="s">
        <v>420</v>
      </c>
      <c r="K2579" s="70">
        <f t="shared" si="282"/>
        <v>729</v>
      </c>
      <c r="L2579" s="34" t="s">
        <v>104</v>
      </c>
      <c r="O2579" s="55" t="s">
        <v>370</v>
      </c>
      <c r="P2579" s="33" t="s">
        <v>369</v>
      </c>
    </row>
    <row r="2580" spans="1:16" ht="15" hidden="1" customHeight="1" outlineLevel="2" x14ac:dyDescent="0.25">
      <c r="A2580" s="34"/>
      <c r="B2580" s="33" t="str">
        <f t="shared" si="277"/>
        <v>Power Factor - Circuit 42</v>
      </c>
      <c r="C2580" s="34">
        <f t="shared" si="283"/>
        <v>42</v>
      </c>
      <c r="D2580" s="28">
        <f t="shared" si="284"/>
        <v>6289</v>
      </c>
      <c r="E2580" s="27"/>
      <c r="F2580" s="29">
        <v>-3</v>
      </c>
      <c r="G2580" s="23" t="s">
        <v>164</v>
      </c>
      <c r="H2580" s="21">
        <f t="shared" si="280"/>
        <v>11426</v>
      </c>
      <c r="I2580" s="23">
        <f t="shared" si="281"/>
        <v>11427</v>
      </c>
      <c r="J2580" s="71" t="s">
        <v>420</v>
      </c>
      <c r="K2580" s="70">
        <f t="shared" si="282"/>
        <v>730</v>
      </c>
      <c r="L2580" s="34" t="s">
        <v>104</v>
      </c>
      <c r="O2580" s="55" t="s">
        <v>370</v>
      </c>
      <c r="P2580" s="33" t="s">
        <v>369</v>
      </c>
    </row>
    <row r="2581" spans="1:16" ht="15" hidden="1" customHeight="1" outlineLevel="2" x14ac:dyDescent="0.25">
      <c r="A2581" s="34"/>
      <c r="B2581" s="33" t="str">
        <f t="shared" si="277"/>
        <v>Power Factor - Circuit 43</v>
      </c>
      <c r="C2581" s="34">
        <f t="shared" si="283"/>
        <v>43</v>
      </c>
      <c r="D2581" s="28">
        <f t="shared" si="284"/>
        <v>6290</v>
      </c>
      <c r="E2581" s="27"/>
      <c r="F2581" s="29">
        <v>-3</v>
      </c>
      <c r="G2581" s="23" t="s">
        <v>164</v>
      </c>
      <c r="H2581" s="21">
        <f t="shared" si="280"/>
        <v>11428</v>
      </c>
      <c r="I2581" s="23">
        <f t="shared" si="281"/>
        <v>11429</v>
      </c>
      <c r="J2581" s="71" t="s">
        <v>420</v>
      </c>
      <c r="K2581" s="70">
        <f t="shared" si="282"/>
        <v>731</v>
      </c>
      <c r="L2581" s="34" t="s">
        <v>104</v>
      </c>
      <c r="O2581" s="55" t="s">
        <v>370</v>
      </c>
      <c r="P2581" s="33" t="s">
        <v>369</v>
      </c>
    </row>
    <row r="2582" spans="1:16" ht="15" hidden="1" customHeight="1" outlineLevel="2" x14ac:dyDescent="0.25">
      <c r="A2582" s="34"/>
      <c r="B2582" s="33" t="str">
        <f t="shared" si="277"/>
        <v>Power Factor - Circuit 44</v>
      </c>
      <c r="C2582" s="34">
        <f t="shared" si="283"/>
        <v>44</v>
      </c>
      <c r="D2582" s="28">
        <f t="shared" si="284"/>
        <v>6291</v>
      </c>
      <c r="E2582" s="27"/>
      <c r="F2582" s="29">
        <v>-3</v>
      </c>
      <c r="G2582" s="23" t="s">
        <v>164</v>
      </c>
      <c r="H2582" s="21">
        <f t="shared" si="280"/>
        <v>11430</v>
      </c>
      <c r="I2582" s="23">
        <f t="shared" si="281"/>
        <v>11431</v>
      </c>
      <c r="J2582" s="71" t="s">
        <v>420</v>
      </c>
      <c r="K2582" s="70">
        <f t="shared" si="282"/>
        <v>732</v>
      </c>
      <c r="L2582" s="34" t="s">
        <v>104</v>
      </c>
      <c r="O2582" s="55" t="s">
        <v>370</v>
      </c>
      <c r="P2582" s="33" t="s">
        <v>369</v>
      </c>
    </row>
    <row r="2583" spans="1:16" ht="15" hidden="1" customHeight="1" outlineLevel="2" x14ac:dyDescent="0.25">
      <c r="A2583" s="34"/>
      <c r="B2583" s="33" t="str">
        <f t="shared" si="277"/>
        <v>Power Factor - Circuit 45</v>
      </c>
      <c r="C2583" s="34">
        <f t="shared" si="283"/>
        <v>45</v>
      </c>
      <c r="D2583" s="28">
        <f t="shared" si="284"/>
        <v>6292</v>
      </c>
      <c r="E2583" s="27"/>
      <c r="F2583" s="29">
        <v>-3</v>
      </c>
      <c r="G2583" s="23" t="s">
        <v>164</v>
      </c>
      <c r="H2583" s="21">
        <f t="shared" si="280"/>
        <v>11432</v>
      </c>
      <c r="I2583" s="23">
        <f t="shared" si="281"/>
        <v>11433</v>
      </c>
      <c r="J2583" s="71" t="s">
        <v>420</v>
      </c>
      <c r="K2583" s="70">
        <f t="shared" si="282"/>
        <v>733</v>
      </c>
      <c r="L2583" s="34" t="s">
        <v>104</v>
      </c>
      <c r="O2583" s="55" t="s">
        <v>370</v>
      </c>
      <c r="P2583" s="33" t="s">
        <v>369</v>
      </c>
    </row>
    <row r="2584" spans="1:16" ht="15" hidden="1" customHeight="1" outlineLevel="2" x14ac:dyDescent="0.25">
      <c r="A2584" s="34"/>
      <c r="B2584" s="33" t="str">
        <f t="shared" si="277"/>
        <v>Power Factor - Circuit 46</v>
      </c>
      <c r="C2584" s="34">
        <f t="shared" si="283"/>
        <v>46</v>
      </c>
      <c r="D2584" s="28">
        <f t="shared" si="284"/>
        <v>6293</v>
      </c>
      <c r="E2584" s="27"/>
      <c r="F2584" s="29">
        <v>-3</v>
      </c>
      <c r="G2584" s="23" t="s">
        <v>164</v>
      </c>
      <c r="H2584" s="21">
        <f t="shared" si="280"/>
        <v>11434</v>
      </c>
      <c r="I2584" s="23">
        <f t="shared" si="281"/>
        <v>11435</v>
      </c>
      <c r="J2584" s="71" t="s">
        <v>420</v>
      </c>
      <c r="K2584" s="70">
        <f t="shared" si="282"/>
        <v>734</v>
      </c>
      <c r="L2584" s="34" t="s">
        <v>104</v>
      </c>
      <c r="O2584" s="55" t="s">
        <v>370</v>
      </c>
      <c r="P2584" s="33" t="s">
        <v>369</v>
      </c>
    </row>
    <row r="2585" spans="1:16" ht="15" hidden="1" customHeight="1" outlineLevel="2" x14ac:dyDescent="0.25">
      <c r="A2585" s="34"/>
      <c r="B2585" s="33" t="str">
        <f t="shared" si="277"/>
        <v>Power Factor - Circuit 47</v>
      </c>
      <c r="C2585" s="34">
        <f t="shared" si="283"/>
        <v>47</v>
      </c>
      <c r="D2585" s="28">
        <f t="shared" si="284"/>
        <v>6294</v>
      </c>
      <c r="E2585" s="27"/>
      <c r="F2585" s="29">
        <v>-3</v>
      </c>
      <c r="G2585" s="23" t="s">
        <v>164</v>
      </c>
      <c r="H2585" s="21">
        <f t="shared" si="280"/>
        <v>11436</v>
      </c>
      <c r="I2585" s="23">
        <f t="shared" si="281"/>
        <v>11437</v>
      </c>
      <c r="J2585" s="71" t="s">
        <v>420</v>
      </c>
      <c r="K2585" s="70">
        <f t="shared" si="282"/>
        <v>735</v>
      </c>
      <c r="L2585" s="34" t="s">
        <v>104</v>
      </c>
      <c r="O2585" s="55" t="s">
        <v>370</v>
      </c>
      <c r="P2585" s="33" t="s">
        <v>369</v>
      </c>
    </row>
    <row r="2586" spans="1:16" ht="15" hidden="1" customHeight="1" outlineLevel="2" x14ac:dyDescent="0.25">
      <c r="A2586" s="34"/>
      <c r="B2586" s="33" t="str">
        <f t="shared" si="277"/>
        <v>Power Factor - Circuit 48</v>
      </c>
      <c r="C2586" s="34">
        <f t="shared" si="283"/>
        <v>48</v>
      </c>
      <c r="D2586" s="28">
        <f t="shared" si="284"/>
        <v>6295</v>
      </c>
      <c r="E2586" s="27"/>
      <c r="F2586" s="29">
        <v>-3</v>
      </c>
      <c r="G2586" s="23" t="s">
        <v>164</v>
      </c>
      <c r="H2586" s="21">
        <f t="shared" si="280"/>
        <v>11438</v>
      </c>
      <c r="I2586" s="23">
        <f t="shared" si="281"/>
        <v>11439</v>
      </c>
      <c r="J2586" s="71" t="s">
        <v>420</v>
      </c>
      <c r="K2586" s="70">
        <f t="shared" si="282"/>
        <v>736</v>
      </c>
      <c r="L2586" s="34" t="s">
        <v>104</v>
      </c>
      <c r="O2586" s="55" t="s">
        <v>370</v>
      </c>
      <c r="P2586" s="33" t="s">
        <v>369</v>
      </c>
    </row>
    <row r="2587" spans="1:16" ht="15" hidden="1" customHeight="1" outlineLevel="2" x14ac:dyDescent="0.25">
      <c r="A2587" s="34"/>
      <c r="B2587" s="33" t="str">
        <f t="shared" si="277"/>
        <v>Power Factor - Circuit 49</v>
      </c>
      <c r="C2587" s="34">
        <f t="shared" si="283"/>
        <v>49</v>
      </c>
      <c r="D2587" s="28">
        <f t="shared" si="284"/>
        <v>6296</v>
      </c>
      <c r="E2587" s="27"/>
      <c r="F2587" s="29">
        <v>-3</v>
      </c>
      <c r="G2587" s="23" t="s">
        <v>164</v>
      </c>
      <c r="H2587" s="21">
        <f t="shared" si="280"/>
        <v>11440</v>
      </c>
      <c r="I2587" s="23">
        <f t="shared" si="281"/>
        <v>11441</v>
      </c>
      <c r="J2587" s="71" t="s">
        <v>420</v>
      </c>
      <c r="K2587" s="70">
        <f t="shared" si="282"/>
        <v>737</v>
      </c>
      <c r="L2587" s="34" t="s">
        <v>104</v>
      </c>
      <c r="O2587" s="55" t="s">
        <v>370</v>
      </c>
      <c r="P2587" s="33" t="s">
        <v>369</v>
      </c>
    </row>
    <row r="2588" spans="1:16" ht="15" hidden="1" customHeight="1" outlineLevel="2" x14ac:dyDescent="0.25">
      <c r="A2588" s="34"/>
      <c r="B2588" s="33" t="str">
        <f t="shared" si="277"/>
        <v>Power Factor - Circuit 50</v>
      </c>
      <c r="C2588" s="34">
        <f t="shared" si="283"/>
        <v>50</v>
      </c>
      <c r="D2588" s="28">
        <f t="shared" si="284"/>
        <v>6297</v>
      </c>
      <c r="E2588" s="27"/>
      <c r="F2588" s="29">
        <v>-3</v>
      </c>
      <c r="G2588" s="23" t="s">
        <v>164</v>
      </c>
      <c r="H2588" s="21">
        <f t="shared" si="280"/>
        <v>11442</v>
      </c>
      <c r="I2588" s="23">
        <f t="shared" si="281"/>
        <v>11443</v>
      </c>
      <c r="J2588" s="71" t="s">
        <v>420</v>
      </c>
      <c r="K2588" s="70">
        <f t="shared" si="282"/>
        <v>738</v>
      </c>
      <c r="L2588" s="34" t="s">
        <v>104</v>
      </c>
      <c r="O2588" s="55" t="s">
        <v>370</v>
      </c>
      <c r="P2588" s="33" t="s">
        <v>369</v>
      </c>
    </row>
    <row r="2589" spans="1:16" ht="15" hidden="1" customHeight="1" outlineLevel="2" x14ac:dyDescent="0.25">
      <c r="A2589" s="34"/>
      <c r="B2589" s="33" t="str">
        <f t="shared" si="277"/>
        <v>Power Factor - Circuit 51</v>
      </c>
      <c r="C2589" s="34">
        <f t="shared" si="283"/>
        <v>51</v>
      </c>
      <c r="D2589" s="28">
        <f t="shared" si="284"/>
        <v>6298</v>
      </c>
      <c r="E2589" s="27"/>
      <c r="F2589" s="29">
        <v>-3</v>
      </c>
      <c r="G2589" s="23" t="s">
        <v>164</v>
      </c>
      <c r="H2589" s="21">
        <f t="shared" si="280"/>
        <v>11444</v>
      </c>
      <c r="I2589" s="23">
        <f t="shared" si="281"/>
        <v>11445</v>
      </c>
      <c r="J2589" s="71" t="s">
        <v>420</v>
      </c>
      <c r="K2589" s="70">
        <f t="shared" si="282"/>
        <v>739</v>
      </c>
      <c r="L2589" s="34" t="s">
        <v>104</v>
      </c>
      <c r="O2589" s="55" t="s">
        <v>370</v>
      </c>
      <c r="P2589" s="33" t="s">
        <v>369</v>
      </c>
    </row>
    <row r="2590" spans="1:16" ht="15" hidden="1" customHeight="1" outlineLevel="2" x14ac:dyDescent="0.25">
      <c r="A2590" s="34"/>
      <c r="B2590" s="33" t="str">
        <f t="shared" si="277"/>
        <v>Power Factor - Circuit 52</v>
      </c>
      <c r="C2590" s="34">
        <f t="shared" si="283"/>
        <v>52</v>
      </c>
      <c r="D2590" s="28">
        <f t="shared" si="284"/>
        <v>6299</v>
      </c>
      <c r="E2590" s="27"/>
      <c r="F2590" s="29">
        <v>-3</v>
      </c>
      <c r="G2590" s="23" t="s">
        <v>164</v>
      </c>
      <c r="H2590" s="21">
        <f t="shared" si="280"/>
        <v>11446</v>
      </c>
      <c r="I2590" s="23">
        <f t="shared" si="281"/>
        <v>11447</v>
      </c>
      <c r="J2590" s="71" t="s">
        <v>420</v>
      </c>
      <c r="K2590" s="70">
        <f t="shared" si="282"/>
        <v>740</v>
      </c>
      <c r="L2590" s="34" t="s">
        <v>104</v>
      </c>
      <c r="O2590" s="55" t="s">
        <v>370</v>
      </c>
      <c r="P2590" s="33" t="s">
        <v>369</v>
      </c>
    </row>
    <row r="2591" spans="1:16" ht="15" hidden="1" customHeight="1" outlineLevel="2" x14ac:dyDescent="0.25">
      <c r="A2591" s="34"/>
      <c r="B2591" s="33" t="str">
        <f t="shared" si="277"/>
        <v>Power Factor - Circuit 53</v>
      </c>
      <c r="C2591" s="34">
        <f t="shared" si="283"/>
        <v>53</v>
      </c>
      <c r="D2591" s="28">
        <f t="shared" si="284"/>
        <v>6300</v>
      </c>
      <c r="E2591" s="27"/>
      <c r="F2591" s="29">
        <v>-3</v>
      </c>
      <c r="G2591" s="23" t="s">
        <v>164</v>
      </c>
      <c r="H2591" s="21">
        <f t="shared" si="280"/>
        <v>11448</v>
      </c>
      <c r="I2591" s="23">
        <f t="shared" si="281"/>
        <v>11449</v>
      </c>
      <c r="J2591" s="71" t="s">
        <v>420</v>
      </c>
      <c r="K2591" s="70">
        <f t="shared" si="282"/>
        <v>741</v>
      </c>
      <c r="L2591" s="34" t="s">
        <v>104</v>
      </c>
      <c r="O2591" s="55" t="s">
        <v>370</v>
      </c>
      <c r="P2591" s="33" t="s">
        <v>369</v>
      </c>
    </row>
    <row r="2592" spans="1:16" ht="15" hidden="1" customHeight="1" outlineLevel="2" x14ac:dyDescent="0.25">
      <c r="A2592" s="34"/>
      <c r="B2592" s="33" t="str">
        <f t="shared" si="277"/>
        <v>Power Factor - Circuit 54</v>
      </c>
      <c r="C2592" s="34">
        <f t="shared" si="283"/>
        <v>54</v>
      </c>
      <c r="D2592" s="28">
        <f t="shared" si="284"/>
        <v>6301</v>
      </c>
      <c r="E2592" s="27"/>
      <c r="F2592" s="29">
        <v>-3</v>
      </c>
      <c r="G2592" s="23" t="s">
        <v>164</v>
      </c>
      <c r="H2592" s="21">
        <f t="shared" si="280"/>
        <v>11450</v>
      </c>
      <c r="I2592" s="23">
        <f t="shared" si="281"/>
        <v>11451</v>
      </c>
      <c r="J2592" s="71" t="s">
        <v>420</v>
      </c>
      <c r="K2592" s="70">
        <f t="shared" si="282"/>
        <v>742</v>
      </c>
      <c r="L2592" s="34" t="s">
        <v>104</v>
      </c>
      <c r="O2592" s="55" t="s">
        <v>370</v>
      </c>
      <c r="P2592" s="33" t="s">
        <v>369</v>
      </c>
    </row>
    <row r="2593" spans="1:16" ht="15" hidden="1" customHeight="1" outlineLevel="2" x14ac:dyDescent="0.25">
      <c r="A2593" s="34"/>
      <c r="B2593" s="33" t="str">
        <f t="shared" si="277"/>
        <v>Power Factor - Circuit 55</v>
      </c>
      <c r="C2593" s="34">
        <f t="shared" si="283"/>
        <v>55</v>
      </c>
      <c r="D2593" s="28">
        <f t="shared" si="284"/>
        <v>6302</v>
      </c>
      <c r="E2593" s="27"/>
      <c r="F2593" s="29">
        <v>-3</v>
      </c>
      <c r="G2593" s="23" t="s">
        <v>164</v>
      </c>
      <c r="H2593" s="21">
        <f t="shared" si="280"/>
        <v>11452</v>
      </c>
      <c r="I2593" s="23">
        <f t="shared" si="281"/>
        <v>11453</v>
      </c>
      <c r="J2593" s="71" t="s">
        <v>420</v>
      </c>
      <c r="K2593" s="70">
        <f t="shared" si="282"/>
        <v>743</v>
      </c>
      <c r="L2593" s="34" t="s">
        <v>104</v>
      </c>
      <c r="O2593" s="55" t="s">
        <v>370</v>
      </c>
      <c r="P2593" s="33" t="s">
        <v>369</v>
      </c>
    </row>
    <row r="2594" spans="1:16" ht="15" hidden="1" customHeight="1" outlineLevel="2" x14ac:dyDescent="0.25">
      <c r="A2594" s="34"/>
      <c r="B2594" s="33" t="str">
        <f t="shared" si="277"/>
        <v>Power Factor - Circuit 56</v>
      </c>
      <c r="C2594" s="34">
        <f t="shared" si="283"/>
        <v>56</v>
      </c>
      <c r="D2594" s="28">
        <f t="shared" si="284"/>
        <v>6303</v>
      </c>
      <c r="E2594" s="27"/>
      <c r="F2594" s="29">
        <v>-3</v>
      </c>
      <c r="G2594" s="23" t="s">
        <v>164</v>
      </c>
      <c r="H2594" s="21">
        <f t="shared" si="280"/>
        <v>11454</v>
      </c>
      <c r="I2594" s="23">
        <f t="shared" si="281"/>
        <v>11455</v>
      </c>
      <c r="J2594" s="71" t="s">
        <v>420</v>
      </c>
      <c r="K2594" s="70">
        <f t="shared" si="282"/>
        <v>744</v>
      </c>
      <c r="L2594" s="34" t="s">
        <v>104</v>
      </c>
      <c r="O2594" s="55" t="s">
        <v>370</v>
      </c>
      <c r="P2594" s="33" t="s">
        <v>369</v>
      </c>
    </row>
    <row r="2595" spans="1:16" ht="15" hidden="1" customHeight="1" outlineLevel="2" x14ac:dyDescent="0.25">
      <c r="A2595" s="34"/>
      <c r="B2595" s="33" t="str">
        <f t="shared" si="277"/>
        <v>Power Factor - Circuit 57</v>
      </c>
      <c r="C2595" s="34">
        <f t="shared" si="283"/>
        <v>57</v>
      </c>
      <c r="D2595" s="28">
        <f t="shared" si="284"/>
        <v>6304</v>
      </c>
      <c r="E2595" s="27"/>
      <c r="F2595" s="29">
        <v>-3</v>
      </c>
      <c r="G2595" s="23" t="s">
        <v>164</v>
      </c>
      <c r="H2595" s="21">
        <f t="shared" si="280"/>
        <v>11456</v>
      </c>
      <c r="I2595" s="23">
        <f t="shared" si="281"/>
        <v>11457</v>
      </c>
      <c r="J2595" s="71" t="s">
        <v>420</v>
      </c>
      <c r="K2595" s="70">
        <f t="shared" si="282"/>
        <v>745</v>
      </c>
      <c r="L2595" s="34" t="s">
        <v>104</v>
      </c>
      <c r="O2595" s="55" t="s">
        <v>370</v>
      </c>
      <c r="P2595" s="33" t="s">
        <v>369</v>
      </c>
    </row>
    <row r="2596" spans="1:16" ht="15" hidden="1" customHeight="1" outlineLevel="2" x14ac:dyDescent="0.25">
      <c r="A2596" s="34"/>
      <c r="B2596" s="33" t="str">
        <f t="shared" si="277"/>
        <v>Power Factor - Circuit 58</v>
      </c>
      <c r="C2596" s="34">
        <f t="shared" si="283"/>
        <v>58</v>
      </c>
      <c r="D2596" s="28">
        <f t="shared" si="284"/>
        <v>6305</v>
      </c>
      <c r="E2596" s="27"/>
      <c r="F2596" s="29">
        <v>-3</v>
      </c>
      <c r="G2596" s="23" t="s">
        <v>164</v>
      </c>
      <c r="H2596" s="21">
        <f t="shared" si="280"/>
        <v>11458</v>
      </c>
      <c r="I2596" s="23">
        <f t="shared" si="281"/>
        <v>11459</v>
      </c>
      <c r="J2596" s="71" t="s">
        <v>420</v>
      </c>
      <c r="K2596" s="70">
        <f t="shared" si="282"/>
        <v>746</v>
      </c>
      <c r="L2596" s="34" t="s">
        <v>104</v>
      </c>
      <c r="O2596" s="55" t="s">
        <v>370</v>
      </c>
      <c r="P2596" s="33" t="s">
        <v>369</v>
      </c>
    </row>
    <row r="2597" spans="1:16" ht="15" hidden="1" customHeight="1" outlineLevel="2" x14ac:dyDescent="0.25">
      <c r="A2597" s="34"/>
      <c r="B2597" s="33" t="str">
        <f t="shared" si="277"/>
        <v>Power Factor - Circuit 59</v>
      </c>
      <c r="C2597" s="34">
        <f t="shared" si="283"/>
        <v>59</v>
      </c>
      <c r="D2597" s="28">
        <f t="shared" si="284"/>
        <v>6306</v>
      </c>
      <c r="E2597" s="27"/>
      <c r="F2597" s="29">
        <v>-3</v>
      </c>
      <c r="G2597" s="23" t="s">
        <v>164</v>
      </c>
      <c r="H2597" s="21">
        <f t="shared" si="280"/>
        <v>11460</v>
      </c>
      <c r="I2597" s="23">
        <f t="shared" si="281"/>
        <v>11461</v>
      </c>
      <c r="J2597" s="71" t="s">
        <v>420</v>
      </c>
      <c r="K2597" s="70">
        <f t="shared" si="282"/>
        <v>747</v>
      </c>
      <c r="L2597" s="34" t="s">
        <v>104</v>
      </c>
      <c r="O2597" s="55" t="s">
        <v>370</v>
      </c>
      <c r="P2597" s="33" t="s">
        <v>369</v>
      </c>
    </row>
    <row r="2598" spans="1:16" ht="15" hidden="1" customHeight="1" outlineLevel="2" x14ac:dyDescent="0.25">
      <c r="A2598" s="34"/>
      <c r="B2598" s="33" t="str">
        <f t="shared" si="277"/>
        <v>Power Factor - Circuit 60</v>
      </c>
      <c r="C2598" s="34">
        <f t="shared" si="283"/>
        <v>60</v>
      </c>
      <c r="D2598" s="28">
        <f t="shared" si="284"/>
        <v>6307</v>
      </c>
      <c r="E2598" s="27"/>
      <c r="F2598" s="29">
        <v>-3</v>
      </c>
      <c r="G2598" s="23" t="s">
        <v>164</v>
      </c>
      <c r="H2598" s="21">
        <f t="shared" si="280"/>
        <v>11462</v>
      </c>
      <c r="I2598" s="23">
        <f t="shared" si="281"/>
        <v>11463</v>
      </c>
      <c r="J2598" s="71" t="s">
        <v>420</v>
      </c>
      <c r="K2598" s="70">
        <f t="shared" si="282"/>
        <v>748</v>
      </c>
      <c r="L2598" s="34" t="s">
        <v>104</v>
      </c>
      <c r="O2598" s="55" t="s">
        <v>370</v>
      </c>
      <c r="P2598" s="33" t="s">
        <v>369</v>
      </c>
    </row>
    <row r="2599" spans="1:16" ht="15" hidden="1" customHeight="1" outlineLevel="2" x14ac:dyDescent="0.25">
      <c r="A2599" s="34"/>
      <c r="B2599" s="33" t="str">
        <f t="shared" si="277"/>
        <v>Power Factor - Circuit 61</v>
      </c>
      <c r="C2599" s="34">
        <f t="shared" si="283"/>
        <v>61</v>
      </c>
      <c r="D2599" s="28">
        <f t="shared" si="284"/>
        <v>6308</v>
      </c>
      <c r="E2599" s="27"/>
      <c r="F2599" s="29">
        <v>-3</v>
      </c>
      <c r="G2599" s="23" t="s">
        <v>164</v>
      </c>
      <c r="H2599" s="21">
        <f t="shared" si="280"/>
        <v>11464</v>
      </c>
      <c r="I2599" s="23">
        <f t="shared" si="281"/>
        <v>11465</v>
      </c>
      <c r="J2599" s="71" t="s">
        <v>420</v>
      </c>
      <c r="K2599" s="70">
        <f t="shared" si="282"/>
        <v>749</v>
      </c>
      <c r="L2599" s="34" t="s">
        <v>104</v>
      </c>
      <c r="O2599" s="55" t="s">
        <v>370</v>
      </c>
      <c r="P2599" s="33" t="s">
        <v>369</v>
      </c>
    </row>
    <row r="2600" spans="1:16" ht="15" hidden="1" customHeight="1" outlineLevel="2" x14ac:dyDescent="0.25">
      <c r="A2600" s="34"/>
      <c r="B2600" s="33" t="str">
        <f t="shared" si="277"/>
        <v>Power Factor - Circuit 62</v>
      </c>
      <c r="C2600" s="34">
        <f t="shared" si="283"/>
        <v>62</v>
      </c>
      <c r="D2600" s="28">
        <f t="shared" si="284"/>
        <v>6309</v>
      </c>
      <c r="E2600" s="27"/>
      <c r="F2600" s="29">
        <v>-3</v>
      </c>
      <c r="G2600" s="23" t="s">
        <v>164</v>
      </c>
      <c r="H2600" s="21">
        <f t="shared" si="280"/>
        <v>11466</v>
      </c>
      <c r="I2600" s="23">
        <f t="shared" si="281"/>
        <v>11467</v>
      </c>
      <c r="J2600" s="71" t="s">
        <v>420</v>
      </c>
      <c r="K2600" s="70">
        <f t="shared" si="282"/>
        <v>750</v>
      </c>
      <c r="L2600" s="34" t="s">
        <v>104</v>
      </c>
      <c r="O2600" s="55" t="s">
        <v>370</v>
      </c>
      <c r="P2600" s="33" t="s">
        <v>369</v>
      </c>
    </row>
    <row r="2601" spans="1:16" ht="15" hidden="1" customHeight="1" outlineLevel="2" x14ac:dyDescent="0.25">
      <c r="A2601" s="34"/>
      <c r="B2601" s="33" t="str">
        <f t="shared" si="277"/>
        <v>Power Factor - Circuit 63</v>
      </c>
      <c r="C2601" s="34">
        <f t="shared" si="283"/>
        <v>63</v>
      </c>
      <c r="D2601" s="28">
        <f t="shared" si="284"/>
        <v>6310</v>
      </c>
      <c r="E2601" s="27"/>
      <c r="F2601" s="29">
        <v>-3</v>
      </c>
      <c r="G2601" s="23" t="s">
        <v>164</v>
      </c>
      <c r="H2601" s="21">
        <f t="shared" si="280"/>
        <v>11468</v>
      </c>
      <c r="I2601" s="23">
        <f t="shared" si="281"/>
        <v>11469</v>
      </c>
      <c r="J2601" s="71" t="s">
        <v>420</v>
      </c>
      <c r="K2601" s="70">
        <f t="shared" si="282"/>
        <v>751</v>
      </c>
      <c r="L2601" s="34" t="s">
        <v>104</v>
      </c>
      <c r="O2601" s="55" t="s">
        <v>370</v>
      </c>
      <c r="P2601" s="33" t="s">
        <v>369</v>
      </c>
    </row>
    <row r="2602" spans="1:16" ht="15" hidden="1" customHeight="1" outlineLevel="2" x14ac:dyDescent="0.25">
      <c r="A2602" s="34"/>
      <c r="B2602" s="33" t="str">
        <f t="shared" si="277"/>
        <v>Power Factor - Circuit 64</v>
      </c>
      <c r="C2602" s="34">
        <f t="shared" si="283"/>
        <v>64</v>
      </c>
      <c r="D2602" s="28">
        <f t="shared" si="284"/>
        <v>6311</v>
      </c>
      <c r="E2602" s="27"/>
      <c r="F2602" s="29">
        <v>-3</v>
      </c>
      <c r="G2602" s="23" t="s">
        <v>164</v>
      </c>
      <c r="H2602" s="21">
        <f t="shared" si="280"/>
        <v>11470</v>
      </c>
      <c r="I2602" s="23">
        <f t="shared" si="281"/>
        <v>11471</v>
      </c>
      <c r="J2602" s="71" t="s">
        <v>420</v>
      </c>
      <c r="K2602" s="70">
        <f t="shared" si="282"/>
        <v>752</v>
      </c>
      <c r="L2602" s="34" t="s">
        <v>104</v>
      </c>
      <c r="O2602" s="55" t="s">
        <v>370</v>
      </c>
      <c r="P2602" s="33" t="s">
        <v>369</v>
      </c>
    </row>
    <row r="2603" spans="1:16" ht="15" hidden="1" customHeight="1" outlineLevel="2" x14ac:dyDescent="0.25">
      <c r="A2603" s="34"/>
      <c r="B2603" s="33" t="str">
        <f t="shared" si="277"/>
        <v>Power Factor - Circuit 65</v>
      </c>
      <c r="C2603" s="34">
        <f t="shared" si="283"/>
        <v>65</v>
      </c>
      <c r="D2603" s="28">
        <f t="shared" si="284"/>
        <v>6312</v>
      </c>
      <c r="E2603" s="27"/>
      <c r="F2603" s="29">
        <v>-3</v>
      </c>
      <c r="G2603" s="23" t="s">
        <v>164</v>
      </c>
      <c r="H2603" s="21">
        <f t="shared" si="280"/>
        <v>11472</v>
      </c>
      <c r="I2603" s="23">
        <f t="shared" si="281"/>
        <v>11473</v>
      </c>
      <c r="J2603" s="71" t="s">
        <v>420</v>
      </c>
      <c r="K2603" s="70">
        <f t="shared" si="282"/>
        <v>753</v>
      </c>
      <c r="L2603" s="34" t="s">
        <v>104</v>
      </c>
      <c r="O2603" s="55" t="s">
        <v>370</v>
      </c>
      <c r="P2603" s="33" t="s">
        <v>369</v>
      </c>
    </row>
    <row r="2604" spans="1:16" ht="15" hidden="1" customHeight="1" outlineLevel="2" x14ac:dyDescent="0.25">
      <c r="A2604" s="34"/>
      <c r="B2604" s="33" t="str">
        <f t="shared" ref="B2604:B2634" si="285">CONCATENATE("Power Factor - Circuit ",C2604)</f>
        <v>Power Factor - Circuit 66</v>
      </c>
      <c r="C2604" s="34">
        <f t="shared" ref="C2604:C2634" si="286">C2603+1</f>
        <v>66</v>
      </c>
      <c r="D2604" s="28">
        <f t="shared" ref="D2604:D2634" si="287">D2603+1</f>
        <v>6313</v>
      </c>
      <c r="E2604" s="27"/>
      <c r="F2604" s="29">
        <v>-3</v>
      </c>
      <c r="G2604" s="23" t="s">
        <v>164</v>
      </c>
      <c r="H2604" s="21">
        <f t="shared" si="280"/>
        <v>11474</v>
      </c>
      <c r="I2604" s="23">
        <f t="shared" si="281"/>
        <v>11475</v>
      </c>
      <c r="J2604" s="71" t="s">
        <v>420</v>
      </c>
      <c r="K2604" s="70">
        <f t="shared" si="282"/>
        <v>754</v>
      </c>
      <c r="L2604" s="34" t="s">
        <v>104</v>
      </c>
      <c r="O2604" s="55" t="s">
        <v>370</v>
      </c>
      <c r="P2604" s="33" t="s">
        <v>369</v>
      </c>
    </row>
    <row r="2605" spans="1:16" ht="15" hidden="1" customHeight="1" outlineLevel="2" x14ac:dyDescent="0.25">
      <c r="A2605" s="34"/>
      <c r="B2605" s="33" t="str">
        <f t="shared" si="285"/>
        <v>Power Factor - Circuit 67</v>
      </c>
      <c r="C2605" s="34">
        <f t="shared" si="286"/>
        <v>67</v>
      </c>
      <c r="D2605" s="28">
        <f t="shared" si="287"/>
        <v>6314</v>
      </c>
      <c r="E2605" s="27"/>
      <c r="F2605" s="29">
        <v>-3</v>
      </c>
      <c r="G2605" s="23" t="s">
        <v>164</v>
      </c>
      <c r="H2605" s="21">
        <f t="shared" ref="H2605:H2634" si="288">I2604+1</f>
        <v>11476</v>
      </c>
      <c r="I2605" s="23">
        <f t="shared" ref="I2605:I2634" si="289">+H2605+1</f>
        <v>11477</v>
      </c>
      <c r="J2605" s="71" t="s">
        <v>420</v>
      </c>
      <c r="K2605" s="70">
        <f t="shared" ref="K2605:K2634" si="290">K2604+1</f>
        <v>755</v>
      </c>
      <c r="L2605" s="34" t="s">
        <v>104</v>
      </c>
      <c r="O2605" s="55" t="s">
        <v>370</v>
      </c>
      <c r="P2605" s="33" t="s">
        <v>369</v>
      </c>
    </row>
    <row r="2606" spans="1:16" ht="15" hidden="1" customHeight="1" outlineLevel="2" x14ac:dyDescent="0.25">
      <c r="A2606" s="34"/>
      <c r="B2606" s="33" t="str">
        <f t="shared" si="285"/>
        <v>Power Factor - Circuit 68</v>
      </c>
      <c r="C2606" s="34">
        <f t="shared" si="286"/>
        <v>68</v>
      </c>
      <c r="D2606" s="28">
        <f t="shared" si="287"/>
        <v>6315</v>
      </c>
      <c r="E2606" s="27"/>
      <c r="F2606" s="29">
        <v>-3</v>
      </c>
      <c r="G2606" s="23" t="s">
        <v>164</v>
      </c>
      <c r="H2606" s="21">
        <f t="shared" si="288"/>
        <v>11478</v>
      </c>
      <c r="I2606" s="23">
        <f t="shared" si="289"/>
        <v>11479</v>
      </c>
      <c r="J2606" s="71" t="s">
        <v>420</v>
      </c>
      <c r="K2606" s="70">
        <f t="shared" si="290"/>
        <v>756</v>
      </c>
      <c r="L2606" s="34" t="s">
        <v>104</v>
      </c>
      <c r="O2606" s="55" t="s">
        <v>370</v>
      </c>
      <c r="P2606" s="33" t="s">
        <v>369</v>
      </c>
    </row>
    <row r="2607" spans="1:16" ht="15" hidden="1" customHeight="1" outlineLevel="2" x14ac:dyDescent="0.25">
      <c r="A2607" s="34"/>
      <c r="B2607" s="33" t="str">
        <f t="shared" si="285"/>
        <v>Power Factor - Circuit 69</v>
      </c>
      <c r="C2607" s="34">
        <f t="shared" si="286"/>
        <v>69</v>
      </c>
      <c r="D2607" s="28">
        <f t="shared" si="287"/>
        <v>6316</v>
      </c>
      <c r="E2607" s="27"/>
      <c r="F2607" s="29">
        <v>-3</v>
      </c>
      <c r="G2607" s="23" t="s">
        <v>164</v>
      </c>
      <c r="H2607" s="21">
        <f t="shared" si="288"/>
        <v>11480</v>
      </c>
      <c r="I2607" s="23">
        <f t="shared" si="289"/>
        <v>11481</v>
      </c>
      <c r="J2607" s="71" t="s">
        <v>420</v>
      </c>
      <c r="K2607" s="70">
        <f t="shared" si="290"/>
        <v>757</v>
      </c>
      <c r="L2607" s="34" t="s">
        <v>104</v>
      </c>
      <c r="O2607" s="55" t="s">
        <v>370</v>
      </c>
      <c r="P2607" s="33" t="s">
        <v>369</v>
      </c>
    </row>
    <row r="2608" spans="1:16" ht="15" hidden="1" customHeight="1" outlineLevel="2" x14ac:dyDescent="0.25">
      <c r="A2608" s="34"/>
      <c r="B2608" s="33" t="str">
        <f t="shared" si="285"/>
        <v>Power Factor - Circuit 70</v>
      </c>
      <c r="C2608" s="34">
        <f t="shared" si="286"/>
        <v>70</v>
      </c>
      <c r="D2608" s="28">
        <f t="shared" si="287"/>
        <v>6317</v>
      </c>
      <c r="E2608" s="27"/>
      <c r="F2608" s="29">
        <v>-3</v>
      </c>
      <c r="G2608" s="23" t="s">
        <v>164</v>
      </c>
      <c r="H2608" s="21">
        <f t="shared" si="288"/>
        <v>11482</v>
      </c>
      <c r="I2608" s="23">
        <f t="shared" si="289"/>
        <v>11483</v>
      </c>
      <c r="J2608" s="71" t="s">
        <v>420</v>
      </c>
      <c r="K2608" s="70">
        <f t="shared" si="290"/>
        <v>758</v>
      </c>
      <c r="L2608" s="34" t="s">
        <v>104</v>
      </c>
      <c r="O2608" s="55" t="s">
        <v>370</v>
      </c>
      <c r="P2608" s="33" t="s">
        <v>369</v>
      </c>
    </row>
    <row r="2609" spans="1:16" ht="15" hidden="1" customHeight="1" outlineLevel="2" x14ac:dyDescent="0.25">
      <c r="A2609" s="34"/>
      <c r="B2609" s="33" t="str">
        <f t="shared" si="285"/>
        <v>Power Factor - Circuit 71</v>
      </c>
      <c r="C2609" s="34">
        <f t="shared" si="286"/>
        <v>71</v>
      </c>
      <c r="D2609" s="28">
        <f t="shared" si="287"/>
        <v>6318</v>
      </c>
      <c r="E2609" s="27"/>
      <c r="F2609" s="29">
        <v>-3</v>
      </c>
      <c r="G2609" s="23" t="s">
        <v>164</v>
      </c>
      <c r="H2609" s="21">
        <f t="shared" si="288"/>
        <v>11484</v>
      </c>
      <c r="I2609" s="23">
        <f t="shared" si="289"/>
        <v>11485</v>
      </c>
      <c r="J2609" s="71" t="s">
        <v>420</v>
      </c>
      <c r="K2609" s="70">
        <f t="shared" si="290"/>
        <v>759</v>
      </c>
      <c r="L2609" s="34" t="s">
        <v>104</v>
      </c>
      <c r="O2609" s="55" t="s">
        <v>370</v>
      </c>
      <c r="P2609" s="33" t="s">
        <v>369</v>
      </c>
    </row>
    <row r="2610" spans="1:16" ht="15" hidden="1" customHeight="1" outlineLevel="2" x14ac:dyDescent="0.25">
      <c r="A2610" s="34"/>
      <c r="B2610" s="33" t="str">
        <f t="shared" si="285"/>
        <v>Power Factor - Circuit 72</v>
      </c>
      <c r="C2610" s="34">
        <f t="shared" si="286"/>
        <v>72</v>
      </c>
      <c r="D2610" s="28">
        <f t="shared" si="287"/>
        <v>6319</v>
      </c>
      <c r="E2610" s="27"/>
      <c r="F2610" s="29">
        <v>-3</v>
      </c>
      <c r="G2610" s="23" t="s">
        <v>164</v>
      </c>
      <c r="H2610" s="21">
        <f t="shared" si="288"/>
        <v>11486</v>
      </c>
      <c r="I2610" s="23">
        <f t="shared" si="289"/>
        <v>11487</v>
      </c>
      <c r="J2610" s="71" t="s">
        <v>420</v>
      </c>
      <c r="K2610" s="70">
        <f t="shared" si="290"/>
        <v>760</v>
      </c>
      <c r="L2610" s="34" t="s">
        <v>104</v>
      </c>
      <c r="O2610" s="55" t="s">
        <v>370</v>
      </c>
      <c r="P2610" s="33" t="s">
        <v>369</v>
      </c>
    </row>
    <row r="2611" spans="1:16" ht="15" hidden="1" customHeight="1" outlineLevel="2" x14ac:dyDescent="0.25">
      <c r="A2611" s="34"/>
      <c r="B2611" s="33" t="str">
        <f t="shared" si="285"/>
        <v>Power Factor - Circuit 73</v>
      </c>
      <c r="C2611" s="34">
        <f t="shared" si="286"/>
        <v>73</v>
      </c>
      <c r="D2611" s="28">
        <f t="shared" si="287"/>
        <v>6320</v>
      </c>
      <c r="E2611" s="27"/>
      <c r="F2611" s="29">
        <v>-3</v>
      </c>
      <c r="G2611" s="23" t="s">
        <v>164</v>
      </c>
      <c r="H2611" s="21">
        <f t="shared" si="288"/>
        <v>11488</v>
      </c>
      <c r="I2611" s="23">
        <f t="shared" si="289"/>
        <v>11489</v>
      </c>
      <c r="J2611" s="71" t="s">
        <v>420</v>
      </c>
      <c r="K2611" s="70">
        <f t="shared" si="290"/>
        <v>761</v>
      </c>
      <c r="L2611" s="34" t="s">
        <v>104</v>
      </c>
      <c r="O2611" s="55" t="s">
        <v>370</v>
      </c>
      <c r="P2611" s="33" t="s">
        <v>369</v>
      </c>
    </row>
    <row r="2612" spans="1:16" ht="15" hidden="1" customHeight="1" outlineLevel="2" x14ac:dyDescent="0.25">
      <c r="A2612" s="34"/>
      <c r="B2612" s="33" t="str">
        <f t="shared" si="285"/>
        <v>Power Factor - Circuit 74</v>
      </c>
      <c r="C2612" s="34">
        <f t="shared" si="286"/>
        <v>74</v>
      </c>
      <c r="D2612" s="28">
        <f t="shared" si="287"/>
        <v>6321</v>
      </c>
      <c r="E2612" s="27"/>
      <c r="F2612" s="29">
        <v>-3</v>
      </c>
      <c r="G2612" s="23" t="s">
        <v>164</v>
      </c>
      <c r="H2612" s="21">
        <f t="shared" si="288"/>
        <v>11490</v>
      </c>
      <c r="I2612" s="23">
        <f t="shared" si="289"/>
        <v>11491</v>
      </c>
      <c r="J2612" s="71" t="s">
        <v>420</v>
      </c>
      <c r="K2612" s="70">
        <f t="shared" si="290"/>
        <v>762</v>
      </c>
      <c r="L2612" s="34" t="s">
        <v>104</v>
      </c>
      <c r="O2612" s="55" t="s">
        <v>370</v>
      </c>
      <c r="P2612" s="33" t="s">
        <v>369</v>
      </c>
    </row>
    <row r="2613" spans="1:16" ht="15" hidden="1" customHeight="1" outlineLevel="2" x14ac:dyDescent="0.25">
      <c r="A2613" s="34"/>
      <c r="B2613" s="33" t="str">
        <f t="shared" si="285"/>
        <v>Power Factor - Circuit 75</v>
      </c>
      <c r="C2613" s="34">
        <f t="shared" si="286"/>
        <v>75</v>
      </c>
      <c r="D2613" s="28">
        <f t="shared" si="287"/>
        <v>6322</v>
      </c>
      <c r="E2613" s="27"/>
      <c r="F2613" s="29">
        <v>-3</v>
      </c>
      <c r="G2613" s="23" t="s">
        <v>164</v>
      </c>
      <c r="H2613" s="21">
        <f t="shared" si="288"/>
        <v>11492</v>
      </c>
      <c r="I2613" s="23">
        <f t="shared" si="289"/>
        <v>11493</v>
      </c>
      <c r="J2613" s="71" t="s">
        <v>420</v>
      </c>
      <c r="K2613" s="70">
        <f t="shared" si="290"/>
        <v>763</v>
      </c>
      <c r="L2613" s="34" t="s">
        <v>104</v>
      </c>
      <c r="O2613" s="55" t="s">
        <v>370</v>
      </c>
      <c r="P2613" s="33" t="s">
        <v>369</v>
      </c>
    </row>
    <row r="2614" spans="1:16" ht="15" hidden="1" customHeight="1" outlineLevel="2" x14ac:dyDescent="0.25">
      <c r="A2614" s="34"/>
      <c r="B2614" s="33" t="str">
        <f t="shared" si="285"/>
        <v>Power Factor - Circuit 76</v>
      </c>
      <c r="C2614" s="34">
        <f t="shared" si="286"/>
        <v>76</v>
      </c>
      <c r="D2614" s="28">
        <f t="shared" si="287"/>
        <v>6323</v>
      </c>
      <c r="E2614" s="27"/>
      <c r="F2614" s="29">
        <v>-3</v>
      </c>
      <c r="G2614" s="23" t="s">
        <v>164</v>
      </c>
      <c r="H2614" s="21">
        <f t="shared" si="288"/>
        <v>11494</v>
      </c>
      <c r="I2614" s="23">
        <f t="shared" si="289"/>
        <v>11495</v>
      </c>
      <c r="J2614" s="71" t="s">
        <v>420</v>
      </c>
      <c r="K2614" s="70">
        <f t="shared" si="290"/>
        <v>764</v>
      </c>
      <c r="L2614" s="34" t="s">
        <v>104</v>
      </c>
      <c r="O2614" s="55" t="s">
        <v>370</v>
      </c>
      <c r="P2614" s="33" t="s">
        <v>369</v>
      </c>
    </row>
    <row r="2615" spans="1:16" ht="15" hidden="1" customHeight="1" outlineLevel="2" x14ac:dyDescent="0.25">
      <c r="A2615" s="34"/>
      <c r="B2615" s="33" t="str">
        <f t="shared" si="285"/>
        <v>Power Factor - Circuit 77</v>
      </c>
      <c r="C2615" s="34">
        <f t="shared" si="286"/>
        <v>77</v>
      </c>
      <c r="D2615" s="28">
        <f t="shared" si="287"/>
        <v>6324</v>
      </c>
      <c r="E2615" s="27"/>
      <c r="F2615" s="29">
        <v>-3</v>
      </c>
      <c r="G2615" s="23" t="s">
        <v>164</v>
      </c>
      <c r="H2615" s="21">
        <f t="shared" si="288"/>
        <v>11496</v>
      </c>
      <c r="I2615" s="23">
        <f t="shared" si="289"/>
        <v>11497</v>
      </c>
      <c r="J2615" s="71" t="s">
        <v>420</v>
      </c>
      <c r="K2615" s="70">
        <f t="shared" si="290"/>
        <v>765</v>
      </c>
      <c r="L2615" s="34" t="s">
        <v>104</v>
      </c>
      <c r="O2615" s="55" t="s">
        <v>370</v>
      </c>
      <c r="P2615" s="33" t="s">
        <v>369</v>
      </c>
    </row>
    <row r="2616" spans="1:16" ht="15" hidden="1" customHeight="1" outlineLevel="2" x14ac:dyDescent="0.25">
      <c r="A2616" s="34"/>
      <c r="B2616" s="33" t="str">
        <f t="shared" si="285"/>
        <v>Power Factor - Circuit 78</v>
      </c>
      <c r="C2616" s="34">
        <f t="shared" si="286"/>
        <v>78</v>
      </c>
      <c r="D2616" s="28">
        <f t="shared" si="287"/>
        <v>6325</v>
      </c>
      <c r="E2616" s="27"/>
      <c r="F2616" s="29">
        <v>-3</v>
      </c>
      <c r="G2616" s="23" t="s">
        <v>164</v>
      </c>
      <c r="H2616" s="21">
        <f t="shared" si="288"/>
        <v>11498</v>
      </c>
      <c r="I2616" s="23">
        <f t="shared" si="289"/>
        <v>11499</v>
      </c>
      <c r="J2616" s="71" t="s">
        <v>420</v>
      </c>
      <c r="K2616" s="70">
        <f t="shared" si="290"/>
        <v>766</v>
      </c>
      <c r="L2616" s="34" t="s">
        <v>104</v>
      </c>
      <c r="O2616" s="55" t="s">
        <v>370</v>
      </c>
      <c r="P2616" s="33" t="s">
        <v>369</v>
      </c>
    </row>
    <row r="2617" spans="1:16" ht="15" hidden="1" customHeight="1" outlineLevel="2" x14ac:dyDescent="0.25">
      <c r="A2617" s="34"/>
      <c r="B2617" s="33" t="str">
        <f t="shared" si="285"/>
        <v>Power Factor - Circuit 79</v>
      </c>
      <c r="C2617" s="34">
        <f t="shared" si="286"/>
        <v>79</v>
      </c>
      <c r="D2617" s="28">
        <f t="shared" si="287"/>
        <v>6326</v>
      </c>
      <c r="E2617" s="27"/>
      <c r="F2617" s="29">
        <v>-3</v>
      </c>
      <c r="G2617" s="23" t="s">
        <v>164</v>
      </c>
      <c r="H2617" s="21">
        <f t="shared" si="288"/>
        <v>11500</v>
      </c>
      <c r="I2617" s="23">
        <f t="shared" si="289"/>
        <v>11501</v>
      </c>
      <c r="J2617" s="71" t="s">
        <v>420</v>
      </c>
      <c r="K2617" s="70">
        <f t="shared" si="290"/>
        <v>767</v>
      </c>
      <c r="L2617" s="34" t="s">
        <v>104</v>
      </c>
      <c r="O2617" s="55" t="s">
        <v>370</v>
      </c>
      <c r="P2617" s="33" t="s">
        <v>369</v>
      </c>
    </row>
    <row r="2618" spans="1:16" ht="15" hidden="1" customHeight="1" outlineLevel="2" x14ac:dyDescent="0.25">
      <c r="A2618" s="34"/>
      <c r="B2618" s="33" t="str">
        <f t="shared" si="285"/>
        <v>Power Factor - Circuit 80</v>
      </c>
      <c r="C2618" s="34">
        <f t="shared" si="286"/>
        <v>80</v>
      </c>
      <c r="D2618" s="28">
        <f t="shared" si="287"/>
        <v>6327</v>
      </c>
      <c r="E2618" s="27"/>
      <c r="F2618" s="29">
        <v>-3</v>
      </c>
      <c r="G2618" s="23" t="s">
        <v>164</v>
      </c>
      <c r="H2618" s="21">
        <f t="shared" si="288"/>
        <v>11502</v>
      </c>
      <c r="I2618" s="23">
        <f t="shared" si="289"/>
        <v>11503</v>
      </c>
      <c r="J2618" s="71" t="s">
        <v>420</v>
      </c>
      <c r="K2618" s="70">
        <f t="shared" si="290"/>
        <v>768</v>
      </c>
      <c r="L2618" s="34" t="s">
        <v>104</v>
      </c>
      <c r="O2618" s="55" t="s">
        <v>370</v>
      </c>
      <c r="P2618" s="33" t="s">
        <v>369</v>
      </c>
    </row>
    <row r="2619" spans="1:16" ht="15" hidden="1" customHeight="1" outlineLevel="2" x14ac:dyDescent="0.25">
      <c r="A2619" s="34"/>
      <c r="B2619" s="33" t="str">
        <f t="shared" si="285"/>
        <v>Power Factor - Circuit 81</v>
      </c>
      <c r="C2619" s="34">
        <f t="shared" si="286"/>
        <v>81</v>
      </c>
      <c r="D2619" s="28">
        <f t="shared" si="287"/>
        <v>6328</v>
      </c>
      <c r="E2619" s="27"/>
      <c r="F2619" s="29">
        <v>-3</v>
      </c>
      <c r="G2619" s="23" t="s">
        <v>164</v>
      </c>
      <c r="H2619" s="21">
        <f t="shared" si="288"/>
        <v>11504</v>
      </c>
      <c r="I2619" s="23">
        <f t="shared" si="289"/>
        <v>11505</v>
      </c>
      <c r="J2619" s="71" t="s">
        <v>420</v>
      </c>
      <c r="K2619" s="70">
        <f t="shared" si="290"/>
        <v>769</v>
      </c>
      <c r="L2619" s="34" t="s">
        <v>104</v>
      </c>
      <c r="O2619" s="55" t="s">
        <v>370</v>
      </c>
      <c r="P2619" s="33" t="s">
        <v>369</v>
      </c>
    </row>
    <row r="2620" spans="1:16" ht="15" hidden="1" customHeight="1" outlineLevel="2" x14ac:dyDescent="0.25">
      <c r="A2620" s="34"/>
      <c r="B2620" s="33" t="str">
        <f t="shared" si="285"/>
        <v>Power Factor - Circuit 82</v>
      </c>
      <c r="C2620" s="34">
        <f t="shared" si="286"/>
        <v>82</v>
      </c>
      <c r="D2620" s="28">
        <f t="shared" si="287"/>
        <v>6329</v>
      </c>
      <c r="E2620" s="27"/>
      <c r="F2620" s="29">
        <v>-3</v>
      </c>
      <c r="G2620" s="23" t="s">
        <v>164</v>
      </c>
      <c r="H2620" s="21">
        <f t="shared" si="288"/>
        <v>11506</v>
      </c>
      <c r="I2620" s="23">
        <f t="shared" si="289"/>
        <v>11507</v>
      </c>
      <c r="J2620" s="71" t="s">
        <v>420</v>
      </c>
      <c r="K2620" s="70">
        <f t="shared" si="290"/>
        <v>770</v>
      </c>
      <c r="L2620" s="34" t="s">
        <v>104</v>
      </c>
      <c r="O2620" s="55" t="s">
        <v>370</v>
      </c>
      <c r="P2620" s="33" t="s">
        <v>369</v>
      </c>
    </row>
    <row r="2621" spans="1:16" ht="15" hidden="1" customHeight="1" outlineLevel="2" x14ac:dyDescent="0.25">
      <c r="A2621" s="34"/>
      <c r="B2621" s="33" t="str">
        <f t="shared" si="285"/>
        <v>Power Factor - Circuit 83</v>
      </c>
      <c r="C2621" s="34">
        <f t="shared" si="286"/>
        <v>83</v>
      </c>
      <c r="D2621" s="28">
        <f t="shared" si="287"/>
        <v>6330</v>
      </c>
      <c r="E2621" s="27"/>
      <c r="F2621" s="29">
        <v>-3</v>
      </c>
      <c r="G2621" s="23" t="s">
        <v>164</v>
      </c>
      <c r="H2621" s="21">
        <f t="shared" si="288"/>
        <v>11508</v>
      </c>
      <c r="I2621" s="23">
        <f t="shared" si="289"/>
        <v>11509</v>
      </c>
      <c r="J2621" s="71" t="s">
        <v>420</v>
      </c>
      <c r="K2621" s="70">
        <f t="shared" si="290"/>
        <v>771</v>
      </c>
      <c r="L2621" s="34" t="s">
        <v>104</v>
      </c>
      <c r="O2621" s="55" t="s">
        <v>370</v>
      </c>
      <c r="P2621" s="33" t="s">
        <v>369</v>
      </c>
    </row>
    <row r="2622" spans="1:16" ht="15" hidden="1" customHeight="1" outlineLevel="2" x14ac:dyDescent="0.25">
      <c r="A2622" s="34"/>
      <c r="B2622" s="33" t="str">
        <f t="shared" si="285"/>
        <v>Power Factor - Circuit 84</v>
      </c>
      <c r="C2622" s="34">
        <f t="shared" si="286"/>
        <v>84</v>
      </c>
      <c r="D2622" s="28">
        <f t="shared" si="287"/>
        <v>6331</v>
      </c>
      <c r="E2622" s="27"/>
      <c r="F2622" s="29">
        <v>-3</v>
      </c>
      <c r="G2622" s="23" t="s">
        <v>164</v>
      </c>
      <c r="H2622" s="21">
        <f t="shared" si="288"/>
        <v>11510</v>
      </c>
      <c r="I2622" s="23">
        <f t="shared" si="289"/>
        <v>11511</v>
      </c>
      <c r="J2622" s="71" t="s">
        <v>420</v>
      </c>
      <c r="K2622" s="70">
        <f t="shared" si="290"/>
        <v>772</v>
      </c>
      <c r="L2622" s="34" t="s">
        <v>104</v>
      </c>
      <c r="O2622" s="55" t="s">
        <v>370</v>
      </c>
      <c r="P2622" s="33" t="s">
        <v>369</v>
      </c>
    </row>
    <row r="2623" spans="1:16" ht="15" hidden="1" customHeight="1" outlineLevel="2" x14ac:dyDescent="0.25">
      <c r="A2623" s="34"/>
      <c r="B2623" s="33" t="str">
        <f t="shared" si="285"/>
        <v>Power Factor - Circuit 85</v>
      </c>
      <c r="C2623" s="34">
        <f t="shared" si="286"/>
        <v>85</v>
      </c>
      <c r="D2623" s="28">
        <f t="shared" si="287"/>
        <v>6332</v>
      </c>
      <c r="E2623" s="27"/>
      <c r="F2623" s="29">
        <v>-3</v>
      </c>
      <c r="G2623" s="23" t="s">
        <v>164</v>
      </c>
      <c r="H2623" s="21">
        <f t="shared" si="288"/>
        <v>11512</v>
      </c>
      <c r="I2623" s="23">
        <f t="shared" si="289"/>
        <v>11513</v>
      </c>
      <c r="J2623" s="71" t="s">
        <v>420</v>
      </c>
      <c r="K2623" s="70">
        <f t="shared" si="290"/>
        <v>773</v>
      </c>
      <c r="L2623" s="34" t="s">
        <v>104</v>
      </c>
      <c r="O2623" s="55" t="s">
        <v>370</v>
      </c>
      <c r="P2623" s="33" t="s">
        <v>369</v>
      </c>
    </row>
    <row r="2624" spans="1:16" ht="15" hidden="1" customHeight="1" outlineLevel="2" x14ac:dyDescent="0.25">
      <c r="A2624" s="34"/>
      <c r="B2624" s="33" t="str">
        <f t="shared" si="285"/>
        <v>Power Factor - Circuit 86</v>
      </c>
      <c r="C2624" s="34">
        <f t="shared" si="286"/>
        <v>86</v>
      </c>
      <c r="D2624" s="28">
        <f t="shared" si="287"/>
        <v>6333</v>
      </c>
      <c r="E2624" s="27"/>
      <c r="F2624" s="29">
        <v>-3</v>
      </c>
      <c r="G2624" s="23" t="s">
        <v>164</v>
      </c>
      <c r="H2624" s="21">
        <f t="shared" si="288"/>
        <v>11514</v>
      </c>
      <c r="I2624" s="23">
        <f t="shared" si="289"/>
        <v>11515</v>
      </c>
      <c r="J2624" s="71" t="s">
        <v>420</v>
      </c>
      <c r="K2624" s="70">
        <f t="shared" si="290"/>
        <v>774</v>
      </c>
      <c r="L2624" s="34" t="s">
        <v>104</v>
      </c>
      <c r="O2624" s="55" t="s">
        <v>370</v>
      </c>
      <c r="P2624" s="33" t="s">
        <v>369</v>
      </c>
    </row>
    <row r="2625" spans="1:16" ht="15" hidden="1" customHeight="1" outlineLevel="2" x14ac:dyDescent="0.25">
      <c r="A2625" s="34"/>
      <c r="B2625" s="33" t="str">
        <f t="shared" si="285"/>
        <v>Power Factor - Circuit 87</v>
      </c>
      <c r="C2625" s="34">
        <f t="shared" si="286"/>
        <v>87</v>
      </c>
      <c r="D2625" s="28">
        <f t="shared" si="287"/>
        <v>6334</v>
      </c>
      <c r="E2625" s="27"/>
      <c r="F2625" s="29">
        <v>-3</v>
      </c>
      <c r="G2625" s="23" t="s">
        <v>164</v>
      </c>
      <c r="H2625" s="21">
        <f t="shared" si="288"/>
        <v>11516</v>
      </c>
      <c r="I2625" s="23">
        <f t="shared" si="289"/>
        <v>11517</v>
      </c>
      <c r="J2625" s="71" t="s">
        <v>420</v>
      </c>
      <c r="K2625" s="70">
        <f t="shared" si="290"/>
        <v>775</v>
      </c>
      <c r="L2625" s="34" t="s">
        <v>104</v>
      </c>
      <c r="O2625" s="55" t="s">
        <v>370</v>
      </c>
      <c r="P2625" s="33" t="s">
        <v>369</v>
      </c>
    </row>
    <row r="2626" spans="1:16" ht="15" hidden="1" customHeight="1" outlineLevel="2" x14ac:dyDescent="0.25">
      <c r="A2626" s="34"/>
      <c r="B2626" s="33" t="str">
        <f t="shared" si="285"/>
        <v>Power Factor - Circuit 88</v>
      </c>
      <c r="C2626" s="34">
        <f t="shared" si="286"/>
        <v>88</v>
      </c>
      <c r="D2626" s="28">
        <f t="shared" si="287"/>
        <v>6335</v>
      </c>
      <c r="E2626" s="27"/>
      <c r="F2626" s="29">
        <v>-3</v>
      </c>
      <c r="G2626" s="23" t="s">
        <v>164</v>
      </c>
      <c r="H2626" s="21">
        <f t="shared" si="288"/>
        <v>11518</v>
      </c>
      <c r="I2626" s="23">
        <f t="shared" si="289"/>
        <v>11519</v>
      </c>
      <c r="J2626" s="71" t="s">
        <v>420</v>
      </c>
      <c r="K2626" s="70">
        <f t="shared" si="290"/>
        <v>776</v>
      </c>
      <c r="L2626" s="34" t="s">
        <v>104</v>
      </c>
      <c r="O2626" s="55" t="s">
        <v>370</v>
      </c>
      <c r="P2626" s="33" t="s">
        <v>369</v>
      </c>
    </row>
    <row r="2627" spans="1:16" ht="15" hidden="1" customHeight="1" outlineLevel="2" x14ac:dyDescent="0.25">
      <c r="A2627" s="34"/>
      <c r="B2627" s="33" t="str">
        <f t="shared" si="285"/>
        <v>Power Factor - Circuit 89</v>
      </c>
      <c r="C2627" s="34">
        <f t="shared" si="286"/>
        <v>89</v>
      </c>
      <c r="D2627" s="28">
        <f t="shared" si="287"/>
        <v>6336</v>
      </c>
      <c r="E2627" s="27"/>
      <c r="F2627" s="29">
        <v>-3</v>
      </c>
      <c r="G2627" s="23" t="s">
        <v>164</v>
      </c>
      <c r="H2627" s="21">
        <f t="shared" si="288"/>
        <v>11520</v>
      </c>
      <c r="I2627" s="23">
        <f t="shared" si="289"/>
        <v>11521</v>
      </c>
      <c r="J2627" s="71" t="s">
        <v>420</v>
      </c>
      <c r="K2627" s="70">
        <f t="shared" si="290"/>
        <v>777</v>
      </c>
      <c r="L2627" s="34" t="s">
        <v>104</v>
      </c>
      <c r="O2627" s="55" t="s">
        <v>370</v>
      </c>
      <c r="P2627" s="33" t="s">
        <v>369</v>
      </c>
    </row>
    <row r="2628" spans="1:16" ht="15" hidden="1" customHeight="1" outlineLevel="2" x14ac:dyDescent="0.25">
      <c r="A2628" s="34"/>
      <c r="B2628" s="33" t="str">
        <f t="shared" si="285"/>
        <v>Power Factor - Circuit 90</v>
      </c>
      <c r="C2628" s="34">
        <f t="shared" si="286"/>
        <v>90</v>
      </c>
      <c r="D2628" s="28">
        <f t="shared" si="287"/>
        <v>6337</v>
      </c>
      <c r="E2628" s="27"/>
      <c r="F2628" s="29">
        <v>-3</v>
      </c>
      <c r="G2628" s="23" t="s">
        <v>164</v>
      </c>
      <c r="H2628" s="21">
        <f t="shared" si="288"/>
        <v>11522</v>
      </c>
      <c r="I2628" s="23">
        <f t="shared" si="289"/>
        <v>11523</v>
      </c>
      <c r="J2628" s="71" t="s">
        <v>420</v>
      </c>
      <c r="K2628" s="70">
        <f t="shared" si="290"/>
        <v>778</v>
      </c>
      <c r="L2628" s="34" t="s">
        <v>104</v>
      </c>
      <c r="O2628" s="55" t="s">
        <v>370</v>
      </c>
      <c r="P2628" s="33" t="s">
        <v>369</v>
      </c>
    </row>
    <row r="2629" spans="1:16" ht="15" hidden="1" customHeight="1" outlineLevel="2" x14ac:dyDescent="0.25">
      <c r="A2629" s="34"/>
      <c r="B2629" s="33" t="str">
        <f t="shared" si="285"/>
        <v>Power Factor - Circuit 91</v>
      </c>
      <c r="C2629" s="34">
        <f t="shared" si="286"/>
        <v>91</v>
      </c>
      <c r="D2629" s="28">
        <f t="shared" si="287"/>
        <v>6338</v>
      </c>
      <c r="E2629" s="27"/>
      <c r="F2629" s="29">
        <v>-3</v>
      </c>
      <c r="G2629" s="23" t="s">
        <v>164</v>
      </c>
      <c r="H2629" s="21">
        <f t="shared" si="288"/>
        <v>11524</v>
      </c>
      <c r="I2629" s="23">
        <f t="shared" si="289"/>
        <v>11525</v>
      </c>
      <c r="J2629" s="71" t="s">
        <v>420</v>
      </c>
      <c r="K2629" s="70">
        <f t="shared" si="290"/>
        <v>779</v>
      </c>
      <c r="L2629" s="34" t="s">
        <v>104</v>
      </c>
      <c r="O2629" s="55" t="s">
        <v>370</v>
      </c>
      <c r="P2629" s="33" t="s">
        <v>369</v>
      </c>
    </row>
    <row r="2630" spans="1:16" ht="15" hidden="1" customHeight="1" outlineLevel="2" x14ac:dyDescent="0.25">
      <c r="A2630" s="34"/>
      <c r="B2630" s="33" t="str">
        <f t="shared" si="285"/>
        <v>Power Factor - Circuit 92</v>
      </c>
      <c r="C2630" s="34">
        <f t="shared" si="286"/>
        <v>92</v>
      </c>
      <c r="D2630" s="28">
        <f t="shared" si="287"/>
        <v>6339</v>
      </c>
      <c r="E2630" s="27"/>
      <c r="F2630" s="29">
        <v>-3</v>
      </c>
      <c r="G2630" s="23" t="s">
        <v>164</v>
      </c>
      <c r="H2630" s="21">
        <f t="shared" si="288"/>
        <v>11526</v>
      </c>
      <c r="I2630" s="23">
        <f t="shared" si="289"/>
        <v>11527</v>
      </c>
      <c r="J2630" s="71" t="s">
        <v>420</v>
      </c>
      <c r="K2630" s="70">
        <f t="shared" si="290"/>
        <v>780</v>
      </c>
      <c r="L2630" s="34" t="s">
        <v>104</v>
      </c>
      <c r="O2630" s="55" t="s">
        <v>370</v>
      </c>
      <c r="P2630" s="33" t="s">
        <v>369</v>
      </c>
    </row>
    <row r="2631" spans="1:16" ht="15" hidden="1" customHeight="1" outlineLevel="2" x14ac:dyDescent="0.25">
      <c r="A2631" s="34"/>
      <c r="B2631" s="33" t="str">
        <f t="shared" si="285"/>
        <v>Power Factor - Circuit 93</v>
      </c>
      <c r="C2631" s="34">
        <f t="shared" si="286"/>
        <v>93</v>
      </c>
      <c r="D2631" s="28">
        <f t="shared" si="287"/>
        <v>6340</v>
      </c>
      <c r="E2631" s="27"/>
      <c r="F2631" s="29">
        <v>-3</v>
      </c>
      <c r="G2631" s="23" t="s">
        <v>164</v>
      </c>
      <c r="H2631" s="21">
        <f t="shared" si="288"/>
        <v>11528</v>
      </c>
      <c r="I2631" s="23">
        <f t="shared" si="289"/>
        <v>11529</v>
      </c>
      <c r="J2631" s="71" t="s">
        <v>420</v>
      </c>
      <c r="K2631" s="70">
        <f t="shared" si="290"/>
        <v>781</v>
      </c>
      <c r="L2631" s="34" t="s">
        <v>104</v>
      </c>
      <c r="O2631" s="55" t="s">
        <v>370</v>
      </c>
      <c r="P2631" s="33" t="s">
        <v>369</v>
      </c>
    </row>
    <row r="2632" spans="1:16" ht="15" hidden="1" customHeight="1" outlineLevel="2" x14ac:dyDescent="0.25">
      <c r="A2632" s="34"/>
      <c r="B2632" s="33" t="str">
        <f t="shared" si="285"/>
        <v>Power Factor - Circuit 94</v>
      </c>
      <c r="C2632" s="34">
        <f t="shared" si="286"/>
        <v>94</v>
      </c>
      <c r="D2632" s="28">
        <f t="shared" si="287"/>
        <v>6341</v>
      </c>
      <c r="E2632" s="27"/>
      <c r="F2632" s="29">
        <v>-3</v>
      </c>
      <c r="G2632" s="23" t="s">
        <v>164</v>
      </c>
      <c r="H2632" s="21">
        <f t="shared" si="288"/>
        <v>11530</v>
      </c>
      <c r="I2632" s="23">
        <f t="shared" si="289"/>
        <v>11531</v>
      </c>
      <c r="J2632" s="71" t="s">
        <v>420</v>
      </c>
      <c r="K2632" s="70">
        <f t="shared" si="290"/>
        <v>782</v>
      </c>
      <c r="L2632" s="34" t="s">
        <v>104</v>
      </c>
      <c r="O2632" s="55" t="s">
        <v>370</v>
      </c>
      <c r="P2632" s="33" t="s">
        <v>369</v>
      </c>
    </row>
    <row r="2633" spans="1:16" ht="15" hidden="1" customHeight="1" outlineLevel="2" x14ac:dyDescent="0.25">
      <c r="A2633" s="34"/>
      <c r="B2633" s="33" t="str">
        <f t="shared" si="285"/>
        <v>Power Factor - Circuit 95</v>
      </c>
      <c r="C2633" s="34">
        <f t="shared" si="286"/>
        <v>95</v>
      </c>
      <c r="D2633" s="28">
        <f t="shared" si="287"/>
        <v>6342</v>
      </c>
      <c r="E2633" s="27"/>
      <c r="F2633" s="29">
        <v>-3</v>
      </c>
      <c r="G2633" s="23" t="s">
        <v>164</v>
      </c>
      <c r="H2633" s="21">
        <f t="shared" si="288"/>
        <v>11532</v>
      </c>
      <c r="I2633" s="23">
        <f t="shared" si="289"/>
        <v>11533</v>
      </c>
      <c r="J2633" s="71" t="s">
        <v>420</v>
      </c>
      <c r="K2633" s="70">
        <f t="shared" si="290"/>
        <v>783</v>
      </c>
      <c r="L2633" s="34" t="s">
        <v>104</v>
      </c>
      <c r="O2633" s="55" t="s">
        <v>370</v>
      </c>
      <c r="P2633" s="33" t="s">
        <v>369</v>
      </c>
    </row>
    <row r="2634" spans="1:16" ht="15.75" hidden="1" customHeight="1" outlineLevel="2" x14ac:dyDescent="0.25">
      <c r="B2634" s="33" t="str">
        <f t="shared" si="285"/>
        <v>Power Factor - Circuit 96</v>
      </c>
      <c r="C2634" s="34">
        <f t="shared" si="286"/>
        <v>96</v>
      </c>
      <c r="D2634" s="28">
        <f t="shared" si="287"/>
        <v>6343</v>
      </c>
      <c r="E2634" s="27"/>
      <c r="F2634" s="29">
        <v>-3</v>
      </c>
      <c r="G2634" s="23" t="s">
        <v>164</v>
      </c>
      <c r="H2634" s="21">
        <f t="shared" si="288"/>
        <v>11534</v>
      </c>
      <c r="I2634" s="23">
        <f t="shared" si="289"/>
        <v>11535</v>
      </c>
      <c r="J2634" s="71" t="s">
        <v>420</v>
      </c>
      <c r="K2634" s="70">
        <f t="shared" si="290"/>
        <v>784</v>
      </c>
      <c r="L2634" s="34" t="s">
        <v>104</v>
      </c>
      <c r="O2634" s="55" t="s">
        <v>370</v>
      </c>
      <c r="P2634" s="33" t="s">
        <v>369</v>
      </c>
    </row>
    <row r="2635" spans="1:16" outlineLevel="1" collapsed="1" x14ac:dyDescent="0.25">
      <c r="D2635" s="28"/>
      <c r="E2635" s="27"/>
      <c r="F2635" s="29"/>
    </row>
    <row r="2636" spans="1:16" s="63" customFormat="1" outlineLevel="1" x14ac:dyDescent="0.25">
      <c r="A2636" s="65"/>
      <c r="B2636" s="33" t="s">
        <v>15</v>
      </c>
      <c r="C2636" s="33"/>
      <c r="D2636" s="28">
        <f>E2538+1</f>
        <v>6344</v>
      </c>
      <c r="E2636" s="27">
        <f>D2732</f>
        <v>6439</v>
      </c>
      <c r="F2636" s="29">
        <v>-1</v>
      </c>
      <c r="G2636" s="23" t="s">
        <v>164</v>
      </c>
      <c r="H2636" s="21">
        <f>I2538+1</f>
        <v>11536</v>
      </c>
      <c r="I2636" s="23">
        <f>I2732</f>
        <v>11727</v>
      </c>
      <c r="J2636" s="71" t="s">
        <v>420</v>
      </c>
      <c r="K2636" s="70" t="s">
        <v>434</v>
      </c>
      <c r="L2636" s="34" t="s">
        <v>104</v>
      </c>
      <c r="M2636" s="34"/>
      <c r="N2636" s="34" t="s">
        <v>350</v>
      </c>
      <c r="O2636" s="55" t="s">
        <v>917</v>
      </c>
      <c r="P2636" s="33" t="s">
        <v>379</v>
      </c>
    </row>
    <row r="2637" spans="1:16" ht="15.75" hidden="1" customHeight="1" outlineLevel="2" x14ac:dyDescent="0.25">
      <c r="B2637" s="33" t="str">
        <f>CONCATENATE("Current Angle- Circuit ",C2637)</f>
        <v>Current Angle- Circuit 1</v>
      </c>
      <c r="C2637" s="34">
        <v>1</v>
      </c>
      <c r="D2637" s="28">
        <f>D2636</f>
        <v>6344</v>
      </c>
      <c r="E2637" s="27"/>
      <c r="F2637" s="29">
        <v>-1</v>
      </c>
      <c r="G2637" s="23" t="s">
        <v>164</v>
      </c>
      <c r="H2637" s="21">
        <f>H2636</f>
        <v>11536</v>
      </c>
      <c r="I2637" s="23">
        <f>+H2637+1</f>
        <v>11537</v>
      </c>
      <c r="J2637" s="71" t="s">
        <v>420</v>
      </c>
      <c r="K2637" s="70">
        <f>K2634+1</f>
        <v>785</v>
      </c>
      <c r="L2637" s="34" t="s">
        <v>104</v>
      </c>
      <c r="N2637" s="34" t="s">
        <v>350</v>
      </c>
    </row>
    <row r="2638" spans="1:16" ht="15.75" hidden="1" customHeight="1" outlineLevel="2" x14ac:dyDescent="0.25">
      <c r="B2638" s="33" t="str">
        <f t="shared" ref="B2638:B2701" si="291">CONCATENATE("Current Angle- Circuit ",C2638)</f>
        <v>Current Angle- Circuit 2</v>
      </c>
      <c r="C2638" s="34">
        <f t="shared" ref="C2638:C2669" si="292">C2637+1</f>
        <v>2</v>
      </c>
      <c r="D2638" s="28">
        <f t="shared" ref="D2638:D2669" si="293">D2637+1</f>
        <v>6345</v>
      </c>
      <c r="E2638" s="27"/>
      <c r="F2638" s="29">
        <v>-1</v>
      </c>
      <c r="G2638" s="23" t="s">
        <v>164</v>
      </c>
      <c r="H2638" s="21">
        <f>I2637+1</f>
        <v>11538</v>
      </c>
      <c r="I2638" s="23">
        <f>+H2638+1</f>
        <v>11539</v>
      </c>
      <c r="J2638" s="71" t="s">
        <v>420</v>
      </c>
      <c r="K2638" s="70">
        <f>K2637+1</f>
        <v>786</v>
      </c>
      <c r="L2638" s="34" t="s">
        <v>104</v>
      </c>
      <c r="N2638" s="34" t="s">
        <v>350</v>
      </c>
    </row>
    <row r="2639" spans="1:16" ht="15.75" hidden="1" customHeight="1" outlineLevel="2" x14ac:dyDescent="0.25">
      <c r="B2639" s="33" t="str">
        <f t="shared" si="291"/>
        <v>Current Angle- Circuit 3</v>
      </c>
      <c r="C2639" s="34">
        <f t="shared" si="292"/>
        <v>3</v>
      </c>
      <c r="D2639" s="28">
        <f t="shared" si="293"/>
        <v>6346</v>
      </c>
      <c r="E2639" s="27"/>
      <c r="F2639" s="29">
        <v>-1</v>
      </c>
      <c r="G2639" s="23" t="s">
        <v>164</v>
      </c>
      <c r="H2639" s="21">
        <f t="shared" ref="H2639:H2702" si="294">I2638+1</f>
        <v>11540</v>
      </c>
      <c r="I2639" s="23">
        <f t="shared" ref="I2639:I2702" si="295">+H2639+1</f>
        <v>11541</v>
      </c>
      <c r="J2639" s="71" t="s">
        <v>420</v>
      </c>
      <c r="K2639" s="70">
        <f t="shared" ref="K2639:K2702" si="296">K2638+1</f>
        <v>787</v>
      </c>
      <c r="L2639" s="34" t="s">
        <v>104</v>
      </c>
      <c r="N2639" s="34" t="s">
        <v>350</v>
      </c>
    </row>
    <row r="2640" spans="1:16" ht="15.75" hidden="1" customHeight="1" outlineLevel="2" x14ac:dyDescent="0.25">
      <c r="B2640" s="33" t="str">
        <f t="shared" si="291"/>
        <v>Current Angle- Circuit 4</v>
      </c>
      <c r="C2640" s="34">
        <f t="shared" si="292"/>
        <v>4</v>
      </c>
      <c r="D2640" s="28">
        <f t="shared" si="293"/>
        <v>6347</v>
      </c>
      <c r="E2640" s="27"/>
      <c r="F2640" s="29">
        <v>-1</v>
      </c>
      <c r="G2640" s="23" t="s">
        <v>164</v>
      </c>
      <c r="H2640" s="21">
        <f t="shared" si="294"/>
        <v>11542</v>
      </c>
      <c r="I2640" s="23">
        <f t="shared" si="295"/>
        <v>11543</v>
      </c>
      <c r="J2640" s="71" t="s">
        <v>420</v>
      </c>
      <c r="K2640" s="70">
        <f t="shared" si="296"/>
        <v>788</v>
      </c>
      <c r="L2640" s="34" t="s">
        <v>104</v>
      </c>
      <c r="N2640" s="34" t="s">
        <v>350</v>
      </c>
    </row>
    <row r="2641" spans="1:14" ht="15.75" hidden="1" customHeight="1" outlineLevel="2" x14ac:dyDescent="0.25">
      <c r="B2641" s="33" t="str">
        <f t="shared" si="291"/>
        <v>Current Angle- Circuit 5</v>
      </c>
      <c r="C2641" s="34">
        <f t="shared" si="292"/>
        <v>5</v>
      </c>
      <c r="D2641" s="28">
        <f t="shared" si="293"/>
        <v>6348</v>
      </c>
      <c r="E2641" s="27"/>
      <c r="F2641" s="29">
        <v>-1</v>
      </c>
      <c r="G2641" s="23" t="s">
        <v>164</v>
      </c>
      <c r="H2641" s="21">
        <f t="shared" si="294"/>
        <v>11544</v>
      </c>
      <c r="I2641" s="23">
        <f t="shared" si="295"/>
        <v>11545</v>
      </c>
      <c r="J2641" s="71" t="s">
        <v>420</v>
      </c>
      <c r="K2641" s="70">
        <f t="shared" si="296"/>
        <v>789</v>
      </c>
      <c r="L2641" s="34" t="s">
        <v>104</v>
      </c>
      <c r="N2641" s="34" t="s">
        <v>350</v>
      </c>
    </row>
    <row r="2642" spans="1:14" ht="15.75" hidden="1" customHeight="1" outlineLevel="2" x14ac:dyDescent="0.25">
      <c r="B2642" s="33" t="str">
        <f t="shared" si="291"/>
        <v>Current Angle- Circuit 6</v>
      </c>
      <c r="C2642" s="34">
        <f t="shared" si="292"/>
        <v>6</v>
      </c>
      <c r="D2642" s="28">
        <f t="shared" si="293"/>
        <v>6349</v>
      </c>
      <c r="E2642" s="27"/>
      <c r="F2642" s="29">
        <v>-1</v>
      </c>
      <c r="G2642" s="23" t="s">
        <v>164</v>
      </c>
      <c r="H2642" s="21">
        <f t="shared" si="294"/>
        <v>11546</v>
      </c>
      <c r="I2642" s="23">
        <f t="shared" si="295"/>
        <v>11547</v>
      </c>
      <c r="J2642" s="71" t="s">
        <v>420</v>
      </c>
      <c r="K2642" s="70">
        <f t="shared" si="296"/>
        <v>790</v>
      </c>
      <c r="L2642" s="34" t="s">
        <v>104</v>
      </c>
      <c r="N2642" s="34" t="s">
        <v>350</v>
      </c>
    </row>
    <row r="2643" spans="1:14" ht="15.75" hidden="1" customHeight="1" outlineLevel="2" x14ac:dyDescent="0.25">
      <c r="B2643" s="33" t="str">
        <f t="shared" si="291"/>
        <v>Current Angle- Circuit 7</v>
      </c>
      <c r="C2643" s="34">
        <f t="shared" si="292"/>
        <v>7</v>
      </c>
      <c r="D2643" s="28">
        <f t="shared" si="293"/>
        <v>6350</v>
      </c>
      <c r="E2643" s="27"/>
      <c r="F2643" s="29">
        <v>-1</v>
      </c>
      <c r="G2643" s="23" t="s">
        <v>164</v>
      </c>
      <c r="H2643" s="21">
        <f t="shared" si="294"/>
        <v>11548</v>
      </c>
      <c r="I2643" s="23">
        <f t="shared" si="295"/>
        <v>11549</v>
      </c>
      <c r="J2643" s="71" t="s">
        <v>420</v>
      </c>
      <c r="K2643" s="70">
        <f t="shared" si="296"/>
        <v>791</v>
      </c>
      <c r="L2643" s="34" t="s">
        <v>104</v>
      </c>
      <c r="N2643" s="34" t="s">
        <v>350</v>
      </c>
    </row>
    <row r="2644" spans="1:14" ht="15.75" hidden="1" customHeight="1" outlineLevel="2" x14ac:dyDescent="0.25">
      <c r="B2644" s="33" t="str">
        <f t="shared" si="291"/>
        <v>Current Angle- Circuit 8</v>
      </c>
      <c r="C2644" s="34">
        <f t="shared" si="292"/>
        <v>8</v>
      </c>
      <c r="D2644" s="28">
        <f t="shared" si="293"/>
        <v>6351</v>
      </c>
      <c r="E2644" s="27"/>
      <c r="F2644" s="29">
        <v>-1</v>
      </c>
      <c r="G2644" s="23" t="s">
        <v>164</v>
      </c>
      <c r="H2644" s="21">
        <f t="shared" si="294"/>
        <v>11550</v>
      </c>
      <c r="I2644" s="23">
        <f t="shared" si="295"/>
        <v>11551</v>
      </c>
      <c r="J2644" s="71" t="s">
        <v>420</v>
      </c>
      <c r="K2644" s="70">
        <f t="shared" si="296"/>
        <v>792</v>
      </c>
      <c r="L2644" s="34" t="s">
        <v>104</v>
      </c>
      <c r="N2644" s="34" t="s">
        <v>350</v>
      </c>
    </row>
    <row r="2645" spans="1:14" ht="15.75" hidden="1" customHeight="1" outlineLevel="2" x14ac:dyDescent="0.25">
      <c r="B2645" s="33" t="str">
        <f t="shared" si="291"/>
        <v>Current Angle- Circuit 9</v>
      </c>
      <c r="C2645" s="34">
        <f t="shared" si="292"/>
        <v>9</v>
      </c>
      <c r="D2645" s="28">
        <f t="shared" si="293"/>
        <v>6352</v>
      </c>
      <c r="E2645" s="27"/>
      <c r="F2645" s="29">
        <v>-1</v>
      </c>
      <c r="G2645" s="23" t="s">
        <v>164</v>
      </c>
      <c r="H2645" s="21">
        <f t="shared" si="294"/>
        <v>11552</v>
      </c>
      <c r="I2645" s="23">
        <f t="shared" si="295"/>
        <v>11553</v>
      </c>
      <c r="J2645" s="71" t="s">
        <v>420</v>
      </c>
      <c r="K2645" s="70">
        <f t="shared" si="296"/>
        <v>793</v>
      </c>
      <c r="L2645" s="34" t="s">
        <v>104</v>
      </c>
      <c r="N2645" s="34" t="s">
        <v>350</v>
      </c>
    </row>
    <row r="2646" spans="1:14" ht="15.75" hidden="1" customHeight="1" outlineLevel="2" x14ac:dyDescent="0.25">
      <c r="B2646" s="33" t="str">
        <f t="shared" si="291"/>
        <v>Current Angle- Circuit 10</v>
      </c>
      <c r="C2646" s="34">
        <f t="shared" si="292"/>
        <v>10</v>
      </c>
      <c r="D2646" s="28">
        <f t="shared" si="293"/>
        <v>6353</v>
      </c>
      <c r="E2646" s="27"/>
      <c r="F2646" s="29">
        <v>-1</v>
      </c>
      <c r="G2646" s="23" t="s">
        <v>164</v>
      </c>
      <c r="H2646" s="21">
        <f t="shared" si="294"/>
        <v>11554</v>
      </c>
      <c r="I2646" s="23">
        <f t="shared" si="295"/>
        <v>11555</v>
      </c>
      <c r="J2646" s="71" t="s">
        <v>420</v>
      </c>
      <c r="K2646" s="70">
        <f t="shared" si="296"/>
        <v>794</v>
      </c>
      <c r="L2646" s="34" t="s">
        <v>104</v>
      </c>
      <c r="N2646" s="34" t="s">
        <v>350</v>
      </c>
    </row>
    <row r="2647" spans="1:14" ht="15.75" hidden="1" customHeight="1" outlineLevel="2" x14ac:dyDescent="0.25">
      <c r="B2647" s="33" t="str">
        <f t="shared" si="291"/>
        <v>Current Angle- Circuit 11</v>
      </c>
      <c r="C2647" s="34">
        <f t="shared" si="292"/>
        <v>11</v>
      </c>
      <c r="D2647" s="28">
        <f t="shared" si="293"/>
        <v>6354</v>
      </c>
      <c r="E2647" s="27"/>
      <c r="F2647" s="29">
        <v>-1</v>
      </c>
      <c r="G2647" s="23" t="s">
        <v>164</v>
      </c>
      <c r="H2647" s="21">
        <f t="shared" si="294"/>
        <v>11556</v>
      </c>
      <c r="I2647" s="23">
        <f t="shared" si="295"/>
        <v>11557</v>
      </c>
      <c r="J2647" s="71" t="s">
        <v>420</v>
      </c>
      <c r="K2647" s="70">
        <f t="shared" si="296"/>
        <v>795</v>
      </c>
      <c r="L2647" s="34" t="s">
        <v>104</v>
      </c>
      <c r="N2647" s="34" t="s">
        <v>350</v>
      </c>
    </row>
    <row r="2648" spans="1:14" ht="15.75" hidden="1" customHeight="1" outlineLevel="2" x14ac:dyDescent="0.25">
      <c r="B2648" s="33" t="str">
        <f t="shared" si="291"/>
        <v>Current Angle- Circuit 12</v>
      </c>
      <c r="C2648" s="34">
        <f t="shared" si="292"/>
        <v>12</v>
      </c>
      <c r="D2648" s="28">
        <f t="shared" si="293"/>
        <v>6355</v>
      </c>
      <c r="E2648" s="27"/>
      <c r="F2648" s="29">
        <v>-1</v>
      </c>
      <c r="G2648" s="23" t="s">
        <v>164</v>
      </c>
      <c r="H2648" s="21">
        <f t="shared" si="294"/>
        <v>11558</v>
      </c>
      <c r="I2648" s="23">
        <f t="shared" si="295"/>
        <v>11559</v>
      </c>
      <c r="J2648" s="71" t="s">
        <v>420</v>
      </c>
      <c r="K2648" s="70">
        <f t="shared" si="296"/>
        <v>796</v>
      </c>
      <c r="L2648" s="34" t="s">
        <v>104</v>
      </c>
      <c r="N2648" s="34" t="s">
        <v>350</v>
      </c>
    </row>
    <row r="2649" spans="1:14" ht="15.75" hidden="1" customHeight="1" outlineLevel="2" x14ac:dyDescent="0.25">
      <c r="B2649" s="33" t="str">
        <f t="shared" si="291"/>
        <v>Current Angle- Circuit 13</v>
      </c>
      <c r="C2649" s="34">
        <f t="shared" si="292"/>
        <v>13</v>
      </c>
      <c r="D2649" s="28">
        <f t="shared" si="293"/>
        <v>6356</v>
      </c>
      <c r="E2649" s="27"/>
      <c r="F2649" s="29">
        <v>-1</v>
      </c>
      <c r="G2649" s="23" t="s">
        <v>164</v>
      </c>
      <c r="H2649" s="21">
        <f t="shared" si="294"/>
        <v>11560</v>
      </c>
      <c r="I2649" s="23">
        <f t="shared" si="295"/>
        <v>11561</v>
      </c>
      <c r="J2649" s="71" t="s">
        <v>420</v>
      </c>
      <c r="K2649" s="70">
        <f t="shared" si="296"/>
        <v>797</v>
      </c>
      <c r="L2649" s="34" t="s">
        <v>104</v>
      </c>
      <c r="N2649" s="34" t="s">
        <v>350</v>
      </c>
    </row>
    <row r="2650" spans="1:14" ht="15" hidden="1" customHeight="1" outlineLevel="2" x14ac:dyDescent="0.25">
      <c r="A2650" s="34"/>
      <c r="B2650" s="33" t="str">
        <f t="shared" si="291"/>
        <v>Current Angle- Circuit 14</v>
      </c>
      <c r="C2650" s="34">
        <f t="shared" si="292"/>
        <v>14</v>
      </c>
      <c r="D2650" s="28">
        <f t="shared" si="293"/>
        <v>6357</v>
      </c>
      <c r="E2650" s="27"/>
      <c r="F2650" s="29">
        <v>-1</v>
      </c>
      <c r="G2650" s="23" t="s">
        <v>164</v>
      </c>
      <c r="H2650" s="21">
        <f t="shared" si="294"/>
        <v>11562</v>
      </c>
      <c r="I2650" s="23">
        <f t="shared" si="295"/>
        <v>11563</v>
      </c>
      <c r="J2650" s="71" t="s">
        <v>420</v>
      </c>
      <c r="K2650" s="70">
        <f t="shared" si="296"/>
        <v>798</v>
      </c>
      <c r="L2650" s="34" t="s">
        <v>104</v>
      </c>
      <c r="N2650" s="34" t="s">
        <v>350</v>
      </c>
    </row>
    <row r="2651" spans="1:14" ht="15" hidden="1" customHeight="1" outlineLevel="2" x14ac:dyDescent="0.25">
      <c r="A2651" s="34"/>
      <c r="B2651" s="33" t="str">
        <f t="shared" si="291"/>
        <v>Current Angle- Circuit 15</v>
      </c>
      <c r="C2651" s="34">
        <f t="shared" si="292"/>
        <v>15</v>
      </c>
      <c r="D2651" s="28">
        <f t="shared" si="293"/>
        <v>6358</v>
      </c>
      <c r="E2651" s="27"/>
      <c r="F2651" s="29">
        <v>-1</v>
      </c>
      <c r="G2651" s="23" t="s">
        <v>164</v>
      </c>
      <c r="H2651" s="21">
        <f t="shared" si="294"/>
        <v>11564</v>
      </c>
      <c r="I2651" s="23">
        <f t="shared" si="295"/>
        <v>11565</v>
      </c>
      <c r="J2651" s="71" t="s">
        <v>420</v>
      </c>
      <c r="K2651" s="70">
        <f t="shared" si="296"/>
        <v>799</v>
      </c>
      <c r="L2651" s="34" t="s">
        <v>104</v>
      </c>
      <c r="N2651" s="34" t="s">
        <v>350</v>
      </c>
    </row>
    <row r="2652" spans="1:14" ht="15" hidden="1" customHeight="1" outlineLevel="2" x14ac:dyDescent="0.25">
      <c r="A2652" s="34"/>
      <c r="B2652" s="33" t="str">
        <f t="shared" si="291"/>
        <v>Current Angle- Circuit 16</v>
      </c>
      <c r="C2652" s="34">
        <f t="shared" si="292"/>
        <v>16</v>
      </c>
      <c r="D2652" s="28">
        <f t="shared" si="293"/>
        <v>6359</v>
      </c>
      <c r="E2652" s="27"/>
      <c r="F2652" s="29">
        <v>-1</v>
      </c>
      <c r="G2652" s="23" t="s">
        <v>164</v>
      </c>
      <c r="H2652" s="21">
        <f t="shared" si="294"/>
        <v>11566</v>
      </c>
      <c r="I2652" s="23">
        <f t="shared" si="295"/>
        <v>11567</v>
      </c>
      <c r="J2652" s="71" t="s">
        <v>420</v>
      </c>
      <c r="K2652" s="70">
        <f t="shared" si="296"/>
        <v>800</v>
      </c>
      <c r="L2652" s="34" t="s">
        <v>104</v>
      </c>
      <c r="N2652" s="34" t="s">
        <v>350</v>
      </c>
    </row>
    <row r="2653" spans="1:14" ht="15" hidden="1" customHeight="1" outlineLevel="2" x14ac:dyDescent="0.25">
      <c r="A2653" s="34"/>
      <c r="B2653" s="33" t="str">
        <f t="shared" si="291"/>
        <v>Current Angle- Circuit 17</v>
      </c>
      <c r="C2653" s="34">
        <f t="shared" si="292"/>
        <v>17</v>
      </c>
      <c r="D2653" s="28">
        <f t="shared" si="293"/>
        <v>6360</v>
      </c>
      <c r="E2653" s="27"/>
      <c r="F2653" s="29">
        <v>-1</v>
      </c>
      <c r="G2653" s="23" t="s">
        <v>164</v>
      </c>
      <c r="H2653" s="21">
        <f t="shared" si="294"/>
        <v>11568</v>
      </c>
      <c r="I2653" s="23">
        <f t="shared" si="295"/>
        <v>11569</v>
      </c>
      <c r="J2653" s="71" t="s">
        <v>420</v>
      </c>
      <c r="K2653" s="70">
        <f t="shared" si="296"/>
        <v>801</v>
      </c>
      <c r="L2653" s="34" t="s">
        <v>104</v>
      </c>
      <c r="N2653" s="34" t="s">
        <v>350</v>
      </c>
    </row>
    <row r="2654" spans="1:14" ht="15" hidden="1" customHeight="1" outlineLevel="2" x14ac:dyDescent="0.25">
      <c r="A2654" s="34"/>
      <c r="B2654" s="33" t="str">
        <f t="shared" si="291"/>
        <v>Current Angle- Circuit 18</v>
      </c>
      <c r="C2654" s="34">
        <f t="shared" si="292"/>
        <v>18</v>
      </c>
      <c r="D2654" s="28">
        <f t="shared" si="293"/>
        <v>6361</v>
      </c>
      <c r="E2654" s="27"/>
      <c r="F2654" s="29">
        <v>-1</v>
      </c>
      <c r="G2654" s="23" t="s">
        <v>164</v>
      </c>
      <c r="H2654" s="21">
        <f t="shared" si="294"/>
        <v>11570</v>
      </c>
      <c r="I2654" s="23">
        <f t="shared" si="295"/>
        <v>11571</v>
      </c>
      <c r="J2654" s="71" t="s">
        <v>420</v>
      </c>
      <c r="K2654" s="70">
        <f t="shared" si="296"/>
        <v>802</v>
      </c>
      <c r="L2654" s="34" t="s">
        <v>104</v>
      </c>
      <c r="N2654" s="34" t="s">
        <v>350</v>
      </c>
    </row>
    <row r="2655" spans="1:14" ht="15" hidden="1" customHeight="1" outlineLevel="2" x14ac:dyDescent="0.25">
      <c r="A2655" s="34"/>
      <c r="B2655" s="33" t="str">
        <f t="shared" si="291"/>
        <v>Current Angle- Circuit 19</v>
      </c>
      <c r="C2655" s="34">
        <f t="shared" si="292"/>
        <v>19</v>
      </c>
      <c r="D2655" s="28">
        <f t="shared" si="293"/>
        <v>6362</v>
      </c>
      <c r="E2655" s="27"/>
      <c r="F2655" s="29">
        <v>-1</v>
      </c>
      <c r="G2655" s="23" t="s">
        <v>164</v>
      </c>
      <c r="H2655" s="21">
        <f t="shared" si="294"/>
        <v>11572</v>
      </c>
      <c r="I2655" s="23">
        <f t="shared" si="295"/>
        <v>11573</v>
      </c>
      <c r="J2655" s="71" t="s">
        <v>420</v>
      </c>
      <c r="K2655" s="70">
        <f t="shared" si="296"/>
        <v>803</v>
      </c>
      <c r="L2655" s="34" t="s">
        <v>104</v>
      </c>
      <c r="N2655" s="34" t="s">
        <v>350</v>
      </c>
    </row>
    <row r="2656" spans="1:14" ht="15" hidden="1" customHeight="1" outlineLevel="2" x14ac:dyDescent="0.25">
      <c r="A2656" s="34"/>
      <c r="B2656" s="33" t="str">
        <f t="shared" si="291"/>
        <v>Current Angle- Circuit 20</v>
      </c>
      <c r="C2656" s="34">
        <f t="shared" si="292"/>
        <v>20</v>
      </c>
      <c r="D2656" s="28">
        <f t="shared" si="293"/>
        <v>6363</v>
      </c>
      <c r="E2656" s="27"/>
      <c r="F2656" s="29">
        <v>-1</v>
      </c>
      <c r="G2656" s="23" t="s">
        <v>164</v>
      </c>
      <c r="H2656" s="21">
        <f t="shared" si="294"/>
        <v>11574</v>
      </c>
      <c r="I2656" s="23">
        <f t="shared" si="295"/>
        <v>11575</v>
      </c>
      <c r="J2656" s="71" t="s">
        <v>420</v>
      </c>
      <c r="K2656" s="70">
        <f t="shared" si="296"/>
        <v>804</v>
      </c>
      <c r="L2656" s="34" t="s">
        <v>104</v>
      </c>
      <c r="N2656" s="34" t="s">
        <v>350</v>
      </c>
    </row>
    <row r="2657" spans="1:14" ht="15" hidden="1" customHeight="1" outlineLevel="2" x14ac:dyDescent="0.25">
      <c r="A2657" s="34"/>
      <c r="B2657" s="33" t="str">
        <f t="shared" si="291"/>
        <v>Current Angle- Circuit 21</v>
      </c>
      <c r="C2657" s="34">
        <f t="shared" si="292"/>
        <v>21</v>
      </c>
      <c r="D2657" s="28">
        <f t="shared" si="293"/>
        <v>6364</v>
      </c>
      <c r="E2657" s="27"/>
      <c r="F2657" s="29">
        <v>-1</v>
      </c>
      <c r="G2657" s="23" t="s">
        <v>164</v>
      </c>
      <c r="H2657" s="21">
        <f t="shared" si="294"/>
        <v>11576</v>
      </c>
      <c r="I2657" s="23">
        <f t="shared" si="295"/>
        <v>11577</v>
      </c>
      <c r="J2657" s="71" t="s">
        <v>420</v>
      </c>
      <c r="K2657" s="70">
        <f t="shared" si="296"/>
        <v>805</v>
      </c>
      <c r="L2657" s="34" t="s">
        <v>104</v>
      </c>
      <c r="N2657" s="34" t="s">
        <v>350</v>
      </c>
    </row>
    <row r="2658" spans="1:14" ht="15" hidden="1" customHeight="1" outlineLevel="2" x14ac:dyDescent="0.25">
      <c r="A2658" s="34"/>
      <c r="B2658" s="33" t="str">
        <f t="shared" si="291"/>
        <v>Current Angle- Circuit 22</v>
      </c>
      <c r="C2658" s="34">
        <f t="shared" si="292"/>
        <v>22</v>
      </c>
      <c r="D2658" s="28">
        <f t="shared" si="293"/>
        <v>6365</v>
      </c>
      <c r="E2658" s="27"/>
      <c r="F2658" s="29">
        <v>-1</v>
      </c>
      <c r="G2658" s="23" t="s">
        <v>164</v>
      </c>
      <c r="H2658" s="21">
        <f t="shared" si="294"/>
        <v>11578</v>
      </c>
      <c r="I2658" s="23">
        <f t="shared" si="295"/>
        <v>11579</v>
      </c>
      <c r="J2658" s="71" t="s">
        <v>420</v>
      </c>
      <c r="K2658" s="70">
        <f t="shared" si="296"/>
        <v>806</v>
      </c>
      <c r="L2658" s="34" t="s">
        <v>104</v>
      </c>
      <c r="N2658" s="34" t="s">
        <v>350</v>
      </c>
    </row>
    <row r="2659" spans="1:14" ht="15" hidden="1" customHeight="1" outlineLevel="2" x14ac:dyDescent="0.25">
      <c r="A2659" s="34"/>
      <c r="B2659" s="33" t="str">
        <f t="shared" si="291"/>
        <v>Current Angle- Circuit 23</v>
      </c>
      <c r="C2659" s="34">
        <f t="shared" si="292"/>
        <v>23</v>
      </c>
      <c r="D2659" s="28">
        <f t="shared" si="293"/>
        <v>6366</v>
      </c>
      <c r="E2659" s="27"/>
      <c r="F2659" s="29">
        <v>-1</v>
      </c>
      <c r="G2659" s="23" t="s">
        <v>164</v>
      </c>
      <c r="H2659" s="21">
        <f t="shared" si="294"/>
        <v>11580</v>
      </c>
      <c r="I2659" s="23">
        <f t="shared" si="295"/>
        <v>11581</v>
      </c>
      <c r="J2659" s="71" t="s">
        <v>420</v>
      </c>
      <c r="K2659" s="70">
        <f t="shared" si="296"/>
        <v>807</v>
      </c>
      <c r="L2659" s="34" t="s">
        <v>104</v>
      </c>
      <c r="N2659" s="34" t="s">
        <v>350</v>
      </c>
    </row>
    <row r="2660" spans="1:14" ht="15" hidden="1" customHeight="1" outlineLevel="2" x14ac:dyDescent="0.25">
      <c r="A2660" s="34"/>
      <c r="B2660" s="33" t="str">
        <f t="shared" si="291"/>
        <v>Current Angle- Circuit 24</v>
      </c>
      <c r="C2660" s="34">
        <f t="shared" si="292"/>
        <v>24</v>
      </c>
      <c r="D2660" s="28">
        <f t="shared" si="293"/>
        <v>6367</v>
      </c>
      <c r="E2660" s="27"/>
      <c r="F2660" s="29">
        <v>-1</v>
      </c>
      <c r="G2660" s="23" t="s">
        <v>164</v>
      </c>
      <c r="H2660" s="21">
        <f t="shared" si="294"/>
        <v>11582</v>
      </c>
      <c r="I2660" s="23">
        <f t="shared" si="295"/>
        <v>11583</v>
      </c>
      <c r="J2660" s="71" t="s">
        <v>420</v>
      </c>
      <c r="K2660" s="70">
        <f t="shared" si="296"/>
        <v>808</v>
      </c>
      <c r="L2660" s="34" t="s">
        <v>104</v>
      </c>
      <c r="N2660" s="34" t="s">
        <v>350</v>
      </c>
    </row>
    <row r="2661" spans="1:14" ht="15" hidden="1" customHeight="1" outlineLevel="2" x14ac:dyDescent="0.25">
      <c r="A2661" s="34"/>
      <c r="B2661" s="33" t="str">
        <f t="shared" si="291"/>
        <v>Current Angle- Circuit 25</v>
      </c>
      <c r="C2661" s="34">
        <f t="shared" si="292"/>
        <v>25</v>
      </c>
      <c r="D2661" s="28">
        <f t="shared" si="293"/>
        <v>6368</v>
      </c>
      <c r="E2661" s="27"/>
      <c r="F2661" s="29">
        <v>-1</v>
      </c>
      <c r="G2661" s="23" t="s">
        <v>164</v>
      </c>
      <c r="H2661" s="21">
        <f t="shared" si="294"/>
        <v>11584</v>
      </c>
      <c r="I2661" s="23">
        <f t="shared" si="295"/>
        <v>11585</v>
      </c>
      <c r="J2661" s="71" t="s">
        <v>420</v>
      </c>
      <c r="K2661" s="70">
        <f t="shared" si="296"/>
        <v>809</v>
      </c>
      <c r="L2661" s="34" t="s">
        <v>104</v>
      </c>
      <c r="N2661" s="34" t="s">
        <v>350</v>
      </c>
    </row>
    <row r="2662" spans="1:14" ht="15" hidden="1" customHeight="1" outlineLevel="2" x14ac:dyDescent="0.25">
      <c r="A2662" s="34"/>
      <c r="B2662" s="33" t="str">
        <f t="shared" si="291"/>
        <v>Current Angle- Circuit 26</v>
      </c>
      <c r="C2662" s="34">
        <f t="shared" si="292"/>
        <v>26</v>
      </c>
      <c r="D2662" s="28">
        <f t="shared" si="293"/>
        <v>6369</v>
      </c>
      <c r="E2662" s="27"/>
      <c r="F2662" s="29">
        <v>-1</v>
      </c>
      <c r="G2662" s="23" t="s">
        <v>164</v>
      </c>
      <c r="H2662" s="21">
        <f t="shared" si="294"/>
        <v>11586</v>
      </c>
      <c r="I2662" s="23">
        <f t="shared" si="295"/>
        <v>11587</v>
      </c>
      <c r="J2662" s="71" t="s">
        <v>420</v>
      </c>
      <c r="K2662" s="70">
        <f t="shared" si="296"/>
        <v>810</v>
      </c>
      <c r="L2662" s="34" t="s">
        <v>104</v>
      </c>
      <c r="N2662" s="34" t="s">
        <v>350</v>
      </c>
    </row>
    <row r="2663" spans="1:14" ht="15" hidden="1" customHeight="1" outlineLevel="2" x14ac:dyDescent="0.25">
      <c r="A2663" s="34"/>
      <c r="B2663" s="33" t="str">
        <f t="shared" si="291"/>
        <v>Current Angle- Circuit 27</v>
      </c>
      <c r="C2663" s="34">
        <f t="shared" si="292"/>
        <v>27</v>
      </c>
      <c r="D2663" s="28">
        <f t="shared" si="293"/>
        <v>6370</v>
      </c>
      <c r="E2663" s="27"/>
      <c r="F2663" s="29">
        <v>-1</v>
      </c>
      <c r="G2663" s="23" t="s">
        <v>164</v>
      </c>
      <c r="H2663" s="21">
        <f t="shared" si="294"/>
        <v>11588</v>
      </c>
      <c r="I2663" s="23">
        <f t="shared" si="295"/>
        <v>11589</v>
      </c>
      <c r="J2663" s="71" t="s">
        <v>420</v>
      </c>
      <c r="K2663" s="70">
        <f t="shared" si="296"/>
        <v>811</v>
      </c>
      <c r="L2663" s="34" t="s">
        <v>104</v>
      </c>
      <c r="N2663" s="34" t="s">
        <v>350</v>
      </c>
    </row>
    <row r="2664" spans="1:14" ht="15" hidden="1" customHeight="1" outlineLevel="2" x14ac:dyDescent="0.25">
      <c r="A2664" s="34"/>
      <c r="B2664" s="33" t="str">
        <f t="shared" si="291"/>
        <v>Current Angle- Circuit 28</v>
      </c>
      <c r="C2664" s="34">
        <f t="shared" si="292"/>
        <v>28</v>
      </c>
      <c r="D2664" s="28">
        <f t="shared" si="293"/>
        <v>6371</v>
      </c>
      <c r="E2664" s="27"/>
      <c r="F2664" s="29">
        <v>-1</v>
      </c>
      <c r="G2664" s="23" t="s">
        <v>164</v>
      </c>
      <c r="H2664" s="21">
        <f t="shared" si="294"/>
        <v>11590</v>
      </c>
      <c r="I2664" s="23">
        <f t="shared" si="295"/>
        <v>11591</v>
      </c>
      <c r="J2664" s="71" t="s">
        <v>420</v>
      </c>
      <c r="K2664" s="70">
        <f t="shared" si="296"/>
        <v>812</v>
      </c>
      <c r="L2664" s="34" t="s">
        <v>104</v>
      </c>
      <c r="N2664" s="34" t="s">
        <v>350</v>
      </c>
    </row>
    <row r="2665" spans="1:14" ht="15" hidden="1" customHeight="1" outlineLevel="2" x14ac:dyDescent="0.25">
      <c r="A2665" s="34"/>
      <c r="B2665" s="33" t="str">
        <f t="shared" si="291"/>
        <v>Current Angle- Circuit 29</v>
      </c>
      <c r="C2665" s="34">
        <f t="shared" si="292"/>
        <v>29</v>
      </c>
      <c r="D2665" s="28">
        <f t="shared" si="293"/>
        <v>6372</v>
      </c>
      <c r="E2665" s="27"/>
      <c r="F2665" s="29">
        <v>-1</v>
      </c>
      <c r="G2665" s="23" t="s">
        <v>164</v>
      </c>
      <c r="H2665" s="21">
        <f t="shared" si="294"/>
        <v>11592</v>
      </c>
      <c r="I2665" s="23">
        <f t="shared" si="295"/>
        <v>11593</v>
      </c>
      <c r="J2665" s="71" t="s">
        <v>420</v>
      </c>
      <c r="K2665" s="70">
        <f t="shared" si="296"/>
        <v>813</v>
      </c>
      <c r="L2665" s="34" t="s">
        <v>104</v>
      </c>
      <c r="N2665" s="34" t="s">
        <v>350</v>
      </c>
    </row>
    <row r="2666" spans="1:14" ht="15" hidden="1" customHeight="1" outlineLevel="2" x14ac:dyDescent="0.25">
      <c r="A2666" s="34"/>
      <c r="B2666" s="33" t="str">
        <f t="shared" si="291"/>
        <v>Current Angle- Circuit 30</v>
      </c>
      <c r="C2666" s="34">
        <f t="shared" si="292"/>
        <v>30</v>
      </c>
      <c r="D2666" s="28">
        <f t="shared" si="293"/>
        <v>6373</v>
      </c>
      <c r="E2666" s="27"/>
      <c r="F2666" s="29">
        <v>-1</v>
      </c>
      <c r="G2666" s="23" t="s">
        <v>164</v>
      </c>
      <c r="H2666" s="21">
        <f t="shared" si="294"/>
        <v>11594</v>
      </c>
      <c r="I2666" s="23">
        <f t="shared" si="295"/>
        <v>11595</v>
      </c>
      <c r="J2666" s="71" t="s">
        <v>420</v>
      </c>
      <c r="K2666" s="70">
        <f t="shared" si="296"/>
        <v>814</v>
      </c>
      <c r="L2666" s="34" t="s">
        <v>104</v>
      </c>
      <c r="N2666" s="34" t="s">
        <v>350</v>
      </c>
    </row>
    <row r="2667" spans="1:14" ht="15" hidden="1" customHeight="1" outlineLevel="2" x14ac:dyDescent="0.25">
      <c r="A2667" s="34"/>
      <c r="B2667" s="33" t="str">
        <f t="shared" si="291"/>
        <v>Current Angle- Circuit 31</v>
      </c>
      <c r="C2667" s="34">
        <f t="shared" si="292"/>
        <v>31</v>
      </c>
      <c r="D2667" s="28">
        <f t="shared" si="293"/>
        <v>6374</v>
      </c>
      <c r="E2667" s="27"/>
      <c r="F2667" s="29">
        <v>-1</v>
      </c>
      <c r="G2667" s="23" t="s">
        <v>164</v>
      </c>
      <c r="H2667" s="21">
        <f t="shared" si="294"/>
        <v>11596</v>
      </c>
      <c r="I2667" s="23">
        <f t="shared" si="295"/>
        <v>11597</v>
      </c>
      <c r="J2667" s="71" t="s">
        <v>420</v>
      </c>
      <c r="K2667" s="70">
        <f t="shared" si="296"/>
        <v>815</v>
      </c>
      <c r="L2667" s="34" t="s">
        <v>104</v>
      </c>
      <c r="N2667" s="34" t="s">
        <v>350</v>
      </c>
    </row>
    <row r="2668" spans="1:14" ht="15" hidden="1" customHeight="1" outlineLevel="2" x14ac:dyDescent="0.25">
      <c r="A2668" s="34"/>
      <c r="B2668" s="33" t="str">
        <f t="shared" si="291"/>
        <v>Current Angle- Circuit 32</v>
      </c>
      <c r="C2668" s="34">
        <f t="shared" si="292"/>
        <v>32</v>
      </c>
      <c r="D2668" s="28">
        <f t="shared" si="293"/>
        <v>6375</v>
      </c>
      <c r="E2668" s="27"/>
      <c r="F2668" s="29">
        <v>-1</v>
      </c>
      <c r="G2668" s="23" t="s">
        <v>164</v>
      </c>
      <c r="H2668" s="21">
        <f t="shared" si="294"/>
        <v>11598</v>
      </c>
      <c r="I2668" s="23">
        <f t="shared" si="295"/>
        <v>11599</v>
      </c>
      <c r="J2668" s="71" t="s">
        <v>420</v>
      </c>
      <c r="K2668" s="70">
        <f t="shared" si="296"/>
        <v>816</v>
      </c>
      <c r="L2668" s="34" t="s">
        <v>104</v>
      </c>
      <c r="N2668" s="34" t="s">
        <v>350</v>
      </c>
    </row>
    <row r="2669" spans="1:14" ht="15" hidden="1" customHeight="1" outlineLevel="2" x14ac:dyDescent="0.25">
      <c r="A2669" s="34"/>
      <c r="B2669" s="33" t="str">
        <f t="shared" si="291"/>
        <v>Current Angle- Circuit 33</v>
      </c>
      <c r="C2669" s="34">
        <f t="shared" si="292"/>
        <v>33</v>
      </c>
      <c r="D2669" s="28">
        <f t="shared" si="293"/>
        <v>6376</v>
      </c>
      <c r="E2669" s="27"/>
      <c r="F2669" s="29">
        <v>-1</v>
      </c>
      <c r="G2669" s="23" t="s">
        <v>164</v>
      </c>
      <c r="H2669" s="21">
        <f t="shared" si="294"/>
        <v>11600</v>
      </c>
      <c r="I2669" s="23">
        <f t="shared" si="295"/>
        <v>11601</v>
      </c>
      <c r="J2669" s="71" t="s">
        <v>420</v>
      </c>
      <c r="K2669" s="70">
        <f t="shared" si="296"/>
        <v>817</v>
      </c>
      <c r="L2669" s="34" t="s">
        <v>104</v>
      </c>
      <c r="N2669" s="34" t="s">
        <v>350</v>
      </c>
    </row>
    <row r="2670" spans="1:14" ht="15" hidden="1" customHeight="1" outlineLevel="2" x14ac:dyDescent="0.25">
      <c r="A2670" s="34"/>
      <c r="B2670" s="33" t="str">
        <f t="shared" si="291"/>
        <v>Current Angle- Circuit 34</v>
      </c>
      <c r="C2670" s="34">
        <f t="shared" ref="C2670:C2701" si="297">C2669+1</f>
        <v>34</v>
      </c>
      <c r="D2670" s="28">
        <f t="shared" ref="D2670:D2701" si="298">D2669+1</f>
        <v>6377</v>
      </c>
      <c r="E2670" s="27"/>
      <c r="F2670" s="29">
        <v>-1</v>
      </c>
      <c r="G2670" s="23" t="s">
        <v>164</v>
      </c>
      <c r="H2670" s="21">
        <f t="shared" si="294"/>
        <v>11602</v>
      </c>
      <c r="I2670" s="23">
        <f t="shared" si="295"/>
        <v>11603</v>
      </c>
      <c r="J2670" s="71" t="s">
        <v>420</v>
      </c>
      <c r="K2670" s="70">
        <f t="shared" si="296"/>
        <v>818</v>
      </c>
      <c r="L2670" s="34" t="s">
        <v>104</v>
      </c>
      <c r="N2670" s="34" t="s">
        <v>350</v>
      </c>
    </row>
    <row r="2671" spans="1:14" ht="15" hidden="1" customHeight="1" outlineLevel="2" x14ac:dyDescent="0.25">
      <c r="A2671" s="34"/>
      <c r="B2671" s="33" t="str">
        <f t="shared" si="291"/>
        <v>Current Angle- Circuit 35</v>
      </c>
      <c r="C2671" s="34">
        <f t="shared" si="297"/>
        <v>35</v>
      </c>
      <c r="D2671" s="28">
        <f t="shared" si="298"/>
        <v>6378</v>
      </c>
      <c r="E2671" s="27"/>
      <c r="F2671" s="29">
        <v>-1</v>
      </c>
      <c r="G2671" s="23" t="s">
        <v>164</v>
      </c>
      <c r="H2671" s="21">
        <f t="shared" si="294"/>
        <v>11604</v>
      </c>
      <c r="I2671" s="23">
        <f t="shared" si="295"/>
        <v>11605</v>
      </c>
      <c r="J2671" s="71" t="s">
        <v>420</v>
      </c>
      <c r="K2671" s="70">
        <f t="shared" si="296"/>
        <v>819</v>
      </c>
      <c r="L2671" s="34" t="s">
        <v>104</v>
      </c>
      <c r="N2671" s="34" t="s">
        <v>350</v>
      </c>
    </row>
    <row r="2672" spans="1:14" ht="15" hidden="1" customHeight="1" outlineLevel="2" x14ac:dyDescent="0.25">
      <c r="A2672" s="34"/>
      <c r="B2672" s="33" t="str">
        <f t="shared" si="291"/>
        <v>Current Angle- Circuit 36</v>
      </c>
      <c r="C2672" s="34">
        <f t="shared" si="297"/>
        <v>36</v>
      </c>
      <c r="D2672" s="28">
        <f t="shared" si="298"/>
        <v>6379</v>
      </c>
      <c r="E2672" s="27"/>
      <c r="F2672" s="29">
        <v>-1</v>
      </c>
      <c r="G2672" s="23" t="s">
        <v>164</v>
      </c>
      <c r="H2672" s="21">
        <f t="shared" si="294"/>
        <v>11606</v>
      </c>
      <c r="I2672" s="23">
        <f t="shared" si="295"/>
        <v>11607</v>
      </c>
      <c r="J2672" s="71" t="s">
        <v>420</v>
      </c>
      <c r="K2672" s="70">
        <f t="shared" si="296"/>
        <v>820</v>
      </c>
      <c r="L2672" s="34" t="s">
        <v>104</v>
      </c>
      <c r="N2672" s="34" t="s">
        <v>350</v>
      </c>
    </row>
    <row r="2673" spans="1:14" ht="15" hidden="1" customHeight="1" outlineLevel="2" x14ac:dyDescent="0.25">
      <c r="A2673" s="34"/>
      <c r="B2673" s="33" t="str">
        <f t="shared" si="291"/>
        <v>Current Angle- Circuit 37</v>
      </c>
      <c r="C2673" s="34">
        <f t="shared" si="297"/>
        <v>37</v>
      </c>
      <c r="D2673" s="28">
        <f t="shared" si="298"/>
        <v>6380</v>
      </c>
      <c r="E2673" s="27"/>
      <c r="F2673" s="29">
        <v>-1</v>
      </c>
      <c r="G2673" s="23" t="s">
        <v>164</v>
      </c>
      <c r="H2673" s="21">
        <f t="shared" si="294"/>
        <v>11608</v>
      </c>
      <c r="I2673" s="23">
        <f t="shared" si="295"/>
        <v>11609</v>
      </c>
      <c r="J2673" s="71" t="s">
        <v>420</v>
      </c>
      <c r="K2673" s="70">
        <f t="shared" si="296"/>
        <v>821</v>
      </c>
      <c r="L2673" s="34" t="s">
        <v>104</v>
      </c>
      <c r="N2673" s="34" t="s">
        <v>350</v>
      </c>
    </row>
    <row r="2674" spans="1:14" ht="15" hidden="1" customHeight="1" outlineLevel="2" x14ac:dyDescent="0.25">
      <c r="A2674" s="34"/>
      <c r="B2674" s="33" t="str">
        <f t="shared" si="291"/>
        <v>Current Angle- Circuit 38</v>
      </c>
      <c r="C2674" s="34">
        <f t="shared" si="297"/>
        <v>38</v>
      </c>
      <c r="D2674" s="28">
        <f t="shared" si="298"/>
        <v>6381</v>
      </c>
      <c r="E2674" s="27"/>
      <c r="F2674" s="29">
        <v>-1</v>
      </c>
      <c r="G2674" s="23" t="s">
        <v>164</v>
      </c>
      <c r="H2674" s="21">
        <f t="shared" si="294"/>
        <v>11610</v>
      </c>
      <c r="I2674" s="23">
        <f t="shared" si="295"/>
        <v>11611</v>
      </c>
      <c r="J2674" s="71" t="s">
        <v>420</v>
      </c>
      <c r="K2674" s="70">
        <f t="shared" si="296"/>
        <v>822</v>
      </c>
      <c r="L2674" s="34" t="s">
        <v>104</v>
      </c>
      <c r="N2674" s="34" t="s">
        <v>350</v>
      </c>
    </row>
    <row r="2675" spans="1:14" ht="15" hidden="1" customHeight="1" outlineLevel="2" x14ac:dyDescent="0.25">
      <c r="A2675" s="34"/>
      <c r="B2675" s="33" t="str">
        <f t="shared" si="291"/>
        <v>Current Angle- Circuit 39</v>
      </c>
      <c r="C2675" s="34">
        <f t="shared" si="297"/>
        <v>39</v>
      </c>
      <c r="D2675" s="28">
        <f t="shared" si="298"/>
        <v>6382</v>
      </c>
      <c r="E2675" s="27"/>
      <c r="F2675" s="29">
        <v>-1</v>
      </c>
      <c r="G2675" s="23" t="s">
        <v>164</v>
      </c>
      <c r="H2675" s="21">
        <f t="shared" si="294"/>
        <v>11612</v>
      </c>
      <c r="I2675" s="23">
        <f t="shared" si="295"/>
        <v>11613</v>
      </c>
      <c r="J2675" s="71" t="s">
        <v>420</v>
      </c>
      <c r="K2675" s="70">
        <f t="shared" si="296"/>
        <v>823</v>
      </c>
      <c r="L2675" s="34" t="s">
        <v>104</v>
      </c>
      <c r="N2675" s="34" t="s">
        <v>350</v>
      </c>
    </row>
    <row r="2676" spans="1:14" ht="15" hidden="1" customHeight="1" outlineLevel="2" x14ac:dyDescent="0.25">
      <c r="A2676" s="34"/>
      <c r="B2676" s="33" t="str">
        <f t="shared" si="291"/>
        <v>Current Angle- Circuit 40</v>
      </c>
      <c r="C2676" s="34">
        <f t="shared" si="297"/>
        <v>40</v>
      </c>
      <c r="D2676" s="28">
        <f t="shared" si="298"/>
        <v>6383</v>
      </c>
      <c r="E2676" s="27"/>
      <c r="F2676" s="29">
        <v>-1</v>
      </c>
      <c r="G2676" s="23" t="s">
        <v>164</v>
      </c>
      <c r="H2676" s="21">
        <f t="shared" si="294"/>
        <v>11614</v>
      </c>
      <c r="I2676" s="23">
        <f t="shared" si="295"/>
        <v>11615</v>
      </c>
      <c r="J2676" s="71" t="s">
        <v>420</v>
      </c>
      <c r="K2676" s="70">
        <f t="shared" si="296"/>
        <v>824</v>
      </c>
      <c r="L2676" s="34" t="s">
        <v>104</v>
      </c>
      <c r="N2676" s="34" t="s">
        <v>350</v>
      </c>
    </row>
    <row r="2677" spans="1:14" ht="15" hidden="1" customHeight="1" outlineLevel="2" x14ac:dyDescent="0.25">
      <c r="A2677" s="34"/>
      <c r="B2677" s="33" t="str">
        <f t="shared" si="291"/>
        <v>Current Angle- Circuit 41</v>
      </c>
      <c r="C2677" s="34">
        <f t="shared" si="297"/>
        <v>41</v>
      </c>
      <c r="D2677" s="28">
        <f t="shared" si="298"/>
        <v>6384</v>
      </c>
      <c r="E2677" s="27"/>
      <c r="F2677" s="29">
        <v>-1</v>
      </c>
      <c r="G2677" s="23" t="s">
        <v>164</v>
      </c>
      <c r="H2677" s="21">
        <f t="shared" si="294"/>
        <v>11616</v>
      </c>
      <c r="I2677" s="23">
        <f t="shared" si="295"/>
        <v>11617</v>
      </c>
      <c r="J2677" s="71" t="s">
        <v>420</v>
      </c>
      <c r="K2677" s="70">
        <f t="shared" si="296"/>
        <v>825</v>
      </c>
      <c r="L2677" s="34" t="s">
        <v>104</v>
      </c>
      <c r="N2677" s="34" t="s">
        <v>350</v>
      </c>
    </row>
    <row r="2678" spans="1:14" ht="15" hidden="1" customHeight="1" outlineLevel="2" x14ac:dyDescent="0.25">
      <c r="A2678" s="34"/>
      <c r="B2678" s="33" t="str">
        <f t="shared" si="291"/>
        <v>Current Angle- Circuit 42</v>
      </c>
      <c r="C2678" s="34">
        <f t="shared" si="297"/>
        <v>42</v>
      </c>
      <c r="D2678" s="28">
        <f t="shared" si="298"/>
        <v>6385</v>
      </c>
      <c r="E2678" s="27"/>
      <c r="F2678" s="29">
        <v>-1</v>
      </c>
      <c r="G2678" s="23" t="s">
        <v>164</v>
      </c>
      <c r="H2678" s="21">
        <f t="shared" si="294"/>
        <v>11618</v>
      </c>
      <c r="I2678" s="23">
        <f t="shared" si="295"/>
        <v>11619</v>
      </c>
      <c r="J2678" s="71" t="s">
        <v>420</v>
      </c>
      <c r="K2678" s="70">
        <f t="shared" si="296"/>
        <v>826</v>
      </c>
      <c r="L2678" s="34" t="s">
        <v>104</v>
      </c>
      <c r="N2678" s="34" t="s">
        <v>350</v>
      </c>
    </row>
    <row r="2679" spans="1:14" ht="15" hidden="1" customHeight="1" outlineLevel="2" x14ac:dyDescent="0.25">
      <c r="A2679" s="34"/>
      <c r="B2679" s="33" t="str">
        <f t="shared" si="291"/>
        <v>Current Angle- Circuit 43</v>
      </c>
      <c r="C2679" s="34">
        <f t="shared" si="297"/>
        <v>43</v>
      </c>
      <c r="D2679" s="28">
        <f t="shared" si="298"/>
        <v>6386</v>
      </c>
      <c r="E2679" s="27"/>
      <c r="F2679" s="29">
        <v>-1</v>
      </c>
      <c r="G2679" s="23" t="s">
        <v>164</v>
      </c>
      <c r="H2679" s="21">
        <f t="shared" si="294"/>
        <v>11620</v>
      </c>
      <c r="I2679" s="23">
        <f t="shared" si="295"/>
        <v>11621</v>
      </c>
      <c r="J2679" s="71" t="s">
        <v>420</v>
      </c>
      <c r="K2679" s="70">
        <f t="shared" si="296"/>
        <v>827</v>
      </c>
      <c r="L2679" s="34" t="s">
        <v>104</v>
      </c>
      <c r="N2679" s="34" t="s">
        <v>350</v>
      </c>
    </row>
    <row r="2680" spans="1:14" ht="15" hidden="1" customHeight="1" outlineLevel="2" x14ac:dyDescent="0.25">
      <c r="A2680" s="34"/>
      <c r="B2680" s="33" t="str">
        <f t="shared" si="291"/>
        <v>Current Angle- Circuit 44</v>
      </c>
      <c r="C2680" s="34">
        <f t="shared" si="297"/>
        <v>44</v>
      </c>
      <c r="D2680" s="28">
        <f t="shared" si="298"/>
        <v>6387</v>
      </c>
      <c r="E2680" s="27"/>
      <c r="F2680" s="29">
        <v>-1</v>
      </c>
      <c r="G2680" s="23" t="s">
        <v>164</v>
      </c>
      <c r="H2680" s="21">
        <f t="shared" si="294"/>
        <v>11622</v>
      </c>
      <c r="I2680" s="23">
        <f t="shared" si="295"/>
        <v>11623</v>
      </c>
      <c r="J2680" s="71" t="s">
        <v>420</v>
      </c>
      <c r="K2680" s="70">
        <f t="shared" si="296"/>
        <v>828</v>
      </c>
      <c r="L2680" s="34" t="s">
        <v>104</v>
      </c>
      <c r="N2680" s="34" t="s">
        <v>350</v>
      </c>
    </row>
    <row r="2681" spans="1:14" ht="15" hidden="1" customHeight="1" outlineLevel="2" x14ac:dyDescent="0.25">
      <c r="A2681" s="34"/>
      <c r="B2681" s="33" t="str">
        <f t="shared" si="291"/>
        <v>Current Angle- Circuit 45</v>
      </c>
      <c r="C2681" s="34">
        <f t="shared" si="297"/>
        <v>45</v>
      </c>
      <c r="D2681" s="28">
        <f t="shared" si="298"/>
        <v>6388</v>
      </c>
      <c r="E2681" s="27"/>
      <c r="F2681" s="29">
        <v>-1</v>
      </c>
      <c r="G2681" s="23" t="s">
        <v>164</v>
      </c>
      <c r="H2681" s="21">
        <f t="shared" si="294"/>
        <v>11624</v>
      </c>
      <c r="I2681" s="23">
        <f t="shared" si="295"/>
        <v>11625</v>
      </c>
      <c r="J2681" s="71" t="s">
        <v>420</v>
      </c>
      <c r="K2681" s="70">
        <f t="shared" si="296"/>
        <v>829</v>
      </c>
      <c r="L2681" s="34" t="s">
        <v>104</v>
      </c>
      <c r="N2681" s="34" t="s">
        <v>350</v>
      </c>
    </row>
    <row r="2682" spans="1:14" ht="15" hidden="1" customHeight="1" outlineLevel="2" x14ac:dyDescent="0.25">
      <c r="A2682" s="34"/>
      <c r="B2682" s="33" t="str">
        <f t="shared" si="291"/>
        <v>Current Angle- Circuit 46</v>
      </c>
      <c r="C2682" s="34">
        <f t="shared" si="297"/>
        <v>46</v>
      </c>
      <c r="D2682" s="28">
        <f t="shared" si="298"/>
        <v>6389</v>
      </c>
      <c r="E2682" s="27"/>
      <c r="F2682" s="29">
        <v>-1</v>
      </c>
      <c r="G2682" s="23" t="s">
        <v>164</v>
      </c>
      <c r="H2682" s="21">
        <f t="shared" si="294"/>
        <v>11626</v>
      </c>
      <c r="I2682" s="23">
        <f t="shared" si="295"/>
        <v>11627</v>
      </c>
      <c r="J2682" s="71" t="s">
        <v>420</v>
      </c>
      <c r="K2682" s="70">
        <f t="shared" si="296"/>
        <v>830</v>
      </c>
      <c r="L2682" s="34" t="s">
        <v>104</v>
      </c>
      <c r="N2682" s="34" t="s">
        <v>350</v>
      </c>
    </row>
    <row r="2683" spans="1:14" ht="15" hidden="1" customHeight="1" outlineLevel="2" x14ac:dyDescent="0.25">
      <c r="A2683" s="34"/>
      <c r="B2683" s="33" t="str">
        <f t="shared" si="291"/>
        <v>Current Angle- Circuit 47</v>
      </c>
      <c r="C2683" s="34">
        <f t="shared" si="297"/>
        <v>47</v>
      </c>
      <c r="D2683" s="28">
        <f t="shared" si="298"/>
        <v>6390</v>
      </c>
      <c r="E2683" s="27"/>
      <c r="F2683" s="29">
        <v>-1</v>
      </c>
      <c r="G2683" s="23" t="s">
        <v>164</v>
      </c>
      <c r="H2683" s="21">
        <f t="shared" si="294"/>
        <v>11628</v>
      </c>
      <c r="I2683" s="23">
        <f t="shared" si="295"/>
        <v>11629</v>
      </c>
      <c r="J2683" s="71" t="s">
        <v>420</v>
      </c>
      <c r="K2683" s="70">
        <f t="shared" si="296"/>
        <v>831</v>
      </c>
      <c r="L2683" s="34" t="s">
        <v>104</v>
      </c>
      <c r="N2683" s="34" t="s">
        <v>350</v>
      </c>
    </row>
    <row r="2684" spans="1:14" ht="15" hidden="1" customHeight="1" outlineLevel="2" x14ac:dyDescent="0.25">
      <c r="A2684" s="34"/>
      <c r="B2684" s="33" t="str">
        <f t="shared" si="291"/>
        <v>Current Angle- Circuit 48</v>
      </c>
      <c r="C2684" s="34">
        <f t="shared" si="297"/>
        <v>48</v>
      </c>
      <c r="D2684" s="28">
        <f t="shared" si="298"/>
        <v>6391</v>
      </c>
      <c r="E2684" s="27"/>
      <c r="F2684" s="29">
        <v>-1</v>
      </c>
      <c r="G2684" s="23" t="s">
        <v>164</v>
      </c>
      <c r="H2684" s="21">
        <f t="shared" si="294"/>
        <v>11630</v>
      </c>
      <c r="I2684" s="23">
        <f t="shared" si="295"/>
        <v>11631</v>
      </c>
      <c r="J2684" s="71" t="s">
        <v>420</v>
      </c>
      <c r="K2684" s="70">
        <f t="shared" si="296"/>
        <v>832</v>
      </c>
      <c r="L2684" s="34" t="s">
        <v>104</v>
      </c>
      <c r="N2684" s="34" t="s">
        <v>350</v>
      </c>
    </row>
    <row r="2685" spans="1:14" ht="15" hidden="1" customHeight="1" outlineLevel="2" x14ac:dyDescent="0.25">
      <c r="A2685" s="34"/>
      <c r="B2685" s="33" t="str">
        <f t="shared" si="291"/>
        <v>Current Angle- Circuit 49</v>
      </c>
      <c r="C2685" s="34">
        <f t="shared" si="297"/>
        <v>49</v>
      </c>
      <c r="D2685" s="28">
        <f t="shared" si="298"/>
        <v>6392</v>
      </c>
      <c r="E2685" s="27"/>
      <c r="F2685" s="29">
        <v>-1</v>
      </c>
      <c r="G2685" s="23" t="s">
        <v>164</v>
      </c>
      <c r="H2685" s="21">
        <f t="shared" si="294"/>
        <v>11632</v>
      </c>
      <c r="I2685" s="23">
        <f t="shared" si="295"/>
        <v>11633</v>
      </c>
      <c r="J2685" s="71" t="s">
        <v>420</v>
      </c>
      <c r="K2685" s="70">
        <f t="shared" si="296"/>
        <v>833</v>
      </c>
      <c r="L2685" s="34" t="s">
        <v>104</v>
      </c>
      <c r="N2685" s="34" t="s">
        <v>350</v>
      </c>
    </row>
    <row r="2686" spans="1:14" ht="15" hidden="1" customHeight="1" outlineLevel="2" x14ac:dyDescent="0.25">
      <c r="A2686" s="34"/>
      <c r="B2686" s="33" t="str">
        <f t="shared" si="291"/>
        <v>Current Angle- Circuit 50</v>
      </c>
      <c r="C2686" s="34">
        <f t="shared" si="297"/>
        <v>50</v>
      </c>
      <c r="D2686" s="28">
        <f t="shared" si="298"/>
        <v>6393</v>
      </c>
      <c r="E2686" s="27"/>
      <c r="F2686" s="29">
        <v>-1</v>
      </c>
      <c r="G2686" s="23" t="s">
        <v>164</v>
      </c>
      <c r="H2686" s="21">
        <f t="shared" si="294"/>
        <v>11634</v>
      </c>
      <c r="I2686" s="23">
        <f t="shared" si="295"/>
        <v>11635</v>
      </c>
      <c r="J2686" s="71" t="s">
        <v>420</v>
      </c>
      <c r="K2686" s="70">
        <f t="shared" si="296"/>
        <v>834</v>
      </c>
      <c r="L2686" s="34" t="s">
        <v>104</v>
      </c>
      <c r="N2686" s="34" t="s">
        <v>350</v>
      </c>
    </row>
    <row r="2687" spans="1:14" ht="15" hidden="1" customHeight="1" outlineLevel="2" x14ac:dyDescent="0.25">
      <c r="A2687" s="34"/>
      <c r="B2687" s="33" t="str">
        <f t="shared" si="291"/>
        <v>Current Angle- Circuit 51</v>
      </c>
      <c r="C2687" s="34">
        <f t="shared" si="297"/>
        <v>51</v>
      </c>
      <c r="D2687" s="28">
        <f t="shared" si="298"/>
        <v>6394</v>
      </c>
      <c r="E2687" s="27"/>
      <c r="F2687" s="29">
        <v>-1</v>
      </c>
      <c r="G2687" s="23" t="s">
        <v>164</v>
      </c>
      <c r="H2687" s="21">
        <f t="shared" si="294"/>
        <v>11636</v>
      </c>
      <c r="I2687" s="23">
        <f t="shared" si="295"/>
        <v>11637</v>
      </c>
      <c r="J2687" s="71" t="s">
        <v>420</v>
      </c>
      <c r="K2687" s="70">
        <f t="shared" si="296"/>
        <v>835</v>
      </c>
      <c r="L2687" s="34" t="s">
        <v>104</v>
      </c>
      <c r="N2687" s="34" t="s">
        <v>350</v>
      </c>
    </row>
    <row r="2688" spans="1:14" ht="15" hidden="1" customHeight="1" outlineLevel="2" x14ac:dyDescent="0.25">
      <c r="A2688" s="34"/>
      <c r="B2688" s="33" t="str">
        <f t="shared" si="291"/>
        <v>Current Angle- Circuit 52</v>
      </c>
      <c r="C2688" s="34">
        <f t="shared" si="297"/>
        <v>52</v>
      </c>
      <c r="D2688" s="28">
        <f t="shared" si="298"/>
        <v>6395</v>
      </c>
      <c r="E2688" s="27"/>
      <c r="F2688" s="29">
        <v>-1</v>
      </c>
      <c r="G2688" s="23" t="s">
        <v>164</v>
      </c>
      <c r="H2688" s="21">
        <f t="shared" si="294"/>
        <v>11638</v>
      </c>
      <c r="I2688" s="23">
        <f t="shared" si="295"/>
        <v>11639</v>
      </c>
      <c r="J2688" s="71" t="s">
        <v>420</v>
      </c>
      <c r="K2688" s="70">
        <f t="shared" si="296"/>
        <v>836</v>
      </c>
      <c r="L2688" s="34" t="s">
        <v>104</v>
      </c>
      <c r="N2688" s="34" t="s">
        <v>350</v>
      </c>
    </row>
    <row r="2689" spans="1:14" ht="15" hidden="1" customHeight="1" outlineLevel="2" x14ac:dyDescent="0.25">
      <c r="A2689" s="34"/>
      <c r="B2689" s="33" t="str">
        <f t="shared" si="291"/>
        <v>Current Angle- Circuit 53</v>
      </c>
      <c r="C2689" s="34">
        <f t="shared" si="297"/>
        <v>53</v>
      </c>
      <c r="D2689" s="28">
        <f t="shared" si="298"/>
        <v>6396</v>
      </c>
      <c r="E2689" s="27"/>
      <c r="F2689" s="29">
        <v>-1</v>
      </c>
      <c r="G2689" s="23" t="s">
        <v>164</v>
      </c>
      <c r="H2689" s="21">
        <f t="shared" si="294"/>
        <v>11640</v>
      </c>
      <c r="I2689" s="23">
        <f t="shared" si="295"/>
        <v>11641</v>
      </c>
      <c r="J2689" s="71" t="s">
        <v>420</v>
      </c>
      <c r="K2689" s="70">
        <f t="shared" si="296"/>
        <v>837</v>
      </c>
      <c r="L2689" s="34" t="s">
        <v>104</v>
      </c>
      <c r="N2689" s="34" t="s">
        <v>350</v>
      </c>
    </row>
    <row r="2690" spans="1:14" ht="15" hidden="1" customHeight="1" outlineLevel="2" x14ac:dyDescent="0.25">
      <c r="A2690" s="34"/>
      <c r="B2690" s="33" t="str">
        <f t="shared" si="291"/>
        <v>Current Angle- Circuit 54</v>
      </c>
      <c r="C2690" s="34">
        <f t="shared" si="297"/>
        <v>54</v>
      </c>
      <c r="D2690" s="28">
        <f t="shared" si="298"/>
        <v>6397</v>
      </c>
      <c r="E2690" s="27"/>
      <c r="F2690" s="29">
        <v>-1</v>
      </c>
      <c r="G2690" s="23" t="s">
        <v>164</v>
      </c>
      <c r="H2690" s="21">
        <f t="shared" si="294"/>
        <v>11642</v>
      </c>
      <c r="I2690" s="23">
        <f t="shared" si="295"/>
        <v>11643</v>
      </c>
      <c r="J2690" s="71" t="s">
        <v>420</v>
      </c>
      <c r="K2690" s="70">
        <f t="shared" si="296"/>
        <v>838</v>
      </c>
      <c r="L2690" s="34" t="s">
        <v>104</v>
      </c>
      <c r="N2690" s="34" t="s">
        <v>350</v>
      </c>
    </row>
    <row r="2691" spans="1:14" ht="15" hidden="1" customHeight="1" outlineLevel="2" x14ac:dyDescent="0.25">
      <c r="A2691" s="34"/>
      <c r="B2691" s="33" t="str">
        <f t="shared" si="291"/>
        <v>Current Angle- Circuit 55</v>
      </c>
      <c r="C2691" s="34">
        <f t="shared" si="297"/>
        <v>55</v>
      </c>
      <c r="D2691" s="28">
        <f t="shared" si="298"/>
        <v>6398</v>
      </c>
      <c r="E2691" s="27"/>
      <c r="F2691" s="29">
        <v>-1</v>
      </c>
      <c r="G2691" s="23" t="s">
        <v>164</v>
      </c>
      <c r="H2691" s="21">
        <f t="shared" si="294"/>
        <v>11644</v>
      </c>
      <c r="I2691" s="23">
        <f t="shared" si="295"/>
        <v>11645</v>
      </c>
      <c r="J2691" s="71" t="s">
        <v>420</v>
      </c>
      <c r="K2691" s="70">
        <f t="shared" si="296"/>
        <v>839</v>
      </c>
      <c r="L2691" s="34" t="s">
        <v>104</v>
      </c>
      <c r="N2691" s="34" t="s">
        <v>350</v>
      </c>
    </row>
    <row r="2692" spans="1:14" ht="15" hidden="1" customHeight="1" outlineLevel="2" x14ac:dyDescent="0.25">
      <c r="A2692" s="34"/>
      <c r="B2692" s="33" t="str">
        <f t="shared" si="291"/>
        <v>Current Angle- Circuit 56</v>
      </c>
      <c r="C2692" s="34">
        <f t="shared" si="297"/>
        <v>56</v>
      </c>
      <c r="D2692" s="28">
        <f t="shared" si="298"/>
        <v>6399</v>
      </c>
      <c r="E2692" s="27"/>
      <c r="F2692" s="29">
        <v>-1</v>
      </c>
      <c r="G2692" s="23" t="s">
        <v>164</v>
      </c>
      <c r="H2692" s="21">
        <f t="shared" si="294"/>
        <v>11646</v>
      </c>
      <c r="I2692" s="23">
        <f t="shared" si="295"/>
        <v>11647</v>
      </c>
      <c r="J2692" s="71" t="s">
        <v>420</v>
      </c>
      <c r="K2692" s="70">
        <f t="shared" si="296"/>
        <v>840</v>
      </c>
      <c r="L2692" s="34" t="s">
        <v>104</v>
      </c>
      <c r="N2692" s="34" t="s">
        <v>350</v>
      </c>
    </row>
    <row r="2693" spans="1:14" ht="15" hidden="1" customHeight="1" outlineLevel="2" x14ac:dyDescent="0.25">
      <c r="A2693" s="34"/>
      <c r="B2693" s="33" t="str">
        <f t="shared" si="291"/>
        <v>Current Angle- Circuit 57</v>
      </c>
      <c r="C2693" s="34">
        <f t="shared" si="297"/>
        <v>57</v>
      </c>
      <c r="D2693" s="28">
        <f t="shared" si="298"/>
        <v>6400</v>
      </c>
      <c r="E2693" s="27"/>
      <c r="F2693" s="29">
        <v>-1</v>
      </c>
      <c r="G2693" s="23" t="s">
        <v>164</v>
      </c>
      <c r="H2693" s="21">
        <f t="shared" si="294"/>
        <v>11648</v>
      </c>
      <c r="I2693" s="23">
        <f t="shared" si="295"/>
        <v>11649</v>
      </c>
      <c r="J2693" s="71" t="s">
        <v>420</v>
      </c>
      <c r="K2693" s="70">
        <f t="shared" si="296"/>
        <v>841</v>
      </c>
      <c r="L2693" s="34" t="s">
        <v>104</v>
      </c>
      <c r="N2693" s="34" t="s">
        <v>350</v>
      </c>
    </row>
    <row r="2694" spans="1:14" ht="15" hidden="1" customHeight="1" outlineLevel="2" x14ac:dyDescent="0.25">
      <c r="A2694" s="34"/>
      <c r="B2694" s="33" t="str">
        <f t="shared" si="291"/>
        <v>Current Angle- Circuit 58</v>
      </c>
      <c r="C2694" s="34">
        <f t="shared" si="297"/>
        <v>58</v>
      </c>
      <c r="D2694" s="28">
        <f t="shared" si="298"/>
        <v>6401</v>
      </c>
      <c r="E2694" s="27"/>
      <c r="F2694" s="29">
        <v>-1</v>
      </c>
      <c r="G2694" s="23" t="s">
        <v>164</v>
      </c>
      <c r="H2694" s="21">
        <f t="shared" si="294"/>
        <v>11650</v>
      </c>
      <c r="I2694" s="23">
        <f t="shared" si="295"/>
        <v>11651</v>
      </c>
      <c r="J2694" s="71" t="s">
        <v>420</v>
      </c>
      <c r="K2694" s="70">
        <f t="shared" si="296"/>
        <v>842</v>
      </c>
      <c r="L2694" s="34" t="s">
        <v>104</v>
      </c>
      <c r="N2694" s="34" t="s">
        <v>350</v>
      </c>
    </row>
    <row r="2695" spans="1:14" ht="15" hidden="1" customHeight="1" outlineLevel="2" x14ac:dyDescent="0.25">
      <c r="A2695" s="34"/>
      <c r="B2695" s="33" t="str">
        <f t="shared" si="291"/>
        <v>Current Angle- Circuit 59</v>
      </c>
      <c r="C2695" s="34">
        <f t="shared" si="297"/>
        <v>59</v>
      </c>
      <c r="D2695" s="28">
        <f t="shared" si="298"/>
        <v>6402</v>
      </c>
      <c r="E2695" s="27"/>
      <c r="F2695" s="29">
        <v>-1</v>
      </c>
      <c r="G2695" s="23" t="s">
        <v>164</v>
      </c>
      <c r="H2695" s="21">
        <f t="shared" si="294"/>
        <v>11652</v>
      </c>
      <c r="I2695" s="23">
        <f t="shared" si="295"/>
        <v>11653</v>
      </c>
      <c r="J2695" s="71" t="s">
        <v>420</v>
      </c>
      <c r="K2695" s="70">
        <f t="shared" si="296"/>
        <v>843</v>
      </c>
      <c r="L2695" s="34" t="s">
        <v>104</v>
      </c>
      <c r="N2695" s="34" t="s">
        <v>350</v>
      </c>
    </row>
    <row r="2696" spans="1:14" ht="15" hidden="1" customHeight="1" outlineLevel="2" x14ac:dyDescent="0.25">
      <c r="A2696" s="34"/>
      <c r="B2696" s="33" t="str">
        <f t="shared" si="291"/>
        <v>Current Angle- Circuit 60</v>
      </c>
      <c r="C2696" s="34">
        <f t="shared" si="297"/>
        <v>60</v>
      </c>
      <c r="D2696" s="28">
        <f t="shared" si="298"/>
        <v>6403</v>
      </c>
      <c r="E2696" s="27"/>
      <c r="F2696" s="29">
        <v>-1</v>
      </c>
      <c r="G2696" s="23" t="s">
        <v>164</v>
      </c>
      <c r="H2696" s="21">
        <f t="shared" si="294"/>
        <v>11654</v>
      </c>
      <c r="I2696" s="23">
        <f t="shared" si="295"/>
        <v>11655</v>
      </c>
      <c r="J2696" s="71" t="s">
        <v>420</v>
      </c>
      <c r="K2696" s="70">
        <f t="shared" si="296"/>
        <v>844</v>
      </c>
      <c r="L2696" s="34" t="s">
        <v>104</v>
      </c>
      <c r="N2696" s="34" t="s">
        <v>350</v>
      </c>
    </row>
    <row r="2697" spans="1:14" ht="15" hidden="1" customHeight="1" outlineLevel="2" x14ac:dyDescent="0.25">
      <c r="A2697" s="34"/>
      <c r="B2697" s="33" t="str">
        <f t="shared" si="291"/>
        <v>Current Angle- Circuit 61</v>
      </c>
      <c r="C2697" s="34">
        <f t="shared" si="297"/>
        <v>61</v>
      </c>
      <c r="D2697" s="28">
        <f t="shared" si="298"/>
        <v>6404</v>
      </c>
      <c r="E2697" s="27"/>
      <c r="F2697" s="29">
        <v>-1</v>
      </c>
      <c r="G2697" s="23" t="s">
        <v>164</v>
      </c>
      <c r="H2697" s="21">
        <f t="shared" si="294"/>
        <v>11656</v>
      </c>
      <c r="I2697" s="23">
        <f t="shared" si="295"/>
        <v>11657</v>
      </c>
      <c r="J2697" s="71" t="s">
        <v>420</v>
      </c>
      <c r="K2697" s="70">
        <f t="shared" si="296"/>
        <v>845</v>
      </c>
      <c r="L2697" s="34" t="s">
        <v>104</v>
      </c>
      <c r="N2697" s="34" t="s">
        <v>350</v>
      </c>
    </row>
    <row r="2698" spans="1:14" ht="15" hidden="1" customHeight="1" outlineLevel="2" x14ac:dyDescent="0.25">
      <c r="A2698" s="34"/>
      <c r="B2698" s="33" t="str">
        <f t="shared" si="291"/>
        <v>Current Angle- Circuit 62</v>
      </c>
      <c r="C2698" s="34">
        <f t="shared" si="297"/>
        <v>62</v>
      </c>
      <c r="D2698" s="28">
        <f t="shared" si="298"/>
        <v>6405</v>
      </c>
      <c r="E2698" s="27"/>
      <c r="F2698" s="29">
        <v>-1</v>
      </c>
      <c r="G2698" s="23" t="s">
        <v>164</v>
      </c>
      <c r="H2698" s="21">
        <f t="shared" si="294"/>
        <v>11658</v>
      </c>
      <c r="I2698" s="23">
        <f t="shared" si="295"/>
        <v>11659</v>
      </c>
      <c r="J2698" s="71" t="s">
        <v>420</v>
      </c>
      <c r="K2698" s="70">
        <f t="shared" si="296"/>
        <v>846</v>
      </c>
      <c r="L2698" s="34" t="s">
        <v>104</v>
      </c>
      <c r="N2698" s="34" t="s">
        <v>350</v>
      </c>
    </row>
    <row r="2699" spans="1:14" ht="15" hidden="1" customHeight="1" outlineLevel="2" x14ac:dyDescent="0.25">
      <c r="A2699" s="34"/>
      <c r="B2699" s="33" t="str">
        <f t="shared" si="291"/>
        <v>Current Angle- Circuit 63</v>
      </c>
      <c r="C2699" s="34">
        <f t="shared" si="297"/>
        <v>63</v>
      </c>
      <c r="D2699" s="28">
        <f t="shared" si="298"/>
        <v>6406</v>
      </c>
      <c r="E2699" s="27"/>
      <c r="F2699" s="29">
        <v>-1</v>
      </c>
      <c r="G2699" s="23" t="s">
        <v>164</v>
      </c>
      <c r="H2699" s="21">
        <f t="shared" si="294"/>
        <v>11660</v>
      </c>
      <c r="I2699" s="23">
        <f t="shared" si="295"/>
        <v>11661</v>
      </c>
      <c r="J2699" s="71" t="s">
        <v>420</v>
      </c>
      <c r="K2699" s="70">
        <f t="shared" si="296"/>
        <v>847</v>
      </c>
      <c r="L2699" s="34" t="s">
        <v>104</v>
      </c>
      <c r="N2699" s="34" t="s">
        <v>350</v>
      </c>
    </row>
    <row r="2700" spans="1:14" ht="15" hidden="1" customHeight="1" outlineLevel="2" x14ac:dyDescent="0.25">
      <c r="A2700" s="34"/>
      <c r="B2700" s="33" t="str">
        <f t="shared" si="291"/>
        <v>Current Angle- Circuit 64</v>
      </c>
      <c r="C2700" s="34">
        <f t="shared" si="297"/>
        <v>64</v>
      </c>
      <c r="D2700" s="28">
        <f t="shared" si="298"/>
        <v>6407</v>
      </c>
      <c r="E2700" s="27"/>
      <c r="F2700" s="29">
        <v>-1</v>
      </c>
      <c r="G2700" s="23" t="s">
        <v>164</v>
      </c>
      <c r="H2700" s="21">
        <f t="shared" si="294"/>
        <v>11662</v>
      </c>
      <c r="I2700" s="23">
        <f t="shared" si="295"/>
        <v>11663</v>
      </c>
      <c r="J2700" s="71" t="s">
        <v>420</v>
      </c>
      <c r="K2700" s="70">
        <f t="shared" si="296"/>
        <v>848</v>
      </c>
      <c r="L2700" s="34" t="s">
        <v>104</v>
      </c>
      <c r="N2700" s="34" t="s">
        <v>350</v>
      </c>
    </row>
    <row r="2701" spans="1:14" ht="15" hidden="1" customHeight="1" outlineLevel="2" x14ac:dyDescent="0.25">
      <c r="A2701" s="34"/>
      <c r="B2701" s="33" t="str">
        <f t="shared" si="291"/>
        <v>Current Angle- Circuit 65</v>
      </c>
      <c r="C2701" s="34">
        <f t="shared" si="297"/>
        <v>65</v>
      </c>
      <c r="D2701" s="28">
        <f t="shared" si="298"/>
        <v>6408</v>
      </c>
      <c r="E2701" s="27"/>
      <c r="F2701" s="29">
        <v>-1</v>
      </c>
      <c r="G2701" s="23" t="s">
        <v>164</v>
      </c>
      <c r="H2701" s="21">
        <f t="shared" si="294"/>
        <v>11664</v>
      </c>
      <c r="I2701" s="23">
        <f t="shared" si="295"/>
        <v>11665</v>
      </c>
      <c r="J2701" s="71" t="s">
        <v>420</v>
      </c>
      <c r="K2701" s="70">
        <f t="shared" si="296"/>
        <v>849</v>
      </c>
      <c r="L2701" s="34" t="s">
        <v>104</v>
      </c>
      <c r="N2701" s="34" t="s">
        <v>350</v>
      </c>
    </row>
    <row r="2702" spans="1:14" ht="15" hidden="1" customHeight="1" outlineLevel="2" x14ac:dyDescent="0.25">
      <c r="A2702" s="34"/>
      <c r="B2702" s="33" t="str">
        <f t="shared" ref="B2702:B2732" si="299">CONCATENATE("Current Angle- Circuit ",C2702)</f>
        <v>Current Angle- Circuit 66</v>
      </c>
      <c r="C2702" s="34">
        <f t="shared" ref="C2702:C2732" si="300">C2701+1</f>
        <v>66</v>
      </c>
      <c r="D2702" s="28">
        <f t="shared" ref="D2702:D2732" si="301">D2701+1</f>
        <v>6409</v>
      </c>
      <c r="E2702" s="27"/>
      <c r="F2702" s="29">
        <v>-1</v>
      </c>
      <c r="G2702" s="23" t="s">
        <v>164</v>
      </c>
      <c r="H2702" s="21">
        <f t="shared" si="294"/>
        <v>11666</v>
      </c>
      <c r="I2702" s="23">
        <f t="shared" si="295"/>
        <v>11667</v>
      </c>
      <c r="J2702" s="71" t="s">
        <v>420</v>
      </c>
      <c r="K2702" s="70">
        <f t="shared" si="296"/>
        <v>850</v>
      </c>
      <c r="L2702" s="34" t="s">
        <v>104</v>
      </c>
      <c r="N2702" s="34" t="s">
        <v>350</v>
      </c>
    </row>
    <row r="2703" spans="1:14" ht="15" hidden="1" customHeight="1" outlineLevel="2" x14ac:dyDescent="0.25">
      <c r="A2703" s="34"/>
      <c r="B2703" s="33" t="str">
        <f t="shared" si="299"/>
        <v>Current Angle- Circuit 67</v>
      </c>
      <c r="C2703" s="34">
        <f t="shared" si="300"/>
        <v>67</v>
      </c>
      <c r="D2703" s="28">
        <f t="shared" si="301"/>
        <v>6410</v>
      </c>
      <c r="E2703" s="27"/>
      <c r="F2703" s="29">
        <v>-1</v>
      </c>
      <c r="G2703" s="23" t="s">
        <v>164</v>
      </c>
      <c r="H2703" s="21">
        <f t="shared" ref="H2703:H2732" si="302">I2702+1</f>
        <v>11668</v>
      </c>
      <c r="I2703" s="23">
        <f t="shared" ref="I2703:I2732" si="303">+H2703+1</f>
        <v>11669</v>
      </c>
      <c r="J2703" s="71" t="s">
        <v>420</v>
      </c>
      <c r="K2703" s="70">
        <f t="shared" ref="K2703:K2732" si="304">K2702+1</f>
        <v>851</v>
      </c>
      <c r="L2703" s="34" t="s">
        <v>104</v>
      </c>
      <c r="N2703" s="34" t="s">
        <v>350</v>
      </c>
    </row>
    <row r="2704" spans="1:14" ht="15" hidden="1" customHeight="1" outlineLevel="2" x14ac:dyDescent="0.25">
      <c r="A2704" s="34"/>
      <c r="B2704" s="33" t="str">
        <f t="shared" si="299"/>
        <v>Current Angle- Circuit 68</v>
      </c>
      <c r="C2704" s="34">
        <f t="shared" si="300"/>
        <v>68</v>
      </c>
      <c r="D2704" s="28">
        <f t="shared" si="301"/>
        <v>6411</v>
      </c>
      <c r="E2704" s="27"/>
      <c r="F2704" s="29">
        <v>-1</v>
      </c>
      <c r="G2704" s="23" t="s">
        <v>164</v>
      </c>
      <c r="H2704" s="21">
        <f t="shared" si="302"/>
        <v>11670</v>
      </c>
      <c r="I2704" s="23">
        <f t="shared" si="303"/>
        <v>11671</v>
      </c>
      <c r="J2704" s="71" t="s">
        <v>420</v>
      </c>
      <c r="K2704" s="70">
        <f t="shared" si="304"/>
        <v>852</v>
      </c>
      <c r="L2704" s="34" t="s">
        <v>104</v>
      </c>
      <c r="N2704" s="34" t="s">
        <v>350</v>
      </c>
    </row>
    <row r="2705" spans="1:14" ht="15" hidden="1" customHeight="1" outlineLevel="2" x14ac:dyDescent="0.25">
      <c r="A2705" s="34"/>
      <c r="B2705" s="33" t="str">
        <f t="shared" si="299"/>
        <v>Current Angle- Circuit 69</v>
      </c>
      <c r="C2705" s="34">
        <f t="shared" si="300"/>
        <v>69</v>
      </c>
      <c r="D2705" s="28">
        <f t="shared" si="301"/>
        <v>6412</v>
      </c>
      <c r="E2705" s="27"/>
      <c r="F2705" s="29">
        <v>-1</v>
      </c>
      <c r="G2705" s="23" t="s">
        <v>164</v>
      </c>
      <c r="H2705" s="21">
        <f t="shared" si="302"/>
        <v>11672</v>
      </c>
      <c r="I2705" s="23">
        <f t="shared" si="303"/>
        <v>11673</v>
      </c>
      <c r="J2705" s="71" t="s">
        <v>420</v>
      </c>
      <c r="K2705" s="70">
        <f t="shared" si="304"/>
        <v>853</v>
      </c>
      <c r="L2705" s="34" t="s">
        <v>104</v>
      </c>
      <c r="N2705" s="34" t="s">
        <v>350</v>
      </c>
    </row>
    <row r="2706" spans="1:14" ht="15" hidden="1" customHeight="1" outlineLevel="2" x14ac:dyDescent="0.25">
      <c r="A2706" s="34"/>
      <c r="B2706" s="33" t="str">
        <f t="shared" si="299"/>
        <v>Current Angle- Circuit 70</v>
      </c>
      <c r="C2706" s="34">
        <f t="shared" si="300"/>
        <v>70</v>
      </c>
      <c r="D2706" s="28">
        <f t="shared" si="301"/>
        <v>6413</v>
      </c>
      <c r="E2706" s="27"/>
      <c r="F2706" s="29">
        <v>-1</v>
      </c>
      <c r="G2706" s="23" t="s">
        <v>164</v>
      </c>
      <c r="H2706" s="21">
        <f t="shared" si="302"/>
        <v>11674</v>
      </c>
      <c r="I2706" s="23">
        <f t="shared" si="303"/>
        <v>11675</v>
      </c>
      <c r="J2706" s="71" t="s">
        <v>420</v>
      </c>
      <c r="K2706" s="70">
        <f t="shared" si="304"/>
        <v>854</v>
      </c>
      <c r="L2706" s="34" t="s">
        <v>104</v>
      </c>
      <c r="N2706" s="34" t="s">
        <v>350</v>
      </c>
    </row>
    <row r="2707" spans="1:14" ht="15" hidden="1" customHeight="1" outlineLevel="2" x14ac:dyDescent="0.25">
      <c r="A2707" s="34"/>
      <c r="B2707" s="33" t="str">
        <f t="shared" si="299"/>
        <v>Current Angle- Circuit 71</v>
      </c>
      <c r="C2707" s="34">
        <f t="shared" si="300"/>
        <v>71</v>
      </c>
      <c r="D2707" s="28">
        <f t="shared" si="301"/>
        <v>6414</v>
      </c>
      <c r="E2707" s="27"/>
      <c r="F2707" s="29">
        <v>-1</v>
      </c>
      <c r="G2707" s="23" t="s">
        <v>164</v>
      </c>
      <c r="H2707" s="21">
        <f t="shared" si="302"/>
        <v>11676</v>
      </c>
      <c r="I2707" s="23">
        <f t="shared" si="303"/>
        <v>11677</v>
      </c>
      <c r="J2707" s="71" t="s">
        <v>420</v>
      </c>
      <c r="K2707" s="70">
        <f t="shared" si="304"/>
        <v>855</v>
      </c>
      <c r="L2707" s="34" t="s">
        <v>104</v>
      </c>
      <c r="N2707" s="34" t="s">
        <v>350</v>
      </c>
    </row>
    <row r="2708" spans="1:14" ht="15" hidden="1" customHeight="1" outlineLevel="2" x14ac:dyDescent="0.25">
      <c r="A2708" s="34"/>
      <c r="B2708" s="33" t="str">
        <f t="shared" si="299"/>
        <v>Current Angle- Circuit 72</v>
      </c>
      <c r="C2708" s="34">
        <f t="shared" si="300"/>
        <v>72</v>
      </c>
      <c r="D2708" s="28">
        <f t="shared" si="301"/>
        <v>6415</v>
      </c>
      <c r="E2708" s="27"/>
      <c r="F2708" s="29">
        <v>-1</v>
      </c>
      <c r="G2708" s="23" t="s">
        <v>164</v>
      </c>
      <c r="H2708" s="21">
        <f t="shared" si="302"/>
        <v>11678</v>
      </c>
      <c r="I2708" s="23">
        <f t="shared" si="303"/>
        <v>11679</v>
      </c>
      <c r="J2708" s="71" t="s">
        <v>420</v>
      </c>
      <c r="K2708" s="70">
        <f t="shared" si="304"/>
        <v>856</v>
      </c>
      <c r="L2708" s="34" t="s">
        <v>104</v>
      </c>
      <c r="N2708" s="34" t="s">
        <v>350</v>
      </c>
    </row>
    <row r="2709" spans="1:14" ht="15" hidden="1" customHeight="1" outlineLevel="2" x14ac:dyDescent="0.25">
      <c r="A2709" s="34"/>
      <c r="B2709" s="33" t="str">
        <f t="shared" si="299"/>
        <v>Current Angle- Circuit 73</v>
      </c>
      <c r="C2709" s="34">
        <f t="shared" si="300"/>
        <v>73</v>
      </c>
      <c r="D2709" s="28">
        <f t="shared" si="301"/>
        <v>6416</v>
      </c>
      <c r="E2709" s="27"/>
      <c r="F2709" s="29">
        <v>-1</v>
      </c>
      <c r="G2709" s="23" t="s">
        <v>164</v>
      </c>
      <c r="H2709" s="21">
        <f t="shared" si="302"/>
        <v>11680</v>
      </c>
      <c r="I2709" s="23">
        <f t="shared" si="303"/>
        <v>11681</v>
      </c>
      <c r="J2709" s="71" t="s">
        <v>420</v>
      </c>
      <c r="K2709" s="70">
        <f t="shared" si="304"/>
        <v>857</v>
      </c>
      <c r="L2709" s="34" t="s">
        <v>104</v>
      </c>
      <c r="N2709" s="34" t="s">
        <v>350</v>
      </c>
    </row>
    <row r="2710" spans="1:14" ht="15" hidden="1" customHeight="1" outlineLevel="2" x14ac:dyDescent="0.25">
      <c r="A2710" s="34"/>
      <c r="B2710" s="33" t="str">
        <f t="shared" si="299"/>
        <v>Current Angle- Circuit 74</v>
      </c>
      <c r="C2710" s="34">
        <f t="shared" si="300"/>
        <v>74</v>
      </c>
      <c r="D2710" s="28">
        <f t="shared" si="301"/>
        <v>6417</v>
      </c>
      <c r="E2710" s="27"/>
      <c r="F2710" s="29">
        <v>-1</v>
      </c>
      <c r="G2710" s="23" t="s">
        <v>164</v>
      </c>
      <c r="H2710" s="21">
        <f t="shared" si="302"/>
        <v>11682</v>
      </c>
      <c r="I2710" s="23">
        <f t="shared" si="303"/>
        <v>11683</v>
      </c>
      <c r="J2710" s="71" t="s">
        <v>420</v>
      </c>
      <c r="K2710" s="70">
        <f t="shared" si="304"/>
        <v>858</v>
      </c>
      <c r="L2710" s="34" t="s">
        <v>104</v>
      </c>
      <c r="N2710" s="34" t="s">
        <v>350</v>
      </c>
    </row>
    <row r="2711" spans="1:14" ht="15" hidden="1" customHeight="1" outlineLevel="2" x14ac:dyDescent="0.25">
      <c r="A2711" s="34"/>
      <c r="B2711" s="33" t="str">
        <f t="shared" si="299"/>
        <v>Current Angle- Circuit 75</v>
      </c>
      <c r="C2711" s="34">
        <f t="shared" si="300"/>
        <v>75</v>
      </c>
      <c r="D2711" s="28">
        <f t="shared" si="301"/>
        <v>6418</v>
      </c>
      <c r="E2711" s="27"/>
      <c r="F2711" s="29">
        <v>-1</v>
      </c>
      <c r="G2711" s="23" t="s">
        <v>164</v>
      </c>
      <c r="H2711" s="21">
        <f t="shared" si="302"/>
        <v>11684</v>
      </c>
      <c r="I2711" s="23">
        <f t="shared" si="303"/>
        <v>11685</v>
      </c>
      <c r="J2711" s="71" t="s">
        <v>420</v>
      </c>
      <c r="K2711" s="70">
        <f t="shared" si="304"/>
        <v>859</v>
      </c>
      <c r="L2711" s="34" t="s">
        <v>104</v>
      </c>
      <c r="N2711" s="34" t="s">
        <v>350</v>
      </c>
    </row>
    <row r="2712" spans="1:14" ht="15" hidden="1" customHeight="1" outlineLevel="2" x14ac:dyDescent="0.25">
      <c r="A2712" s="34"/>
      <c r="B2712" s="33" t="str">
        <f t="shared" si="299"/>
        <v>Current Angle- Circuit 76</v>
      </c>
      <c r="C2712" s="34">
        <f t="shared" si="300"/>
        <v>76</v>
      </c>
      <c r="D2712" s="28">
        <f t="shared" si="301"/>
        <v>6419</v>
      </c>
      <c r="E2712" s="27"/>
      <c r="F2712" s="29">
        <v>-1</v>
      </c>
      <c r="G2712" s="23" t="s">
        <v>164</v>
      </c>
      <c r="H2712" s="21">
        <f t="shared" si="302"/>
        <v>11686</v>
      </c>
      <c r="I2712" s="23">
        <f t="shared" si="303"/>
        <v>11687</v>
      </c>
      <c r="J2712" s="71" t="s">
        <v>420</v>
      </c>
      <c r="K2712" s="70">
        <f t="shared" si="304"/>
        <v>860</v>
      </c>
      <c r="L2712" s="34" t="s">
        <v>104</v>
      </c>
      <c r="N2712" s="34" t="s">
        <v>350</v>
      </c>
    </row>
    <row r="2713" spans="1:14" ht="15" hidden="1" customHeight="1" outlineLevel="2" x14ac:dyDescent="0.25">
      <c r="A2713" s="34"/>
      <c r="B2713" s="33" t="str">
        <f t="shared" si="299"/>
        <v>Current Angle- Circuit 77</v>
      </c>
      <c r="C2713" s="34">
        <f t="shared" si="300"/>
        <v>77</v>
      </c>
      <c r="D2713" s="28">
        <f t="shared" si="301"/>
        <v>6420</v>
      </c>
      <c r="E2713" s="27"/>
      <c r="F2713" s="29">
        <v>-1</v>
      </c>
      <c r="G2713" s="23" t="s">
        <v>164</v>
      </c>
      <c r="H2713" s="21">
        <f t="shared" si="302"/>
        <v>11688</v>
      </c>
      <c r="I2713" s="23">
        <f t="shared" si="303"/>
        <v>11689</v>
      </c>
      <c r="J2713" s="71" t="s">
        <v>420</v>
      </c>
      <c r="K2713" s="70">
        <f t="shared" si="304"/>
        <v>861</v>
      </c>
      <c r="L2713" s="34" t="s">
        <v>104</v>
      </c>
      <c r="N2713" s="34" t="s">
        <v>350</v>
      </c>
    </row>
    <row r="2714" spans="1:14" ht="15" hidden="1" customHeight="1" outlineLevel="2" x14ac:dyDescent="0.25">
      <c r="A2714" s="34"/>
      <c r="B2714" s="33" t="str">
        <f t="shared" si="299"/>
        <v>Current Angle- Circuit 78</v>
      </c>
      <c r="C2714" s="34">
        <f t="shared" si="300"/>
        <v>78</v>
      </c>
      <c r="D2714" s="28">
        <f t="shared" si="301"/>
        <v>6421</v>
      </c>
      <c r="E2714" s="27"/>
      <c r="F2714" s="29">
        <v>-1</v>
      </c>
      <c r="G2714" s="23" t="s">
        <v>164</v>
      </c>
      <c r="H2714" s="21">
        <f t="shared" si="302"/>
        <v>11690</v>
      </c>
      <c r="I2714" s="23">
        <f t="shared" si="303"/>
        <v>11691</v>
      </c>
      <c r="J2714" s="71" t="s">
        <v>420</v>
      </c>
      <c r="K2714" s="70">
        <f t="shared" si="304"/>
        <v>862</v>
      </c>
      <c r="L2714" s="34" t="s">
        <v>104</v>
      </c>
      <c r="N2714" s="34" t="s">
        <v>350</v>
      </c>
    </row>
    <row r="2715" spans="1:14" ht="15" hidden="1" customHeight="1" outlineLevel="2" x14ac:dyDescent="0.25">
      <c r="A2715" s="34"/>
      <c r="B2715" s="33" t="str">
        <f t="shared" si="299"/>
        <v>Current Angle- Circuit 79</v>
      </c>
      <c r="C2715" s="34">
        <f t="shared" si="300"/>
        <v>79</v>
      </c>
      <c r="D2715" s="28">
        <f t="shared" si="301"/>
        <v>6422</v>
      </c>
      <c r="E2715" s="27"/>
      <c r="F2715" s="29">
        <v>-1</v>
      </c>
      <c r="G2715" s="23" t="s">
        <v>164</v>
      </c>
      <c r="H2715" s="21">
        <f t="shared" si="302"/>
        <v>11692</v>
      </c>
      <c r="I2715" s="23">
        <f t="shared" si="303"/>
        <v>11693</v>
      </c>
      <c r="J2715" s="71" t="s">
        <v>420</v>
      </c>
      <c r="K2715" s="70">
        <f t="shared" si="304"/>
        <v>863</v>
      </c>
      <c r="L2715" s="34" t="s">
        <v>104</v>
      </c>
      <c r="N2715" s="34" t="s">
        <v>350</v>
      </c>
    </row>
    <row r="2716" spans="1:14" ht="15" hidden="1" customHeight="1" outlineLevel="2" x14ac:dyDescent="0.25">
      <c r="A2716" s="34"/>
      <c r="B2716" s="33" t="str">
        <f t="shared" si="299"/>
        <v>Current Angle- Circuit 80</v>
      </c>
      <c r="C2716" s="34">
        <f t="shared" si="300"/>
        <v>80</v>
      </c>
      <c r="D2716" s="28">
        <f t="shared" si="301"/>
        <v>6423</v>
      </c>
      <c r="E2716" s="27"/>
      <c r="F2716" s="29">
        <v>-1</v>
      </c>
      <c r="G2716" s="23" t="s">
        <v>164</v>
      </c>
      <c r="H2716" s="21">
        <f t="shared" si="302"/>
        <v>11694</v>
      </c>
      <c r="I2716" s="23">
        <f t="shared" si="303"/>
        <v>11695</v>
      </c>
      <c r="J2716" s="71" t="s">
        <v>420</v>
      </c>
      <c r="K2716" s="70">
        <f t="shared" si="304"/>
        <v>864</v>
      </c>
      <c r="L2716" s="34" t="s">
        <v>104</v>
      </c>
      <c r="N2716" s="34" t="s">
        <v>350</v>
      </c>
    </row>
    <row r="2717" spans="1:14" ht="15" hidden="1" customHeight="1" outlineLevel="2" x14ac:dyDescent="0.25">
      <c r="A2717" s="34"/>
      <c r="B2717" s="33" t="str">
        <f t="shared" si="299"/>
        <v>Current Angle- Circuit 81</v>
      </c>
      <c r="C2717" s="34">
        <f t="shared" si="300"/>
        <v>81</v>
      </c>
      <c r="D2717" s="28">
        <f t="shared" si="301"/>
        <v>6424</v>
      </c>
      <c r="E2717" s="27"/>
      <c r="F2717" s="29">
        <v>-1</v>
      </c>
      <c r="G2717" s="23" t="s">
        <v>164</v>
      </c>
      <c r="H2717" s="21">
        <f t="shared" si="302"/>
        <v>11696</v>
      </c>
      <c r="I2717" s="23">
        <f t="shared" si="303"/>
        <v>11697</v>
      </c>
      <c r="J2717" s="71" t="s">
        <v>420</v>
      </c>
      <c r="K2717" s="70">
        <f t="shared" si="304"/>
        <v>865</v>
      </c>
      <c r="L2717" s="34" t="s">
        <v>104</v>
      </c>
      <c r="N2717" s="34" t="s">
        <v>350</v>
      </c>
    </row>
    <row r="2718" spans="1:14" ht="15" hidden="1" customHeight="1" outlineLevel="2" x14ac:dyDescent="0.25">
      <c r="A2718" s="34"/>
      <c r="B2718" s="33" t="str">
        <f t="shared" si="299"/>
        <v>Current Angle- Circuit 82</v>
      </c>
      <c r="C2718" s="34">
        <f t="shared" si="300"/>
        <v>82</v>
      </c>
      <c r="D2718" s="28">
        <f t="shared" si="301"/>
        <v>6425</v>
      </c>
      <c r="E2718" s="27"/>
      <c r="F2718" s="29">
        <v>-1</v>
      </c>
      <c r="G2718" s="23" t="s">
        <v>164</v>
      </c>
      <c r="H2718" s="21">
        <f t="shared" si="302"/>
        <v>11698</v>
      </c>
      <c r="I2718" s="23">
        <f t="shared" si="303"/>
        <v>11699</v>
      </c>
      <c r="J2718" s="71" t="s">
        <v>420</v>
      </c>
      <c r="K2718" s="70">
        <f t="shared" si="304"/>
        <v>866</v>
      </c>
      <c r="L2718" s="34" t="s">
        <v>104</v>
      </c>
      <c r="N2718" s="34" t="s">
        <v>350</v>
      </c>
    </row>
    <row r="2719" spans="1:14" ht="15" hidden="1" customHeight="1" outlineLevel="2" x14ac:dyDescent="0.25">
      <c r="A2719" s="34"/>
      <c r="B2719" s="33" t="str">
        <f t="shared" si="299"/>
        <v>Current Angle- Circuit 83</v>
      </c>
      <c r="C2719" s="34">
        <f t="shared" si="300"/>
        <v>83</v>
      </c>
      <c r="D2719" s="28">
        <f t="shared" si="301"/>
        <v>6426</v>
      </c>
      <c r="E2719" s="27"/>
      <c r="F2719" s="29">
        <v>-1</v>
      </c>
      <c r="G2719" s="23" t="s">
        <v>164</v>
      </c>
      <c r="H2719" s="21">
        <f t="shared" si="302"/>
        <v>11700</v>
      </c>
      <c r="I2719" s="23">
        <f t="shared" si="303"/>
        <v>11701</v>
      </c>
      <c r="J2719" s="71" t="s">
        <v>420</v>
      </c>
      <c r="K2719" s="70">
        <f t="shared" si="304"/>
        <v>867</v>
      </c>
      <c r="L2719" s="34" t="s">
        <v>104</v>
      </c>
      <c r="N2719" s="34" t="s">
        <v>350</v>
      </c>
    </row>
    <row r="2720" spans="1:14" ht="15" hidden="1" customHeight="1" outlineLevel="2" x14ac:dyDescent="0.25">
      <c r="A2720" s="34"/>
      <c r="B2720" s="33" t="str">
        <f t="shared" si="299"/>
        <v>Current Angle- Circuit 84</v>
      </c>
      <c r="C2720" s="34">
        <f t="shared" si="300"/>
        <v>84</v>
      </c>
      <c r="D2720" s="28">
        <f t="shared" si="301"/>
        <v>6427</v>
      </c>
      <c r="E2720" s="27"/>
      <c r="F2720" s="29">
        <v>-1</v>
      </c>
      <c r="G2720" s="23" t="s">
        <v>164</v>
      </c>
      <c r="H2720" s="21">
        <f t="shared" si="302"/>
        <v>11702</v>
      </c>
      <c r="I2720" s="23">
        <f t="shared" si="303"/>
        <v>11703</v>
      </c>
      <c r="J2720" s="71" t="s">
        <v>420</v>
      </c>
      <c r="K2720" s="70">
        <f t="shared" si="304"/>
        <v>868</v>
      </c>
      <c r="L2720" s="34" t="s">
        <v>104</v>
      </c>
      <c r="N2720" s="34" t="s">
        <v>350</v>
      </c>
    </row>
    <row r="2721" spans="1:16" ht="15" hidden="1" customHeight="1" outlineLevel="2" x14ac:dyDescent="0.25">
      <c r="A2721" s="34"/>
      <c r="B2721" s="33" t="str">
        <f t="shared" si="299"/>
        <v>Current Angle- Circuit 85</v>
      </c>
      <c r="C2721" s="34">
        <f t="shared" si="300"/>
        <v>85</v>
      </c>
      <c r="D2721" s="28">
        <f t="shared" si="301"/>
        <v>6428</v>
      </c>
      <c r="E2721" s="27"/>
      <c r="F2721" s="29">
        <v>-1</v>
      </c>
      <c r="G2721" s="23" t="s">
        <v>164</v>
      </c>
      <c r="H2721" s="21">
        <f t="shared" si="302"/>
        <v>11704</v>
      </c>
      <c r="I2721" s="23">
        <f t="shared" si="303"/>
        <v>11705</v>
      </c>
      <c r="J2721" s="71" t="s">
        <v>420</v>
      </c>
      <c r="K2721" s="70">
        <f t="shared" si="304"/>
        <v>869</v>
      </c>
      <c r="L2721" s="34" t="s">
        <v>104</v>
      </c>
      <c r="N2721" s="34" t="s">
        <v>350</v>
      </c>
    </row>
    <row r="2722" spans="1:16" ht="15" hidden="1" customHeight="1" outlineLevel="2" x14ac:dyDescent="0.25">
      <c r="A2722" s="34"/>
      <c r="B2722" s="33" t="str">
        <f t="shared" si="299"/>
        <v>Current Angle- Circuit 86</v>
      </c>
      <c r="C2722" s="34">
        <f t="shared" si="300"/>
        <v>86</v>
      </c>
      <c r="D2722" s="28">
        <f t="shared" si="301"/>
        <v>6429</v>
      </c>
      <c r="E2722" s="27"/>
      <c r="F2722" s="29">
        <v>-1</v>
      </c>
      <c r="G2722" s="23" t="s">
        <v>164</v>
      </c>
      <c r="H2722" s="21">
        <f t="shared" si="302"/>
        <v>11706</v>
      </c>
      <c r="I2722" s="23">
        <f t="shared" si="303"/>
        <v>11707</v>
      </c>
      <c r="J2722" s="71" t="s">
        <v>420</v>
      </c>
      <c r="K2722" s="70">
        <f t="shared" si="304"/>
        <v>870</v>
      </c>
      <c r="L2722" s="34" t="s">
        <v>104</v>
      </c>
      <c r="N2722" s="34" t="s">
        <v>350</v>
      </c>
    </row>
    <row r="2723" spans="1:16" ht="15" hidden="1" customHeight="1" outlineLevel="2" x14ac:dyDescent="0.25">
      <c r="A2723" s="34"/>
      <c r="B2723" s="33" t="str">
        <f t="shared" si="299"/>
        <v>Current Angle- Circuit 87</v>
      </c>
      <c r="C2723" s="34">
        <f t="shared" si="300"/>
        <v>87</v>
      </c>
      <c r="D2723" s="28">
        <f t="shared" si="301"/>
        <v>6430</v>
      </c>
      <c r="E2723" s="27"/>
      <c r="F2723" s="29">
        <v>-1</v>
      </c>
      <c r="G2723" s="23" t="s">
        <v>164</v>
      </c>
      <c r="H2723" s="21">
        <f t="shared" si="302"/>
        <v>11708</v>
      </c>
      <c r="I2723" s="23">
        <f t="shared" si="303"/>
        <v>11709</v>
      </c>
      <c r="J2723" s="71" t="s">
        <v>420</v>
      </c>
      <c r="K2723" s="70">
        <f t="shared" si="304"/>
        <v>871</v>
      </c>
      <c r="L2723" s="34" t="s">
        <v>104</v>
      </c>
      <c r="N2723" s="34" t="s">
        <v>350</v>
      </c>
    </row>
    <row r="2724" spans="1:16" ht="15" hidden="1" customHeight="1" outlineLevel="2" x14ac:dyDescent="0.25">
      <c r="A2724" s="34"/>
      <c r="B2724" s="33" t="str">
        <f t="shared" si="299"/>
        <v>Current Angle- Circuit 88</v>
      </c>
      <c r="C2724" s="34">
        <f t="shared" si="300"/>
        <v>88</v>
      </c>
      <c r="D2724" s="28">
        <f t="shared" si="301"/>
        <v>6431</v>
      </c>
      <c r="E2724" s="27"/>
      <c r="F2724" s="29">
        <v>-1</v>
      </c>
      <c r="G2724" s="23" t="s">
        <v>164</v>
      </c>
      <c r="H2724" s="21">
        <f t="shared" si="302"/>
        <v>11710</v>
      </c>
      <c r="I2724" s="23">
        <f t="shared" si="303"/>
        <v>11711</v>
      </c>
      <c r="J2724" s="71" t="s">
        <v>420</v>
      </c>
      <c r="K2724" s="70">
        <f t="shared" si="304"/>
        <v>872</v>
      </c>
      <c r="L2724" s="34" t="s">
        <v>104</v>
      </c>
      <c r="N2724" s="34" t="s">
        <v>350</v>
      </c>
    </row>
    <row r="2725" spans="1:16" ht="15" hidden="1" customHeight="1" outlineLevel="2" x14ac:dyDescent="0.25">
      <c r="A2725" s="34"/>
      <c r="B2725" s="33" t="str">
        <f t="shared" si="299"/>
        <v>Current Angle- Circuit 89</v>
      </c>
      <c r="C2725" s="34">
        <f t="shared" si="300"/>
        <v>89</v>
      </c>
      <c r="D2725" s="28">
        <f t="shared" si="301"/>
        <v>6432</v>
      </c>
      <c r="E2725" s="27"/>
      <c r="F2725" s="29">
        <v>-1</v>
      </c>
      <c r="G2725" s="23" t="s">
        <v>164</v>
      </c>
      <c r="H2725" s="21">
        <f t="shared" si="302"/>
        <v>11712</v>
      </c>
      <c r="I2725" s="23">
        <f t="shared" si="303"/>
        <v>11713</v>
      </c>
      <c r="J2725" s="71" t="s">
        <v>420</v>
      </c>
      <c r="K2725" s="70">
        <f t="shared" si="304"/>
        <v>873</v>
      </c>
      <c r="L2725" s="34" t="s">
        <v>104</v>
      </c>
      <c r="N2725" s="34" t="s">
        <v>350</v>
      </c>
    </row>
    <row r="2726" spans="1:16" ht="15" hidden="1" customHeight="1" outlineLevel="2" x14ac:dyDescent="0.25">
      <c r="A2726" s="34"/>
      <c r="B2726" s="33" t="str">
        <f t="shared" si="299"/>
        <v>Current Angle- Circuit 90</v>
      </c>
      <c r="C2726" s="34">
        <f t="shared" si="300"/>
        <v>90</v>
      </c>
      <c r="D2726" s="28">
        <f t="shared" si="301"/>
        <v>6433</v>
      </c>
      <c r="E2726" s="27"/>
      <c r="F2726" s="29">
        <v>-1</v>
      </c>
      <c r="G2726" s="23" t="s">
        <v>164</v>
      </c>
      <c r="H2726" s="21">
        <f t="shared" si="302"/>
        <v>11714</v>
      </c>
      <c r="I2726" s="23">
        <f t="shared" si="303"/>
        <v>11715</v>
      </c>
      <c r="J2726" s="71" t="s">
        <v>420</v>
      </c>
      <c r="K2726" s="70">
        <f t="shared" si="304"/>
        <v>874</v>
      </c>
      <c r="L2726" s="34" t="s">
        <v>104</v>
      </c>
      <c r="N2726" s="34" t="s">
        <v>350</v>
      </c>
    </row>
    <row r="2727" spans="1:16" ht="15" hidden="1" customHeight="1" outlineLevel="2" x14ac:dyDescent="0.25">
      <c r="A2727" s="34"/>
      <c r="B2727" s="33" t="str">
        <f t="shared" si="299"/>
        <v>Current Angle- Circuit 91</v>
      </c>
      <c r="C2727" s="34">
        <f t="shared" si="300"/>
        <v>91</v>
      </c>
      <c r="D2727" s="28">
        <f t="shared" si="301"/>
        <v>6434</v>
      </c>
      <c r="E2727" s="27"/>
      <c r="F2727" s="29">
        <v>-1</v>
      </c>
      <c r="G2727" s="23" t="s">
        <v>164</v>
      </c>
      <c r="H2727" s="21">
        <f t="shared" si="302"/>
        <v>11716</v>
      </c>
      <c r="I2727" s="23">
        <f t="shared" si="303"/>
        <v>11717</v>
      </c>
      <c r="J2727" s="71" t="s">
        <v>420</v>
      </c>
      <c r="K2727" s="70">
        <f t="shared" si="304"/>
        <v>875</v>
      </c>
      <c r="L2727" s="34" t="s">
        <v>104</v>
      </c>
      <c r="N2727" s="34" t="s">
        <v>350</v>
      </c>
    </row>
    <row r="2728" spans="1:16" ht="15" hidden="1" customHeight="1" outlineLevel="2" x14ac:dyDescent="0.25">
      <c r="A2728" s="34"/>
      <c r="B2728" s="33" t="str">
        <f t="shared" si="299"/>
        <v>Current Angle- Circuit 92</v>
      </c>
      <c r="C2728" s="34">
        <f t="shared" si="300"/>
        <v>92</v>
      </c>
      <c r="D2728" s="28">
        <f t="shared" si="301"/>
        <v>6435</v>
      </c>
      <c r="E2728" s="27"/>
      <c r="F2728" s="29">
        <v>-1</v>
      </c>
      <c r="G2728" s="23" t="s">
        <v>164</v>
      </c>
      <c r="H2728" s="21">
        <f t="shared" si="302"/>
        <v>11718</v>
      </c>
      <c r="I2728" s="23">
        <f t="shared" si="303"/>
        <v>11719</v>
      </c>
      <c r="J2728" s="71" t="s">
        <v>420</v>
      </c>
      <c r="K2728" s="70">
        <f t="shared" si="304"/>
        <v>876</v>
      </c>
      <c r="L2728" s="34" t="s">
        <v>104</v>
      </c>
      <c r="N2728" s="34" t="s">
        <v>350</v>
      </c>
    </row>
    <row r="2729" spans="1:16" ht="15" hidden="1" customHeight="1" outlineLevel="2" x14ac:dyDescent="0.25">
      <c r="A2729" s="34"/>
      <c r="B2729" s="33" t="str">
        <f t="shared" si="299"/>
        <v>Current Angle- Circuit 93</v>
      </c>
      <c r="C2729" s="34">
        <f t="shared" si="300"/>
        <v>93</v>
      </c>
      <c r="D2729" s="28">
        <f t="shared" si="301"/>
        <v>6436</v>
      </c>
      <c r="E2729" s="27"/>
      <c r="F2729" s="29">
        <v>-1</v>
      </c>
      <c r="G2729" s="23" t="s">
        <v>164</v>
      </c>
      <c r="H2729" s="21">
        <f t="shared" si="302"/>
        <v>11720</v>
      </c>
      <c r="I2729" s="23">
        <f t="shared" si="303"/>
        <v>11721</v>
      </c>
      <c r="J2729" s="71" t="s">
        <v>420</v>
      </c>
      <c r="K2729" s="70">
        <f t="shared" si="304"/>
        <v>877</v>
      </c>
      <c r="L2729" s="34" t="s">
        <v>104</v>
      </c>
      <c r="N2729" s="34" t="s">
        <v>350</v>
      </c>
    </row>
    <row r="2730" spans="1:16" ht="15.75" hidden="1" customHeight="1" outlineLevel="2" x14ac:dyDescent="0.25">
      <c r="B2730" s="33" t="str">
        <f t="shared" si="299"/>
        <v>Current Angle- Circuit 94</v>
      </c>
      <c r="C2730" s="34">
        <f t="shared" si="300"/>
        <v>94</v>
      </c>
      <c r="D2730" s="28">
        <f t="shared" si="301"/>
        <v>6437</v>
      </c>
      <c r="E2730" s="27"/>
      <c r="F2730" s="29">
        <v>-1</v>
      </c>
      <c r="G2730" s="23" t="s">
        <v>164</v>
      </c>
      <c r="H2730" s="21">
        <f t="shared" si="302"/>
        <v>11722</v>
      </c>
      <c r="I2730" s="23">
        <f t="shared" si="303"/>
        <v>11723</v>
      </c>
      <c r="J2730" s="71" t="s">
        <v>420</v>
      </c>
      <c r="K2730" s="70">
        <f t="shared" si="304"/>
        <v>878</v>
      </c>
      <c r="L2730" s="34" t="s">
        <v>104</v>
      </c>
      <c r="N2730" s="34" t="s">
        <v>350</v>
      </c>
    </row>
    <row r="2731" spans="1:16" ht="15.75" hidden="1" customHeight="1" outlineLevel="2" x14ac:dyDescent="0.25">
      <c r="B2731" s="33" t="str">
        <f t="shared" si="299"/>
        <v>Current Angle- Circuit 95</v>
      </c>
      <c r="C2731" s="34">
        <f t="shared" si="300"/>
        <v>95</v>
      </c>
      <c r="D2731" s="28">
        <f t="shared" si="301"/>
        <v>6438</v>
      </c>
      <c r="E2731" s="27"/>
      <c r="F2731" s="29">
        <v>-1</v>
      </c>
      <c r="G2731" s="23" t="s">
        <v>164</v>
      </c>
      <c r="H2731" s="21">
        <f t="shared" si="302"/>
        <v>11724</v>
      </c>
      <c r="I2731" s="23">
        <f t="shared" si="303"/>
        <v>11725</v>
      </c>
      <c r="J2731" s="71" t="s">
        <v>420</v>
      </c>
      <c r="K2731" s="70">
        <f t="shared" si="304"/>
        <v>879</v>
      </c>
      <c r="L2731" s="34" t="s">
        <v>104</v>
      </c>
      <c r="N2731" s="34" t="s">
        <v>350</v>
      </c>
    </row>
    <row r="2732" spans="1:16" ht="15.75" hidden="1" customHeight="1" outlineLevel="2" x14ac:dyDescent="0.25">
      <c r="B2732" s="33" t="str">
        <f t="shared" si="299"/>
        <v>Current Angle- Circuit 96</v>
      </c>
      <c r="C2732" s="34">
        <f t="shared" si="300"/>
        <v>96</v>
      </c>
      <c r="D2732" s="28">
        <f t="shared" si="301"/>
        <v>6439</v>
      </c>
      <c r="E2732" s="27"/>
      <c r="F2732" s="29">
        <v>-1</v>
      </c>
      <c r="G2732" s="23" t="s">
        <v>164</v>
      </c>
      <c r="H2732" s="21">
        <f t="shared" si="302"/>
        <v>11726</v>
      </c>
      <c r="I2732" s="23">
        <f t="shared" si="303"/>
        <v>11727</v>
      </c>
      <c r="J2732" s="71" t="s">
        <v>420</v>
      </c>
      <c r="K2732" s="70">
        <f t="shared" si="304"/>
        <v>880</v>
      </c>
      <c r="L2732" s="34" t="s">
        <v>104</v>
      </c>
      <c r="N2732" s="34" t="s">
        <v>350</v>
      </c>
    </row>
    <row r="2733" spans="1:16" outlineLevel="1" collapsed="1" x14ac:dyDescent="0.25">
      <c r="D2733" s="28"/>
      <c r="E2733" s="27"/>
      <c r="F2733" s="29"/>
    </row>
    <row r="2734" spans="1:16" s="63" customFormat="1" outlineLevel="1" x14ac:dyDescent="0.25">
      <c r="A2734" s="65"/>
      <c r="B2734" s="33" t="s">
        <v>19</v>
      </c>
      <c r="C2734" s="33"/>
      <c r="D2734" s="28">
        <f>E2636+1</f>
        <v>6440</v>
      </c>
      <c r="E2734" s="27">
        <f>D2830</f>
        <v>6535</v>
      </c>
      <c r="F2734" s="29">
        <v>-1</v>
      </c>
      <c r="G2734" s="23" t="s">
        <v>144</v>
      </c>
      <c r="H2734" s="21">
        <f>I2636+1</f>
        <v>11728</v>
      </c>
      <c r="I2734" s="23">
        <f>I2830</f>
        <v>11919</v>
      </c>
      <c r="J2734" s="71" t="s">
        <v>420</v>
      </c>
      <c r="K2734" s="70" t="s">
        <v>435</v>
      </c>
      <c r="L2734" s="34" t="s">
        <v>104</v>
      </c>
      <c r="M2734" s="34"/>
      <c r="N2734" s="34" t="s">
        <v>348</v>
      </c>
      <c r="O2734" s="34"/>
      <c r="P2734" s="33"/>
    </row>
    <row r="2735" spans="1:16" ht="15.75" hidden="1" customHeight="1" outlineLevel="2" x14ac:dyDescent="0.25">
      <c r="B2735" s="33" t="str">
        <f>CONCATENATE("Percent THD - Circuit ",C2735)</f>
        <v>Percent THD - Circuit 1</v>
      </c>
      <c r="C2735" s="34">
        <v>1</v>
      </c>
      <c r="D2735" s="28">
        <f>D2734</f>
        <v>6440</v>
      </c>
      <c r="E2735" s="27"/>
      <c r="F2735" s="29">
        <v>-1</v>
      </c>
      <c r="G2735" s="23" t="s">
        <v>144</v>
      </c>
      <c r="H2735" s="21">
        <f>H2734</f>
        <v>11728</v>
      </c>
      <c r="I2735" s="23">
        <f>+H2735+1</f>
        <v>11729</v>
      </c>
      <c r="J2735" s="71" t="s">
        <v>420</v>
      </c>
      <c r="K2735" s="70">
        <f>K2732+1</f>
        <v>881</v>
      </c>
      <c r="L2735" s="34" t="s">
        <v>104</v>
      </c>
      <c r="N2735" s="34" t="s">
        <v>348</v>
      </c>
    </row>
    <row r="2736" spans="1:16" ht="15.75" hidden="1" customHeight="1" outlineLevel="2" x14ac:dyDescent="0.25">
      <c r="B2736" s="33" t="str">
        <f t="shared" ref="B2736:B2799" si="305">CONCATENATE("Percent THD - Circuit ",C2736)</f>
        <v>Percent THD - Circuit 2</v>
      </c>
      <c r="C2736" s="34">
        <f t="shared" ref="C2736:C2767" si="306">C2735+1</f>
        <v>2</v>
      </c>
      <c r="D2736" s="28">
        <f t="shared" ref="D2736:D2767" si="307">D2735+1</f>
        <v>6441</v>
      </c>
      <c r="E2736" s="27"/>
      <c r="F2736" s="29">
        <v>-1</v>
      </c>
      <c r="G2736" s="23" t="s">
        <v>144</v>
      </c>
      <c r="H2736" s="21">
        <f>I2735+1</f>
        <v>11730</v>
      </c>
      <c r="I2736" s="23">
        <f>+H2736+1</f>
        <v>11731</v>
      </c>
      <c r="J2736" s="71" t="s">
        <v>420</v>
      </c>
      <c r="K2736" s="70">
        <f>K2735+1</f>
        <v>882</v>
      </c>
      <c r="L2736" s="34" t="s">
        <v>104</v>
      </c>
      <c r="N2736" s="34" t="s">
        <v>348</v>
      </c>
    </row>
    <row r="2737" spans="1:14" ht="15.75" hidden="1" customHeight="1" outlineLevel="2" x14ac:dyDescent="0.25">
      <c r="B2737" s="33" t="str">
        <f t="shared" si="305"/>
        <v>Percent THD - Circuit 3</v>
      </c>
      <c r="C2737" s="34">
        <f t="shared" si="306"/>
        <v>3</v>
      </c>
      <c r="D2737" s="28">
        <f t="shared" si="307"/>
        <v>6442</v>
      </c>
      <c r="E2737" s="27"/>
      <c r="F2737" s="29">
        <v>-1</v>
      </c>
      <c r="G2737" s="23" t="s">
        <v>144</v>
      </c>
      <c r="H2737" s="21">
        <f t="shared" ref="H2737:H2800" si="308">I2736+1</f>
        <v>11732</v>
      </c>
      <c r="I2737" s="23">
        <f t="shared" ref="I2737:I2800" si="309">+H2737+1</f>
        <v>11733</v>
      </c>
      <c r="J2737" s="71" t="s">
        <v>420</v>
      </c>
      <c r="K2737" s="70">
        <f t="shared" ref="K2737:K2800" si="310">K2736+1</f>
        <v>883</v>
      </c>
      <c r="L2737" s="34" t="s">
        <v>104</v>
      </c>
      <c r="N2737" s="34" t="s">
        <v>348</v>
      </c>
    </row>
    <row r="2738" spans="1:14" ht="15.75" hidden="1" customHeight="1" outlineLevel="2" x14ac:dyDescent="0.25">
      <c r="B2738" s="33" t="str">
        <f t="shared" si="305"/>
        <v>Percent THD - Circuit 4</v>
      </c>
      <c r="C2738" s="34">
        <f t="shared" si="306"/>
        <v>4</v>
      </c>
      <c r="D2738" s="28">
        <f t="shared" si="307"/>
        <v>6443</v>
      </c>
      <c r="E2738" s="27"/>
      <c r="F2738" s="29">
        <v>-1</v>
      </c>
      <c r="G2738" s="23" t="s">
        <v>144</v>
      </c>
      <c r="H2738" s="21">
        <f t="shared" si="308"/>
        <v>11734</v>
      </c>
      <c r="I2738" s="23">
        <f t="shared" si="309"/>
        <v>11735</v>
      </c>
      <c r="J2738" s="71" t="s">
        <v>420</v>
      </c>
      <c r="K2738" s="70">
        <f t="shared" si="310"/>
        <v>884</v>
      </c>
      <c r="L2738" s="34" t="s">
        <v>104</v>
      </c>
      <c r="N2738" s="34" t="s">
        <v>348</v>
      </c>
    </row>
    <row r="2739" spans="1:14" ht="15.75" hidden="1" customHeight="1" outlineLevel="2" x14ac:dyDescent="0.25">
      <c r="B2739" s="33" t="str">
        <f t="shared" si="305"/>
        <v>Percent THD - Circuit 5</v>
      </c>
      <c r="C2739" s="34">
        <f t="shared" si="306"/>
        <v>5</v>
      </c>
      <c r="D2739" s="28">
        <f t="shared" si="307"/>
        <v>6444</v>
      </c>
      <c r="E2739" s="27"/>
      <c r="F2739" s="29">
        <v>-1</v>
      </c>
      <c r="G2739" s="23" t="s">
        <v>144</v>
      </c>
      <c r="H2739" s="21">
        <f t="shared" si="308"/>
        <v>11736</v>
      </c>
      <c r="I2739" s="23">
        <f t="shared" si="309"/>
        <v>11737</v>
      </c>
      <c r="J2739" s="71" t="s">
        <v>420</v>
      </c>
      <c r="K2739" s="70">
        <f t="shared" si="310"/>
        <v>885</v>
      </c>
      <c r="L2739" s="34" t="s">
        <v>104</v>
      </c>
      <c r="N2739" s="34" t="s">
        <v>348</v>
      </c>
    </row>
    <row r="2740" spans="1:14" ht="15.75" hidden="1" customHeight="1" outlineLevel="2" x14ac:dyDescent="0.25">
      <c r="B2740" s="33" t="str">
        <f t="shared" si="305"/>
        <v>Percent THD - Circuit 6</v>
      </c>
      <c r="C2740" s="34">
        <f t="shared" si="306"/>
        <v>6</v>
      </c>
      <c r="D2740" s="28">
        <f t="shared" si="307"/>
        <v>6445</v>
      </c>
      <c r="E2740" s="27"/>
      <c r="F2740" s="29">
        <v>-1</v>
      </c>
      <c r="G2740" s="23" t="s">
        <v>144</v>
      </c>
      <c r="H2740" s="21">
        <f t="shared" si="308"/>
        <v>11738</v>
      </c>
      <c r="I2740" s="23">
        <f t="shared" si="309"/>
        <v>11739</v>
      </c>
      <c r="J2740" s="71" t="s">
        <v>420</v>
      </c>
      <c r="K2740" s="70">
        <f t="shared" si="310"/>
        <v>886</v>
      </c>
      <c r="L2740" s="34" t="s">
        <v>104</v>
      </c>
      <c r="N2740" s="34" t="s">
        <v>348</v>
      </c>
    </row>
    <row r="2741" spans="1:14" ht="15.75" hidden="1" customHeight="1" outlineLevel="2" x14ac:dyDescent="0.25">
      <c r="B2741" s="33" t="str">
        <f t="shared" si="305"/>
        <v>Percent THD - Circuit 7</v>
      </c>
      <c r="C2741" s="34">
        <f t="shared" si="306"/>
        <v>7</v>
      </c>
      <c r="D2741" s="28">
        <f t="shared" si="307"/>
        <v>6446</v>
      </c>
      <c r="E2741" s="27"/>
      <c r="F2741" s="29">
        <v>-1</v>
      </c>
      <c r="G2741" s="23" t="s">
        <v>144</v>
      </c>
      <c r="H2741" s="21">
        <f t="shared" si="308"/>
        <v>11740</v>
      </c>
      <c r="I2741" s="23">
        <f t="shared" si="309"/>
        <v>11741</v>
      </c>
      <c r="J2741" s="71" t="s">
        <v>420</v>
      </c>
      <c r="K2741" s="70">
        <f t="shared" si="310"/>
        <v>887</v>
      </c>
      <c r="L2741" s="34" t="s">
        <v>104</v>
      </c>
      <c r="N2741" s="34" t="s">
        <v>348</v>
      </c>
    </row>
    <row r="2742" spans="1:14" ht="15.75" hidden="1" customHeight="1" outlineLevel="2" x14ac:dyDescent="0.25">
      <c r="B2742" s="33" t="str">
        <f t="shared" si="305"/>
        <v>Percent THD - Circuit 8</v>
      </c>
      <c r="C2742" s="34">
        <f t="shared" si="306"/>
        <v>8</v>
      </c>
      <c r="D2742" s="28">
        <f t="shared" si="307"/>
        <v>6447</v>
      </c>
      <c r="E2742" s="27"/>
      <c r="F2742" s="29">
        <v>-1</v>
      </c>
      <c r="G2742" s="23" t="s">
        <v>144</v>
      </c>
      <c r="H2742" s="21">
        <f t="shared" si="308"/>
        <v>11742</v>
      </c>
      <c r="I2742" s="23">
        <f t="shared" si="309"/>
        <v>11743</v>
      </c>
      <c r="J2742" s="71" t="s">
        <v>420</v>
      </c>
      <c r="K2742" s="70">
        <f t="shared" si="310"/>
        <v>888</v>
      </c>
      <c r="L2742" s="34" t="s">
        <v>104</v>
      </c>
      <c r="N2742" s="34" t="s">
        <v>348</v>
      </c>
    </row>
    <row r="2743" spans="1:14" ht="15.75" hidden="1" customHeight="1" outlineLevel="2" x14ac:dyDescent="0.25">
      <c r="B2743" s="33" t="str">
        <f t="shared" si="305"/>
        <v>Percent THD - Circuit 9</v>
      </c>
      <c r="C2743" s="34">
        <f t="shared" si="306"/>
        <v>9</v>
      </c>
      <c r="D2743" s="28">
        <f t="shared" si="307"/>
        <v>6448</v>
      </c>
      <c r="E2743" s="27"/>
      <c r="F2743" s="29">
        <v>-1</v>
      </c>
      <c r="G2743" s="23" t="s">
        <v>144</v>
      </c>
      <c r="H2743" s="21">
        <f t="shared" si="308"/>
        <v>11744</v>
      </c>
      <c r="I2743" s="23">
        <f t="shared" si="309"/>
        <v>11745</v>
      </c>
      <c r="J2743" s="71" t="s">
        <v>420</v>
      </c>
      <c r="K2743" s="70">
        <f t="shared" si="310"/>
        <v>889</v>
      </c>
      <c r="L2743" s="34" t="s">
        <v>104</v>
      </c>
      <c r="N2743" s="34" t="s">
        <v>348</v>
      </c>
    </row>
    <row r="2744" spans="1:14" ht="15.75" hidden="1" customHeight="1" outlineLevel="2" x14ac:dyDescent="0.25">
      <c r="B2744" s="33" t="str">
        <f t="shared" si="305"/>
        <v>Percent THD - Circuit 10</v>
      </c>
      <c r="C2744" s="34">
        <f t="shared" si="306"/>
        <v>10</v>
      </c>
      <c r="D2744" s="28">
        <f t="shared" si="307"/>
        <v>6449</v>
      </c>
      <c r="E2744" s="27"/>
      <c r="F2744" s="29">
        <v>-1</v>
      </c>
      <c r="G2744" s="23" t="s">
        <v>144</v>
      </c>
      <c r="H2744" s="21">
        <f t="shared" si="308"/>
        <v>11746</v>
      </c>
      <c r="I2744" s="23">
        <f t="shared" si="309"/>
        <v>11747</v>
      </c>
      <c r="J2744" s="71" t="s">
        <v>420</v>
      </c>
      <c r="K2744" s="70">
        <f t="shared" si="310"/>
        <v>890</v>
      </c>
      <c r="L2744" s="34" t="s">
        <v>104</v>
      </c>
      <c r="N2744" s="34" t="s">
        <v>348</v>
      </c>
    </row>
    <row r="2745" spans="1:14" ht="15.75" hidden="1" customHeight="1" outlineLevel="2" x14ac:dyDescent="0.25">
      <c r="B2745" s="33" t="str">
        <f t="shared" si="305"/>
        <v>Percent THD - Circuit 11</v>
      </c>
      <c r="C2745" s="34">
        <f t="shared" si="306"/>
        <v>11</v>
      </c>
      <c r="D2745" s="28">
        <f t="shared" si="307"/>
        <v>6450</v>
      </c>
      <c r="E2745" s="27"/>
      <c r="F2745" s="29">
        <v>-1</v>
      </c>
      <c r="G2745" s="23" t="s">
        <v>144</v>
      </c>
      <c r="H2745" s="21">
        <f t="shared" si="308"/>
        <v>11748</v>
      </c>
      <c r="I2745" s="23">
        <f t="shared" si="309"/>
        <v>11749</v>
      </c>
      <c r="J2745" s="71" t="s">
        <v>420</v>
      </c>
      <c r="K2745" s="70">
        <f t="shared" si="310"/>
        <v>891</v>
      </c>
      <c r="L2745" s="34" t="s">
        <v>104</v>
      </c>
      <c r="N2745" s="34" t="s">
        <v>348</v>
      </c>
    </row>
    <row r="2746" spans="1:14" ht="15" hidden="1" customHeight="1" outlineLevel="2" x14ac:dyDescent="0.25">
      <c r="A2746" s="34"/>
      <c r="B2746" s="33" t="str">
        <f t="shared" si="305"/>
        <v>Percent THD - Circuit 12</v>
      </c>
      <c r="C2746" s="34">
        <f t="shared" si="306"/>
        <v>12</v>
      </c>
      <c r="D2746" s="28">
        <f t="shared" si="307"/>
        <v>6451</v>
      </c>
      <c r="E2746" s="27"/>
      <c r="F2746" s="29">
        <v>-1</v>
      </c>
      <c r="G2746" s="23" t="s">
        <v>144</v>
      </c>
      <c r="H2746" s="21">
        <f t="shared" si="308"/>
        <v>11750</v>
      </c>
      <c r="I2746" s="23">
        <f t="shared" si="309"/>
        <v>11751</v>
      </c>
      <c r="J2746" s="71" t="s">
        <v>420</v>
      </c>
      <c r="K2746" s="70">
        <f t="shared" si="310"/>
        <v>892</v>
      </c>
      <c r="L2746" s="34" t="s">
        <v>104</v>
      </c>
      <c r="N2746" s="34" t="s">
        <v>348</v>
      </c>
    </row>
    <row r="2747" spans="1:14" ht="15" hidden="1" customHeight="1" outlineLevel="2" x14ac:dyDescent="0.25">
      <c r="A2747" s="34"/>
      <c r="B2747" s="33" t="str">
        <f t="shared" si="305"/>
        <v>Percent THD - Circuit 13</v>
      </c>
      <c r="C2747" s="34">
        <f t="shared" si="306"/>
        <v>13</v>
      </c>
      <c r="D2747" s="28">
        <f t="shared" si="307"/>
        <v>6452</v>
      </c>
      <c r="E2747" s="27"/>
      <c r="F2747" s="29">
        <v>-1</v>
      </c>
      <c r="G2747" s="23" t="s">
        <v>144</v>
      </c>
      <c r="H2747" s="21">
        <f t="shared" si="308"/>
        <v>11752</v>
      </c>
      <c r="I2747" s="23">
        <f t="shared" si="309"/>
        <v>11753</v>
      </c>
      <c r="J2747" s="71" t="s">
        <v>420</v>
      </c>
      <c r="K2747" s="70">
        <f t="shared" si="310"/>
        <v>893</v>
      </c>
      <c r="L2747" s="34" t="s">
        <v>104</v>
      </c>
      <c r="N2747" s="34" t="s">
        <v>348</v>
      </c>
    </row>
    <row r="2748" spans="1:14" ht="15" hidden="1" customHeight="1" outlineLevel="2" x14ac:dyDescent="0.25">
      <c r="A2748" s="34"/>
      <c r="B2748" s="33" t="str">
        <f t="shared" si="305"/>
        <v>Percent THD - Circuit 14</v>
      </c>
      <c r="C2748" s="34">
        <f t="shared" si="306"/>
        <v>14</v>
      </c>
      <c r="D2748" s="28">
        <f t="shared" si="307"/>
        <v>6453</v>
      </c>
      <c r="E2748" s="27"/>
      <c r="F2748" s="29">
        <v>-1</v>
      </c>
      <c r="G2748" s="23" t="s">
        <v>144</v>
      </c>
      <c r="H2748" s="21">
        <f t="shared" si="308"/>
        <v>11754</v>
      </c>
      <c r="I2748" s="23">
        <f t="shared" si="309"/>
        <v>11755</v>
      </c>
      <c r="J2748" s="71" t="s">
        <v>420</v>
      </c>
      <c r="K2748" s="70">
        <f t="shared" si="310"/>
        <v>894</v>
      </c>
      <c r="L2748" s="34" t="s">
        <v>104</v>
      </c>
      <c r="N2748" s="34" t="s">
        <v>348</v>
      </c>
    </row>
    <row r="2749" spans="1:14" ht="15" hidden="1" customHeight="1" outlineLevel="2" x14ac:dyDescent="0.25">
      <c r="A2749" s="34"/>
      <c r="B2749" s="33" t="str">
        <f t="shared" si="305"/>
        <v>Percent THD - Circuit 15</v>
      </c>
      <c r="C2749" s="34">
        <f t="shared" si="306"/>
        <v>15</v>
      </c>
      <c r="D2749" s="28">
        <f t="shared" si="307"/>
        <v>6454</v>
      </c>
      <c r="E2749" s="27"/>
      <c r="F2749" s="29">
        <v>-1</v>
      </c>
      <c r="G2749" s="23" t="s">
        <v>144</v>
      </c>
      <c r="H2749" s="21">
        <f t="shared" si="308"/>
        <v>11756</v>
      </c>
      <c r="I2749" s="23">
        <f t="shared" si="309"/>
        <v>11757</v>
      </c>
      <c r="J2749" s="71" t="s">
        <v>420</v>
      </c>
      <c r="K2749" s="70">
        <f t="shared" si="310"/>
        <v>895</v>
      </c>
      <c r="L2749" s="34" t="s">
        <v>104</v>
      </c>
      <c r="N2749" s="34" t="s">
        <v>348</v>
      </c>
    </row>
    <row r="2750" spans="1:14" ht="15" hidden="1" customHeight="1" outlineLevel="2" x14ac:dyDescent="0.25">
      <c r="A2750" s="34"/>
      <c r="B2750" s="33" t="str">
        <f t="shared" si="305"/>
        <v>Percent THD - Circuit 16</v>
      </c>
      <c r="C2750" s="34">
        <f t="shared" si="306"/>
        <v>16</v>
      </c>
      <c r="D2750" s="28">
        <f t="shared" si="307"/>
        <v>6455</v>
      </c>
      <c r="E2750" s="27"/>
      <c r="F2750" s="29">
        <v>-1</v>
      </c>
      <c r="G2750" s="23" t="s">
        <v>144</v>
      </c>
      <c r="H2750" s="21">
        <f t="shared" si="308"/>
        <v>11758</v>
      </c>
      <c r="I2750" s="23">
        <f t="shared" si="309"/>
        <v>11759</v>
      </c>
      <c r="J2750" s="71" t="s">
        <v>420</v>
      </c>
      <c r="K2750" s="70">
        <f t="shared" si="310"/>
        <v>896</v>
      </c>
      <c r="L2750" s="34" t="s">
        <v>104</v>
      </c>
      <c r="N2750" s="34" t="s">
        <v>348</v>
      </c>
    </row>
    <row r="2751" spans="1:14" ht="15" hidden="1" customHeight="1" outlineLevel="2" x14ac:dyDescent="0.25">
      <c r="A2751" s="34"/>
      <c r="B2751" s="33" t="str">
        <f t="shared" si="305"/>
        <v>Percent THD - Circuit 17</v>
      </c>
      <c r="C2751" s="34">
        <f t="shared" si="306"/>
        <v>17</v>
      </c>
      <c r="D2751" s="28">
        <f t="shared" si="307"/>
        <v>6456</v>
      </c>
      <c r="E2751" s="27"/>
      <c r="F2751" s="29">
        <v>-1</v>
      </c>
      <c r="G2751" s="23" t="s">
        <v>144</v>
      </c>
      <c r="H2751" s="21">
        <f t="shared" si="308"/>
        <v>11760</v>
      </c>
      <c r="I2751" s="23">
        <f t="shared" si="309"/>
        <v>11761</v>
      </c>
      <c r="J2751" s="71" t="s">
        <v>420</v>
      </c>
      <c r="K2751" s="70">
        <f t="shared" si="310"/>
        <v>897</v>
      </c>
      <c r="L2751" s="34" t="s">
        <v>104</v>
      </c>
      <c r="N2751" s="34" t="s">
        <v>348</v>
      </c>
    </row>
    <row r="2752" spans="1:14" ht="15" hidden="1" customHeight="1" outlineLevel="2" x14ac:dyDescent="0.25">
      <c r="A2752" s="34"/>
      <c r="B2752" s="33" t="str">
        <f t="shared" si="305"/>
        <v>Percent THD - Circuit 18</v>
      </c>
      <c r="C2752" s="34">
        <f t="shared" si="306"/>
        <v>18</v>
      </c>
      <c r="D2752" s="28">
        <f t="shared" si="307"/>
        <v>6457</v>
      </c>
      <c r="E2752" s="27"/>
      <c r="F2752" s="29">
        <v>-1</v>
      </c>
      <c r="G2752" s="23" t="s">
        <v>144</v>
      </c>
      <c r="H2752" s="21">
        <f t="shared" si="308"/>
        <v>11762</v>
      </c>
      <c r="I2752" s="23">
        <f t="shared" si="309"/>
        <v>11763</v>
      </c>
      <c r="J2752" s="71" t="s">
        <v>420</v>
      </c>
      <c r="K2752" s="70">
        <f t="shared" si="310"/>
        <v>898</v>
      </c>
      <c r="L2752" s="34" t="s">
        <v>104</v>
      </c>
      <c r="N2752" s="34" t="s">
        <v>348</v>
      </c>
    </row>
    <row r="2753" spans="1:14" ht="15" hidden="1" customHeight="1" outlineLevel="2" x14ac:dyDescent="0.25">
      <c r="A2753" s="34"/>
      <c r="B2753" s="33" t="str">
        <f t="shared" si="305"/>
        <v>Percent THD - Circuit 19</v>
      </c>
      <c r="C2753" s="34">
        <f t="shared" si="306"/>
        <v>19</v>
      </c>
      <c r="D2753" s="28">
        <f t="shared" si="307"/>
        <v>6458</v>
      </c>
      <c r="E2753" s="27"/>
      <c r="F2753" s="29">
        <v>-1</v>
      </c>
      <c r="G2753" s="23" t="s">
        <v>144</v>
      </c>
      <c r="H2753" s="21">
        <f t="shared" si="308"/>
        <v>11764</v>
      </c>
      <c r="I2753" s="23">
        <f t="shared" si="309"/>
        <v>11765</v>
      </c>
      <c r="J2753" s="71" t="s">
        <v>420</v>
      </c>
      <c r="K2753" s="70">
        <f t="shared" si="310"/>
        <v>899</v>
      </c>
      <c r="L2753" s="34" t="s">
        <v>104</v>
      </c>
      <c r="N2753" s="34" t="s">
        <v>348</v>
      </c>
    </row>
    <row r="2754" spans="1:14" ht="15" hidden="1" customHeight="1" outlineLevel="2" x14ac:dyDescent="0.25">
      <c r="A2754" s="34"/>
      <c r="B2754" s="33" t="str">
        <f t="shared" si="305"/>
        <v>Percent THD - Circuit 20</v>
      </c>
      <c r="C2754" s="34">
        <f t="shared" si="306"/>
        <v>20</v>
      </c>
      <c r="D2754" s="28">
        <f t="shared" si="307"/>
        <v>6459</v>
      </c>
      <c r="E2754" s="27"/>
      <c r="F2754" s="29">
        <v>-1</v>
      </c>
      <c r="G2754" s="23" t="s">
        <v>144</v>
      </c>
      <c r="H2754" s="21">
        <f t="shared" si="308"/>
        <v>11766</v>
      </c>
      <c r="I2754" s="23">
        <f t="shared" si="309"/>
        <v>11767</v>
      </c>
      <c r="J2754" s="71" t="s">
        <v>420</v>
      </c>
      <c r="K2754" s="70">
        <f t="shared" si="310"/>
        <v>900</v>
      </c>
      <c r="L2754" s="34" t="s">
        <v>104</v>
      </c>
      <c r="N2754" s="34" t="s">
        <v>348</v>
      </c>
    </row>
    <row r="2755" spans="1:14" ht="15" hidden="1" customHeight="1" outlineLevel="2" x14ac:dyDescent="0.25">
      <c r="A2755" s="34"/>
      <c r="B2755" s="33" t="str">
        <f t="shared" si="305"/>
        <v>Percent THD - Circuit 21</v>
      </c>
      <c r="C2755" s="34">
        <f t="shared" si="306"/>
        <v>21</v>
      </c>
      <c r="D2755" s="28">
        <f t="shared" si="307"/>
        <v>6460</v>
      </c>
      <c r="E2755" s="27"/>
      <c r="F2755" s="29">
        <v>-1</v>
      </c>
      <c r="G2755" s="23" t="s">
        <v>144</v>
      </c>
      <c r="H2755" s="21">
        <f t="shared" si="308"/>
        <v>11768</v>
      </c>
      <c r="I2755" s="23">
        <f t="shared" si="309"/>
        <v>11769</v>
      </c>
      <c r="J2755" s="71" t="s">
        <v>420</v>
      </c>
      <c r="K2755" s="70">
        <f t="shared" si="310"/>
        <v>901</v>
      </c>
      <c r="L2755" s="34" t="s">
        <v>104</v>
      </c>
      <c r="N2755" s="34" t="s">
        <v>348</v>
      </c>
    </row>
    <row r="2756" spans="1:14" ht="15" hidden="1" customHeight="1" outlineLevel="2" x14ac:dyDescent="0.25">
      <c r="A2756" s="34"/>
      <c r="B2756" s="33" t="str">
        <f t="shared" si="305"/>
        <v>Percent THD - Circuit 22</v>
      </c>
      <c r="C2756" s="34">
        <f t="shared" si="306"/>
        <v>22</v>
      </c>
      <c r="D2756" s="28">
        <f t="shared" si="307"/>
        <v>6461</v>
      </c>
      <c r="E2756" s="27"/>
      <c r="F2756" s="29">
        <v>-1</v>
      </c>
      <c r="G2756" s="23" t="s">
        <v>144</v>
      </c>
      <c r="H2756" s="21">
        <f t="shared" si="308"/>
        <v>11770</v>
      </c>
      <c r="I2756" s="23">
        <f t="shared" si="309"/>
        <v>11771</v>
      </c>
      <c r="J2756" s="71" t="s">
        <v>420</v>
      </c>
      <c r="K2756" s="70">
        <f t="shared" si="310"/>
        <v>902</v>
      </c>
      <c r="L2756" s="34" t="s">
        <v>104</v>
      </c>
      <c r="N2756" s="34" t="s">
        <v>348</v>
      </c>
    </row>
    <row r="2757" spans="1:14" ht="15" hidden="1" customHeight="1" outlineLevel="2" x14ac:dyDescent="0.25">
      <c r="A2757" s="34"/>
      <c r="B2757" s="33" t="str">
        <f t="shared" si="305"/>
        <v>Percent THD - Circuit 23</v>
      </c>
      <c r="C2757" s="34">
        <f t="shared" si="306"/>
        <v>23</v>
      </c>
      <c r="D2757" s="28">
        <f t="shared" si="307"/>
        <v>6462</v>
      </c>
      <c r="E2757" s="27"/>
      <c r="F2757" s="29">
        <v>-1</v>
      </c>
      <c r="G2757" s="23" t="s">
        <v>144</v>
      </c>
      <c r="H2757" s="21">
        <f t="shared" si="308"/>
        <v>11772</v>
      </c>
      <c r="I2757" s="23">
        <f t="shared" si="309"/>
        <v>11773</v>
      </c>
      <c r="J2757" s="71" t="s">
        <v>420</v>
      </c>
      <c r="K2757" s="70">
        <f t="shared" si="310"/>
        <v>903</v>
      </c>
      <c r="L2757" s="34" t="s">
        <v>104</v>
      </c>
      <c r="N2757" s="34" t="s">
        <v>348</v>
      </c>
    </row>
    <row r="2758" spans="1:14" ht="15" hidden="1" customHeight="1" outlineLevel="2" x14ac:dyDescent="0.25">
      <c r="A2758" s="34"/>
      <c r="B2758" s="33" t="str">
        <f t="shared" si="305"/>
        <v>Percent THD - Circuit 24</v>
      </c>
      <c r="C2758" s="34">
        <f t="shared" si="306"/>
        <v>24</v>
      </c>
      <c r="D2758" s="28">
        <f t="shared" si="307"/>
        <v>6463</v>
      </c>
      <c r="E2758" s="27"/>
      <c r="F2758" s="29">
        <v>-1</v>
      </c>
      <c r="G2758" s="23" t="s">
        <v>144</v>
      </c>
      <c r="H2758" s="21">
        <f t="shared" si="308"/>
        <v>11774</v>
      </c>
      <c r="I2758" s="23">
        <f t="shared" si="309"/>
        <v>11775</v>
      </c>
      <c r="J2758" s="71" t="s">
        <v>420</v>
      </c>
      <c r="K2758" s="70">
        <f t="shared" si="310"/>
        <v>904</v>
      </c>
      <c r="L2758" s="34" t="s">
        <v>104</v>
      </c>
      <c r="N2758" s="34" t="s">
        <v>348</v>
      </c>
    </row>
    <row r="2759" spans="1:14" ht="15" hidden="1" customHeight="1" outlineLevel="2" x14ac:dyDescent="0.25">
      <c r="A2759" s="34"/>
      <c r="B2759" s="33" t="str">
        <f t="shared" si="305"/>
        <v>Percent THD - Circuit 25</v>
      </c>
      <c r="C2759" s="34">
        <f t="shared" si="306"/>
        <v>25</v>
      </c>
      <c r="D2759" s="28">
        <f t="shared" si="307"/>
        <v>6464</v>
      </c>
      <c r="E2759" s="27"/>
      <c r="F2759" s="29">
        <v>-1</v>
      </c>
      <c r="G2759" s="23" t="s">
        <v>144</v>
      </c>
      <c r="H2759" s="21">
        <f t="shared" si="308"/>
        <v>11776</v>
      </c>
      <c r="I2759" s="23">
        <f t="shared" si="309"/>
        <v>11777</v>
      </c>
      <c r="J2759" s="71" t="s">
        <v>420</v>
      </c>
      <c r="K2759" s="70">
        <f t="shared" si="310"/>
        <v>905</v>
      </c>
      <c r="L2759" s="34" t="s">
        <v>104</v>
      </c>
      <c r="N2759" s="34" t="s">
        <v>348</v>
      </c>
    </row>
    <row r="2760" spans="1:14" ht="15" hidden="1" customHeight="1" outlineLevel="2" x14ac:dyDescent="0.25">
      <c r="A2760" s="34"/>
      <c r="B2760" s="33" t="str">
        <f t="shared" si="305"/>
        <v>Percent THD - Circuit 26</v>
      </c>
      <c r="C2760" s="34">
        <f t="shared" si="306"/>
        <v>26</v>
      </c>
      <c r="D2760" s="28">
        <f t="shared" si="307"/>
        <v>6465</v>
      </c>
      <c r="E2760" s="27"/>
      <c r="F2760" s="29">
        <v>-1</v>
      </c>
      <c r="G2760" s="23" t="s">
        <v>144</v>
      </c>
      <c r="H2760" s="21">
        <f t="shared" si="308"/>
        <v>11778</v>
      </c>
      <c r="I2760" s="23">
        <f t="shared" si="309"/>
        <v>11779</v>
      </c>
      <c r="J2760" s="71" t="s">
        <v>420</v>
      </c>
      <c r="K2760" s="70">
        <f t="shared" si="310"/>
        <v>906</v>
      </c>
      <c r="L2760" s="34" t="s">
        <v>104</v>
      </c>
      <c r="N2760" s="34" t="s">
        <v>348</v>
      </c>
    </row>
    <row r="2761" spans="1:14" ht="15" hidden="1" customHeight="1" outlineLevel="2" x14ac:dyDescent="0.25">
      <c r="A2761" s="34"/>
      <c r="B2761" s="33" t="str">
        <f t="shared" si="305"/>
        <v>Percent THD - Circuit 27</v>
      </c>
      <c r="C2761" s="34">
        <f t="shared" si="306"/>
        <v>27</v>
      </c>
      <c r="D2761" s="28">
        <f t="shared" si="307"/>
        <v>6466</v>
      </c>
      <c r="E2761" s="27"/>
      <c r="F2761" s="29">
        <v>-1</v>
      </c>
      <c r="G2761" s="23" t="s">
        <v>144</v>
      </c>
      <c r="H2761" s="21">
        <f t="shared" si="308"/>
        <v>11780</v>
      </c>
      <c r="I2761" s="23">
        <f t="shared" si="309"/>
        <v>11781</v>
      </c>
      <c r="J2761" s="71" t="s">
        <v>420</v>
      </c>
      <c r="K2761" s="70">
        <f t="shared" si="310"/>
        <v>907</v>
      </c>
      <c r="L2761" s="34" t="s">
        <v>104</v>
      </c>
      <c r="N2761" s="34" t="s">
        <v>348</v>
      </c>
    </row>
    <row r="2762" spans="1:14" ht="15" hidden="1" customHeight="1" outlineLevel="2" x14ac:dyDescent="0.25">
      <c r="A2762" s="34"/>
      <c r="B2762" s="33" t="str">
        <f t="shared" si="305"/>
        <v>Percent THD - Circuit 28</v>
      </c>
      <c r="C2762" s="34">
        <f t="shared" si="306"/>
        <v>28</v>
      </c>
      <c r="D2762" s="28">
        <f t="shared" si="307"/>
        <v>6467</v>
      </c>
      <c r="E2762" s="27"/>
      <c r="F2762" s="29">
        <v>-1</v>
      </c>
      <c r="G2762" s="23" t="s">
        <v>144</v>
      </c>
      <c r="H2762" s="21">
        <f t="shared" si="308"/>
        <v>11782</v>
      </c>
      <c r="I2762" s="23">
        <f t="shared" si="309"/>
        <v>11783</v>
      </c>
      <c r="J2762" s="71" t="s">
        <v>420</v>
      </c>
      <c r="K2762" s="70">
        <f t="shared" si="310"/>
        <v>908</v>
      </c>
      <c r="L2762" s="34" t="s">
        <v>104</v>
      </c>
      <c r="N2762" s="34" t="s">
        <v>348</v>
      </c>
    </row>
    <row r="2763" spans="1:14" ht="15" hidden="1" customHeight="1" outlineLevel="2" x14ac:dyDescent="0.25">
      <c r="A2763" s="34"/>
      <c r="B2763" s="33" t="str">
        <f t="shared" si="305"/>
        <v>Percent THD - Circuit 29</v>
      </c>
      <c r="C2763" s="34">
        <f t="shared" si="306"/>
        <v>29</v>
      </c>
      <c r="D2763" s="28">
        <f t="shared" si="307"/>
        <v>6468</v>
      </c>
      <c r="E2763" s="27"/>
      <c r="F2763" s="29">
        <v>-1</v>
      </c>
      <c r="G2763" s="23" t="s">
        <v>144</v>
      </c>
      <c r="H2763" s="21">
        <f t="shared" si="308"/>
        <v>11784</v>
      </c>
      <c r="I2763" s="23">
        <f t="shared" si="309"/>
        <v>11785</v>
      </c>
      <c r="J2763" s="71" t="s">
        <v>420</v>
      </c>
      <c r="K2763" s="70">
        <f t="shared" si="310"/>
        <v>909</v>
      </c>
      <c r="L2763" s="34" t="s">
        <v>104</v>
      </c>
      <c r="N2763" s="34" t="s">
        <v>348</v>
      </c>
    </row>
    <row r="2764" spans="1:14" ht="15" hidden="1" customHeight="1" outlineLevel="2" x14ac:dyDescent="0.25">
      <c r="A2764" s="34"/>
      <c r="B2764" s="33" t="str">
        <f t="shared" si="305"/>
        <v>Percent THD - Circuit 30</v>
      </c>
      <c r="C2764" s="34">
        <f t="shared" si="306"/>
        <v>30</v>
      </c>
      <c r="D2764" s="28">
        <f t="shared" si="307"/>
        <v>6469</v>
      </c>
      <c r="E2764" s="27"/>
      <c r="F2764" s="29">
        <v>-1</v>
      </c>
      <c r="G2764" s="23" t="s">
        <v>144</v>
      </c>
      <c r="H2764" s="21">
        <f t="shared" si="308"/>
        <v>11786</v>
      </c>
      <c r="I2764" s="23">
        <f t="shared" si="309"/>
        <v>11787</v>
      </c>
      <c r="J2764" s="71" t="s">
        <v>420</v>
      </c>
      <c r="K2764" s="70">
        <f t="shared" si="310"/>
        <v>910</v>
      </c>
      <c r="L2764" s="34" t="s">
        <v>104</v>
      </c>
      <c r="N2764" s="34" t="s">
        <v>348</v>
      </c>
    </row>
    <row r="2765" spans="1:14" ht="15" hidden="1" customHeight="1" outlineLevel="2" x14ac:dyDescent="0.25">
      <c r="A2765" s="34"/>
      <c r="B2765" s="33" t="str">
        <f t="shared" si="305"/>
        <v>Percent THD - Circuit 31</v>
      </c>
      <c r="C2765" s="34">
        <f t="shared" si="306"/>
        <v>31</v>
      </c>
      <c r="D2765" s="28">
        <f t="shared" si="307"/>
        <v>6470</v>
      </c>
      <c r="E2765" s="27"/>
      <c r="F2765" s="29">
        <v>-1</v>
      </c>
      <c r="G2765" s="23" t="s">
        <v>144</v>
      </c>
      <c r="H2765" s="21">
        <f t="shared" si="308"/>
        <v>11788</v>
      </c>
      <c r="I2765" s="23">
        <f t="shared" si="309"/>
        <v>11789</v>
      </c>
      <c r="J2765" s="71" t="s">
        <v>420</v>
      </c>
      <c r="K2765" s="70">
        <f t="shared" si="310"/>
        <v>911</v>
      </c>
      <c r="L2765" s="34" t="s">
        <v>104</v>
      </c>
      <c r="N2765" s="34" t="s">
        <v>348</v>
      </c>
    </row>
    <row r="2766" spans="1:14" ht="15" hidden="1" customHeight="1" outlineLevel="2" x14ac:dyDescent="0.25">
      <c r="A2766" s="34"/>
      <c r="B2766" s="33" t="str">
        <f t="shared" si="305"/>
        <v>Percent THD - Circuit 32</v>
      </c>
      <c r="C2766" s="34">
        <f t="shared" si="306"/>
        <v>32</v>
      </c>
      <c r="D2766" s="28">
        <f t="shared" si="307"/>
        <v>6471</v>
      </c>
      <c r="E2766" s="27"/>
      <c r="F2766" s="29">
        <v>-1</v>
      </c>
      <c r="G2766" s="23" t="s">
        <v>144</v>
      </c>
      <c r="H2766" s="21">
        <f t="shared" si="308"/>
        <v>11790</v>
      </c>
      <c r="I2766" s="23">
        <f t="shared" si="309"/>
        <v>11791</v>
      </c>
      <c r="J2766" s="71" t="s">
        <v>420</v>
      </c>
      <c r="K2766" s="70">
        <f t="shared" si="310"/>
        <v>912</v>
      </c>
      <c r="L2766" s="34" t="s">
        <v>104</v>
      </c>
      <c r="N2766" s="34" t="s">
        <v>348</v>
      </c>
    </row>
    <row r="2767" spans="1:14" ht="15" hidden="1" customHeight="1" outlineLevel="2" x14ac:dyDescent="0.25">
      <c r="A2767" s="34"/>
      <c r="B2767" s="33" t="str">
        <f t="shared" si="305"/>
        <v>Percent THD - Circuit 33</v>
      </c>
      <c r="C2767" s="34">
        <f t="shared" si="306"/>
        <v>33</v>
      </c>
      <c r="D2767" s="28">
        <f t="shared" si="307"/>
        <v>6472</v>
      </c>
      <c r="E2767" s="27"/>
      <c r="F2767" s="29">
        <v>-1</v>
      </c>
      <c r="G2767" s="23" t="s">
        <v>144</v>
      </c>
      <c r="H2767" s="21">
        <f t="shared" si="308"/>
        <v>11792</v>
      </c>
      <c r="I2767" s="23">
        <f t="shared" si="309"/>
        <v>11793</v>
      </c>
      <c r="J2767" s="71" t="s">
        <v>420</v>
      </c>
      <c r="K2767" s="70">
        <f t="shared" si="310"/>
        <v>913</v>
      </c>
      <c r="L2767" s="34" t="s">
        <v>104</v>
      </c>
      <c r="N2767" s="34" t="s">
        <v>348</v>
      </c>
    </row>
    <row r="2768" spans="1:14" ht="15" hidden="1" customHeight="1" outlineLevel="2" x14ac:dyDescent="0.25">
      <c r="A2768" s="34"/>
      <c r="B2768" s="33" t="str">
        <f t="shared" si="305"/>
        <v>Percent THD - Circuit 34</v>
      </c>
      <c r="C2768" s="34">
        <f t="shared" ref="C2768:C2799" si="311">C2767+1</f>
        <v>34</v>
      </c>
      <c r="D2768" s="28">
        <f t="shared" ref="D2768:D2799" si="312">D2767+1</f>
        <v>6473</v>
      </c>
      <c r="E2768" s="27"/>
      <c r="F2768" s="29">
        <v>-1</v>
      </c>
      <c r="G2768" s="23" t="s">
        <v>144</v>
      </c>
      <c r="H2768" s="21">
        <f t="shared" si="308"/>
        <v>11794</v>
      </c>
      <c r="I2768" s="23">
        <f t="shared" si="309"/>
        <v>11795</v>
      </c>
      <c r="J2768" s="71" t="s">
        <v>420</v>
      </c>
      <c r="K2768" s="70">
        <f t="shared" si="310"/>
        <v>914</v>
      </c>
      <c r="L2768" s="34" t="s">
        <v>104</v>
      </c>
      <c r="N2768" s="34" t="s">
        <v>348</v>
      </c>
    </row>
    <row r="2769" spans="1:14" ht="15" hidden="1" customHeight="1" outlineLevel="2" x14ac:dyDescent="0.25">
      <c r="A2769" s="34"/>
      <c r="B2769" s="33" t="str">
        <f t="shared" si="305"/>
        <v>Percent THD - Circuit 35</v>
      </c>
      <c r="C2769" s="34">
        <f t="shared" si="311"/>
        <v>35</v>
      </c>
      <c r="D2769" s="28">
        <f t="shared" si="312"/>
        <v>6474</v>
      </c>
      <c r="E2769" s="27"/>
      <c r="F2769" s="29">
        <v>-1</v>
      </c>
      <c r="G2769" s="23" t="s">
        <v>144</v>
      </c>
      <c r="H2769" s="21">
        <f t="shared" si="308"/>
        <v>11796</v>
      </c>
      <c r="I2769" s="23">
        <f t="shared" si="309"/>
        <v>11797</v>
      </c>
      <c r="J2769" s="71" t="s">
        <v>420</v>
      </c>
      <c r="K2769" s="70">
        <f t="shared" si="310"/>
        <v>915</v>
      </c>
      <c r="L2769" s="34" t="s">
        <v>104</v>
      </c>
      <c r="N2769" s="34" t="s">
        <v>348</v>
      </c>
    </row>
    <row r="2770" spans="1:14" ht="15" hidden="1" customHeight="1" outlineLevel="2" x14ac:dyDescent="0.25">
      <c r="A2770" s="34"/>
      <c r="B2770" s="33" t="str">
        <f t="shared" si="305"/>
        <v>Percent THD - Circuit 36</v>
      </c>
      <c r="C2770" s="34">
        <f t="shared" si="311"/>
        <v>36</v>
      </c>
      <c r="D2770" s="28">
        <f t="shared" si="312"/>
        <v>6475</v>
      </c>
      <c r="E2770" s="27"/>
      <c r="F2770" s="29">
        <v>-1</v>
      </c>
      <c r="G2770" s="23" t="s">
        <v>144</v>
      </c>
      <c r="H2770" s="21">
        <f t="shared" si="308"/>
        <v>11798</v>
      </c>
      <c r="I2770" s="23">
        <f t="shared" si="309"/>
        <v>11799</v>
      </c>
      <c r="J2770" s="71" t="s">
        <v>420</v>
      </c>
      <c r="K2770" s="70">
        <f t="shared" si="310"/>
        <v>916</v>
      </c>
      <c r="L2770" s="34" t="s">
        <v>104</v>
      </c>
      <c r="N2770" s="34" t="s">
        <v>348</v>
      </c>
    </row>
    <row r="2771" spans="1:14" ht="15" hidden="1" customHeight="1" outlineLevel="2" x14ac:dyDescent="0.25">
      <c r="A2771" s="34"/>
      <c r="B2771" s="33" t="str">
        <f t="shared" si="305"/>
        <v>Percent THD - Circuit 37</v>
      </c>
      <c r="C2771" s="34">
        <f t="shared" si="311"/>
        <v>37</v>
      </c>
      <c r="D2771" s="28">
        <f t="shared" si="312"/>
        <v>6476</v>
      </c>
      <c r="E2771" s="27"/>
      <c r="F2771" s="29">
        <v>-1</v>
      </c>
      <c r="G2771" s="23" t="s">
        <v>144</v>
      </c>
      <c r="H2771" s="21">
        <f t="shared" si="308"/>
        <v>11800</v>
      </c>
      <c r="I2771" s="23">
        <f t="shared" si="309"/>
        <v>11801</v>
      </c>
      <c r="J2771" s="71" t="s">
        <v>420</v>
      </c>
      <c r="K2771" s="70">
        <f t="shared" si="310"/>
        <v>917</v>
      </c>
      <c r="L2771" s="34" t="s">
        <v>104</v>
      </c>
      <c r="N2771" s="34" t="s">
        <v>348</v>
      </c>
    </row>
    <row r="2772" spans="1:14" ht="15" hidden="1" customHeight="1" outlineLevel="2" x14ac:dyDescent="0.25">
      <c r="A2772" s="34"/>
      <c r="B2772" s="33" t="str">
        <f t="shared" si="305"/>
        <v>Percent THD - Circuit 38</v>
      </c>
      <c r="C2772" s="34">
        <f t="shared" si="311"/>
        <v>38</v>
      </c>
      <c r="D2772" s="28">
        <f t="shared" si="312"/>
        <v>6477</v>
      </c>
      <c r="E2772" s="27"/>
      <c r="F2772" s="29">
        <v>-1</v>
      </c>
      <c r="G2772" s="23" t="s">
        <v>144</v>
      </c>
      <c r="H2772" s="21">
        <f t="shared" si="308"/>
        <v>11802</v>
      </c>
      <c r="I2772" s="23">
        <f t="shared" si="309"/>
        <v>11803</v>
      </c>
      <c r="J2772" s="71" t="s">
        <v>420</v>
      </c>
      <c r="K2772" s="70">
        <f t="shared" si="310"/>
        <v>918</v>
      </c>
      <c r="L2772" s="34" t="s">
        <v>104</v>
      </c>
      <c r="N2772" s="34" t="s">
        <v>348</v>
      </c>
    </row>
    <row r="2773" spans="1:14" ht="15" hidden="1" customHeight="1" outlineLevel="2" x14ac:dyDescent="0.25">
      <c r="A2773" s="34"/>
      <c r="B2773" s="33" t="str">
        <f t="shared" si="305"/>
        <v>Percent THD - Circuit 39</v>
      </c>
      <c r="C2773" s="34">
        <f t="shared" si="311"/>
        <v>39</v>
      </c>
      <c r="D2773" s="28">
        <f t="shared" si="312"/>
        <v>6478</v>
      </c>
      <c r="E2773" s="27"/>
      <c r="F2773" s="29">
        <v>-1</v>
      </c>
      <c r="G2773" s="23" t="s">
        <v>144</v>
      </c>
      <c r="H2773" s="21">
        <f t="shared" si="308"/>
        <v>11804</v>
      </c>
      <c r="I2773" s="23">
        <f t="shared" si="309"/>
        <v>11805</v>
      </c>
      <c r="J2773" s="71" t="s">
        <v>420</v>
      </c>
      <c r="K2773" s="70">
        <f t="shared" si="310"/>
        <v>919</v>
      </c>
      <c r="L2773" s="34" t="s">
        <v>104</v>
      </c>
      <c r="N2773" s="34" t="s">
        <v>348</v>
      </c>
    </row>
    <row r="2774" spans="1:14" ht="15" hidden="1" customHeight="1" outlineLevel="2" x14ac:dyDescent="0.25">
      <c r="A2774" s="34"/>
      <c r="B2774" s="33" t="str">
        <f t="shared" si="305"/>
        <v>Percent THD - Circuit 40</v>
      </c>
      <c r="C2774" s="34">
        <f t="shared" si="311"/>
        <v>40</v>
      </c>
      <c r="D2774" s="28">
        <f t="shared" si="312"/>
        <v>6479</v>
      </c>
      <c r="E2774" s="27"/>
      <c r="F2774" s="29">
        <v>-1</v>
      </c>
      <c r="G2774" s="23" t="s">
        <v>144</v>
      </c>
      <c r="H2774" s="21">
        <f t="shared" si="308"/>
        <v>11806</v>
      </c>
      <c r="I2774" s="23">
        <f t="shared" si="309"/>
        <v>11807</v>
      </c>
      <c r="J2774" s="71" t="s">
        <v>420</v>
      </c>
      <c r="K2774" s="70">
        <f t="shared" si="310"/>
        <v>920</v>
      </c>
      <c r="L2774" s="34" t="s">
        <v>104</v>
      </c>
      <c r="N2774" s="34" t="s">
        <v>348</v>
      </c>
    </row>
    <row r="2775" spans="1:14" ht="15" hidden="1" customHeight="1" outlineLevel="2" x14ac:dyDescent="0.25">
      <c r="A2775" s="34"/>
      <c r="B2775" s="33" t="str">
        <f t="shared" si="305"/>
        <v>Percent THD - Circuit 41</v>
      </c>
      <c r="C2775" s="34">
        <f t="shared" si="311"/>
        <v>41</v>
      </c>
      <c r="D2775" s="28">
        <f t="shared" si="312"/>
        <v>6480</v>
      </c>
      <c r="E2775" s="27"/>
      <c r="F2775" s="29">
        <v>-1</v>
      </c>
      <c r="G2775" s="23" t="s">
        <v>144</v>
      </c>
      <c r="H2775" s="21">
        <f t="shared" si="308"/>
        <v>11808</v>
      </c>
      <c r="I2775" s="23">
        <f t="shared" si="309"/>
        <v>11809</v>
      </c>
      <c r="J2775" s="71" t="s">
        <v>420</v>
      </c>
      <c r="K2775" s="70">
        <f t="shared" si="310"/>
        <v>921</v>
      </c>
      <c r="L2775" s="34" t="s">
        <v>104</v>
      </c>
      <c r="N2775" s="34" t="s">
        <v>348</v>
      </c>
    </row>
    <row r="2776" spans="1:14" ht="15" hidden="1" customHeight="1" outlineLevel="2" x14ac:dyDescent="0.25">
      <c r="A2776" s="34"/>
      <c r="B2776" s="33" t="str">
        <f t="shared" si="305"/>
        <v>Percent THD - Circuit 42</v>
      </c>
      <c r="C2776" s="34">
        <f t="shared" si="311"/>
        <v>42</v>
      </c>
      <c r="D2776" s="28">
        <f t="shared" si="312"/>
        <v>6481</v>
      </c>
      <c r="E2776" s="27"/>
      <c r="F2776" s="29">
        <v>-1</v>
      </c>
      <c r="G2776" s="23" t="s">
        <v>144</v>
      </c>
      <c r="H2776" s="21">
        <f t="shared" si="308"/>
        <v>11810</v>
      </c>
      <c r="I2776" s="23">
        <f t="shared" si="309"/>
        <v>11811</v>
      </c>
      <c r="J2776" s="71" t="s">
        <v>420</v>
      </c>
      <c r="K2776" s="70">
        <f t="shared" si="310"/>
        <v>922</v>
      </c>
      <c r="L2776" s="34" t="s">
        <v>104</v>
      </c>
      <c r="N2776" s="34" t="s">
        <v>348</v>
      </c>
    </row>
    <row r="2777" spans="1:14" ht="15" hidden="1" customHeight="1" outlineLevel="2" x14ac:dyDescent="0.25">
      <c r="A2777" s="34"/>
      <c r="B2777" s="33" t="str">
        <f t="shared" si="305"/>
        <v>Percent THD - Circuit 43</v>
      </c>
      <c r="C2777" s="34">
        <f t="shared" si="311"/>
        <v>43</v>
      </c>
      <c r="D2777" s="28">
        <f t="shared" si="312"/>
        <v>6482</v>
      </c>
      <c r="E2777" s="27"/>
      <c r="F2777" s="29">
        <v>-1</v>
      </c>
      <c r="G2777" s="23" t="s">
        <v>144</v>
      </c>
      <c r="H2777" s="21">
        <f t="shared" si="308"/>
        <v>11812</v>
      </c>
      <c r="I2777" s="23">
        <f t="shared" si="309"/>
        <v>11813</v>
      </c>
      <c r="J2777" s="71" t="s">
        <v>420</v>
      </c>
      <c r="K2777" s="70">
        <f t="shared" si="310"/>
        <v>923</v>
      </c>
      <c r="L2777" s="34" t="s">
        <v>104</v>
      </c>
      <c r="N2777" s="34" t="s">
        <v>348</v>
      </c>
    </row>
    <row r="2778" spans="1:14" ht="15" hidden="1" customHeight="1" outlineLevel="2" x14ac:dyDescent="0.25">
      <c r="A2778" s="34"/>
      <c r="B2778" s="33" t="str">
        <f t="shared" si="305"/>
        <v>Percent THD - Circuit 44</v>
      </c>
      <c r="C2778" s="34">
        <f t="shared" si="311"/>
        <v>44</v>
      </c>
      <c r="D2778" s="28">
        <f t="shared" si="312"/>
        <v>6483</v>
      </c>
      <c r="E2778" s="27"/>
      <c r="F2778" s="29">
        <v>-1</v>
      </c>
      <c r="G2778" s="23" t="s">
        <v>144</v>
      </c>
      <c r="H2778" s="21">
        <f t="shared" si="308"/>
        <v>11814</v>
      </c>
      <c r="I2778" s="23">
        <f t="shared" si="309"/>
        <v>11815</v>
      </c>
      <c r="J2778" s="71" t="s">
        <v>420</v>
      </c>
      <c r="K2778" s="70">
        <f t="shared" si="310"/>
        <v>924</v>
      </c>
      <c r="L2778" s="34" t="s">
        <v>104</v>
      </c>
      <c r="N2778" s="34" t="s">
        <v>348</v>
      </c>
    </row>
    <row r="2779" spans="1:14" ht="15" hidden="1" customHeight="1" outlineLevel="2" x14ac:dyDescent="0.25">
      <c r="A2779" s="34"/>
      <c r="B2779" s="33" t="str">
        <f t="shared" si="305"/>
        <v>Percent THD - Circuit 45</v>
      </c>
      <c r="C2779" s="34">
        <f t="shared" si="311"/>
        <v>45</v>
      </c>
      <c r="D2779" s="28">
        <f t="shared" si="312"/>
        <v>6484</v>
      </c>
      <c r="E2779" s="27"/>
      <c r="F2779" s="29">
        <v>-1</v>
      </c>
      <c r="G2779" s="23" t="s">
        <v>144</v>
      </c>
      <c r="H2779" s="21">
        <f t="shared" si="308"/>
        <v>11816</v>
      </c>
      <c r="I2779" s="23">
        <f t="shared" si="309"/>
        <v>11817</v>
      </c>
      <c r="J2779" s="71" t="s">
        <v>420</v>
      </c>
      <c r="K2779" s="70">
        <f t="shared" si="310"/>
        <v>925</v>
      </c>
      <c r="L2779" s="34" t="s">
        <v>104</v>
      </c>
      <c r="N2779" s="34" t="s">
        <v>348</v>
      </c>
    </row>
    <row r="2780" spans="1:14" ht="15" hidden="1" customHeight="1" outlineLevel="2" x14ac:dyDescent="0.25">
      <c r="A2780" s="34"/>
      <c r="B2780" s="33" t="str">
        <f t="shared" si="305"/>
        <v>Percent THD - Circuit 46</v>
      </c>
      <c r="C2780" s="34">
        <f t="shared" si="311"/>
        <v>46</v>
      </c>
      <c r="D2780" s="28">
        <f t="shared" si="312"/>
        <v>6485</v>
      </c>
      <c r="E2780" s="27"/>
      <c r="F2780" s="29">
        <v>-1</v>
      </c>
      <c r="G2780" s="23" t="s">
        <v>144</v>
      </c>
      <c r="H2780" s="21">
        <f t="shared" si="308"/>
        <v>11818</v>
      </c>
      <c r="I2780" s="23">
        <f t="shared" si="309"/>
        <v>11819</v>
      </c>
      <c r="J2780" s="71" t="s">
        <v>420</v>
      </c>
      <c r="K2780" s="70">
        <f t="shared" si="310"/>
        <v>926</v>
      </c>
      <c r="L2780" s="34" t="s">
        <v>104</v>
      </c>
      <c r="N2780" s="34" t="s">
        <v>348</v>
      </c>
    </row>
    <row r="2781" spans="1:14" ht="15" hidden="1" customHeight="1" outlineLevel="2" x14ac:dyDescent="0.25">
      <c r="A2781" s="34"/>
      <c r="B2781" s="33" t="str">
        <f t="shared" si="305"/>
        <v>Percent THD - Circuit 47</v>
      </c>
      <c r="C2781" s="34">
        <f t="shared" si="311"/>
        <v>47</v>
      </c>
      <c r="D2781" s="28">
        <f t="shared" si="312"/>
        <v>6486</v>
      </c>
      <c r="E2781" s="27"/>
      <c r="F2781" s="29">
        <v>-1</v>
      </c>
      <c r="G2781" s="23" t="s">
        <v>144</v>
      </c>
      <c r="H2781" s="21">
        <f t="shared" si="308"/>
        <v>11820</v>
      </c>
      <c r="I2781" s="23">
        <f t="shared" si="309"/>
        <v>11821</v>
      </c>
      <c r="J2781" s="71" t="s">
        <v>420</v>
      </c>
      <c r="K2781" s="70">
        <f t="shared" si="310"/>
        <v>927</v>
      </c>
      <c r="L2781" s="34" t="s">
        <v>104</v>
      </c>
      <c r="N2781" s="34" t="s">
        <v>348</v>
      </c>
    </row>
    <row r="2782" spans="1:14" ht="15" hidden="1" customHeight="1" outlineLevel="2" x14ac:dyDescent="0.25">
      <c r="A2782" s="34"/>
      <c r="B2782" s="33" t="str">
        <f t="shared" si="305"/>
        <v>Percent THD - Circuit 48</v>
      </c>
      <c r="C2782" s="34">
        <f t="shared" si="311"/>
        <v>48</v>
      </c>
      <c r="D2782" s="28">
        <f t="shared" si="312"/>
        <v>6487</v>
      </c>
      <c r="E2782" s="27"/>
      <c r="F2782" s="29">
        <v>-1</v>
      </c>
      <c r="G2782" s="23" t="s">
        <v>144</v>
      </c>
      <c r="H2782" s="21">
        <f t="shared" si="308"/>
        <v>11822</v>
      </c>
      <c r="I2782" s="23">
        <f t="shared" si="309"/>
        <v>11823</v>
      </c>
      <c r="J2782" s="71" t="s">
        <v>420</v>
      </c>
      <c r="K2782" s="70">
        <f t="shared" si="310"/>
        <v>928</v>
      </c>
      <c r="L2782" s="34" t="s">
        <v>104</v>
      </c>
      <c r="N2782" s="34" t="s">
        <v>348</v>
      </c>
    </row>
    <row r="2783" spans="1:14" ht="15" hidden="1" customHeight="1" outlineLevel="2" x14ac:dyDescent="0.25">
      <c r="A2783" s="34"/>
      <c r="B2783" s="33" t="str">
        <f t="shared" si="305"/>
        <v>Percent THD - Circuit 49</v>
      </c>
      <c r="C2783" s="34">
        <f t="shared" si="311"/>
        <v>49</v>
      </c>
      <c r="D2783" s="28">
        <f t="shared" si="312"/>
        <v>6488</v>
      </c>
      <c r="E2783" s="27"/>
      <c r="F2783" s="29">
        <v>-1</v>
      </c>
      <c r="G2783" s="23" t="s">
        <v>144</v>
      </c>
      <c r="H2783" s="21">
        <f t="shared" si="308"/>
        <v>11824</v>
      </c>
      <c r="I2783" s="23">
        <f t="shared" si="309"/>
        <v>11825</v>
      </c>
      <c r="J2783" s="71" t="s">
        <v>420</v>
      </c>
      <c r="K2783" s="70">
        <f t="shared" si="310"/>
        <v>929</v>
      </c>
      <c r="L2783" s="34" t="s">
        <v>104</v>
      </c>
      <c r="N2783" s="34" t="s">
        <v>348</v>
      </c>
    </row>
    <row r="2784" spans="1:14" ht="15" hidden="1" customHeight="1" outlineLevel="2" x14ac:dyDescent="0.25">
      <c r="A2784" s="34"/>
      <c r="B2784" s="33" t="str">
        <f t="shared" si="305"/>
        <v>Percent THD - Circuit 50</v>
      </c>
      <c r="C2784" s="34">
        <f t="shared" si="311"/>
        <v>50</v>
      </c>
      <c r="D2784" s="28">
        <f t="shared" si="312"/>
        <v>6489</v>
      </c>
      <c r="E2784" s="27"/>
      <c r="F2784" s="29">
        <v>-1</v>
      </c>
      <c r="G2784" s="23" t="s">
        <v>144</v>
      </c>
      <c r="H2784" s="21">
        <f t="shared" si="308"/>
        <v>11826</v>
      </c>
      <c r="I2784" s="23">
        <f t="shared" si="309"/>
        <v>11827</v>
      </c>
      <c r="J2784" s="71" t="s">
        <v>420</v>
      </c>
      <c r="K2784" s="70">
        <f t="shared" si="310"/>
        <v>930</v>
      </c>
      <c r="L2784" s="34" t="s">
        <v>104</v>
      </c>
      <c r="N2784" s="34" t="s">
        <v>348</v>
      </c>
    </row>
    <row r="2785" spans="1:14" ht="15" hidden="1" customHeight="1" outlineLevel="2" x14ac:dyDescent="0.25">
      <c r="A2785" s="34"/>
      <c r="B2785" s="33" t="str">
        <f t="shared" si="305"/>
        <v>Percent THD - Circuit 51</v>
      </c>
      <c r="C2785" s="34">
        <f t="shared" si="311"/>
        <v>51</v>
      </c>
      <c r="D2785" s="28">
        <f t="shared" si="312"/>
        <v>6490</v>
      </c>
      <c r="E2785" s="27"/>
      <c r="F2785" s="29">
        <v>-1</v>
      </c>
      <c r="G2785" s="23" t="s">
        <v>144</v>
      </c>
      <c r="H2785" s="21">
        <f t="shared" si="308"/>
        <v>11828</v>
      </c>
      <c r="I2785" s="23">
        <f t="shared" si="309"/>
        <v>11829</v>
      </c>
      <c r="J2785" s="71" t="s">
        <v>420</v>
      </c>
      <c r="K2785" s="70">
        <f t="shared" si="310"/>
        <v>931</v>
      </c>
      <c r="L2785" s="34" t="s">
        <v>104</v>
      </c>
      <c r="N2785" s="34" t="s">
        <v>348</v>
      </c>
    </row>
    <row r="2786" spans="1:14" ht="15" hidden="1" customHeight="1" outlineLevel="2" x14ac:dyDescent="0.25">
      <c r="A2786" s="34"/>
      <c r="B2786" s="33" t="str">
        <f t="shared" si="305"/>
        <v>Percent THD - Circuit 52</v>
      </c>
      <c r="C2786" s="34">
        <f t="shared" si="311"/>
        <v>52</v>
      </c>
      <c r="D2786" s="28">
        <f t="shared" si="312"/>
        <v>6491</v>
      </c>
      <c r="E2786" s="27"/>
      <c r="F2786" s="29">
        <v>-1</v>
      </c>
      <c r="G2786" s="23" t="s">
        <v>144</v>
      </c>
      <c r="H2786" s="21">
        <f t="shared" si="308"/>
        <v>11830</v>
      </c>
      <c r="I2786" s="23">
        <f t="shared" si="309"/>
        <v>11831</v>
      </c>
      <c r="J2786" s="71" t="s">
        <v>420</v>
      </c>
      <c r="K2786" s="70">
        <f t="shared" si="310"/>
        <v>932</v>
      </c>
      <c r="L2786" s="34" t="s">
        <v>104</v>
      </c>
      <c r="N2786" s="34" t="s">
        <v>348</v>
      </c>
    </row>
    <row r="2787" spans="1:14" ht="15" hidden="1" customHeight="1" outlineLevel="2" x14ac:dyDescent="0.25">
      <c r="A2787" s="34"/>
      <c r="B2787" s="33" t="str">
        <f t="shared" si="305"/>
        <v>Percent THD - Circuit 53</v>
      </c>
      <c r="C2787" s="34">
        <f t="shared" si="311"/>
        <v>53</v>
      </c>
      <c r="D2787" s="28">
        <f t="shared" si="312"/>
        <v>6492</v>
      </c>
      <c r="E2787" s="27"/>
      <c r="F2787" s="29">
        <v>-1</v>
      </c>
      <c r="G2787" s="23" t="s">
        <v>144</v>
      </c>
      <c r="H2787" s="21">
        <f t="shared" si="308"/>
        <v>11832</v>
      </c>
      <c r="I2787" s="23">
        <f t="shared" si="309"/>
        <v>11833</v>
      </c>
      <c r="J2787" s="71" t="s">
        <v>420</v>
      </c>
      <c r="K2787" s="70">
        <f t="shared" si="310"/>
        <v>933</v>
      </c>
      <c r="L2787" s="34" t="s">
        <v>104</v>
      </c>
      <c r="N2787" s="34" t="s">
        <v>348</v>
      </c>
    </row>
    <row r="2788" spans="1:14" ht="15" hidden="1" customHeight="1" outlineLevel="2" x14ac:dyDescent="0.25">
      <c r="A2788" s="34"/>
      <c r="B2788" s="33" t="str">
        <f t="shared" si="305"/>
        <v>Percent THD - Circuit 54</v>
      </c>
      <c r="C2788" s="34">
        <f t="shared" si="311"/>
        <v>54</v>
      </c>
      <c r="D2788" s="28">
        <f t="shared" si="312"/>
        <v>6493</v>
      </c>
      <c r="E2788" s="27"/>
      <c r="F2788" s="29">
        <v>-1</v>
      </c>
      <c r="G2788" s="23" t="s">
        <v>144</v>
      </c>
      <c r="H2788" s="21">
        <f t="shared" si="308"/>
        <v>11834</v>
      </c>
      <c r="I2788" s="23">
        <f t="shared" si="309"/>
        <v>11835</v>
      </c>
      <c r="J2788" s="71" t="s">
        <v>420</v>
      </c>
      <c r="K2788" s="70">
        <f t="shared" si="310"/>
        <v>934</v>
      </c>
      <c r="L2788" s="34" t="s">
        <v>104</v>
      </c>
      <c r="N2788" s="34" t="s">
        <v>348</v>
      </c>
    </row>
    <row r="2789" spans="1:14" ht="15" hidden="1" customHeight="1" outlineLevel="2" x14ac:dyDescent="0.25">
      <c r="A2789" s="34"/>
      <c r="B2789" s="33" t="str">
        <f t="shared" si="305"/>
        <v>Percent THD - Circuit 55</v>
      </c>
      <c r="C2789" s="34">
        <f t="shared" si="311"/>
        <v>55</v>
      </c>
      <c r="D2789" s="28">
        <f t="shared" si="312"/>
        <v>6494</v>
      </c>
      <c r="E2789" s="27"/>
      <c r="F2789" s="29">
        <v>-1</v>
      </c>
      <c r="G2789" s="23" t="s">
        <v>144</v>
      </c>
      <c r="H2789" s="21">
        <f t="shared" si="308"/>
        <v>11836</v>
      </c>
      <c r="I2789" s="23">
        <f t="shared" si="309"/>
        <v>11837</v>
      </c>
      <c r="J2789" s="71" t="s">
        <v>420</v>
      </c>
      <c r="K2789" s="70">
        <f t="shared" si="310"/>
        <v>935</v>
      </c>
      <c r="L2789" s="34" t="s">
        <v>104</v>
      </c>
      <c r="N2789" s="34" t="s">
        <v>348</v>
      </c>
    </row>
    <row r="2790" spans="1:14" ht="15" hidden="1" customHeight="1" outlineLevel="2" x14ac:dyDescent="0.25">
      <c r="A2790" s="34"/>
      <c r="B2790" s="33" t="str">
        <f t="shared" si="305"/>
        <v>Percent THD - Circuit 56</v>
      </c>
      <c r="C2790" s="34">
        <f t="shared" si="311"/>
        <v>56</v>
      </c>
      <c r="D2790" s="28">
        <f t="shared" si="312"/>
        <v>6495</v>
      </c>
      <c r="E2790" s="27"/>
      <c r="F2790" s="29">
        <v>-1</v>
      </c>
      <c r="G2790" s="23" t="s">
        <v>144</v>
      </c>
      <c r="H2790" s="21">
        <f t="shared" si="308"/>
        <v>11838</v>
      </c>
      <c r="I2790" s="23">
        <f t="shared" si="309"/>
        <v>11839</v>
      </c>
      <c r="J2790" s="71" t="s">
        <v>420</v>
      </c>
      <c r="K2790" s="70">
        <f t="shared" si="310"/>
        <v>936</v>
      </c>
      <c r="L2790" s="34" t="s">
        <v>104</v>
      </c>
      <c r="N2790" s="34" t="s">
        <v>348</v>
      </c>
    </row>
    <row r="2791" spans="1:14" ht="15" hidden="1" customHeight="1" outlineLevel="2" x14ac:dyDescent="0.25">
      <c r="A2791" s="34"/>
      <c r="B2791" s="33" t="str">
        <f t="shared" si="305"/>
        <v>Percent THD - Circuit 57</v>
      </c>
      <c r="C2791" s="34">
        <f t="shared" si="311"/>
        <v>57</v>
      </c>
      <c r="D2791" s="28">
        <f t="shared" si="312"/>
        <v>6496</v>
      </c>
      <c r="E2791" s="27"/>
      <c r="F2791" s="29">
        <v>-1</v>
      </c>
      <c r="G2791" s="23" t="s">
        <v>144</v>
      </c>
      <c r="H2791" s="21">
        <f t="shared" si="308"/>
        <v>11840</v>
      </c>
      <c r="I2791" s="23">
        <f t="shared" si="309"/>
        <v>11841</v>
      </c>
      <c r="J2791" s="71" t="s">
        <v>420</v>
      </c>
      <c r="K2791" s="70">
        <f t="shared" si="310"/>
        <v>937</v>
      </c>
      <c r="L2791" s="34" t="s">
        <v>104</v>
      </c>
      <c r="N2791" s="34" t="s">
        <v>348</v>
      </c>
    </row>
    <row r="2792" spans="1:14" ht="15" hidden="1" customHeight="1" outlineLevel="2" x14ac:dyDescent="0.25">
      <c r="A2792" s="34"/>
      <c r="B2792" s="33" t="str">
        <f t="shared" si="305"/>
        <v>Percent THD - Circuit 58</v>
      </c>
      <c r="C2792" s="34">
        <f t="shared" si="311"/>
        <v>58</v>
      </c>
      <c r="D2792" s="28">
        <f t="shared" si="312"/>
        <v>6497</v>
      </c>
      <c r="E2792" s="27"/>
      <c r="F2792" s="29">
        <v>-1</v>
      </c>
      <c r="G2792" s="23" t="s">
        <v>144</v>
      </c>
      <c r="H2792" s="21">
        <f t="shared" si="308"/>
        <v>11842</v>
      </c>
      <c r="I2792" s="23">
        <f t="shared" si="309"/>
        <v>11843</v>
      </c>
      <c r="J2792" s="71" t="s">
        <v>420</v>
      </c>
      <c r="K2792" s="70">
        <f t="shared" si="310"/>
        <v>938</v>
      </c>
      <c r="L2792" s="34" t="s">
        <v>104</v>
      </c>
      <c r="N2792" s="34" t="s">
        <v>348</v>
      </c>
    </row>
    <row r="2793" spans="1:14" ht="15" hidden="1" customHeight="1" outlineLevel="2" x14ac:dyDescent="0.25">
      <c r="A2793" s="34"/>
      <c r="B2793" s="33" t="str">
        <f t="shared" si="305"/>
        <v>Percent THD - Circuit 59</v>
      </c>
      <c r="C2793" s="34">
        <f t="shared" si="311"/>
        <v>59</v>
      </c>
      <c r="D2793" s="28">
        <f t="shared" si="312"/>
        <v>6498</v>
      </c>
      <c r="E2793" s="27"/>
      <c r="F2793" s="29">
        <v>-1</v>
      </c>
      <c r="G2793" s="23" t="s">
        <v>144</v>
      </c>
      <c r="H2793" s="21">
        <f t="shared" si="308"/>
        <v>11844</v>
      </c>
      <c r="I2793" s="23">
        <f t="shared" si="309"/>
        <v>11845</v>
      </c>
      <c r="J2793" s="71" t="s">
        <v>420</v>
      </c>
      <c r="K2793" s="70">
        <f t="shared" si="310"/>
        <v>939</v>
      </c>
      <c r="L2793" s="34" t="s">
        <v>104</v>
      </c>
      <c r="N2793" s="34" t="s">
        <v>348</v>
      </c>
    </row>
    <row r="2794" spans="1:14" ht="15" hidden="1" customHeight="1" outlineLevel="2" x14ac:dyDescent="0.25">
      <c r="A2794" s="34"/>
      <c r="B2794" s="33" t="str">
        <f t="shared" si="305"/>
        <v>Percent THD - Circuit 60</v>
      </c>
      <c r="C2794" s="34">
        <f t="shared" si="311"/>
        <v>60</v>
      </c>
      <c r="D2794" s="28">
        <f t="shared" si="312"/>
        <v>6499</v>
      </c>
      <c r="E2794" s="27"/>
      <c r="F2794" s="29">
        <v>-1</v>
      </c>
      <c r="G2794" s="23" t="s">
        <v>144</v>
      </c>
      <c r="H2794" s="21">
        <f t="shared" si="308"/>
        <v>11846</v>
      </c>
      <c r="I2794" s="23">
        <f t="shared" si="309"/>
        <v>11847</v>
      </c>
      <c r="J2794" s="71" t="s">
        <v>420</v>
      </c>
      <c r="K2794" s="70">
        <f t="shared" si="310"/>
        <v>940</v>
      </c>
      <c r="L2794" s="34" t="s">
        <v>104</v>
      </c>
      <c r="N2794" s="34" t="s">
        <v>348</v>
      </c>
    </row>
    <row r="2795" spans="1:14" ht="15" hidden="1" customHeight="1" outlineLevel="2" x14ac:dyDescent="0.25">
      <c r="A2795" s="34"/>
      <c r="B2795" s="33" t="str">
        <f t="shared" si="305"/>
        <v>Percent THD - Circuit 61</v>
      </c>
      <c r="C2795" s="34">
        <f t="shared" si="311"/>
        <v>61</v>
      </c>
      <c r="D2795" s="28">
        <f t="shared" si="312"/>
        <v>6500</v>
      </c>
      <c r="E2795" s="27"/>
      <c r="F2795" s="29">
        <v>-1</v>
      </c>
      <c r="G2795" s="23" t="s">
        <v>144</v>
      </c>
      <c r="H2795" s="21">
        <f t="shared" si="308"/>
        <v>11848</v>
      </c>
      <c r="I2795" s="23">
        <f t="shared" si="309"/>
        <v>11849</v>
      </c>
      <c r="J2795" s="71" t="s">
        <v>420</v>
      </c>
      <c r="K2795" s="70">
        <f t="shared" si="310"/>
        <v>941</v>
      </c>
      <c r="L2795" s="34" t="s">
        <v>104</v>
      </c>
      <c r="N2795" s="34" t="s">
        <v>348</v>
      </c>
    </row>
    <row r="2796" spans="1:14" ht="15" hidden="1" customHeight="1" outlineLevel="2" x14ac:dyDescent="0.25">
      <c r="A2796" s="34"/>
      <c r="B2796" s="33" t="str">
        <f t="shared" si="305"/>
        <v>Percent THD - Circuit 62</v>
      </c>
      <c r="C2796" s="34">
        <f t="shared" si="311"/>
        <v>62</v>
      </c>
      <c r="D2796" s="28">
        <f t="shared" si="312"/>
        <v>6501</v>
      </c>
      <c r="E2796" s="27"/>
      <c r="F2796" s="29">
        <v>-1</v>
      </c>
      <c r="G2796" s="23" t="s">
        <v>144</v>
      </c>
      <c r="H2796" s="21">
        <f t="shared" si="308"/>
        <v>11850</v>
      </c>
      <c r="I2796" s="23">
        <f t="shared" si="309"/>
        <v>11851</v>
      </c>
      <c r="J2796" s="71" t="s">
        <v>420</v>
      </c>
      <c r="K2796" s="70">
        <f t="shared" si="310"/>
        <v>942</v>
      </c>
      <c r="L2796" s="34" t="s">
        <v>104</v>
      </c>
      <c r="N2796" s="34" t="s">
        <v>348</v>
      </c>
    </row>
    <row r="2797" spans="1:14" ht="15" hidden="1" customHeight="1" outlineLevel="2" x14ac:dyDescent="0.25">
      <c r="A2797" s="34"/>
      <c r="B2797" s="33" t="str">
        <f t="shared" si="305"/>
        <v>Percent THD - Circuit 63</v>
      </c>
      <c r="C2797" s="34">
        <f t="shared" si="311"/>
        <v>63</v>
      </c>
      <c r="D2797" s="28">
        <f t="shared" si="312"/>
        <v>6502</v>
      </c>
      <c r="E2797" s="27"/>
      <c r="F2797" s="29">
        <v>-1</v>
      </c>
      <c r="G2797" s="23" t="s">
        <v>144</v>
      </c>
      <c r="H2797" s="21">
        <f t="shared" si="308"/>
        <v>11852</v>
      </c>
      <c r="I2797" s="23">
        <f t="shared" si="309"/>
        <v>11853</v>
      </c>
      <c r="J2797" s="71" t="s">
        <v>420</v>
      </c>
      <c r="K2797" s="70">
        <f t="shared" si="310"/>
        <v>943</v>
      </c>
      <c r="L2797" s="34" t="s">
        <v>104</v>
      </c>
      <c r="N2797" s="34" t="s">
        <v>348</v>
      </c>
    </row>
    <row r="2798" spans="1:14" ht="15" hidden="1" customHeight="1" outlineLevel="2" x14ac:dyDescent="0.25">
      <c r="A2798" s="34"/>
      <c r="B2798" s="33" t="str">
        <f t="shared" si="305"/>
        <v>Percent THD - Circuit 64</v>
      </c>
      <c r="C2798" s="34">
        <f t="shared" si="311"/>
        <v>64</v>
      </c>
      <c r="D2798" s="28">
        <f t="shared" si="312"/>
        <v>6503</v>
      </c>
      <c r="E2798" s="27"/>
      <c r="F2798" s="29">
        <v>-1</v>
      </c>
      <c r="G2798" s="23" t="s">
        <v>144</v>
      </c>
      <c r="H2798" s="21">
        <f t="shared" si="308"/>
        <v>11854</v>
      </c>
      <c r="I2798" s="23">
        <f t="shared" si="309"/>
        <v>11855</v>
      </c>
      <c r="J2798" s="71" t="s">
        <v>420</v>
      </c>
      <c r="K2798" s="70">
        <f t="shared" si="310"/>
        <v>944</v>
      </c>
      <c r="L2798" s="34" t="s">
        <v>104</v>
      </c>
      <c r="N2798" s="34" t="s">
        <v>348</v>
      </c>
    </row>
    <row r="2799" spans="1:14" ht="15" hidden="1" customHeight="1" outlineLevel="2" x14ac:dyDescent="0.25">
      <c r="A2799" s="34"/>
      <c r="B2799" s="33" t="str">
        <f t="shared" si="305"/>
        <v>Percent THD - Circuit 65</v>
      </c>
      <c r="C2799" s="34">
        <f t="shared" si="311"/>
        <v>65</v>
      </c>
      <c r="D2799" s="28">
        <f t="shared" si="312"/>
        <v>6504</v>
      </c>
      <c r="E2799" s="27"/>
      <c r="F2799" s="29">
        <v>-1</v>
      </c>
      <c r="G2799" s="23" t="s">
        <v>144</v>
      </c>
      <c r="H2799" s="21">
        <f t="shared" si="308"/>
        <v>11856</v>
      </c>
      <c r="I2799" s="23">
        <f t="shared" si="309"/>
        <v>11857</v>
      </c>
      <c r="J2799" s="71" t="s">
        <v>420</v>
      </c>
      <c r="K2799" s="70">
        <f t="shared" si="310"/>
        <v>945</v>
      </c>
      <c r="L2799" s="34" t="s">
        <v>104</v>
      </c>
      <c r="N2799" s="34" t="s">
        <v>348</v>
      </c>
    </row>
    <row r="2800" spans="1:14" ht="15" hidden="1" customHeight="1" outlineLevel="2" x14ac:dyDescent="0.25">
      <c r="A2800" s="34"/>
      <c r="B2800" s="33" t="str">
        <f t="shared" ref="B2800:B2830" si="313">CONCATENATE("Percent THD - Circuit ",C2800)</f>
        <v>Percent THD - Circuit 66</v>
      </c>
      <c r="C2800" s="34">
        <f t="shared" ref="C2800:C2830" si="314">C2799+1</f>
        <v>66</v>
      </c>
      <c r="D2800" s="28">
        <f t="shared" ref="D2800:D2830" si="315">D2799+1</f>
        <v>6505</v>
      </c>
      <c r="E2800" s="27"/>
      <c r="F2800" s="29">
        <v>-1</v>
      </c>
      <c r="G2800" s="23" t="s">
        <v>144</v>
      </c>
      <c r="H2800" s="21">
        <f t="shared" si="308"/>
        <v>11858</v>
      </c>
      <c r="I2800" s="23">
        <f t="shared" si="309"/>
        <v>11859</v>
      </c>
      <c r="J2800" s="71" t="s">
        <v>420</v>
      </c>
      <c r="K2800" s="70">
        <f t="shared" si="310"/>
        <v>946</v>
      </c>
      <c r="L2800" s="34" t="s">
        <v>104</v>
      </c>
      <c r="N2800" s="34" t="s">
        <v>348</v>
      </c>
    </row>
    <row r="2801" spans="1:14" ht="15" hidden="1" customHeight="1" outlineLevel="2" x14ac:dyDescent="0.25">
      <c r="A2801" s="34"/>
      <c r="B2801" s="33" t="str">
        <f t="shared" si="313"/>
        <v>Percent THD - Circuit 67</v>
      </c>
      <c r="C2801" s="34">
        <f t="shared" si="314"/>
        <v>67</v>
      </c>
      <c r="D2801" s="28">
        <f t="shared" si="315"/>
        <v>6506</v>
      </c>
      <c r="E2801" s="27"/>
      <c r="F2801" s="29">
        <v>-1</v>
      </c>
      <c r="G2801" s="23" t="s">
        <v>144</v>
      </c>
      <c r="H2801" s="21">
        <f t="shared" ref="H2801:H2830" si="316">I2800+1</f>
        <v>11860</v>
      </c>
      <c r="I2801" s="23">
        <f t="shared" ref="I2801:I2830" si="317">+H2801+1</f>
        <v>11861</v>
      </c>
      <c r="J2801" s="71" t="s">
        <v>420</v>
      </c>
      <c r="K2801" s="70">
        <f t="shared" ref="K2801:K2830" si="318">K2800+1</f>
        <v>947</v>
      </c>
      <c r="L2801" s="34" t="s">
        <v>104</v>
      </c>
      <c r="N2801" s="34" t="s">
        <v>348</v>
      </c>
    </row>
    <row r="2802" spans="1:14" ht="15" hidden="1" customHeight="1" outlineLevel="2" x14ac:dyDescent="0.25">
      <c r="A2802" s="34"/>
      <c r="B2802" s="33" t="str">
        <f t="shared" si="313"/>
        <v>Percent THD - Circuit 68</v>
      </c>
      <c r="C2802" s="34">
        <f t="shared" si="314"/>
        <v>68</v>
      </c>
      <c r="D2802" s="28">
        <f t="shared" si="315"/>
        <v>6507</v>
      </c>
      <c r="E2802" s="27"/>
      <c r="F2802" s="29">
        <v>-1</v>
      </c>
      <c r="G2802" s="23" t="s">
        <v>144</v>
      </c>
      <c r="H2802" s="21">
        <f t="shared" si="316"/>
        <v>11862</v>
      </c>
      <c r="I2802" s="23">
        <f t="shared" si="317"/>
        <v>11863</v>
      </c>
      <c r="J2802" s="71" t="s">
        <v>420</v>
      </c>
      <c r="K2802" s="70">
        <f t="shared" si="318"/>
        <v>948</v>
      </c>
      <c r="L2802" s="34" t="s">
        <v>104</v>
      </c>
      <c r="N2802" s="34" t="s">
        <v>348</v>
      </c>
    </row>
    <row r="2803" spans="1:14" ht="15" hidden="1" customHeight="1" outlineLevel="2" x14ac:dyDescent="0.25">
      <c r="A2803" s="34"/>
      <c r="B2803" s="33" t="str">
        <f t="shared" si="313"/>
        <v>Percent THD - Circuit 69</v>
      </c>
      <c r="C2803" s="34">
        <f t="shared" si="314"/>
        <v>69</v>
      </c>
      <c r="D2803" s="28">
        <f t="shared" si="315"/>
        <v>6508</v>
      </c>
      <c r="E2803" s="27"/>
      <c r="F2803" s="29">
        <v>-1</v>
      </c>
      <c r="G2803" s="23" t="s">
        <v>144</v>
      </c>
      <c r="H2803" s="21">
        <f t="shared" si="316"/>
        <v>11864</v>
      </c>
      <c r="I2803" s="23">
        <f t="shared" si="317"/>
        <v>11865</v>
      </c>
      <c r="J2803" s="71" t="s">
        <v>420</v>
      </c>
      <c r="K2803" s="70">
        <f t="shared" si="318"/>
        <v>949</v>
      </c>
      <c r="L2803" s="34" t="s">
        <v>104</v>
      </c>
      <c r="N2803" s="34" t="s">
        <v>348</v>
      </c>
    </row>
    <row r="2804" spans="1:14" ht="15" hidden="1" customHeight="1" outlineLevel="2" x14ac:dyDescent="0.25">
      <c r="A2804" s="34"/>
      <c r="B2804" s="33" t="str">
        <f t="shared" si="313"/>
        <v>Percent THD - Circuit 70</v>
      </c>
      <c r="C2804" s="34">
        <f t="shared" si="314"/>
        <v>70</v>
      </c>
      <c r="D2804" s="28">
        <f t="shared" si="315"/>
        <v>6509</v>
      </c>
      <c r="E2804" s="27"/>
      <c r="F2804" s="29">
        <v>-1</v>
      </c>
      <c r="G2804" s="23" t="s">
        <v>144</v>
      </c>
      <c r="H2804" s="21">
        <f t="shared" si="316"/>
        <v>11866</v>
      </c>
      <c r="I2804" s="23">
        <f t="shared" si="317"/>
        <v>11867</v>
      </c>
      <c r="J2804" s="71" t="s">
        <v>420</v>
      </c>
      <c r="K2804" s="70">
        <f t="shared" si="318"/>
        <v>950</v>
      </c>
      <c r="L2804" s="34" t="s">
        <v>104</v>
      </c>
      <c r="N2804" s="34" t="s">
        <v>348</v>
      </c>
    </row>
    <row r="2805" spans="1:14" ht="15" hidden="1" customHeight="1" outlineLevel="2" x14ac:dyDescent="0.25">
      <c r="A2805" s="34"/>
      <c r="B2805" s="33" t="str">
        <f t="shared" si="313"/>
        <v>Percent THD - Circuit 71</v>
      </c>
      <c r="C2805" s="34">
        <f t="shared" si="314"/>
        <v>71</v>
      </c>
      <c r="D2805" s="28">
        <f t="shared" si="315"/>
        <v>6510</v>
      </c>
      <c r="E2805" s="27"/>
      <c r="F2805" s="29">
        <v>-1</v>
      </c>
      <c r="G2805" s="23" t="s">
        <v>144</v>
      </c>
      <c r="H2805" s="21">
        <f t="shared" si="316"/>
        <v>11868</v>
      </c>
      <c r="I2805" s="23">
        <f t="shared" si="317"/>
        <v>11869</v>
      </c>
      <c r="J2805" s="71" t="s">
        <v>420</v>
      </c>
      <c r="K2805" s="70">
        <f t="shared" si="318"/>
        <v>951</v>
      </c>
      <c r="L2805" s="34" t="s">
        <v>104</v>
      </c>
      <c r="N2805" s="34" t="s">
        <v>348</v>
      </c>
    </row>
    <row r="2806" spans="1:14" ht="15" hidden="1" customHeight="1" outlineLevel="2" x14ac:dyDescent="0.25">
      <c r="A2806" s="34"/>
      <c r="B2806" s="33" t="str">
        <f t="shared" si="313"/>
        <v>Percent THD - Circuit 72</v>
      </c>
      <c r="C2806" s="34">
        <f t="shared" si="314"/>
        <v>72</v>
      </c>
      <c r="D2806" s="28">
        <f t="shared" si="315"/>
        <v>6511</v>
      </c>
      <c r="E2806" s="27"/>
      <c r="F2806" s="29">
        <v>-1</v>
      </c>
      <c r="G2806" s="23" t="s">
        <v>144</v>
      </c>
      <c r="H2806" s="21">
        <f t="shared" si="316"/>
        <v>11870</v>
      </c>
      <c r="I2806" s="23">
        <f t="shared" si="317"/>
        <v>11871</v>
      </c>
      <c r="J2806" s="71" t="s">
        <v>420</v>
      </c>
      <c r="K2806" s="70">
        <f t="shared" si="318"/>
        <v>952</v>
      </c>
      <c r="L2806" s="34" t="s">
        <v>104</v>
      </c>
      <c r="N2806" s="34" t="s">
        <v>348</v>
      </c>
    </row>
    <row r="2807" spans="1:14" ht="15" hidden="1" customHeight="1" outlineLevel="2" x14ac:dyDescent="0.25">
      <c r="A2807" s="34"/>
      <c r="B2807" s="33" t="str">
        <f t="shared" si="313"/>
        <v>Percent THD - Circuit 73</v>
      </c>
      <c r="C2807" s="34">
        <f t="shared" si="314"/>
        <v>73</v>
      </c>
      <c r="D2807" s="28">
        <f t="shared" si="315"/>
        <v>6512</v>
      </c>
      <c r="E2807" s="27"/>
      <c r="F2807" s="29">
        <v>-1</v>
      </c>
      <c r="G2807" s="23" t="s">
        <v>144</v>
      </c>
      <c r="H2807" s="21">
        <f t="shared" si="316"/>
        <v>11872</v>
      </c>
      <c r="I2807" s="23">
        <f t="shared" si="317"/>
        <v>11873</v>
      </c>
      <c r="J2807" s="71" t="s">
        <v>420</v>
      </c>
      <c r="K2807" s="70">
        <f t="shared" si="318"/>
        <v>953</v>
      </c>
      <c r="L2807" s="34" t="s">
        <v>104</v>
      </c>
      <c r="N2807" s="34" t="s">
        <v>348</v>
      </c>
    </row>
    <row r="2808" spans="1:14" ht="15" hidden="1" customHeight="1" outlineLevel="2" x14ac:dyDescent="0.25">
      <c r="A2808" s="34"/>
      <c r="B2808" s="33" t="str">
        <f t="shared" si="313"/>
        <v>Percent THD - Circuit 74</v>
      </c>
      <c r="C2808" s="34">
        <f t="shared" si="314"/>
        <v>74</v>
      </c>
      <c r="D2808" s="28">
        <f t="shared" si="315"/>
        <v>6513</v>
      </c>
      <c r="E2808" s="27"/>
      <c r="F2808" s="29">
        <v>-1</v>
      </c>
      <c r="G2808" s="23" t="s">
        <v>144</v>
      </c>
      <c r="H2808" s="21">
        <f t="shared" si="316"/>
        <v>11874</v>
      </c>
      <c r="I2808" s="23">
        <f t="shared" si="317"/>
        <v>11875</v>
      </c>
      <c r="J2808" s="71" t="s">
        <v>420</v>
      </c>
      <c r="K2808" s="70">
        <f t="shared" si="318"/>
        <v>954</v>
      </c>
      <c r="L2808" s="34" t="s">
        <v>104</v>
      </c>
      <c r="N2808" s="34" t="s">
        <v>348</v>
      </c>
    </row>
    <row r="2809" spans="1:14" ht="15" hidden="1" customHeight="1" outlineLevel="2" x14ac:dyDescent="0.25">
      <c r="A2809" s="34"/>
      <c r="B2809" s="33" t="str">
        <f t="shared" si="313"/>
        <v>Percent THD - Circuit 75</v>
      </c>
      <c r="C2809" s="34">
        <f t="shared" si="314"/>
        <v>75</v>
      </c>
      <c r="D2809" s="28">
        <f t="shared" si="315"/>
        <v>6514</v>
      </c>
      <c r="E2809" s="27"/>
      <c r="F2809" s="29">
        <v>-1</v>
      </c>
      <c r="G2809" s="23" t="s">
        <v>144</v>
      </c>
      <c r="H2809" s="21">
        <f t="shared" si="316"/>
        <v>11876</v>
      </c>
      <c r="I2809" s="23">
        <f t="shared" si="317"/>
        <v>11877</v>
      </c>
      <c r="J2809" s="71" t="s">
        <v>420</v>
      </c>
      <c r="K2809" s="70">
        <f t="shared" si="318"/>
        <v>955</v>
      </c>
      <c r="L2809" s="34" t="s">
        <v>104</v>
      </c>
      <c r="N2809" s="34" t="s">
        <v>348</v>
      </c>
    </row>
    <row r="2810" spans="1:14" ht="15" hidden="1" customHeight="1" outlineLevel="2" x14ac:dyDescent="0.25">
      <c r="A2810" s="34"/>
      <c r="B2810" s="33" t="str">
        <f t="shared" si="313"/>
        <v>Percent THD - Circuit 76</v>
      </c>
      <c r="C2810" s="34">
        <f t="shared" si="314"/>
        <v>76</v>
      </c>
      <c r="D2810" s="28">
        <f t="shared" si="315"/>
        <v>6515</v>
      </c>
      <c r="E2810" s="27"/>
      <c r="F2810" s="29">
        <v>-1</v>
      </c>
      <c r="G2810" s="23" t="s">
        <v>144</v>
      </c>
      <c r="H2810" s="21">
        <f t="shared" si="316"/>
        <v>11878</v>
      </c>
      <c r="I2810" s="23">
        <f t="shared" si="317"/>
        <v>11879</v>
      </c>
      <c r="J2810" s="71" t="s">
        <v>420</v>
      </c>
      <c r="K2810" s="70">
        <f t="shared" si="318"/>
        <v>956</v>
      </c>
      <c r="L2810" s="34" t="s">
        <v>104</v>
      </c>
      <c r="N2810" s="34" t="s">
        <v>348</v>
      </c>
    </row>
    <row r="2811" spans="1:14" ht="15" hidden="1" customHeight="1" outlineLevel="2" x14ac:dyDescent="0.25">
      <c r="A2811" s="34"/>
      <c r="B2811" s="33" t="str">
        <f t="shared" si="313"/>
        <v>Percent THD - Circuit 77</v>
      </c>
      <c r="C2811" s="34">
        <f t="shared" si="314"/>
        <v>77</v>
      </c>
      <c r="D2811" s="28">
        <f t="shared" si="315"/>
        <v>6516</v>
      </c>
      <c r="E2811" s="27"/>
      <c r="F2811" s="29">
        <v>-1</v>
      </c>
      <c r="G2811" s="23" t="s">
        <v>144</v>
      </c>
      <c r="H2811" s="21">
        <f t="shared" si="316"/>
        <v>11880</v>
      </c>
      <c r="I2811" s="23">
        <f t="shared" si="317"/>
        <v>11881</v>
      </c>
      <c r="J2811" s="71" t="s">
        <v>420</v>
      </c>
      <c r="K2811" s="70">
        <f t="shared" si="318"/>
        <v>957</v>
      </c>
      <c r="L2811" s="34" t="s">
        <v>104</v>
      </c>
      <c r="N2811" s="34" t="s">
        <v>348</v>
      </c>
    </row>
    <row r="2812" spans="1:14" ht="15" hidden="1" customHeight="1" outlineLevel="2" x14ac:dyDescent="0.25">
      <c r="A2812" s="34"/>
      <c r="B2812" s="33" t="str">
        <f t="shared" si="313"/>
        <v>Percent THD - Circuit 78</v>
      </c>
      <c r="C2812" s="34">
        <f t="shared" si="314"/>
        <v>78</v>
      </c>
      <c r="D2812" s="28">
        <f t="shared" si="315"/>
        <v>6517</v>
      </c>
      <c r="E2812" s="27"/>
      <c r="F2812" s="29">
        <v>-1</v>
      </c>
      <c r="G2812" s="23" t="s">
        <v>144</v>
      </c>
      <c r="H2812" s="21">
        <f t="shared" si="316"/>
        <v>11882</v>
      </c>
      <c r="I2812" s="23">
        <f t="shared" si="317"/>
        <v>11883</v>
      </c>
      <c r="J2812" s="71" t="s">
        <v>420</v>
      </c>
      <c r="K2812" s="70">
        <f t="shared" si="318"/>
        <v>958</v>
      </c>
      <c r="L2812" s="34" t="s">
        <v>104</v>
      </c>
      <c r="N2812" s="34" t="s">
        <v>348</v>
      </c>
    </row>
    <row r="2813" spans="1:14" ht="15" hidden="1" customHeight="1" outlineLevel="2" x14ac:dyDescent="0.25">
      <c r="A2813" s="34"/>
      <c r="B2813" s="33" t="str">
        <f t="shared" si="313"/>
        <v>Percent THD - Circuit 79</v>
      </c>
      <c r="C2813" s="34">
        <f t="shared" si="314"/>
        <v>79</v>
      </c>
      <c r="D2813" s="28">
        <f t="shared" si="315"/>
        <v>6518</v>
      </c>
      <c r="E2813" s="27"/>
      <c r="F2813" s="29">
        <v>-1</v>
      </c>
      <c r="G2813" s="23" t="s">
        <v>144</v>
      </c>
      <c r="H2813" s="21">
        <f t="shared" si="316"/>
        <v>11884</v>
      </c>
      <c r="I2813" s="23">
        <f t="shared" si="317"/>
        <v>11885</v>
      </c>
      <c r="J2813" s="71" t="s">
        <v>420</v>
      </c>
      <c r="K2813" s="70">
        <f t="shared" si="318"/>
        <v>959</v>
      </c>
      <c r="L2813" s="34" t="s">
        <v>104</v>
      </c>
      <c r="N2813" s="34" t="s">
        <v>348</v>
      </c>
    </row>
    <row r="2814" spans="1:14" ht="15" hidden="1" customHeight="1" outlineLevel="2" x14ac:dyDescent="0.25">
      <c r="A2814" s="34"/>
      <c r="B2814" s="33" t="str">
        <f t="shared" si="313"/>
        <v>Percent THD - Circuit 80</v>
      </c>
      <c r="C2814" s="34">
        <f t="shared" si="314"/>
        <v>80</v>
      </c>
      <c r="D2814" s="28">
        <f t="shared" si="315"/>
        <v>6519</v>
      </c>
      <c r="E2814" s="27"/>
      <c r="F2814" s="29">
        <v>-1</v>
      </c>
      <c r="G2814" s="23" t="s">
        <v>144</v>
      </c>
      <c r="H2814" s="21">
        <f t="shared" si="316"/>
        <v>11886</v>
      </c>
      <c r="I2814" s="23">
        <f t="shared" si="317"/>
        <v>11887</v>
      </c>
      <c r="J2814" s="71" t="s">
        <v>420</v>
      </c>
      <c r="K2814" s="70">
        <f t="shared" si="318"/>
        <v>960</v>
      </c>
      <c r="L2814" s="34" t="s">
        <v>104</v>
      </c>
      <c r="N2814" s="34" t="s">
        <v>348</v>
      </c>
    </row>
    <row r="2815" spans="1:14" ht="15" hidden="1" customHeight="1" outlineLevel="2" x14ac:dyDescent="0.25">
      <c r="A2815" s="34"/>
      <c r="B2815" s="33" t="str">
        <f t="shared" si="313"/>
        <v>Percent THD - Circuit 81</v>
      </c>
      <c r="C2815" s="34">
        <f t="shared" si="314"/>
        <v>81</v>
      </c>
      <c r="D2815" s="28">
        <f t="shared" si="315"/>
        <v>6520</v>
      </c>
      <c r="E2815" s="27"/>
      <c r="F2815" s="29">
        <v>-1</v>
      </c>
      <c r="G2815" s="23" t="s">
        <v>144</v>
      </c>
      <c r="H2815" s="21">
        <f t="shared" si="316"/>
        <v>11888</v>
      </c>
      <c r="I2815" s="23">
        <f t="shared" si="317"/>
        <v>11889</v>
      </c>
      <c r="J2815" s="71" t="s">
        <v>420</v>
      </c>
      <c r="K2815" s="70">
        <f t="shared" si="318"/>
        <v>961</v>
      </c>
      <c r="L2815" s="34" t="s">
        <v>104</v>
      </c>
      <c r="N2815" s="34" t="s">
        <v>348</v>
      </c>
    </row>
    <row r="2816" spans="1:14" ht="15" hidden="1" customHeight="1" outlineLevel="2" x14ac:dyDescent="0.25">
      <c r="A2816" s="34"/>
      <c r="B2816" s="33" t="str">
        <f t="shared" si="313"/>
        <v>Percent THD - Circuit 82</v>
      </c>
      <c r="C2816" s="34">
        <f t="shared" si="314"/>
        <v>82</v>
      </c>
      <c r="D2816" s="28">
        <f t="shared" si="315"/>
        <v>6521</v>
      </c>
      <c r="E2816" s="27"/>
      <c r="F2816" s="29">
        <v>-1</v>
      </c>
      <c r="G2816" s="23" t="s">
        <v>144</v>
      </c>
      <c r="H2816" s="21">
        <f t="shared" si="316"/>
        <v>11890</v>
      </c>
      <c r="I2816" s="23">
        <f t="shared" si="317"/>
        <v>11891</v>
      </c>
      <c r="J2816" s="71" t="s">
        <v>420</v>
      </c>
      <c r="K2816" s="70">
        <f t="shared" si="318"/>
        <v>962</v>
      </c>
      <c r="L2816" s="34" t="s">
        <v>104</v>
      </c>
      <c r="N2816" s="34" t="s">
        <v>348</v>
      </c>
    </row>
    <row r="2817" spans="1:16" ht="15" hidden="1" customHeight="1" outlineLevel="2" x14ac:dyDescent="0.25">
      <c r="A2817" s="34"/>
      <c r="B2817" s="33" t="str">
        <f t="shared" si="313"/>
        <v>Percent THD - Circuit 83</v>
      </c>
      <c r="C2817" s="34">
        <f t="shared" si="314"/>
        <v>83</v>
      </c>
      <c r="D2817" s="28">
        <f t="shared" si="315"/>
        <v>6522</v>
      </c>
      <c r="E2817" s="27"/>
      <c r="F2817" s="29">
        <v>-1</v>
      </c>
      <c r="G2817" s="23" t="s">
        <v>144</v>
      </c>
      <c r="H2817" s="21">
        <f t="shared" si="316"/>
        <v>11892</v>
      </c>
      <c r="I2817" s="23">
        <f t="shared" si="317"/>
        <v>11893</v>
      </c>
      <c r="J2817" s="71" t="s">
        <v>420</v>
      </c>
      <c r="K2817" s="70">
        <f t="shared" si="318"/>
        <v>963</v>
      </c>
      <c r="L2817" s="34" t="s">
        <v>104</v>
      </c>
      <c r="N2817" s="34" t="s">
        <v>348</v>
      </c>
    </row>
    <row r="2818" spans="1:16" ht="15" hidden="1" customHeight="1" outlineLevel="2" x14ac:dyDescent="0.25">
      <c r="A2818" s="34"/>
      <c r="B2818" s="33" t="str">
        <f t="shared" si="313"/>
        <v>Percent THD - Circuit 84</v>
      </c>
      <c r="C2818" s="34">
        <f t="shared" si="314"/>
        <v>84</v>
      </c>
      <c r="D2818" s="28">
        <f t="shared" si="315"/>
        <v>6523</v>
      </c>
      <c r="E2818" s="27"/>
      <c r="F2818" s="29">
        <v>-1</v>
      </c>
      <c r="G2818" s="23" t="s">
        <v>144</v>
      </c>
      <c r="H2818" s="21">
        <f t="shared" si="316"/>
        <v>11894</v>
      </c>
      <c r="I2818" s="23">
        <f t="shared" si="317"/>
        <v>11895</v>
      </c>
      <c r="J2818" s="71" t="s">
        <v>420</v>
      </c>
      <c r="K2818" s="70">
        <f t="shared" si="318"/>
        <v>964</v>
      </c>
      <c r="L2818" s="34" t="s">
        <v>104</v>
      </c>
      <c r="N2818" s="34" t="s">
        <v>348</v>
      </c>
    </row>
    <row r="2819" spans="1:16" ht="15" hidden="1" customHeight="1" outlineLevel="2" x14ac:dyDescent="0.25">
      <c r="A2819" s="34"/>
      <c r="B2819" s="33" t="str">
        <f t="shared" si="313"/>
        <v>Percent THD - Circuit 85</v>
      </c>
      <c r="C2819" s="34">
        <f t="shared" si="314"/>
        <v>85</v>
      </c>
      <c r="D2819" s="28">
        <f t="shared" si="315"/>
        <v>6524</v>
      </c>
      <c r="E2819" s="27"/>
      <c r="F2819" s="29">
        <v>-1</v>
      </c>
      <c r="G2819" s="23" t="s">
        <v>144</v>
      </c>
      <c r="H2819" s="21">
        <f t="shared" si="316"/>
        <v>11896</v>
      </c>
      <c r="I2819" s="23">
        <f t="shared" si="317"/>
        <v>11897</v>
      </c>
      <c r="J2819" s="71" t="s">
        <v>420</v>
      </c>
      <c r="K2819" s="70">
        <f t="shared" si="318"/>
        <v>965</v>
      </c>
      <c r="L2819" s="34" t="s">
        <v>104</v>
      </c>
      <c r="N2819" s="34" t="s">
        <v>348</v>
      </c>
    </row>
    <row r="2820" spans="1:16" ht="15" hidden="1" customHeight="1" outlineLevel="2" x14ac:dyDescent="0.25">
      <c r="A2820" s="34"/>
      <c r="B2820" s="33" t="str">
        <f t="shared" si="313"/>
        <v>Percent THD - Circuit 86</v>
      </c>
      <c r="C2820" s="34">
        <f t="shared" si="314"/>
        <v>86</v>
      </c>
      <c r="D2820" s="28">
        <f t="shared" si="315"/>
        <v>6525</v>
      </c>
      <c r="E2820" s="27"/>
      <c r="F2820" s="29">
        <v>-1</v>
      </c>
      <c r="G2820" s="23" t="s">
        <v>144</v>
      </c>
      <c r="H2820" s="21">
        <f t="shared" si="316"/>
        <v>11898</v>
      </c>
      <c r="I2820" s="23">
        <f t="shared" si="317"/>
        <v>11899</v>
      </c>
      <c r="J2820" s="71" t="s">
        <v>420</v>
      </c>
      <c r="K2820" s="70">
        <f t="shared" si="318"/>
        <v>966</v>
      </c>
      <c r="L2820" s="34" t="s">
        <v>104</v>
      </c>
      <c r="N2820" s="34" t="s">
        <v>348</v>
      </c>
    </row>
    <row r="2821" spans="1:16" ht="15" hidden="1" customHeight="1" outlineLevel="2" x14ac:dyDescent="0.25">
      <c r="A2821" s="34"/>
      <c r="B2821" s="33" t="str">
        <f t="shared" si="313"/>
        <v>Percent THD - Circuit 87</v>
      </c>
      <c r="C2821" s="34">
        <f t="shared" si="314"/>
        <v>87</v>
      </c>
      <c r="D2821" s="28">
        <f t="shared" si="315"/>
        <v>6526</v>
      </c>
      <c r="E2821" s="27"/>
      <c r="F2821" s="29">
        <v>-1</v>
      </c>
      <c r="G2821" s="23" t="s">
        <v>144</v>
      </c>
      <c r="H2821" s="21">
        <f t="shared" si="316"/>
        <v>11900</v>
      </c>
      <c r="I2821" s="23">
        <f t="shared" si="317"/>
        <v>11901</v>
      </c>
      <c r="J2821" s="71" t="s">
        <v>420</v>
      </c>
      <c r="K2821" s="70">
        <f t="shared" si="318"/>
        <v>967</v>
      </c>
      <c r="L2821" s="34" t="s">
        <v>104</v>
      </c>
      <c r="N2821" s="34" t="s">
        <v>348</v>
      </c>
    </row>
    <row r="2822" spans="1:16" ht="15" hidden="1" customHeight="1" outlineLevel="2" x14ac:dyDescent="0.25">
      <c r="A2822" s="34"/>
      <c r="B2822" s="33" t="str">
        <f t="shared" si="313"/>
        <v>Percent THD - Circuit 88</v>
      </c>
      <c r="C2822" s="34">
        <f t="shared" si="314"/>
        <v>88</v>
      </c>
      <c r="D2822" s="28">
        <f t="shared" si="315"/>
        <v>6527</v>
      </c>
      <c r="E2822" s="27"/>
      <c r="F2822" s="29">
        <v>-1</v>
      </c>
      <c r="G2822" s="23" t="s">
        <v>144</v>
      </c>
      <c r="H2822" s="21">
        <f t="shared" si="316"/>
        <v>11902</v>
      </c>
      <c r="I2822" s="23">
        <f t="shared" si="317"/>
        <v>11903</v>
      </c>
      <c r="J2822" s="71" t="s">
        <v>420</v>
      </c>
      <c r="K2822" s="70">
        <f t="shared" si="318"/>
        <v>968</v>
      </c>
      <c r="L2822" s="34" t="s">
        <v>104</v>
      </c>
      <c r="N2822" s="34" t="s">
        <v>348</v>
      </c>
    </row>
    <row r="2823" spans="1:16" ht="15" hidden="1" customHeight="1" outlineLevel="2" x14ac:dyDescent="0.25">
      <c r="A2823" s="34"/>
      <c r="B2823" s="33" t="str">
        <f t="shared" si="313"/>
        <v>Percent THD - Circuit 89</v>
      </c>
      <c r="C2823" s="34">
        <f t="shared" si="314"/>
        <v>89</v>
      </c>
      <c r="D2823" s="28">
        <f t="shared" si="315"/>
        <v>6528</v>
      </c>
      <c r="E2823" s="27"/>
      <c r="F2823" s="29">
        <v>-1</v>
      </c>
      <c r="G2823" s="23" t="s">
        <v>144</v>
      </c>
      <c r="H2823" s="21">
        <f t="shared" si="316"/>
        <v>11904</v>
      </c>
      <c r="I2823" s="23">
        <f t="shared" si="317"/>
        <v>11905</v>
      </c>
      <c r="J2823" s="71" t="s">
        <v>420</v>
      </c>
      <c r="K2823" s="70">
        <f t="shared" si="318"/>
        <v>969</v>
      </c>
      <c r="L2823" s="34" t="s">
        <v>104</v>
      </c>
      <c r="N2823" s="34" t="s">
        <v>348</v>
      </c>
    </row>
    <row r="2824" spans="1:16" ht="15" hidden="1" customHeight="1" outlineLevel="2" x14ac:dyDescent="0.25">
      <c r="A2824" s="34"/>
      <c r="B2824" s="33" t="str">
        <f t="shared" si="313"/>
        <v>Percent THD - Circuit 90</v>
      </c>
      <c r="C2824" s="34">
        <f t="shared" si="314"/>
        <v>90</v>
      </c>
      <c r="D2824" s="28">
        <f t="shared" si="315"/>
        <v>6529</v>
      </c>
      <c r="E2824" s="27"/>
      <c r="F2824" s="29">
        <v>-1</v>
      </c>
      <c r="G2824" s="23" t="s">
        <v>144</v>
      </c>
      <c r="H2824" s="21">
        <f t="shared" si="316"/>
        <v>11906</v>
      </c>
      <c r="I2824" s="23">
        <f t="shared" si="317"/>
        <v>11907</v>
      </c>
      <c r="J2824" s="71" t="s">
        <v>420</v>
      </c>
      <c r="K2824" s="70">
        <f t="shared" si="318"/>
        <v>970</v>
      </c>
      <c r="L2824" s="34" t="s">
        <v>104</v>
      </c>
      <c r="N2824" s="34" t="s">
        <v>348</v>
      </c>
    </row>
    <row r="2825" spans="1:16" ht="15" hidden="1" customHeight="1" outlineLevel="2" x14ac:dyDescent="0.25">
      <c r="A2825" s="34"/>
      <c r="B2825" s="33" t="str">
        <f t="shared" si="313"/>
        <v>Percent THD - Circuit 91</v>
      </c>
      <c r="C2825" s="34">
        <f t="shared" si="314"/>
        <v>91</v>
      </c>
      <c r="D2825" s="28">
        <f t="shared" si="315"/>
        <v>6530</v>
      </c>
      <c r="E2825" s="27"/>
      <c r="F2825" s="29">
        <v>-1</v>
      </c>
      <c r="G2825" s="23" t="s">
        <v>144</v>
      </c>
      <c r="H2825" s="21">
        <f t="shared" si="316"/>
        <v>11908</v>
      </c>
      <c r="I2825" s="23">
        <f t="shared" si="317"/>
        <v>11909</v>
      </c>
      <c r="J2825" s="71" t="s">
        <v>420</v>
      </c>
      <c r="K2825" s="70">
        <f t="shared" si="318"/>
        <v>971</v>
      </c>
      <c r="L2825" s="34" t="s">
        <v>104</v>
      </c>
      <c r="N2825" s="34" t="s">
        <v>348</v>
      </c>
    </row>
    <row r="2826" spans="1:16" ht="15.75" hidden="1" customHeight="1" outlineLevel="2" x14ac:dyDescent="0.25">
      <c r="B2826" s="33" t="str">
        <f t="shared" si="313"/>
        <v>Percent THD - Circuit 92</v>
      </c>
      <c r="C2826" s="34">
        <f t="shared" si="314"/>
        <v>92</v>
      </c>
      <c r="D2826" s="28">
        <f t="shared" si="315"/>
        <v>6531</v>
      </c>
      <c r="E2826" s="27"/>
      <c r="F2826" s="29">
        <v>-1</v>
      </c>
      <c r="G2826" s="23" t="s">
        <v>144</v>
      </c>
      <c r="H2826" s="21">
        <f t="shared" si="316"/>
        <v>11910</v>
      </c>
      <c r="I2826" s="23">
        <f t="shared" si="317"/>
        <v>11911</v>
      </c>
      <c r="J2826" s="71" t="s">
        <v>420</v>
      </c>
      <c r="K2826" s="70">
        <f t="shared" si="318"/>
        <v>972</v>
      </c>
      <c r="L2826" s="34" t="s">
        <v>104</v>
      </c>
      <c r="N2826" s="34" t="s">
        <v>348</v>
      </c>
    </row>
    <row r="2827" spans="1:16" ht="15.75" hidden="1" customHeight="1" outlineLevel="2" x14ac:dyDescent="0.25">
      <c r="B2827" s="33" t="str">
        <f t="shared" si="313"/>
        <v>Percent THD - Circuit 93</v>
      </c>
      <c r="C2827" s="34">
        <f t="shared" si="314"/>
        <v>93</v>
      </c>
      <c r="D2827" s="28">
        <f t="shared" si="315"/>
        <v>6532</v>
      </c>
      <c r="E2827" s="27"/>
      <c r="F2827" s="29">
        <v>-1</v>
      </c>
      <c r="G2827" s="23" t="s">
        <v>144</v>
      </c>
      <c r="H2827" s="21">
        <f t="shared" si="316"/>
        <v>11912</v>
      </c>
      <c r="I2827" s="23">
        <f t="shared" si="317"/>
        <v>11913</v>
      </c>
      <c r="J2827" s="71" t="s">
        <v>420</v>
      </c>
      <c r="K2827" s="70">
        <f t="shared" si="318"/>
        <v>973</v>
      </c>
      <c r="L2827" s="34" t="s">
        <v>104</v>
      </c>
      <c r="N2827" s="34" t="s">
        <v>348</v>
      </c>
    </row>
    <row r="2828" spans="1:16" ht="15.75" hidden="1" customHeight="1" outlineLevel="2" x14ac:dyDescent="0.25">
      <c r="B2828" s="33" t="str">
        <f t="shared" si="313"/>
        <v>Percent THD - Circuit 94</v>
      </c>
      <c r="C2828" s="34">
        <f t="shared" si="314"/>
        <v>94</v>
      </c>
      <c r="D2828" s="28">
        <f t="shared" si="315"/>
        <v>6533</v>
      </c>
      <c r="E2828" s="27"/>
      <c r="F2828" s="29">
        <v>-1</v>
      </c>
      <c r="G2828" s="23" t="s">
        <v>144</v>
      </c>
      <c r="H2828" s="21">
        <f t="shared" si="316"/>
        <v>11914</v>
      </c>
      <c r="I2828" s="23">
        <f t="shared" si="317"/>
        <v>11915</v>
      </c>
      <c r="J2828" s="71" t="s">
        <v>420</v>
      </c>
      <c r="K2828" s="70">
        <f t="shared" si="318"/>
        <v>974</v>
      </c>
      <c r="L2828" s="34" t="s">
        <v>104</v>
      </c>
      <c r="N2828" s="34" t="s">
        <v>348</v>
      </c>
    </row>
    <row r="2829" spans="1:16" ht="15.75" hidden="1" customHeight="1" outlineLevel="2" x14ac:dyDescent="0.25">
      <c r="B2829" s="33" t="str">
        <f t="shared" si="313"/>
        <v>Percent THD - Circuit 95</v>
      </c>
      <c r="C2829" s="34">
        <f t="shared" si="314"/>
        <v>95</v>
      </c>
      <c r="D2829" s="28">
        <f t="shared" si="315"/>
        <v>6534</v>
      </c>
      <c r="E2829" s="27"/>
      <c r="F2829" s="29">
        <v>-1</v>
      </c>
      <c r="G2829" s="23" t="s">
        <v>144</v>
      </c>
      <c r="H2829" s="21">
        <f t="shared" si="316"/>
        <v>11916</v>
      </c>
      <c r="I2829" s="23">
        <f t="shared" si="317"/>
        <v>11917</v>
      </c>
      <c r="J2829" s="71" t="s">
        <v>420</v>
      </c>
      <c r="K2829" s="70">
        <f t="shared" si="318"/>
        <v>975</v>
      </c>
      <c r="L2829" s="34" t="s">
        <v>104</v>
      </c>
      <c r="N2829" s="34" t="s">
        <v>348</v>
      </c>
    </row>
    <row r="2830" spans="1:16" ht="15.75" hidden="1" customHeight="1" outlineLevel="2" x14ac:dyDescent="0.25">
      <c r="B2830" s="33" t="str">
        <f t="shared" si="313"/>
        <v>Percent THD - Circuit 96</v>
      </c>
      <c r="C2830" s="34">
        <f t="shared" si="314"/>
        <v>96</v>
      </c>
      <c r="D2830" s="28">
        <f t="shared" si="315"/>
        <v>6535</v>
      </c>
      <c r="E2830" s="27"/>
      <c r="F2830" s="29">
        <v>-1</v>
      </c>
      <c r="G2830" s="23" t="s">
        <v>144</v>
      </c>
      <c r="H2830" s="21">
        <f t="shared" si="316"/>
        <v>11918</v>
      </c>
      <c r="I2830" s="23">
        <f t="shared" si="317"/>
        <v>11919</v>
      </c>
      <c r="J2830" s="71" t="s">
        <v>420</v>
      </c>
      <c r="K2830" s="70">
        <f t="shared" si="318"/>
        <v>976</v>
      </c>
      <c r="L2830" s="34" t="s">
        <v>104</v>
      </c>
      <c r="N2830" s="34" t="s">
        <v>348</v>
      </c>
    </row>
    <row r="2831" spans="1:16" outlineLevel="1" collapsed="1" x14ac:dyDescent="0.25">
      <c r="D2831" s="28"/>
      <c r="E2831" s="27"/>
      <c r="F2831" s="29"/>
    </row>
    <row r="2832" spans="1:16" s="63" customFormat="1" outlineLevel="1" x14ac:dyDescent="0.25">
      <c r="A2832" s="65"/>
      <c r="B2832" s="33" t="s">
        <v>83</v>
      </c>
      <c r="C2832" s="33"/>
      <c r="D2832" s="28">
        <f>E2734+1</f>
        <v>6536</v>
      </c>
      <c r="E2832" s="27">
        <f>D2928</f>
        <v>6631</v>
      </c>
      <c r="F2832" s="29" t="s">
        <v>13</v>
      </c>
      <c r="G2832" s="23" t="s">
        <v>144</v>
      </c>
      <c r="H2832" s="21">
        <f>I2734+1</f>
        <v>11920</v>
      </c>
      <c r="I2832" s="23">
        <f>I2928</f>
        <v>12111</v>
      </c>
      <c r="J2832" s="71" t="s">
        <v>420</v>
      </c>
      <c r="K2832" s="70" t="s">
        <v>436</v>
      </c>
      <c r="L2832" s="34" t="s">
        <v>104</v>
      </c>
      <c r="M2832" s="34" t="s">
        <v>51</v>
      </c>
      <c r="N2832" s="34" t="s">
        <v>349</v>
      </c>
      <c r="O2832" s="34"/>
      <c r="P2832" s="33"/>
    </row>
    <row r="2833" spans="1:14" ht="15.75" hidden="1" customHeight="1" outlineLevel="2" x14ac:dyDescent="0.25">
      <c r="B2833" s="33" t="str">
        <f>CONCATENATE("Max Current- Circuit ",C2833)</f>
        <v>Max Current- Circuit 1</v>
      </c>
      <c r="C2833" s="34">
        <v>1</v>
      </c>
      <c r="D2833" s="28">
        <f>D2832</f>
        <v>6536</v>
      </c>
      <c r="E2833" s="27"/>
      <c r="F2833" s="29">
        <v>5192</v>
      </c>
      <c r="G2833" s="23" t="s">
        <v>144</v>
      </c>
      <c r="H2833" s="21">
        <f>H2832</f>
        <v>11920</v>
      </c>
      <c r="I2833" s="23">
        <f>+H2833+1</f>
        <v>11921</v>
      </c>
      <c r="J2833" s="71" t="s">
        <v>420</v>
      </c>
      <c r="K2833" s="70">
        <f>K2830+1</f>
        <v>977</v>
      </c>
      <c r="L2833" s="34" t="s">
        <v>104</v>
      </c>
      <c r="M2833" s="34" t="s">
        <v>51</v>
      </c>
      <c r="N2833" s="34" t="s">
        <v>349</v>
      </c>
    </row>
    <row r="2834" spans="1:14" ht="15.75" hidden="1" customHeight="1" outlineLevel="2" x14ac:dyDescent="0.25">
      <c r="B2834" s="33" t="str">
        <f t="shared" ref="B2834:B2897" si="319">CONCATENATE("Max Current- Circuit ",C2834)</f>
        <v>Max Current- Circuit 2</v>
      </c>
      <c r="C2834" s="34">
        <f t="shared" ref="C2834:C2865" si="320">C2833+1</f>
        <v>2</v>
      </c>
      <c r="D2834" s="28">
        <f t="shared" ref="D2834:D2865" si="321">D2833+1</f>
        <v>6537</v>
      </c>
      <c r="E2834" s="27"/>
      <c r="F2834" s="29">
        <v>5193</v>
      </c>
      <c r="G2834" s="23" t="s">
        <v>144</v>
      </c>
      <c r="H2834" s="21">
        <f>I2833+1</f>
        <v>11922</v>
      </c>
      <c r="I2834" s="23">
        <f>+H2834+1</f>
        <v>11923</v>
      </c>
      <c r="J2834" s="71" t="s">
        <v>420</v>
      </c>
      <c r="K2834" s="70">
        <f>K2833+1</f>
        <v>978</v>
      </c>
      <c r="L2834" s="34" t="s">
        <v>104</v>
      </c>
      <c r="M2834" s="34" t="s">
        <v>51</v>
      </c>
      <c r="N2834" s="34" t="s">
        <v>349</v>
      </c>
    </row>
    <row r="2835" spans="1:14" ht="15.75" hidden="1" customHeight="1" outlineLevel="2" x14ac:dyDescent="0.25">
      <c r="B2835" s="33" t="str">
        <f t="shared" si="319"/>
        <v>Max Current- Circuit 3</v>
      </c>
      <c r="C2835" s="34">
        <f t="shared" si="320"/>
        <v>3</v>
      </c>
      <c r="D2835" s="28">
        <f t="shared" si="321"/>
        <v>6538</v>
      </c>
      <c r="E2835" s="27"/>
      <c r="F2835" s="29">
        <v>5194</v>
      </c>
      <c r="G2835" s="23" t="s">
        <v>144</v>
      </c>
      <c r="H2835" s="21">
        <f t="shared" ref="H2835:H2898" si="322">I2834+1</f>
        <v>11924</v>
      </c>
      <c r="I2835" s="23">
        <f t="shared" ref="I2835:I2898" si="323">+H2835+1</f>
        <v>11925</v>
      </c>
      <c r="J2835" s="71" t="s">
        <v>420</v>
      </c>
      <c r="K2835" s="70">
        <f t="shared" ref="K2835:K2898" si="324">K2834+1</f>
        <v>979</v>
      </c>
      <c r="L2835" s="34" t="s">
        <v>104</v>
      </c>
      <c r="M2835" s="34" t="s">
        <v>51</v>
      </c>
      <c r="N2835" s="34" t="s">
        <v>349</v>
      </c>
    </row>
    <row r="2836" spans="1:14" ht="15.75" hidden="1" customHeight="1" outlineLevel="2" x14ac:dyDescent="0.25">
      <c r="B2836" s="33" t="str">
        <f t="shared" si="319"/>
        <v>Max Current- Circuit 4</v>
      </c>
      <c r="C2836" s="34">
        <f t="shared" si="320"/>
        <v>4</v>
      </c>
      <c r="D2836" s="28">
        <f t="shared" si="321"/>
        <v>6539</v>
      </c>
      <c r="E2836" s="27"/>
      <c r="F2836" s="29">
        <v>5195</v>
      </c>
      <c r="G2836" s="23" t="s">
        <v>144</v>
      </c>
      <c r="H2836" s="21">
        <f t="shared" si="322"/>
        <v>11926</v>
      </c>
      <c r="I2836" s="23">
        <f t="shared" si="323"/>
        <v>11927</v>
      </c>
      <c r="J2836" s="71" t="s">
        <v>420</v>
      </c>
      <c r="K2836" s="70">
        <f t="shared" si="324"/>
        <v>980</v>
      </c>
      <c r="L2836" s="34" t="s">
        <v>104</v>
      </c>
      <c r="M2836" s="34" t="s">
        <v>51</v>
      </c>
      <c r="N2836" s="34" t="s">
        <v>349</v>
      </c>
    </row>
    <row r="2837" spans="1:14" ht="15.75" hidden="1" customHeight="1" outlineLevel="2" x14ac:dyDescent="0.25">
      <c r="B2837" s="33" t="str">
        <f t="shared" si="319"/>
        <v>Max Current- Circuit 5</v>
      </c>
      <c r="C2837" s="34">
        <f t="shared" si="320"/>
        <v>5</v>
      </c>
      <c r="D2837" s="28">
        <f t="shared" si="321"/>
        <v>6540</v>
      </c>
      <c r="E2837" s="27"/>
      <c r="F2837" s="29">
        <v>5196</v>
      </c>
      <c r="G2837" s="23" t="s">
        <v>144</v>
      </c>
      <c r="H2837" s="21">
        <f t="shared" si="322"/>
        <v>11928</v>
      </c>
      <c r="I2837" s="23">
        <f t="shared" si="323"/>
        <v>11929</v>
      </c>
      <c r="J2837" s="71" t="s">
        <v>420</v>
      </c>
      <c r="K2837" s="70">
        <f t="shared" si="324"/>
        <v>981</v>
      </c>
      <c r="L2837" s="34" t="s">
        <v>104</v>
      </c>
      <c r="M2837" s="34" t="s">
        <v>51</v>
      </c>
      <c r="N2837" s="34" t="s">
        <v>349</v>
      </c>
    </row>
    <row r="2838" spans="1:14" ht="15" hidden="1" customHeight="1" outlineLevel="2" x14ac:dyDescent="0.25">
      <c r="A2838" s="34"/>
      <c r="B2838" s="33" t="str">
        <f t="shared" si="319"/>
        <v>Max Current- Circuit 6</v>
      </c>
      <c r="C2838" s="34">
        <f t="shared" si="320"/>
        <v>6</v>
      </c>
      <c r="D2838" s="28">
        <f t="shared" si="321"/>
        <v>6541</v>
      </c>
      <c r="E2838" s="27"/>
      <c r="F2838" s="29">
        <v>5197</v>
      </c>
      <c r="G2838" s="23" t="s">
        <v>144</v>
      </c>
      <c r="H2838" s="21">
        <f t="shared" si="322"/>
        <v>11930</v>
      </c>
      <c r="I2838" s="23">
        <f t="shared" si="323"/>
        <v>11931</v>
      </c>
      <c r="J2838" s="71" t="s">
        <v>420</v>
      </c>
      <c r="K2838" s="70">
        <f t="shared" si="324"/>
        <v>982</v>
      </c>
      <c r="L2838" s="34" t="s">
        <v>104</v>
      </c>
      <c r="M2838" s="34" t="s">
        <v>51</v>
      </c>
      <c r="N2838" s="34" t="s">
        <v>349</v>
      </c>
    </row>
    <row r="2839" spans="1:14" ht="15" hidden="1" customHeight="1" outlineLevel="2" x14ac:dyDescent="0.25">
      <c r="A2839" s="34"/>
      <c r="B2839" s="33" t="str">
        <f t="shared" si="319"/>
        <v>Max Current- Circuit 7</v>
      </c>
      <c r="C2839" s="34">
        <f t="shared" si="320"/>
        <v>7</v>
      </c>
      <c r="D2839" s="28">
        <f t="shared" si="321"/>
        <v>6542</v>
      </c>
      <c r="E2839" s="27"/>
      <c r="F2839" s="29">
        <v>5198</v>
      </c>
      <c r="G2839" s="23" t="s">
        <v>144</v>
      </c>
      <c r="H2839" s="21">
        <f t="shared" si="322"/>
        <v>11932</v>
      </c>
      <c r="I2839" s="23">
        <f t="shared" si="323"/>
        <v>11933</v>
      </c>
      <c r="J2839" s="71" t="s">
        <v>420</v>
      </c>
      <c r="K2839" s="70">
        <f t="shared" si="324"/>
        <v>983</v>
      </c>
      <c r="L2839" s="34" t="s">
        <v>104</v>
      </c>
      <c r="M2839" s="34" t="s">
        <v>51</v>
      </c>
      <c r="N2839" s="34" t="s">
        <v>349</v>
      </c>
    </row>
    <row r="2840" spans="1:14" ht="15" hidden="1" customHeight="1" outlineLevel="2" x14ac:dyDescent="0.25">
      <c r="A2840" s="34"/>
      <c r="B2840" s="33" t="str">
        <f t="shared" si="319"/>
        <v>Max Current- Circuit 8</v>
      </c>
      <c r="C2840" s="34">
        <f t="shared" si="320"/>
        <v>8</v>
      </c>
      <c r="D2840" s="28">
        <f t="shared" si="321"/>
        <v>6543</v>
      </c>
      <c r="E2840" s="27"/>
      <c r="F2840" s="29">
        <v>5199</v>
      </c>
      <c r="G2840" s="23" t="s">
        <v>144</v>
      </c>
      <c r="H2840" s="21">
        <f t="shared" si="322"/>
        <v>11934</v>
      </c>
      <c r="I2840" s="23">
        <f t="shared" si="323"/>
        <v>11935</v>
      </c>
      <c r="J2840" s="71" t="s">
        <v>420</v>
      </c>
      <c r="K2840" s="70">
        <f t="shared" si="324"/>
        <v>984</v>
      </c>
      <c r="L2840" s="34" t="s">
        <v>104</v>
      </c>
      <c r="M2840" s="34" t="s">
        <v>51</v>
      </c>
      <c r="N2840" s="34" t="s">
        <v>349</v>
      </c>
    </row>
    <row r="2841" spans="1:14" ht="15" hidden="1" customHeight="1" outlineLevel="2" x14ac:dyDescent="0.25">
      <c r="A2841" s="34"/>
      <c r="B2841" s="33" t="str">
        <f t="shared" si="319"/>
        <v>Max Current- Circuit 9</v>
      </c>
      <c r="C2841" s="34">
        <f t="shared" si="320"/>
        <v>9</v>
      </c>
      <c r="D2841" s="28">
        <f t="shared" si="321"/>
        <v>6544</v>
      </c>
      <c r="E2841" s="27"/>
      <c r="F2841" s="29">
        <v>5200</v>
      </c>
      <c r="G2841" s="23" t="s">
        <v>144</v>
      </c>
      <c r="H2841" s="21">
        <f t="shared" si="322"/>
        <v>11936</v>
      </c>
      <c r="I2841" s="23">
        <f t="shared" si="323"/>
        <v>11937</v>
      </c>
      <c r="J2841" s="71" t="s">
        <v>420</v>
      </c>
      <c r="K2841" s="70">
        <f t="shared" si="324"/>
        <v>985</v>
      </c>
      <c r="L2841" s="34" t="s">
        <v>104</v>
      </c>
      <c r="M2841" s="34" t="s">
        <v>51</v>
      </c>
      <c r="N2841" s="34" t="s">
        <v>349</v>
      </c>
    </row>
    <row r="2842" spans="1:14" ht="15" hidden="1" customHeight="1" outlineLevel="2" x14ac:dyDescent="0.25">
      <c r="A2842" s="34"/>
      <c r="B2842" s="33" t="str">
        <f t="shared" si="319"/>
        <v>Max Current- Circuit 10</v>
      </c>
      <c r="C2842" s="34">
        <f t="shared" si="320"/>
        <v>10</v>
      </c>
      <c r="D2842" s="28">
        <f t="shared" si="321"/>
        <v>6545</v>
      </c>
      <c r="E2842" s="27"/>
      <c r="F2842" s="29">
        <v>5201</v>
      </c>
      <c r="G2842" s="23" t="s">
        <v>144</v>
      </c>
      <c r="H2842" s="21">
        <f t="shared" si="322"/>
        <v>11938</v>
      </c>
      <c r="I2842" s="23">
        <f t="shared" si="323"/>
        <v>11939</v>
      </c>
      <c r="J2842" s="71" t="s">
        <v>420</v>
      </c>
      <c r="K2842" s="70">
        <f t="shared" si="324"/>
        <v>986</v>
      </c>
      <c r="L2842" s="34" t="s">
        <v>104</v>
      </c>
      <c r="M2842" s="34" t="s">
        <v>51</v>
      </c>
      <c r="N2842" s="34" t="s">
        <v>349</v>
      </c>
    </row>
    <row r="2843" spans="1:14" ht="15" hidden="1" customHeight="1" outlineLevel="2" x14ac:dyDescent="0.25">
      <c r="A2843" s="34"/>
      <c r="B2843" s="33" t="str">
        <f t="shared" si="319"/>
        <v>Max Current- Circuit 11</v>
      </c>
      <c r="C2843" s="34">
        <f t="shared" si="320"/>
        <v>11</v>
      </c>
      <c r="D2843" s="28">
        <f t="shared" si="321"/>
        <v>6546</v>
      </c>
      <c r="E2843" s="27"/>
      <c r="F2843" s="29">
        <v>5202</v>
      </c>
      <c r="G2843" s="23" t="s">
        <v>144</v>
      </c>
      <c r="H2843" s="21">
        <f t="shared" si="322"/>
        <v>11940</v>
      </c>
      <c r="I2843" s="23">
        <f t="shared" si="323"/>
        <v>11941</v>
      </c>
      <c r="J2843" s="71" t="s">
        <v>420</v>
      </c>
      <c r="K2843" s="70">
        <f t="shared" si="324"/>
        <v>987</v>
      </c>
      <c r="L2843" s="34" t="s">
        <v>104</v>
      </c>
      <c r="M2843" s="34" t="s">
        <v>51</v>
      </c>
      <c r="N2843" s="34" t="s">
        <v>349</v>
      </c>
    </row>
    <row r="2844" spans="1:14" ht="15" hidden="1" customHeight="1" outlineLevel="2" x14ac:dyDescent="0.25">
      <c r="A2844" s="34"/>
      <c r="B2844" s="33" t="str">
        <f t="shared" si="319"/>
        <v>Max Current- Circuit 12</v>
      </c>
      <c r="C2844" s="34">
        <f t="shared" si="320"/>
        <v>12</v>
      </c>
      <c r="D2844" s="28">
        <f t="shared" si="321"/>
        <v>6547</v>
      </c>
      <c r="E2844" s="27"/>
      <c r="F2844" s="29">
        <v>5203</v>
      </c>
      <c r="G2844" s="23" t="s">
        <v>144</v>
      </c>
      <c r="H2844" s="21">
        <f t="shared" si="322"/>
        <v>11942</v>
      </c>
      <c r="I2844" s="23">
        <f t="shared" si="323"/>
        <v>11943</v>
      </c>
      <c r="J2844" s="71" t="s">
        <v>420</v>
      </c>
      <c r="K2844" s="70">
        <f t="shared" si="324"/>
        <v>988</v>
      </c>
      <c r="L2844" s="34" t="s">
        <v>104</v>
      </c>
      <c r="M2844" s="34" t="s">
        <v>51</v>
      </c>
      <c r="N2844" s="34" t="s">
        <v>349</v>
      </c>
    </row>
    <row r="2845" spans="1:14" ht="15" hidden="1" customHeight="1" outlineLevel="2" x14ac:dyDescent="0.25">
      <c r="A2845" s="34"/>
      <c r="B2845" s="33" t="str">
        <f t="shared" si="319"/>
        <v>Max Current- Circuit 13</v>
      </c>
      <c r="C2845" s="34">
        <f t="shared" si="320"/>
        <v>13</v>
      </c>
      <c r="D2845" s="28">
        <f t="shared" si="321"/>
        <v>6548</v>
      </c>
      <c r="E2845" s="27"/>
      <c r="F2845" s="29">
        <v>5204</v>
      </c>
      <c r="G2845" s="23" t="s">
        <v>144</v>
      </c>
      <c r="H2845" s="21">
        <f t="shared" si="322"/>
        <v>11944</v>
      </c>
      <c r="I2845" s="23">
        <f t="shared" si="323"/>
        <v>11945</v>
      </c>
      <c r="J2845" s="71" t="s">
        <v>420</v>
      </c>
      <c r="K2845" s="70">
        <f t="shared" si="324"/>
        <v>989</v>
      </c>
      <c r="L2845" s="34" t="s">
        <v>104</v>
      </c>
      <c r="M2845" s="34" t="s">
        <v>51</v>
      </c>
      <c r="N2845" s="34" t="s">
        <v>349</v>
      </c>
    </row>
    <row r="2846" spans="1:14" ht="15" hidden="1" customHeight="1" outlineLevel="2" x14ac:dyDescent="0.25">
      <c r="A2846" s="34"/>
      <c r="B2846" s="33" t="str">
        <f t="shared" si="319"/>
        <v>Max Current- Circuit 14</v>
      </c>
      <c r="C2846" s="34">
        <f t="shared" si="320"/>
        <v>14</v>
      </c>
      <c r="D2846" s="28">
        <f t="shared" si="321"/>
        <v>6549</v>
      </c>
      <c r="E2846" s="27"/>
      <c r="F2846" s="29">
        <v>5205</v>
      </c>
      <c r="G2846" s="23" t="s">
        <v>144</v>
      </c>
      <c r="H2846" s="21">
        <f t="shared" si="322"/>
        <v>11946</v>
      </c>
      <c r="I2846" s="23">
        <f t="shared" si="323"/>
        <v>11947</v>
      </c>
      <c r="J2846" s="71" t="s">
        <v>420</v>
      </c>
      <c r="K2846" s="70">
        <f t="shared" si="324"/>
        <v>990</v>
      </c>
      <c r="L2846" s="34" t="s">
        <v>104</v>
      </c>
      <c r="M2846" s="34" t="s">
        <v>51</v>
      </c>
      <c r="N2846" s="34" t="s">
        <v>349</v>
      </c>
    </row>
    <row r="2847" spans="1:14" ht="15" hidden="1" customHeight="1" outlineLevel="2" x14ac:dyDescent="0.25">
      <c r="A2847" s="34"/>
      <c r="B2847" s="33" t="str">
        <f t="shared" si="319"/>
        <v>Max Current- Circuit 15</v>
      </c>
      <c r="C2847" s="34">
        <f t="shared" si="320"/>
        <v>15</v>
      </c>
      <c r="D2847" s="28">
        <f t="shared" si="321"/>
        <v>6550</v>
      </c>
      <c r="E2847" s="27"/>
      <c r="F2847" s="29">
        <v>5206</v>
      </c>
      <c r="G2847" s="23" t="s">
        <v>144</v>
      </c>
      <c r="H2847" s="21">
        <f t="shared" si="322"/>
        <v>11948</v>
      </c>
      <c r="I2847" s="23">
        <f t="shared" si="323"/>
        <v>11949</v>
      </c>
      <c r="J2847" s="71" t="s">
        <v>420</v>
      </c>
      <c r="K2847" s="70">
        <f t="shared" si="324"/>
        <v>991</v>
      </c>
      <c r="L2847" s="34" t="s">
        <v>104</v>
      </c>
      <c r="M2847" s="34" t="s">
        <v>51</v>
      </c>
      <c r="N2847" s="34" t="s">
        <v>349</v>
      </c>
    </row>
    <row r="2848" spans="1:14" ht="15" hidden="1" customHeight="1" outlineLevel="2" x14ac:dyDescent="0.25">
      <c r="A2848" s="34"/>
      <c r="B2848" s="33" t="str">
        <f t="shared" si="319"/>
        <v>Max Current- Circuit 16</v>
      </c>
      <c r="C2848" s="34">
        <f t="shared" si="320"/>
        <v>16</v>
      </c>
      <c r="D2848" s="28">
        <f t="shared" si="321"/>
        <v>6551</v>
      </c>
      <c r="E2848" s="27"/>
      <c r="F2848" s="29">
        <v>5207</v>
      </c>
      <c r="G2848" s="23" t="s">
        <v>144</v>
      </c>
      <c r="H2848" s="21">
        <f t="shared" si="322"/>
        <v>11950</v>
      </c>
      <c r="I2848" s="23">
        <f t="shared" si="323"/>
        <v>11951</v>
      </c>
      <c r="J2848" s="71" t="s">
        <v>420</v>
      </c>
      <c r="K2848" s="70">
        <f t="shared" si="324"/>
        <v>992</v>
      </c>
      <c r="L2848" s="34" t="s">
        <v>104</v>
      </c>
      <c r="M2848" s="34" t="s">
        <v>51</v>
      </c>
      <c r="N2848" s="34" t="s">
        <v>349</v>
      </c>
    </row>
    <row r="2849" spans="1:14" ht="15" hidden="1" customHeight="1" outlineLevel="2" x14ac:dyDescent="0.25">
      <c r="A2849" s="34"/>
      <c r="B2849" s="33" t="str">
        <f t="shared" si="319"/>
        <v>Max Current- Circuit 17</v>
      </c>
      <c r="C2849" s="34">
        <f t="shared" si="320"/>
        <v>17</v>
      </c>
      <c r="D2849" s="28">
        <f t="shared" si="321"/>
        <v>6552</v>
      </c>
      <c r="E2849" s="27"/>
      <c r="F2849" s="29">
        <v>5208</v>
      </c>
      <c r="G2849" s="23" t="s">
        <v>144</v>
      </c>
      <c r="H2849" s="21">
        <f t="shared" si="322"/>
        <v>11952</v>
      </c>
      <c r="I2849" s="23">
        <f t="shared" si="323"/>
        <v>11953</v>
      </c>
      <c r="J2849" s="71" t="s">
        <v>420</v>
      </c>
      <c r="K2849" s="70">
        <f t="shared" si="324"/>
        <v>993</v>
      </c>
      <c r="L2849" s="34" t="s">
        <v>104</v>
      </c>
      <c r="M2849" s="34" t="s">
        <v>51</v>
      </c>
      <c r="N2849" s="34" t="s">
        <v>349</v>
      </c>
    </row>
    <row r="2850" spans="1:14" ht="15" hidden="1" customHeight="1" outlineLevel="2" x14ac:dyDescent="0.25">
      <c r="A2850" s="34"/>
      <c r="B2850" s="33" t="str">
        <f t="shared" si="319"/>
        <v>Max Current- Circuit 18</v>
      </c>
      <c r="C2850" s="34">
        <f t="shared" si="320"/>
        <v>18</v>
      </c>
      <c r="D2850" s="28">
        <f t="shared" si="321"/>
        <v>6553</v>
      </c>
      <c r="E2850" s="27"/>
      <c r="F2850" s="29">
        <v>5209</v>
      </c>
      <c r="G2850" s="23" t="s">
        <v>144</v>
      </c>
      <c r="H2850" s="21">
        <f t="shared" si="322"/>
        <v>11954</v>
      </c>
      <c r="I2850" s="23">
        <f t="shared" si="323"/>
        <v>11955</v>
      </c>
      <c r="J2850" s="71" t="s">
        <v>420</v>
      </c>
      <c r="K2850" s="70">
        <f t="shared" si="324"/>
        <v>994</v>
      </c>
      <c r="L2850" s="34" t="s">
        <v>104</v>
      </c>
      <c r="M2850" s="34" t="s">
        <v>51</v>
      </c>
      <c r="N2850" s="34" t="s">
        <v>349</v>
      </c>
    </row>
    <row r="2851" spans="1:14" ht="15" hidden="1" customHeight="1" outlineLevel="2" x14ac:dyDescent="0.25">
      <c r="A2851" s="34"/>
      <c r="B2851" s="33" t="str">
        <f t="shared" si="319"/>
        <v>Max Current- Circuit 19</v>
      </c>
      <c r="C2851" s="34">
        <f t="shared" si="320"/>
        <v>19</v>
      </c>
      <c r="D2851" s="28">
        <f t="shared" si="321"/>
        <v>6554</v>
      </c>
      <c r="E2851" s="27"/>
      <c r="F2851" s="29">
        <v>5210</v>
      </c>
      <c r="G2851" s="23" t="s">
        <v>144</v>
      </c>
      <c r="H2851" s="21">
        <f t="shared" si="322"/>
        <v>11956</v>
      </c>
      <c r="I2851" s="23">
        <f t="shared" si="323"/>
        <v>11957</v>
      </c>
      <c r="J2851" s="71" t="s">
        <v>420</v>
      </c>
      <c r="K2851" s="70">
        <f t="shared" si="324"/>
        <v>995</v>
      </c>
      <c r="L2851" s="34" t="s">
        <v>104</v>
      </c>
      <c r="M2851" s="34" t="s">
        <v>51</v>
      </c>
      <c r="N2851" s="34" t="s">
        <v>349</v>
      </c>
    </row>
    <row r="2852" spans="1:14" ht="15" hidden="1" customHeight="1" outlineLevel="2" x14ac:dyDescent="0.25">
      <c r="A2852" s="34"/>
      <c r="B2852" s="33" t="str">
        <f t="shared" si="319"/>
        <v>Max Current- Circuit 20</v>
      </c>
      <c r="C2852" s="34">
        <f t="shared" si="320"/>
        <v>20</v>
      </c>
      <c r="D2852" s="28">
        <f t="shared" si="321"/>
        <v>6555</v>
      </c>
      <c r="E2852" s="27"/>
      <c r="F2852" s="29">
        <v>5211</v>
      </c>
      <c r="G2852" s="23" t="s">
        <v>144</v>
      </c>
      <c r="H2852" s="21">
        <f t="shared" si="322"/>
        <v>11958</v>
      </c>
      <c r="I2852" s="23">
        <f t="shared" si="323"/>
        <v>11959</v>
      </c>
      <c r="J2852" s="71" t="s">
        <v>420</v>
      </c>
      <c r="K2852" s="70">
        <f t="shared" si="324"/>
        <v>996</v>
      </c>
      <c r="L2852" s="34" t="s">
        <v>104</v>
      </c>
      <c r="M2852" s="34" t="s">
        <v>51</v>
      </c>
      <c r="N2852" s="34" t="s">
        <v>349</v>
      </c>
    </row>
    <row r="2853" spans="1:14" ht="15" hidden="1" customHeight="1" outlineLevel="2" x14ac:dyDescent="0.25">
      <c r="A2853" s="34"/>
      <c r="B2853" s="33" t="str">
        <f t="shared" si="319"/>
        <v>Max Current- Circuit 21</v>
      </c>
      <c r="C2853" s="34">
        <f t="shared" si="320"/>
        <v>21</v>
      </c>
      <c r="D2853" s="28">
        <f t="shared" si="321"/>
        <v>6556</v>
      </c>
      <c r="E2853" s="27"/>
      <c r="F2853" s="29">
        <v>5212</v>
      </c>
      <c r="G2853" s="23" t="s">
        <v>144</v>
      </c>
      <c r="H2853" s="21">
        <f t="shared" si="322"/>
        <v>11960</v>
      </c>
      <c r="I2853" s="23">
        <f t="shared" si="323"/>
        <v>11961</v>
      </c>
      <c r="J2853" s="71" t="s">
        <v>420</v>
      </c>
      <c r="K2853" s="70">
        <f t="shared" si="324"/>
        <v>997</v>
      </c>
      <c r="L2853" s="34" t="s">
        <v>104</v>
      </c>
      <c r="M2853" s="34" t="s">
        <v>51</v>
      </c>
      <c r="N2853" s="34" t="s">
        <v>349</v>
      </c>
    </row>
    <row r="2854" spans="1:14" ht="15" hidden="1" customHeight="1" outlineLevel="2" x14ac:dyDescent="0.25">
      <c r="A2854" s="34"/>
      <c r="B2854" s="33" t="str">
        <f t="shared" si="319"/>
        <v>Max Current- Circuit 22</v>
      </c>
      <c r="C2854" s="34">
        <f t="shared" si="320"/>
        <v>22</v>
      </c>
      <c r="D2854" s="28">
        <f t="shared" si="321"/>
        <v>6557</v>
      </c>
      <c r="E2854" s="27"/>
      <c r="F2854" s="29">
        <v>5213</v>
      </c>
      <c r="G2854" s="23" t="s">
        <v>144</v>
      </c>
      <c r="H2854" s="21">
        <f t="shared" si="322"/>
        <v>11962</v>
      </c>
      <c r="I2854" s="23">
        <f t="shared" si="323"/>
        <v>11963</v>
      </c>
      <c r="J2854" s="71" t="s">
        <v>420</v>
      </c>
      <c r="K2854" s="70">
        <f t="shared" si="324"/>
        <v>998</v>
      </c>
      <c r="L2854" s="34" t="s">
        <v>104</v>
      </c>
      <c r="M2854" s="34" t="s">
        <v>51</v>
      </c>
      <c r="N2854" s="34" t="s">
        <v>349</v>
      </c>
    </row>
    <row r="2855" spans="1:14" ht="15" hidden="1" customHeight="1" outlineLevel="2" x14ac:dyDescent="0.25">
      <c r="A2855" s="34"/>
      <c r="B2855" s="33" t="str">
        <f t="shared" si="319"/>
        <v>Max Current- Circuit 23</v>
      </c>
      <c r="C2855" s="34">
        <f t="shared" si="320"/>
        <v>23</v>
      </c>
      <c r="D2855" s="28">
        <f t="shared" si="321"/>
        <v>6558</v>
      </c>
      <c r="E2855" s="27"/>
      <c r="F2855" s="29">
        <v>5214</v>
      </c>
      <c r="G2855" s="23" t="s">
        <v>144</v>
      </c>
      <c r="H2855" s="21">
        <f t="shared" si="322"/>
        <v>11964</v>
      </c>
      <c r="I2855" s="23">
        <f t="shared" si="323"/>
        <v>11965</v>
      </c>
      <c r="J2855" s="71" t="s">
        <v>420</v>
      </c>
      <c r="K2855" s="70">
        <f t="shared" si="324"/>
        <v>999</v>
      </c>
      <c r="L2855" s="34" t="s">
        <v>104</v>
      </c>
      <c r="M2855" s="34" t="s">
        <v>51</v>
      </c>
      <c r="N2855" s="34" t="s">
        <v>349</v>
      </c>
    </row>
    <row r="2856" spans="1:14" ht="15" hidden="1" customHeight="1" outlineLevel="2" x14ac:dyDescent="0.25">
      <c r="A2856" s="34"/>
      <c r="B2856" s="33" t="str">
        <f t="shared" si="319"/>
        <v>Max Current- Circuit 24</v>
      </c>
      <c r="C2856" s="34">
        <f t="shared" si="320"/>
        <v>24</v>
      </c>
      <c r="D2856" s="28">
        <f t="shared" si="321"/>
        <v>6559</v>
      </c>
      <c r="E2856" s="27"/>
      <c r="F2856" s="29">
        <v>5215</v>
      </c>
      <c r="G2856" s="23" t="s">
        <v>144</v>
      </c>
      <c r="H2856" s="21">
        <f t="shared" si="322"/>
        <v>11966</v>
      </c>
      <c r="I2856" s="23">
        <f t="shared" si="323"/>
        <v>11967</v>
      </c>
      <c r="J2856" s="71" t="s">
        <v>420</v>
      </c>
      <c r="K2856" s="70">
        <f t="shared" si="324"/>
        <v>1000</v>
      </c>
      <c r="L2856" s="34" t="s">
        <v>104</v>
      </c>
      <c r="M2856" s="34" t="s">
        <v>51</v>
      </c>
      <c r="N2856" s="34" t="s">
        <v>349</v>
      </c>
    </row>
    <row r="2857" spans="1:14" ht="15" hidden="1" customHeight="1" outlineLevel="2" x14ac:dyDescent="0.25">
      <c r="A2857" s="34"/>
      <c r="B2857" s="33" t="str">
        <f t="shared" si="319"/>
        <v>Max Current- Circuit 25</v>
      </c>
      <c r="C2857" s="34">
        <f t="shared" si="320"/>
        <v>25</v>
      </c>
      <c r="D2857" s="28">
        <f t="shared" si="321"/>
        <v>6560</v>
      </c>
      <c r="E2857" s="27"/>
      <c r="F2857" s="29">
        <v>5216</v>
      </c>
      <c r="G2857" s="23" t="s">
        <v>144</v>
      </c>
      <c r="H2857" s="21">
        <f t="shared" si="322"/>
        <v>11968</v>
      </c>
      <c r="I2857" s="23">
        <f t="shared" si="323"/>
        <v>11969</v>
      </c>
      <c r="J2857" s="71" t="s">
        <v>420</v>
      </c>
      <c r="K2857" s="70">
        <f t="shared" si="324"/>
        <v>1001</v>
      </c>
      <c r="L2857" s="34" t="s">
        <v>104</v>
      </c>
      <c r="M2857" s="34" t="s">
        <v>51</v>
      </c>
      <c r="N2857" s="34" t="s">
        <v>349</v>
      </c>
    </row>
    <row r="2858" spans="1:14" ht="15" hidden="1" customHeight="1" outlineLevel="2" x14ac:dyDescent="0.25">
      <c r="A2858" s="34"/>
      <c r="B2858" s="33" t="str">
        <f t="shared" si="319"/>
        <v>Max Current- Circuit 26</v>
      </c>
      <c r="C2858" s="34">
        <f t="shared" si="320"/>
        <v>26</v>
      </c>
      <c r="D2858" s="28">
        <f t="shared" si="321"/>
        <v>6561</v>
      </c>
      <c r="E2858" s="27"/>
      <c r="F2858" s="29">
        <v>5217</v>
      </c>
      <c r="G2858" s="23" t="s">
        <v>144</v>
      </c>
      <c r="H2858" s="21">
        <f t="shared" si="322"/>
        <v>11970</v>
      </c>
      <c r="I2858" s="23">
        <f t="shared" si="323"/>
        <v>11971</v>
      </c>
      <c r="J2858" s="71" t="s">
        <v>420</v>
      </c>
      <c r="K2858" s="70">
        <f t="shared" si="324"/>
        <v>1002</v>
      </c>
      <c r="L2858" s="34" t="s">
        <v>104</v>
      </c>
      <c r="M2858" s="34" t="s">
        <v>51</v>
      </c>
      <c r="N2858" s="34" t="s">
        <v>349</v>
      </c>
    </row>
    <row r="2859" spans="1:14" ht="15" hidden="1" customHeight="1" outlineLevel="2" x14ac:dyDescent="0.25">
      <c r="A2859" s="34"/>
      <c r="B2859" s="33" t="str">
        <f t="shared" si="319"/>
        <v>Max Current- Circuit 27</v>
      </c>
      <c r="C2859" s="34">
        <f t="shared" si="320"/>
        <v>27</v>
      </c>
      <c r="D2859" s="28">
        <f t="shared" si="321"/>
        <v>6562</v>
      </c>
      <c r="E2859" s="27"/>
      <c r="F2859" s="29">
        <v>5218</v>
      </c>
      <c r="G2859" s="23" t="s">
        <v>144</v>
      </c>
      <c r="H2859" s="21">
        <f t="shared" si="322"/>
        <v>11972</v>
      </c>
      <c r="I2859" s="23">
        <f t="shared" si="323"/>
        <v>11973</v>
      </c>
      <c r="J2859" s="71" t="s">
        <v>420</v>
      </c>
      <c r="K2859" s="70">
        <f t="shared" si="324"/>
        <v>1003</v>
      </c>
      <c r="L2859" s="34" t="s">
        <v>104</v>
      </c>
      <c r="M2859" s="34" t="s">
        <v>51</v>
      </c>
      <c r="N2859" s="34" t="s">
        <v>349</v>
      </c>
    </row>
    <row r="2860" spans="1:14" ht="15" hidden="1" customHeight="1" outlineLevel="2" x14ac:dyDescent="0.25">
      <c r="A2860" s="34"/>
      <c r="B2860" s="33" t="str">
        <f t="shared" si="319"/>
        <v>Max Current- Circuit 28</v>
      </c>
      <c r="C2860" s="34">
        <f t="shared" si="320"/>
        <v>28</v>
      </c>
      <c r="D2860" s="28">
        <f t="shared" si="321"/>
        <v>6563</v>
      </c>
      <c r="E2860" s="27"/>
      <c r="F2860" s="29">
        <v>5219</v>
      </c>
      <c r="G2860" s="23" t="s">
        <v>144</v>
      </c>
      <c r="H2860" s="21">
        <f t="shared" si="322"/>
        <v>11974</v>
      </c>
      <c r="I2860" s="23">
        <f t="shared" si="323"/>
        <v>11975</v>
      </c>
      <c r="J2860" s="71" t="s">
        <v>420</v>
      </c>
      <c r="K2860" s="70">
        <f t="shared" si="324"/>
        <v>1004</v>
      </c>
      <c r="L2860" s="34" t="s">
        <v>104</v>
      </c>
      <c r="M2860" s="34" t="s">
        <v>51</v>
      </c>
      <c r="N2860" s="34" t="s">
        <v>349</v>
      </c>
    </row>
    <row r="2861" spans="1:14" ht="15" hidden="1" customHeight="1" outlineLevel="2" x14ac:dyDescent="0.25">
      <c r="A2861" s="34"/>
      <c r="B2861" s="33" t="str">
        <f t="shared" si="319"/>
        <v>Max Current- Circuit 29</v>
      </c>
      <c r="C2861" s="34">
        <f t="shared" si="320"/>
        <v>29</v>
      </c>
      <c r="D2861" s="28">
        <f t="shared" si="321"/>
        <v>6564</v>
      </c>
      <c r="E2861" s="27"/>
      <c r="F2861" s="29">
        <v>5220</v>
      </c>
      <c r="G2861" s="23" t="s">
        <v>144</v>
      </c>
      <c r="H2861" s="21">
        <f t="shared" si="322"/>
        <v>11976</v>
      </c>
      <c r="I2861" s="23">
        <f t="shared" si="323"/>
        <v>11977</v>
      </c>
      <c r="J2861" s="71" t="s">
        <v>420</v>
      </c>
      <c r="K2861" s="70">
        <f t="shared" si="324"/>
        <v>1005</v>
      </c>
      <c r="L2861" s="34" t="s">
        <v>104</v>
      </c>
      <c r="M2861" s="34" t="s">
        <v>51</v>
      </c>
      <c r="N2861" s="34" t="s">
        <v>349</v>
      </c>
    </row>
    <row r="2862" spans="1:14" ht="15" hidden="1" customHeight="1" outlineLevel="2" x14ac:dyDescent="0.25">
      <c r="A2862" s="34"/>
      <c r="B2862" s="33" t="str">
        <f t="shared" si="319"/>
        <v>Max Current- Circuit 30</v>
      </c>
      <c r="C2862" s="34">
        <f t="shared" si="320"/>
        <v>30</v>
      </c>
      <c r="D2862" s="28">
        <f t="shared" si="321"/>
        <v>6565</v>
      </c>
      <c r="E2862" s="27"/>
      <c r="F2862" s="29">
        <v>5221</v>
      </c>
      <c r="G2862" s="23" t="s">
        <v>144</v>
      </c>
      <c r="H2862" s="21">
        <f t="shared" si="322"/>
        <v>11978</v>
      </c>
      <c r="I2862" s="23">
        <f t="shared" si="323"/>
        <v>11979</v>
      </c>
      <c r="J2862" s="71" t="s">
        <v>420</v>
      </c>
      <c r="K2862" s="70">
        <f t="shared" si="324"/>
        <v>1006</v>
      </c>
      <c r="L2862" s="34" t="s">
        <v>104</v>
      </c>
      <c r="M2862" s="34" t="s">
        <v>51</v>
      </c>
      <c r="N2862" s="34" t="s">
        <v>349</v>
      </c>
    </row>
    <row r="2863" spans="1:14" ht="15" hidden="1" customHeight="1" outlineLevel="2" x14ac:dyDescent="0.25">
      <c r="A2863" s="34"/>
      <c r="B2863" s="33" t="str">
        <f t="shared" si="319"/>
        <v>Max Current- Circuit 31</v>
      </c>
      <c r="C2863" s="34">
        <f t="shared" si="320"/>
        <v>31</v>
      </c>
      <c r="D2863" s="28">
        <f t="shared" si="321"/>
        <v>6566</v>
      </c>
      <c r="E2863" s="27"/>
      <c r="F2863" s="29">
        <v>5222</v>
      </c>
      <c r="G2863" s="23" t="s">
        <v>144</v>
      </c>
      <c r="H2863" s="21">
        <f t="shared" si="322"/>
        <v>11980</v>
      </c>
      <c r="I2863" s="23">
        <f t="shared" si="323"/>
        <v>11981</v>
      </c>
      <c r="J2863" s="71" t="s">
        <v>420</v>
      </c>
      <c r="K2863" s="70">
        <f t="shared" si="324"/>
        <v>1007</v>
      </c>
      <c r="L2863" s="34" t="s">
        <v>104</v>
      </c>
      <c r="M2863" s="34" t="s">
        <v>51</v>
      </c>
      <c r="N2863" s="34" t="s">
        <v>349</v>
      </c>
    </row>
    <row r="2864" spans="1:14" ht="15" hidden="1" customHeight="1" outlineLevel="2" x14ac:dyDescent="0.25">
      <c r="A2864" s="34"/>
      <c r="B2864" s="33" t="str">
        <f t="shared" si="319"/>
        <v>Max Current- Circuit 32</v>
      </c>
      <c r="C2864" s="34">
        <f t="shared" si="320"/>
        <v>32</v>
      </c>
      <c r="D2864" s="28">
        <f t="shared" si="321"/>
        <v>6567</v>
      </c>
      <c r="E2864" s="27"/>
      <c r="F2864" s="29">
        <v>5223</v>
      </c>
      <c r="G2864" s="23" t="s">
        <v>144</v>
      </c>
      <c r="H2864" s="21">
        <f t="shared" si="322"/>
        <v>11982</v>
      </c>
      <c r="I2864" s="23">
        <f t="shared" si="323"/>
        <v>11983</v>
      </c>
      <c r="J2864" s="71" t="s">
        <v>420</v>
      </c>
      <c r="K2864" s="70">
        <f t="shared" si="324"/>
        <v>1008</v>
      </c>
      <c r="L2864" s="34" t="s">
        <v>104</v>
      </c>
      <c r="M2864" s="34" t="s">
        <v>51</v>
      </c>
      <c r="N2864" s="34" t="s">
        <v>349</v>
      </c>
    </row>
    <row r="2865" spans="1:14" ht="15" hidden="1" customHeight="1" outlineLevel="2" x14ac:dyDescent="0.25">
      <c r="A2865" s="34"/>
      <c r="B2865" s="33" t="str">
        <f t="shared" si="319"/>
        <v>Max Current- Circuit 33</v>
      </c>
      <c r="C2865" s="34">
        <f t="shared" si="320"/>
        <v>33</v>
      </c>
      <c r="D2865" s="28">
        <f t="shared" si="321"/>
        <v>6568</v>
      </c>
      <c r="E2865" s="27"/>
      <c r="F2865" s="29">
        <v>5224</v>
      </c>
      <c r="G2865" s="23" t="s">
        <v>144</v>
      </c>
      <c r="H2865" s="21">
        <f t="shared" si="322"/>
        <v>11984</v>
      </c>
      <c r="I2865" s="23">
        <f t="shared" si="323"/>
        <v>11985</v>
      </c>
      <c r="J2865" s="71" t="s">
        <v>420</v>
      </c>
      <c r="K2865" s="70">
        <f t="shared" si="324"/>
        <v>1009</v>
      </c>
      <c r="L2865" s="34" t="s">
        <v>104</v>
      </c>
      <c r="M2865" s="34" t="s">
        <v>51</v>
      </c>
      <c r="N2865" s="34" t="s">
        <v>349</v>
      </c>
    </row>
    <row r="2866" spans="1:14" ht="15" hidden="1" customHeight="1" outlineLevel="2" x14ac:dyDescent="0.25">
      <c r="A2866" s="34"/>
      <c r="B2866" s="33" t="str">
        <f t="shared" si="319"/>
        <v>Max Current- Circuit 34</v>
      </c>
      <c r="C2866" s="34">
        <f t="shared" ref="C2866:C2897" si="325">C2865+1</f>
        <v>34</v>
      </c>
      <c r="D2866" s="28">
        <f t="shared" ref="D2866:D2897" si="326">D2865+1</f>
        <v>6569</v>
      </c>
      <c r="E2866" s="27"/>
      <c r="F2866" s="29">
        <v>5225</v>
      </c>
      <c r="G2866" s="23" t="s">
        <v>144</v>
      </c>
      <c r="H2866" s="21">
        <f t="shared" si="322"/>
        <v>11986</v>
      </c>
      <c r="I2866" s="23">
        <f t="shared" si="323"/>
        <v>11987</v>
      </c>
      <c r="J2866" s="71" t="s">
        <v>420</v>
      </c>
      <c r="K2866" s="70">
        <f t="shared" si="324"/>
        <v>1010</v>
      </c>
      <c r="L2866" s="34" t="s">
        <v>104</v>
      </c>
      <c r="M2866" s="34" t="s">
        <v>51</v>
      </c>
      <c r="N2866" s="34" t="s">
        <v>349</v>
      </c>
    </row>
    <row r="2867" spans="1:14" ht="15" hidden="1" customHeight="1" outlineLevel="2" x14ac:dyDescent="0.25">
      <c r="A2867" s="34"/>
      <c r="B2867" s="33" t="str">
        <f t="shared" si="319"/>
        <v>Max Current- Circuit 35</v>
      </c>
      <c r="C2867" s="34">
        <f t="shared" si="325"/>
        <v>35</v>
      </c>
      <c r="D2867" s="28">
        <f t="shared" si="326"/>
        <v>6570</v>
      </c>
      <c r="E2867" s="27"/>
      <c r="F2867" s="29">
        <v>5226</v>
      </c>
      <c r="G2867" s="23" t="s">
        <v>144</v>
      </c>
      <c r="H2867" s="21">
        <f t="shared" si="322"/>
        <v>11988</v>
      </c>
      <c r="I2867" s="23">
        <f t="shared" si="323"/>
        <v>11989</v>
      </c>
      <c r="J2867" s="71" t="s">
        <v>420</v>
      </c>
      <c r="K2867" s="70">
        <f t="shared" si="324"/>
        <v>1011</v>
      </c>
      <c r="L2867" s="34" t="s">
        <v>104</v>
      </c>
      <c r="M2867" s="34" t="s">
        <v>51</v>
      </c>
      <c r="N2867" s="34" t="s">
        <v>349</v>
      </c>
    </row>
    <row r="2868" spans="1:14" ht="15" hidden="1" customHeight="1" outlineLevel="2" x14ac:dyDescent="0.25">
      <c r="A2868" s="34"/>
      <c r="B2868" s="33" t="str">
        <f t="shared" si="319"/>
        <v>Max Current- Circuit 36</v>
      </c>
      <c r="C2868" s="34">
        <f t="shared" si="325"/>
        <v>36</v>
      </c>
      <c r="D2868" s="28">
        <f t="shared" si="326"/>
        <v>6571</v>
      </c>
      <c r="E2868" s="27"/>
      <c r="F2868" s="29">
        <v>5227</v>
      </c>
      <c r="G2868" s="23" t="s">
        <v>144</v>
      </c>
      <c r="H2868" s="21">
        <f t="shared" si="322"/>
        <v>11990</v>
      </c>
      <c r="I2868" s="23">
        <f t="shared" si="323"/>
        <v>11991</v>
      </c>
      <c r="J2868" s="71" t="s">
        <v>420</v>
      </c>
      <c r="K2868" s="70">
        <f t="shared" si="324"/>
        <v>1012</v>
      </c>
      <c r="L2868" s="34" t="s">
        <v>104</v>
      </c>
      <c r="M2868" s="34" t="s">
        <v>51</v>
      </c>
      <c r="N2868" s="34" t="s">
        <v>349</v>
      </c>
    </row>
    <row r="2869" spans="1:14" ht="15" hidden="1" customHeight="1" outlineLevel="2" x14ac:dyDescent="0.25">
      <c r="A2869" s="34"/>
      <c r="B2869" s="33" t="str">
        <f t="shared" si="319"/>
        <v>Max Current- Circuit 37</v>
      </c>
      <c r="C2869" s="34">
        <f t="shared" si="325"/>
        <v>37</v>
      </c>
      <c r="D2869" s="28">
        <f t="shared" si="326"/>
        <v>6572</v>
      </c>
      <c r="E2869" s="27"/>
      <c r="F2869" s="29">
        <v>5228</v>
      </c>
      <c r="G2869" s="23" t="s">
        <v>144</v>
      </c>
      <c r="H2869" s="21">
        <f t="shared" si="322"/>
        <v>11992</v>
      </c>
      <c r="I2869" s="23">
        <f t="shared" si="323"/>
        <v>11993</v>
      </c>
      <c r="J2869" s="71" t="s">
        <v>420</v>
      </c>
      <c r="K2869" s="70">
        <f t="shared" si="324"/>
        <v>1013</v>
      </c>
      <c r="L2869" s="34" t="s">
        <v>104</v>
      </c>
      <c r="M2869" s="34" t="s">
        <v>51</v>
      </c>
      <c r="N2869" s="34" t="s">
        <v>349</v>
      </c>
    </row>
    <row r="2870" spans="1:14" ht="15" hidden="1" customHeight="1" outlineLevel="2" x14ac:dyDescent="0.25">
      <c r="A2870" s="34"/>
      <c r="B2870" s="33" t="str">
        <f t="shared" si="319"/>
        <v>Max Current- Circuit 38</v>
      </c>
      <c r="C2870" s="34">
        <f t="shared" si="325"/>
        <v>38</v>
      </c>
      <c r="D2870" s="28">
        <f t="shared" si="326"/>
        <v>6573</v>
      </c>
      <c r="E2870" s="27"/>
      <c r="F2870" s="29">
        <v>5229</v>
      </c>
      <c r="G2870" s="23" t="s">
        <v>144</v>
      </c>
      <c r="H2870" s="21">
        <f t="shared" si="322"/>
        <v>11994</v>
      </c>
      <c r="I2870" s="23">
        <f t="shared" si="323"/>
        <v>11995</v>
      </c>
      <c r="J2870" s="71" t="s">
        <v>420</v>
      </c>
      <c r="K2870" s="70">
        <f t="shared" si="324"/>
        <v>1014</v>
      </c>
      <c r="L2870" s="34" t="s">
        <v>104</v>
      </c>
      <c r="M2870" s="34" t="s">
        <v>51</v>
      </c>
      <c r="N2870" s="34" t="s">
        <v>349</v>
      </c>
    </row>
    <row r="2871" spans="1:14" ht="15" hidden="1" customHeight="1" outlineLevel="2" x14ac:dyDescent="0.25">
      <c r="A2871" s="34"/>
      <c r="B2871" s="33" t="str">
        <f t="shared" si="319"/>
        <v>Max Current- Circuit 39</v>
      </c>
      <c r="C2871" s="34">
        <f t="shared" si="325"/>
        <v>39</v>
      </c>
      <c r="D2871" s="28">
        <f t="shared" si="326"/>
        <v>6574</v>
      </c>
      <c r="E2871" s="27"/>
      <c r="F2871" s="29">
        <v>5230</v>
      </c>
      <c r="G2871" s="23" t="s">
        <v>144</v>
      </c>
      <c r="H2871" s="21">
        <f t="shared" si="322"/>
        <v>11996</v>
      </c>
      <c r="I2871" s="23">
        <f t="shared" si="323"/>
        <v>11997</v>
      </c>
      <c r="J2871" s="71" t="s">
        <v>420</v>
      </c>
      <c r="K2871" s="70">
        <f t="shared" si="324"/>
        <v>1015</v>
      </c>
      <c r="L2871" s="34" t="s">
        <v>104</v>
      </c>
      <c r="M2871" s="34" t="s">
        <v>51</v>
      </c>
      <c r="N2871" s="34" t="s">
        <v>349</v>
      </c>
    </row>
    <row r="2872" spans="1:14" ht="15" hidden="1" customHeight="1" outlineLevel="2" x14ac:dyDescent="0.25">
      <c r="A2872" s="34"/>
      <c r="B2872" s="33" t="str">
        <f t="shared" si="319"/>
        <v>Max Current- Circuit 40</v>
      </c>
      <c r="C2872" s="34">
        <f t="shared" si="325"/>
        <v>40</v>
      </c>
      <c r="D2872" s="28">
        <f t="shared" si="326"/>
        <v>6575</v>
      </c>
      <c r="E2872" s="27"/>
      <c r="F2872" s="29">
        <v>5231</v>
      </c>
      <c r="G2872" s="23" t="s">
        <v>144</v>
      </c>
      <c r="H2872" s="21">
        <f t="shared" si="322"/>
        <v>11998</v>
      </c>
      <c r="I2872" s="23">
        <f t="shared" si="323"/>
        <v>11999</v>
      </c>
      <c r="J2872" s="71" t="s">
        <v>420</v>
      </c>
      <c r="K2872" s="70">
        <f t="shared" si="324"/>
        <v>1016</v>
      </c>
      <c r="L2872" s="34" t="s">
        <v>104</v>
      </c>
      <c r="M2872" s="34" t="s">
        <v>51</v>
      </c>
      <c r="N2872" s="34" t="s">
        <v>349</v>
      </c>
    </row>
    <row r="2873" spans="1:14" ht="15" hidden="1" customHeight="1" outlineLevel="2" x14ac:dyDescent="0.25">
      <c r="A2873" s="34"/>
      <c r="B2873" s="33" t="str">
        <f t="shared" si="319"/>
        <v>Max Current- Circuit 41</v>
      </c>
      <c r="C2873" s="34">
        <f t="shared" si="325"/>
        <v>41</v>
      </c>
      <c r="D2873" s="28">
        <f t="shared" si="326"/>
        <v>6576</v>
      </c>
      <c r="E2873" s="27"/>
      <c r="F2873" s="29">
        <v>5232</v>
      </c>
      <c r="G2873" s="23" t="s">
        <v>144</v>
      </c>
      <c r="H2873" s="21">
        <f t="shared" si="322"/>
        <v>12000</v>
      </c>
      <c r="I2873" s="23">
        <f t="shared" si="323"/>
        <v>12001</v>
      </c>
      <c r="J2873" s="71" t="s">
        <v>420</v>
      </c>
      <c r="K2873" s="70">
        <f t="shared" si="324"/>
        <v>1017</v>
      </c>
      <c r="L2873" s="34" t="s">
        <v>104</v>
      </c>
      <c r="M2873" s="34" t="s">
        <v>51</v>
      </c>
      <c r="N2873" s="34" t="s">
        <v>349</v>
      </c>
    </row>
    <row r="2874" spans="1:14" ht="15" hidden="1" customHeight="1" outlineLevel="2" x14ac:dyDescent="0.25">
      <c r="A2874" s="34"/>
      <c r="B2874" s="33" t="str">
        <f t="shared" si="319"/>
        <v>Max Current- Circuit 42</v>
      </c>
      <c r="C2874" s="34">
        <f t="shared" si="325"/>
        <v>42</v>
      </c>
      <c r="D2874" s="28">
        <f t="shared" si="326"/>
        <v>6577</v>
      </c>
      <c r="E2874" s="27"/>
      <c r="F2874" s="29">
        <v>5233</v>
      </c>
      <c r="G2874" s="23" t="s">
        <v>144</v>
      </c>
      <c r="H2874" s="21">
        <f t="shared" si="322"/>
        <v>12002</v>
      </c>
      <c r="I2874" s="23">
        <f t="shared" si="323"/>
        <v>12003</v>
      </c>
      <c r="J2874" s="71" t="s">
        <v>420</v>
      </c>
      <c r="K2874" s="70">
        <f t="shared" si="324"/>
        <v>1018</v>
      </c>
      <c r="L2874" s="34" t="s">
        <v>104</v>
      </c>
      <c r="M2874" s="34" t="s">
        <v>51</v>
      </c>
      <c r="N2874" s="34" t="s">
        <v>349</v>
      </c>
    </row>
    <row r="2875" spans="1:14" ht="15" hidden="1" customHeight="1" outlineLevel="2" x14ac:dyDescent="0.25">
      <c r="A2875" s="34"/>
      <c r="B2875" s="33" t="str">
        <f t="shared" si="319"/>
        <v>Max Current- Circuit 43</v>
      </c>
      <c r="C2875" s="34">
        <f t="shared" si="325"/>
        <v>43</v>
      </c>
      <c r="D2875" s="28">
        <f t="shared" si="326"/>
        <v>6578</v>
      </c>
      <c r="E2875" s="27"/>
      <c r="F2875" s="29">
        <v>5234</v>
      </c>
      <c r="G2875" s="23" t="s">
        <v>144</v>
      </c>
      <c r="H2875" s="21">
        <f t="shared" si="322"/>
        <v>12004</v>
      </c>
      <c r="I2875" s="23">
        <f t="shared" si="323"/>
        <v>12005</v>
      </c>
      <c r="J2875" s="71" t="s">
        <v>420</v>
      </c>
      <c r="K2875" s="70">
        <f t="shared" si="324"/>
        <v>1019</v>
      </c>
      <c r="L2875" s="34" t="s">
        <v>104</v>
      </c>
      <c r="M2875" s="34" t="s">
        <v>51</v>
      </c>
      <c r="N2875" s="34" t="s">
        <v>349</v>
      </c>
    </row>
    <row r="2876" spans="1:14" ht="15" hidden="1" customHeight="1" outlineLevel="2" x14ac:dyDescent="0.25">
      <c r="A2876" s="34"/>
      <c r="B2876" s="33" t="str">
        <f t="shared" si="319"/>
        <v>Max Current- Circuit 44</v>
      </c>
      <c r="C2876" s="34">
        <f t="shared" si="325"/>
        <v>44</v>
      </c>
      <c r="D2876" s="28">
        <f t="shared" si="326"/>
        <v>6579</v>
      </c>
      <c r="E2876" s="27"/>
      <c r="F2876" s="29">
        <v>5235</v>
      </c>
      <c r="G2876" s="23" t="s">
        <v>144</v>
      </c>
      <c r="H2876" s="21">
        <f t="shared" si="322"/>
        <v>12006</v>
      </c>
      <c r="I2876" s="23">
        <f t="shared" si="323"/>
        <v>12007</v>
      </c>
      <c r="J2876" s="71" t="s">
        <v>420</v>
      </c>
      <c r="K2876" s="70">
        <f t="shared" si="324"/>
        <v>1020</v>
      </c>
      <c r="L2876" s="34" t="s">
        <v>104</v>
      </c>
      <c r="M2876" s="34" t="s">
        <v>51</v>
      </c>
      <c r="N2876" s="34" t="s">
        <v>349</v>
      </c>
    </row>
    <row r="2877" spans="1:14" ht="15" hidden="1" customHeight="1" outlineLevel="2" x14ac:dyDescent="0.25">
      <c r="A2877" s="34"/>
      <c r="B2877" s="33" t="str">
        <f t="shared" si="319"/>
        <v>Max Current- Circuit 45</v>
      </c>
      <c r="C2877" s="34">
        <f t="shared" si="325"/>
        <v>45</v>
      </c>
      <c r="D2877" s="28">
        <f t="shared" si="326"/>
        <v>6580</v>
      </c>
      <c r="E2877" s="27"/>
      <c r="F2877" s="29">
        <v>5236</v>
      </c>
      <c r="G2877" s="23" t="s">
        <v>144</v>
      </c>
      <c r="H2877" s="21">
        <f t="shared" si="322"/>
        <v>12008</v>
      </c>
      <c r="I2877" s="23">
        <f t="shared" si="323"/>
        <v>12009</v>
      </c>
      <c r="J2877" s="71" t="s">
        <v>420</v>
      </c>
      <c r="K2877" s="70">
        <f t="shared" si="324"/>
        <v>1021</v>
      </c>
      <c r="L2877" s="34" t="s">
        <v>104</v>
      </c>
      <c r="M2877" s="34" t="s">
        <v>51</v>
      </c>
      <c r="N2877" s="34" t="s">
        <v>349</v>
      </c>
    </row>
    <row r="2878" spans="1:14" ht="15" hidden="1" customHeight="1" outlineLevel="2" x14ac:dyDescent="0.25">
      <c r="A2878" s="34"/>
      <c r="B2878" s="33" t="str">
        <f t="shared" si="319"/>
        <v>Max Current- Circuit 46</v>
      </c>
      <c r="C2878" s="34">
        <f t="shared" si="325"/>
        <v>46</v>
      </c>
      <c r="D2878" s="28">
        <f t="shared" si="326"/>
        <v>6581</v>
      </c>
      <c r="E2878" s="27"/>
      <c r="F2878" s="29">
        <v>5237</v>
      </c>
      <c r="G2878" s="23" t="s">
        <v>144</v>
      </c>
      <c r="H2878" s="21">
        <f t="shared" si="322"/>
        <v>12010</v>
      </c>
      <c r="I2878" s="23">
        <f t="shared" si="323"/>
        <v>12011</v>
      </c>
      <c r="J2878" s="71" t="s">
        <v>420</v>
      </c>
      <c r="K2878" s="70">
        <f t="shared" si="324"/>
        <v>1022</v>
      </c>
      <c r="L2878" s="34" t="s">
        <v>104</v>
      </c>
      <c r="M2878" s="34" t="s">
        <v>51</v>
      </c>
      <c r="N2878" s="34" t="s">
        <v>349</v>
      </c>
    </row>
    <row r="2879" spans="1:14" ht="15" hidden="1" customHeight="1" outlineLevel="2" x14ac:dyDescent="0.25">
      <c r="A2879" s="34"/>
      <c r="B2879" s="33" t="str">
        <f t="shared" si="319"/>
        <v>Max Current- Circuit 47</v>
      </c>
      <c r="C2879" s="34">
        <f t="shared" si="325"/>
        <v>47</v>
      </c>
      <c r="D2879" s="28">
        <f t="shared" si="326"/>
        <v>6582</v>
      </c>
      <c r="E2879" s="27"/>
      <c r="F2879" s="29">
        <v>5238</v>
      </c>
      <c r="G2879" s="23" t="s">
        <v>144</v>
      </c>
      <c r="H2879" s="21">
        <f t="shared" si="322"/>
        <v>12012</v>
      </c>
      <c r="I2879" s="23">
        <f t="shared" si="323"/>
        <v>12013</v>
      </c>
      <c r="J2879" s="71" t="s">
        <v>420</v>
      </c>
      <c r="K2879" s="70">
        <f t="shared" si="324"/>
        <v>1023</v>
      </c>
      <c r="L2879" s="34" t="s">
        <v>104</v>
      </c>
      <c r="M2879" s="34" t="s">
        <v>51</v>
      </c>
      <c r="N2879" s="34" t="s">
        <v>349</v>
      </c>
    </row>
    <row r="2880" spans="1:14" ht="15" hidden="1" customHeight="1" outlineLevel="2" x14ac:dyDescent="0.25">
      <c r="A2880" s="34"/>
      <c r="B2880" s="33" t="str">
        <f t="shared" si="319"/>
        <v>Max Current- Circuit 48</v>
      </c>
      <c r="C2880" s="34">
        <f t="shared" si="325"/>
        <v>48</v>
      </c>
      <c r="D2880" s="28">
        <f t="shared" si="326"/>
        <v>6583</v>
      </c>
      <c r="E2880" s="27"/>
      <c r="F2880" s="29">
        <v>5239</v>
      </c>
      <c r="G2880" s="23" t="s">
        <v>144</v>
      </c>
      <c r="H2880" s="21">
        <f t="shared" si="322"/>
        <v>12014</v>
      </c>
      <c r="I2880" s="23">
        <f t="shared" si="323"/>
        <v>12015</v>
      </c>
      <c r="J2880" s="71" t="s">
        <v>420</v>
      </c>
      <c r="K2880" s="70">
        <f t="shared" si="324"/>
        <v>1024</v>
      </c>
      <c r="L2880" s="34" t="s">
        <v>104</v>
      </c>
      <c r="M2880" s="34" t="s">
        <v>51</v>
      </c>
      <c r="N2880" s="34" t="s">
        <v>349</v>
      </c>
    </row>
    <row r="2881" spans="1:14" ht="15" hidden="1" customHeight="1" outlineLevel="2" x14ac:dyDescent="0.25">
      <c r="A2881" s="34"/>
      <c r="B2881" s="33" t="str">
        <f t="shared" si="319"/>
        <v>Max Current- Circuit 49</v>
      </c>
      <c r="C2881" s="34">
        <f t="shared" si="325"/>
        <v>49</v>
      </c>
      <c r="D2881" s="28">
        <f t="shared" si="326"/>
        <v>6584</v>
      </c>
      <c r="E2881" s="27"/>
      <c r="F2881" s="29">
        <v>5240</v>
      </c>
      <c r="G2881" s="23" t="s">
        <v>144</v>
      </c>
      <c r="H2881" s="21">
        <f t="shared" si="322"/>
        <v>12016</v>
      </c>
      <c r="I2881" s="23">
        <f t="shared" si="323"/>
        <v>12017</v>
      </c>
      <c r="J2881" s="71" t="s">
        <v>420</v>
      </c>
      <c r="K2881" s="70">
        <f t="shared" si="324"/>
        <v>1025</v>
      </c>
      <c r="L2881" s="34" t="s">
        <v>104</v>
      </c>
      <c r="M2881" s="34" t="s">
        <v>51</v>
      </c>
      <c r="N2881" s="34" t="s">
        <v>349</v>
      </c>
    </row>
    <row r="2882" spans="1:14" ht="15" hidden="1" customHeight="1" outlineLevel="2" x14ac:dyDescent="0.25">
      <c r="A2882" s="34"/>
      <c r="B2882" s="33" t="str">
        <f t="shared" si="319"/>
        <v>Max Current- Circuit 50</v>
      </c>
      <c r="C2882" s="34">
        <f t="shared" si="325"/>
        <v>50</v>
      </c>
      <c r="D2882" s="28">
        <f t="shared" si="326"/>
        <v>6585</v>
      </c>
      <c r="E2882" s="27"/>
      <c r="F2882" s="29">
        <v>5241</v>
      </c>
      <c r="G2882" s="23" t="s">
        <v>144</v>
      </c>
      <c r="H2882" s="21">
        <f t="shared" si="322"/>
        <v>12018</v>
      </c>
      <c r="I2882" s="23">
        <f t="shared" si="323"/>
        <v>12019</v>
      </c>
      <c r="J2882" s="71" t="s">
        <v>420</v>
      </c>
      <c r="K2882" s="70">
        <f t="shared" si="324"/>
        <v>1026</v>
      </c>
      <c r="L2882" s="34" t="s">
        <v>104</v>
      </c>
      <c r="M2882" s="34" t="s">
        <v>51</v>
      </c>
      <c r="N2882" s="34" t="s">
        <v>349</v>
      </c>
    </row>
    <row r="2883" spans="1:14" ht="15" hidden="1" customHeight="1" outlineLevel="2" x14ac:dyDescent="0.25">
      <c r="A2883" s="34"/>
      <c r="B2883" s="33" t="str">
        <f t="shared" si="319"/>
        <v>Max Current- Circuit 51</v>
      </c>
      <c r="C2883" s="34">
        <f t="shared" si="325"/>
        <v>51</v>
      </c>
      <c r="D2883" s="28">
        <f t="shared" si="326"/>
        <v>6586</v>
      </c>
      <c r="E2883" s="27"/>
      <c r="F2883" s="29">
        <v>5242</v>
      </c>
      <c r="G2883" s="23" t="s">
        <v>144</v>
      </c>
      <c r="H2883" s="21">
        <f t="shared" si="322"/>
        <v>12020</v>
      </c>
      <c r="I2883" s="23">
        <f t="shared" si="323"/>
        <v>12021</v>
      </c>
      <c r="J2883" s="71" t="s">
        <v>420</v>
      </c>
      <c r="K2883" s="70">
        <f t="shared" si="324"/>
        <v>1027</v>
      </c>
      <c r="L2883" s="34" t="s">
        <v>104</v>
      </c>
      <c r="M2883" s="34" t="s">
        <v>51</v>
      </c>
      <c r="N2883" s="34" t="s">
        <v>349</v>
      </c>
    </row>
    <row r="2884" spans="1:14" ht="15" hidden="1" customHeight="1" outlineLevel="2" x14ac:dyDescent="0.25">
      <c r="A2884" s="34"/>
      <c r="B2884" s="33" t="str">
        <f t="shared" si="319"/>
        <v>Max Current- Circuit 52</v>
      </c>
      <c r="C2884" s="34">
        <f t="shared" si="325"/>
        <v>52</v>
      </c>
      <c r="D2884" s="28">
        <f t="shared" si="326"/>
        <v>6587</v>
      </c>
      <c r="E2884" s="27"/>
      <c r="F2884" s="29">
        <v>5243</v>
      </c>
      <c r="G2884" s="23" t="s">
        <v>144</v>
      </c>
      <c r="H2884" s="21">
        <f t="shared" si="322"/>
        <v>12022</v>
      </c>
      <c r="I2884" s="23">
        <f t="shared" si="323"/>
        <v>12023</v>
      </c>
      <c r="J2884" s="71" t="s">
        <v>420</v>
      </c>
      <c r="K2884" s="70">
        <f t="shared" si="324"/>
        <v>1028</v>
      </c>
      <c r="L2884" s="34" t="s">
        <v>104</v>
      </c>
      <c r="M2884" s="34" t="s">
        <v>51</v>
      </c>
      <c r="N2884" s="34" t="s">
        <v>349</v>
      </c>
    </row>
    <row r="2885" spans="1:14" ht="15" hidden="1" customHeight="1" outlineLevel="2" x14ac:dyDescent="0.25">
      <c r="A2885" s="34"/>
      <c r="B2885" s="33" t="str">
        <f t="shared" si="319"/>
        <v>Max Current- Circuit 53</v>
      </c>
      <c r="C2885" s="34">
        <f t="shared" si="325"/>
        <v>53</v>
      </c>
      <c r="D2885" s="28">
        <f t="shared" si="326"/>
        <v>6588</v>
      </c>
      <c r="E2885" s="27"/>
      <c r="F2885" s="29">
        <v>5244</v>
      </c>
      <c r="G2885" s="23" t="s">
        <v>144</v>
      </c>
      <c r="H2885" s="21">
        <f t="shared" si="322"/>
        <v>12024</v>
      </c>
      <c r="I2885" s="23">
        <f t="shared" si="323"/>
        <v>12025</v>
      </c>
      <c r="J2885" s="71" t="s">
        <v>420</v>
      </c>
      <c r="K2885" s="70">
        <f t="shared" si="324"/>
        <v>1029</v>
      </c>
      <c r="L2885" s="34" t="s">
        <v>104</v>
      </c>
      <c r="M2885" s="34" t="s">
        <v>51</v>
      </c>
      <c r="N2885" s="34" t="s">
        <v>349</v>
      </c>
    </row>
    <row r="2886" spans="1:14" ht="15" hidden="1" customHeight="1" outlineLevel="2" x14ac:dyDescent="0.25">
      <c r="A2886" s="34"/>
      <c r="B2886" s="33" t="str">
        <f t="shared" si="319"/>
        <v>Max Current- Circuit 54</v>
      </c>
      <c r="C2886" s="34">
        <f t="shared" si="325"/>
        <v>54</v>
      </c>
      <c r="D2886" s="28">
        <f t="shared" si="326"/>
        <v>6589</v>
      </c>
      <c r="E2886" s="27"/>
      <c r="F2886" s="29">
        <v>5245</v>
      </c>
      <c r="G2886" s="23" t="s">
        <v>144</v>
      </c>
      <c r="H2886" s="21">
        <f t="shared" si="322"/>
        <v>12026</v>
      </c>
      <c r="I2886" s="23">
        <f t="shared" si="323"/>
        <v>12027</v>
      </c>
      <c r="J2886" s="71" t="s">
        <v>420</v>
      </c>
      <c r="K2886" s="70">
        <f t="shared" si="324"/>
        <v>1030</v>
      </c>
      <c r="L2886" s="34" t="s">
        <v>104</v>
      </c>
      <c r="M2886" s="34" t="s">
        <v>51</v>
      </c>
      <c r="N2886" s="34" t="s">
        <v>349</v>
      </c>
    </row>
    <row r="2887" spans="1:14" ht="15" hidden="1" customHeight="1" outlineLevel="2" x14ac:dyDescent="0.25">
      <c r="A2887" s="34"/>
      <c r="B2887" s="33" t="str">
        <f t="shared" si="319"/>
        <v>Max Current- Circuit 55</v>
      </c>
      <c r="C2887" s="34">
        <f t="shared" si="325"/>
        <v>55</v>
      </c>
      <c r="D2887" s="28">
        <f t="shared" si="326"/>
        <v>6590</v>
      </c>
      <c r="E2887" s="27"/>
      <c r="F2887" s="29">
        <v>5246</v>
      </c>
      <c r="G2887" s="23" t="s">
        <v>144</v>
      </c>
      <c r="H2887" s="21">
        <f t="shared" si="322"/>
        <v>12028</v>
      </c>
      <c r="I2887" s="23">
        <f t="shared" si="323"/>
        <v>12029</v>
      </c>
      <c r="J2887" s="71" t="s">
        <v>420</v>
      </c>
      <c r="K2887" s="70">
        <f t="shared" si="324"/>
        <v>1031</v>
      </c>
      <c r="L2887" s="34" t="s">
        <v>104</v>
      </c>
      <c r="M2887" s="34" t="s">
        <v>51</v>
      </c>
      <c r="N2887" s="34" t="s">
        <v>349</v>
      </c>
    </row>
    <row r="2888" spans="1:14" ht="15" hidden="1" customHeight="1" outlineLevel="2" x14ac:dyDescent="0.25">
      <c r="A2888" s="34"/>
      <c r="B2888" s="33" t="str">
        <f t="shared" si="319"/>
        <v>Max Current- Circuit 56</v>
      </c>
      <c r="C2888" s="34">
        <f t="shared" si="325"/>
        <v>56</v>
      </c>
      <c r="D2888" s="28">
        <f t="shared" si="326"/>
        <v>6591</v>
      </c>
      <c r="E2888" s="27"/>
      <c r="F2888" s="29">
        <v>5247</v>
      </c>
      <c r="G2888" s="23" t="s">
        <v>144</v>
      </c>
      <c r="H2888" s="21">
        <f t="shared" si="322"/>
        <v>12030</v>
      </c>
      <c r="I2888" s="23">
        <f t="shared" si="323"/>
        <v>12031</v>
      </c>
      <c r="J2888" s="71" t="s">
        <v>420</v>
      </c>
      <c r="K2888" s="70">
        <f t="shared" si="324"/>
        <v>1032</v>
      </c>
      <c r="L2888" s="34" t="s">
        <v>104</v>
      </c>
      <c r="M2888" s="34" t="s">
        <v>51</v>
      </c>
      <c r="N2888" s="34" t="s">
        <v>349</v>
      </c>
    </row>
    <row r="2889" spans="1:14" ht="15" hidden="1" customHeight="1" outlineLevel="2" x14ac:dyDescent="0.25">
      <c r="A2889" s="34"/>
      <c r="B2889" s="33" t="str">
        <f t="shared" si="319"/>
        <v>Max Current- Circuit 57</v>
      </c>
      <c r="C2889" s="34">
        <f t="shared" si="325"/>
        <v>57</v>
      </c>
      <c r="D2889" s="28">
        <f t="shared" si="326"/>
        <v>6592</v>
      </c>
      <c r="E2889" s="27"/>
      <c r="F2889" s="29">
        <v>5248</v>
      </c>
      <c r="G2889" s="23" t="s">
        <v>144</v>
      </c>
      <c r="H2889" s="21">
        <f t="shared" si="322"/>
        <v>12032</v>
      </c>
      <c r="I2889" s="23">
        <f t="shared" si="323"/>
        <v>12033</v>
      </c>
      <c r="J2889" s="71" t="s">
        <v>420</v>
      </c>
      <c r="K2889" s="70">
        <f t="shared" si="324"/>
        <v>1033</v>
      </c>
      <c r="L2889" s="34" t="s">
        <v>104</v>
      </c>
      <c r="M2889" s="34" t="s">
        <v>51</v>
      </c>
      <c r="N2889" s="34" t="s">
        <v>349</v>
      </c>
    </row>
    <row r="2890" spans="1:14" ht="15" hidden="1" customHeight="1" outlineLevel="2" x14ac:dyDescent="0.25">
      <c r="A2890" s="34"/>
      <c r="B2890" s="33" t="str">
        <f t="shared" si="319"/>
        <v>Max Current- Circuit 58</v>
      </c>
      <c r="C2890" s="34">
        <f t="shared" si="325"/>
        <v>58</v>
      </c>
      <c r="D2890" s="28">
        <f t="shared" si="326"/>
        <v>6593</v>
      </c>
      <c r="E2890" s="27"/>
      <c r="F2890" s="29">
        <v>5249</v>
      </c>
      <c r="G2890" s="23" t="s">
        <v>144</v>
      </c>
      <c r="H2890" s="21">
        <f t="shared" si="322"/>
        <v>12034</v>
      </c>
      <c r="I2890" s="23">
        <f t="shared" si="323"/>
        <v>12035</v>
      </c>
      <c r="J2890" s="71" t="s">
        <v>420</v>
      </c>
      <c r="K2890" s="70">
        <f t="shared" si="324"/>
        <v>1034</v>
      </c>
      <c r="L2890" s="34" t="s">
        <v>104</v>
      </c>
      <c r="M2890" s="34" t="s">
        <v>51</v>
      </c>
      <c r="N2890" s="34" t="s">
        <v>349</v>
      </c>
    </row>
    <row r="2891" spans="1:14" ht="15" hidden="1" customHeight="1" outlineLevel="2" x14ac:dyDescent="0.25">
      <c r="A2891" s="34"/>
      <c r="B2891" s="33" t="str">
        <f t="shared" si="319"/>
        <v>Max Current- Circuit 59</v>
      </c>
      <c r="C2891" s="34">
        <f t="shared" si="325"/>
        <v>59</v>
      </c>
      <c r="D2891" s="28">
        <f t="shared" si="326"/>
        <v>6594</v>
      </c>
      <c r="E2891" s="27"/>
      <c r="F2891" s="29">
        <v>5250</v>
      </c>
      <c r="G2891" s="23" t="s">
        <v>144</v>
      </c>
      <c r="H2891" s="21">
        <f t="shared" si="322"/>
        <v>12036</v>
      </c>
      <c r="I2891" s="23">
        <f t="shared" si="323"/>
        <v>12037</v>
      </c>
      <c r="J2891" s="71" t="s">
        <v>420</v>
      </c>
      <c r="K2891" s="70">
        <f t="shared" si="324"/>
        <v>1035</v>
      </c>
      <c r="L2891" s="34" t="s">
        <v>104</v>
      </c>
      <c r="M2891" s="34" t="s">
        <v>51</v>
      </c>
      <c r="N2891" s="34" t="s">
        <v>349</v>
      </c>
    </row>
    <row r="2892" spans="1:14" ht="15" hidden="1" customHeight="1" outlineLevel="2" x14ac:dyDescent="0.25">
      <c r="A2892" s="34"/>
      <c r="B2892" s="33" t="str">
        <f t="shared" si="319"/>
        <v>Max Current- Circuit 60</v>
      </c>
      <c r="C2892" s="34">
        <f t="shared" si="325"/>
        <v>60</v>
      </c>
      <c r="D2892" s="28">
        <f t="shared" si="326"/>
        <v>6595</v>
      </c>
      <c r="E2892" s="27"/>
      <c r="F2892" s="29">
        <v>5251</v>
      </c>
      <c r="G2892" s="23" t="s">
        <v>144</v>
      </c>
      <c r="H2892" s="21">
        <f t="shared" si="322"/>
        <v>12038</v>
      </c>
      <c r="I2892" s="23">
        <f t="shared" si="323"/>
        <v>12039</v>
      </c>
      <c r="J2892" s="71" t="s">
        <v>420</v>
      </c>
      <c r="K2892" s="70">
        <f t="shared" si="324"/>
        <v>1036</v>
      </c>
      <c r="L2892" s="34" t="s">
        <v>104</v>
      </c>
      <c r="M2892" s="34" t="s">
        <v>51</v>
      </c>
      <c r="N2892" s="34" t="s">
        <v>349</v>
      </c>
    </row>
    <row r="2893" spans="1:14" ht="15" hidden="1" customHeight="1" outlineLevel="2" x14ac:dyDescent="0.25">
      <c r="A2893" s="34"/>
      <c r="B2893" s="33" t="str">
        <f t="shared" si="319"/>
        <v>Max Current- Circuit 61</v>
      </c>
      <c r="C2893" s="34">
        <f t="shared" si="325"/>
        <v>61</v>
      </c>
      <c r="D2893" s="28">
        <f t="shared" si="326"/>
        <v>6596</v>
      </c>
      <c r="E2893" s="27"/>
      <c r="F2893" s="29">
        <v>5252</v>
      </c>
      <c r="G2893" s="23" t="s">
        <v>144</v>
      </c>
      <c r="H2893" s="21">
        <f t="shared" si="322"/>
        <v>12040</v>
      </c>
      <c r="I2893" s="23">
        <f t="shared" si="323"/>
        <v>12041</v>
      </c>
      <c r="J2893" s="71" t="s">
        <v>420</v>
      </c>
      <c r="K2893" s="70">
        <f t="shared" si="324"/>
        <v>1037</v>
      </c>
      <c r="L2893" s="34" t="s">
        <v>104</v>
      </c>
      <c r="M2893" s="34" t="s">
        <v>51</v>
      </c>
      <c r="N2893" s="34" t="s">
        <v>349</v>
      </c>
    </row>
    <row r="2894" spans="1:14" ht="15" hidden="1" customHeight="1" outlineLevel="2" x14ac:dyDescent="0.25">
      <c r="A2894" s="34"/>
      <c r="B2894" s="33" t="str">
        <f t="shared" si="319"/>
        <v>Max Current- Circuit 62</v>
      </c>
      <c r="C2894" s="34">
        <f t="shared" si="325"/>
        <v>62</v>
      </c>
      <c r="D2894" s="28">
        <f t="shared" si="326"/>
        <v>6597</v>
      </c>
      <c r="E2894" s="27"/>
      <c r="F2894" s="29">
        <v>5253</v>
      </c>
      <c r="G2894" s="23" t="s">
        <v>144</v>
      </c>
      <c r="H2894" s="21">
        <f t="shared" si="322"/>
        <v>12042</v>
      </c>
      <c r="I2894" s="23">
        <f t="shared" si="323"/>
        <v>12043</v>
      </c>
      <c r="J2894" s="71" t="s">
        <v>420</v>
      </c>
      <c r="K2894" s="70">
        <f t="shared" si="324"/>
        <v>1038</v>
      </c>
      <c r="L2894" s="34" t="s">
        <v>104</v>
      </c>
      <c r="M2894" s="34" t="s">
        <v>51</v>
      </c>
      <c r="N2894" s="34" t="s">
        <v>349</v>
      </c>
    </row>
    <row r="2895" spans="1:14" ht="15" hidden="1" customHeight="1" outlineLevel="2" x14ac:dyDescent="0.25">
      <c r="A2895" s="34"/>
      <c r="B2895" s="33" t="str">
        <f t="shared" si="319"/>
        <v>Max Current- Circuit 63</v>
      </c>
      <c r="C2895" s="34">
        <f t="shared" si="325"/>
        <v>63</v>
      </c>
      <c r="D2895" s="28">
        <f t="shared" si="326"/>
        <v>6598</v>
      </c>
      <c r="E2895" s="27"/>
      <c r="F2895" s="29">
        <v>5254</v>
      </c>
      <c r="G2895" s="23" t="s">
        <v>144</v>
      </c>
      <c r="H2895" s="21">
        <f t="shared" si="322"/>
        <v>12044</v>
      </c>
      <c r="I2895" s="23">
        <f t="shared" si="323"/>
        <v>12045</v>
      </c>
      <c r="J2895" s="71" t="s">
        <v>420</v>
      </c>
      <c r="K2895" s="70">
        <f t="shared" si="324"/>
        <v>1039</v>
      </c>
      <c r="L2895" s="34" t="s">
        <v>104</v>
      </c>
      <c r="M2895" s="34" t="s">
        <v>51</v>
      </c>
      <c r="N2895" s="34" t="s">
        <v>349</v>
      </c>
    </row>
    <row r="2896" spans="1:14" ht="15" hidden="1" customHeight="1" outlineLevel="2" x14ac:dyDescent="0.25">
      <c r="A2896" s="34"/>
      <c r="B2896" s="33" t="str">
        <f t="shared" si="319"/>
        <v>Max Current- Circuit 64</v>
      </c>
      <c r="C2896" s="34">
        <f t="shared" si="325"/>
        <v>64</v>
      </c>
      <c r="D2896" s="28">
        <f t="shared" si="326"/>
        <v>6599</v>
      </c>
      <c r="E2896" s="27"/>
      <c r="F2896" s="29">
        <v>5255</v>
      </c>
      <c r="G2896" s="23" t="s">
        <v>144</v>
      </c>
      <c r="H2896" s="21">
        <f t="shared" si="322"/>
        <v>12046</v>
      </c>
      <c r="I2896" s="23">
        <f t="shared" si="323"/>
        <v>12047</v>
      </c>
      <c r="J2896" s="71" t="s">
        <v>420</v>
      </c>
      <c r="K2896" s="70">
        <f t="shared" si="324"/>
        <v>1040</v>
      </c>
      <c r="L2896" s="34" t="s">
        <v>104</v>
      </c>
      <c r="M2896" s="34" t="s">
        <v>51</v>
      </c>
      <c r="N2896" s="34" t="s">
        <v>349</v>
      </c>
    </row>
    <row r="2897" spans="1:14" ht="15" hidden="1" customHeight="1" outlineLevel="2" x14ac:dyDescent="0.25">
      <c r="A2897" s="34"/>
      <c r="B2897" s="33" t="str">
        <f t="shared" si="319"/>
        <v>Max Current- Circuit 65</v>
      </c>
      <c r="C2897" s="34">
        <f t="shared" si="325"/>
        <v>65</v>
      </c>
      <c r="D2897" s="28">
        <f t="shared" si="326"/>
        <v>6600</v>
      </c>
      <c r="E2897" s="27"/>
      <c r="F2897" s="29">
        <v>5256</v>
      </c>
      <c r="G2897" s="23" t="s">
        <v>144</v>
      </c>
      <c r="H2897" s="21">
        <f t="shared" si="322"/>
        <v>12048</v>
      </c>
      <c r="I2897" s="23">
        <f t="shared" si="323"/>
        <v>12049</v>
      </c>
      <c r="J2897" s="71" t="s">
        <v>420</v>
      </c>
      <c r="K2897" s="70">
        <f t="shared" si="324"/>
        <v>1041</v>
      </c>
      <c r="L2897" s="34" t="s">
        <v>104</v>
      </c>
      <c r="M2897" s="34" t="s">
        <v>51</v>
      </c>
      <c r="N2897" s="34" t="s">
        <v>349</v>
      </c>
    </row>
    <row r="2898" spans="1:14" ht="15" hidden="1" customHeight="1" outlineLevel="2" x14ac:dyDescent="0.25">
      <c r="A2898" s="34"/>
      <c r="B2898" s="33" t="str">
        <f t="shared" ref="B2898:B2928" si="327">CONCATENATE("Max Current- Circuit ",C2898)</f>
        <v>Max Current- Circuit 66</v>
      </c>
      <c r="C2898" s="34">
        <f t="shared" ref="C2898:C2928" si="328">C2897+1</f>
        <v>66</v>
      </c>
      <c r="D2898" s="28">
        <f t="shared" ref="D2898:D2928" si="329">D2897+1</f>
        <v>6601</v>
      </c>
      <c r="E2898" s="27"/>
      <c r="F2898" s="29">
        <v>5257</v>
      </c>
      <c r="G2898" s="23" t="s">
        <v>144</v>
      </c>
      <c r="H2898" s="21">
        <f t="shared" si="322"/>
        <v>12050</v>
      </c>
      <c r="I2898" s="23">
        <f t="shared" si="323"/>
        <v>12051</v>
      </c>
      <c r="J2898" s="71" t="s">
        <v>420</v>
      </c>
      <c r="K2898" s="70">
        <f t="shared" si="324"/>
        <v>1042</v>
      </c>
      <c r="L2898" s="34" t="s">
        <v>104</v>
      </c>
      <c r="M2898" s="34" t="s">
        <v>51</v>
      </c>
      <c r="N2898" s="34" t="s">
        <v>349</v>
      </c>
    </row>
    <row r="2899" spans="1:14" ht="15" hidden="1" customHeight="1" outlineLevel="2" x14ac:dyDescent="0.25">
      <c r="A2899" s="34"/>
      <c r="B2899" s="33" t="str">
        <f t="shared" si="327"/>
        <v>Max Current- Circuit 67</v>
      </c>
      <c r="C2899" s="34">
        <f t="shared" si="328"/>
        <v>67</v>
      </c>
      <c r="D2899" s="28">
        <f t="shared" si="329"/>
        <v>6602</v>
      </c>
      <c r="E2899" s="27"/>
      <c r="F2899" s="29">
        <v>5258</v>
      </c>
      <c r="G2899" s="23" t="s">
        <v>144</v>
      </c>
      <c r="H2899" s="21">
        <f t="shared" ref="H2899:H2928" si="330">I2898+1</f>
        <v>12052</v>
      </c>
      <c r="I2899" s="23">
        <f t="shared" ref="I2899:I2928" si="331">+H2899+1</f>
        <v>12053</v>
      </c>
      <c r="J2899" s="71" t="s">
        <v>420</v>
      </c>
      <c r="K2899" s="70">
        <f t="shared" ref="K2899:K2928" si="332">K2898+1</f>
        <v>1043</v>
      </c>
      <c r="L2899" s="34" t="s">
        <v>104</v>
      </c>
      <c r="M2899" s="34" t="s">
        <v>51</v>
      </c>
      <c r="N2899" s="34" t="s">
        <v>349</v>
      </c>
    </row>
    <row r="2900" spans="1:14" ht="15" hidden="1" customHeight="1" outlineLevel="2" x14ac:dyDescent="0.25">
      <c r="A2900" s="34"/>
      <c r="B2900" s="33" t="str">
        <f t="shared" si="327"/>
        <v>Max Current- Circuit 68</v>
      </c>
      <c r="C2900" s="34">
        <f t="shared" si="328"/>
        <v>68</v>
      </c>
      <c r="D2900" s="28">
        <f t="shared" si="329"/>
        <v>6603</v>
      </c>
      <c r="E2900" s="27"/>
      <c r="F2900" s="29">
        <v>5259</v>
      </c>
      <c r="G2900" s="23" t="s">
        <v>144</v>
      </c>
      <c r="H2900" s="21">
        <f t="shared" si="330"/>
        <v>12054</v>
      </c>
      <c r="I2900" s="23">
        <f t="shared" si="331"/>
        <v>12055</v>
      </c>
      <c r="J2900" s="71" t="s">
        <v>420</v>
      </c>
      <c r="K2900" s="70">
        <f t="shared" si="332"/>
        <v>1044</v>
      </c>
      <c r="L2900" s="34" t="s">
        <v>104</v>
      </c>
      <c r="M2900" s="34" t="s">
        <v>51</v>
      </c>
      <c r="N2900" s="34" t="s">
        <v>349</v>
      </c>
    </row>
    <row r="2901" spans="1:14" ht="15" hidden="1" customHeight="1" outlineLevel="2" x14ac:dyDescent="0.25">
      <c r="A2901" s="34"/>
      <c r="B2901" s="33" t="str">
        <f t="shared" si="327"/>
        <v>Max Current- Circuit 69</v>
      </c>
      <c r="C2901" s="34">
        <f t="shared" si="328"/>
        <v>69</v>
      </c>
      <c r="D2901" s="28">
        <f t="shared" si="329"/>
        <v>6604</v>
      </c>
      <c r="E2901" s="27"/>
      <c r="F2901" s="29">
        <v>5260</v>
      </c>
      <c r="G2901" s="23" t="s">
        <v>144</v>
      </c>
      <c r="H2901" s="21">
        <f t="shared" si="330"/>
        <v>12056</v>
      </c>
      <c r="I2901" s="23">
        <f t="shared" si="331"/>
        <v>12057</v>
      </c>
      <c r="J2901" s="71" t="s">
        <v>420</v>
      </c>
      <c r="K2901" s="70">
        <f t="shared" si="332"/>
        <v>1045</v>
      </c>
      <c r="L2901" s="34" t="s">
        <v>104</v>
      </c>
      <c r="M2901" s="34" t="s">
        <v>51</v>
      </c>
      <c r="N2901" s="34" t="s">
        <v>349</v>
      </c>
    </row>
    <row r="2902" spans="1:14" ht="15" hidden="1" customHeight="1" outlineLevel="2" x14ac:dyDescent="0.25">
      <c r="A2902" s="34"/>
      <c r="B2902" s="33" t="str">
        <f t="shared" si="327"/>
        <v>Max Current- Circuit 70</v>
      </c>
      <c r="C2902" s="34">
        <f t="shared" si="328"/>
        <v>70</v>
      </c>
      <c r="D2902" s="28">
        <f t="shared" si="329"/>
        <v>6605</v>
      </c>
      <c r="E2902" s="27"/>
      <c r="F2902" s="29">
        <v>5261</v>
      </c>
      <c r="G2902" s="23" t="s">
        <v>144</v>
      </c>
      <c r="H2902" s="21">
        <f t="shared" si="330"/>
        <v>12058</v>
      </c>
      <c r="I2902" s="23">
        <f t="shared" si="331"/>
        <v>12059</v>
      </c>
      <c r="J2902" s="71" t="s">
        <v>420</v>
      </c>
      <c r="K2902" s="70">
        <f t="shared" si="332"/>
        <v>1046</v>
      </c>
      <c r="L2902" s="34" t="s">
        <v>104</v>
      </c>
      <c r="M2902" s="34" t="s">
        <v>51</v>
      </c>
      <c r="N2902" s="34" t="s">
        <v>349</v>
      </c>
    </row>
    <row r="2903" spans="1:14" ht="15" hidden="1" customHeight="1" outlineLevel="2" x14ac:dyDescent="0.25">
      <c r="A2903" s="34"/>
      <c r="B2903" s="33" t="str">
        <f t="shared" si="327"/>
        <v>Max Current- Circuit 71</v>
      </c>
      <c r="C2903" s="34">
        <f t="shared" si="328"/>
        <v>71</v>
      </c>
      <c r="D2903" s="28">
        <f t="shared" si="329"/>
        <v>6606</v>
      </c>
      <c r="E2903" s="27"/>
      <c r="F2903" s="29">
        <v>5262</v>
      </c>
      <c r="G2903" s="23" t="s">
        <v>144</v>
      </c>
      <c r="H2903" s="21">
        <f t="shared" si="330"/>
        <v>12060</v>
      </c>
      <c r="I2903" s="23">
        <f t="shared" si="331"/>
        <v>12061</v>
      </c>
      <c r="J2903" s="71" t="s">
        <v>420</v>
      </c>
      <c r="K2903" s="70">
        <f t="shared" si="332"/>
        <v>1047</v>
      </c>
      <c r="L2903" s="34" t="s">
        <v>104</v>
      </c>
      <c r="M2903" s="34" t="s">
        <v>51</v>
      </c>
      <c r="N2903" s="34" t="s">
        <v>349</v>
      </c>
    </row>
    <row r="2904" spans="1:14" ht="15" hidden="1" customHeight="1" outlineLevel="2" x14ac:dyDescent="0.25">
      <c r="A2904" s="34"/>
      <c r="B2904" s="33" t="str">
        <f t="shared" si="327"/>
        <v>Max Current- Circuit 72</v>
      </c>
      <c r="C2904" s="34">
        <f t="shared" si="328"/>
        <v>72</v>
      </c>
      <c r="D2904" s="28">
        <f t="shared" si="329"/>
        <v>6607</v>
      </c>
      <c r="E2904" s="27"/>
      <c r="F2904" s="29">
        <v>5263</v>
      </c>
      <c r="G2904" s="23" t="s">
        <v>144</v>
      </c>
      <c r="H2904" s="21">
        <f t="shared" si="330"/>
        <v>12062</v>
      </c>
      <c r="I2904" s="23">
        <f t="shared" si="331"/>
        <v>12063</v>
      </c>
      <c r="J2904" s="71" t="s">
        <v>420</v>
      </c>
      <c r="K2904" s="70">
        <f t="shared" si="332"/>
        <v>1048</v>
      </c>
      <c r="L2904" s="34" t="s">
        <v>104</v>
      </c>
      <c r="M2904" s="34" t="s">
        <v>51</v>
      </c>
      <c r="N2904" s="34" t="s">
        <v>349</v>
      </c>
    </row>
    <row r="2905" spans="1:14" ht="15" hidden="1" customHeight="1" outlineLevel="2" x14ac:dyDescent="0.25">
      <c r="A2905" s="34"/>
      <c r="B2905" s="33" t="str">
        <f t="shared" si="327"/>
        <v>Max Current- Circuit 73</v>
      </c>
      <c r="C2905" s="34">
        <f t="shared" si="328"/>
        <v>73</v>
      </c>
      <c r="D2905" s="28">
        <f t="shared" si="329"/>
        <v>6608</v>
      </c>
      <c r="E2905" s="27"/>
      <c r="F2905" s="29">
        <v>5264</v>
      </c>
      <c r="G2905" s="23" t="s">
        <v>144</v>
      </c>
      <c r="H2905" s="21">
        <f t="shared" si="330"/>
        <v>12064</v>
      </c>
      <c r="I2905" s="23">
        <f t="shared" si="331"/>
        <v>12065</v>
      </c>
      <c r="J2905" s="71" t="s">
        <v>420</v>
      </c>
      <c r="K2905" s="70">
        <f t="shared" si="332"/>
        <v>1049</v>
      </c>
      <c r="L2905" s="34" t="s">
        <v>104</v>
      </c>
      <c r="M2905" s="34" t="s">
        <v>51</v>
      </c>
      <c r="N2905" s="34" t="s">
        <v>349</v>
      </c>
    </row>
    <row r="2906" spans="1:14" ht="15" hidden="1" customHeight="1" outlineLevel="2" x14ac:dyDescent="0.25">
      <c r="A2906" s="34"/>
      <c r="B2906" s="33" t="str">
        <f t="shared" si="327"/>
        <v>Max Current- Circuit 74</v>
      </c>
      <c r="C2906" s="34">
        <f t="shared" si="328"/>
        <v>74</v>
      </c>
      <c r="D2906" s="28">
        <f t="shared" si="329"/>
        <v>6609</v>
      </c>
      <c r="E2906" s="27"/>
      <c r="F2906" s="29">
        <v>5265</v>
      </c>
      <c r="G2906" s="23" t="s">
        <v>144</v>
      </c>
      <c r="H2906" s="21">
        <f t="shared" si="330"/>
        <v>12066</v>
      </c>
      <c r="I2906" s="23">
        <f t="shared" si="331"/>
        <v>12067</v>
      </c>
      <c r="J2906" s="71" t="s">
        <v>420</v>
      </c>
      <c r="K2906" s="70">
        <f t="shared" si="332"/>
        <v>1050</v>
      </c>
      <c r="L2906" s="34" t="s">
        <v>104</v>
      </c>
      <c r="M2906" s="34" t="s">
        <v>51</v>
      </c>
      <c r="N2906" s="34" t="s">
        <v>349</v>
      </c>
    </row>
    <row r="2907" spans="1:14" ht="15" hidden="1" customHeight="1" outlineLevel="2" x14ac:dyDescent="0.25">
      <c r="A2907" s="34"/>
      <c r="B2907" s="33" t="str">
        <f t="shared" si="327"/>
        <v>Max Current- Circuit 75</v>
      </c>
      <c r="C2907" s="34">
        <f t="shared" si="328"/>
        <v>75</v>
      </c>
      <c r="D2907" s="28">
        <f t="shared" si="329"/>
        <v>6610</v>
      </c>
      <c r="E2907" s="27"/>
      <c r="F2907" s="29">
        <v>5266</v>
      </c>
      <c r="G2907" s="23" t="s">
        <v>144</v>
      </c>
      <c r="H2907" s="21">
        <f t="shared" si="330"/>
        <v>12068</v>
      </c>
      <c r="I2907" s="23">
        <f t="shared" si="331"/>
        <v>12069</v>
      </c>
      <c r="J2907" s="71" t="s">
        <v>420</v>
      </c>
      <c r="K2907" s="70">
        <f t="shared" si="332"/>
        <v>1051</v>
      </c>
      <c r="L2907" s="34" t="s">
        <v>104</v>
      </c>
      <c r="M2907" s="34" t="s">
        <v>51</v>
      </c>
      <c r="N2907" s="34" t="s">
        <v>349</v>
      </c>
    </row>
    <row r="2908" spans="1:14" ht="15" hidden="1" customHeight="1" outlineLevel="2" x14ac:dyDescent="0.25">
      <c r="A2908" s="34"/>
      <c r="B2908" s="33" t="str">
        <f t="shared" si="327"/>
        <v>Max Current- Circuit 76</v>
      </c>
      <c r="C2908" s="34">
        <f t="shared" si="328"/>
        <v>76</v>
      </c>
      <c r="D2908" s="28">
        <f t="shared" si="329"/>
        <v>6611</v>
      </c>
      <c r="E2908" s="27"/>
      <c r="F2908" s="29">
        <v>5267</v>
      </c>
      <c r="G2908" s="23" t="s">
        <v>144</v>
      </c>
      <c r="H2908" s="21">
        <f t="shared" si="330"/>
        <v>12070</v>
      </c>
      <c r="I2908" s="23">
        <f t="shared" si="331"/>
        <v>12071</v>
      </c>
      <c r="J2908" s="71" t="s">
        <v>420</v>
      </c>
      <c r="K2908" s="70">
        <f t="shared" si="332"/>
        <v>1052</v>
      </c>
      <c r="L2908" s="34" t="s">
        <v>104</v>
      </c>
      <c r="M2908" s="34" t="s">
        <v>51</v>
      </c>
      <c r="N2908" s="34" t="s">
        <v>349</v>
      </c>
    </row>
    <row r="2909" spans="1:14" ht="15" hidden="1" customHeight="1" outlineLevel="2" x14ac:dyDescent="0.25">
      <c r="A2909" s="34"/>
      <c r="B2909" s="33" t="str">
        <f t="shared" si="327"/>
        <v>Max Current- Circuit 77</v>
      </c>
      <c r="C2909" s="34">
        <f t="shared" si="328"/>
        <v>77</v>
      </c>
      <c r="D2909" s="28">
        <f t="shared" si="329"/>
        <v>6612</v>
      </c>
      <c r="E2909" s="27"/>
      <c r="F2909" s="29">
        <v>5268</v>
      </c>
      <c r="G2909" s="23" t="s">
        <v>144</v>
      </c>
      <c r="H2909" s="21">
        <f t="shared" si="330"/>
        <v>12072</v>
      </c>
      <c r="I2909" s="23">
        <f t="shared" si="331"/>
        <v>12073</v>
      </c>
      <c r="J2909" s="71" t="s">
        <v>420</v>
      </c>
      <c r="K2909" s="70">
        <f t="shared" si="332"/>
        <v>1053</v>
      </c>
      <c r="L2909" s="34" t="s">
        <v>104</v>
      </c>
      <c r="M2909" s="34" t="s">
        <v>51</v>
      </c>
      <c r="N2909" s="34" t="s">
        <v>349</v>
      </c>
    </row>
    <row r="2910" spans="1:14" ht="15" hidden="1" customHeight="1" outlineLevel="2" x14ac:dyDescent="0.25">
      <c r="A2910" s="34"/>
      <c r="B2910" s="33" t="str">
        <f t="shared" si="327"/>
        <v>Max Current- Circuit 78</v>
      </c>
      <c r="C2910" s="34">
        <f t="shared" si="328"/>
        <v>78</v>
      </c>
      <c r="D2910" s="28">
        <f t="shared" si="329"/>
        <v>6613</v>
      </c>
      <c r="E2910" s="27"/>
      <c r="F2910" s="29">
        <v>5269</v>
      </c>
      <c r="G2910" s="23" t="s">
        <v>144</v>
      </c>
      <c r="H2910" s="21">
        <f t="shared" si="330"/>
        <v>12074</v>
      </c>
      <c r="I2910" s="23">
        <f t="shared" si="331"/>
        <v>12075</v>
      </c>
      <c r="J2910" s="71" t="s">
        <v>420</v>
      </c>
      <c r="K2910" s="70">
        <f t="shared" si="332"/>
        <v>1054</v>
      </c>
      <c r="L2910" s="34" t="s">
        <v>104</v>
      </c>
      <c r="M2910" s="34" t="s">
        <v>51</v>
      </c>
      <c r="N2910" s="34" t="s">
        <v>349</v>
      </c>
    </row>
    <row r="2911" spans="1:14" ht="15" hidden="1" customHeight="1" outlineLevel="2" x14ac:dyDescent="0.25">
      <c r="A2911" s="34"/>
      <c r="B2911" s="33" t="str">
        <f t="shared" si="327"/>
        <v>Max Current- Circuit 79</v>
      </c>
      <c r="C2911" s="34">
        <f t="shared" si="328"/>
        <v>79</v>
      </c>
      <c r="D2911" s="28">
        <f t="shared" si="329"/>
        <v>6614</v>
      </c>
      <c r="E2911" s="27"/>
      <c r="F2911" s="29">
        <v>5270</v>
      </c>
      <c r="G2911" s="23" t="s">
        <v>144</v>
      </c>
      <c r="H2911" s="21">
        <f t="shared" si="330"/>
        <v>12076</v>
      </c>
      <c r="I2911" s="23">
        <f t="shared" si="331"/>
        <v>12077</v>
      </c>
      <c r="J2911" s="71" t="s">
        <v>420</v>
      </c>
      <c r="K2911" s="70">
        <f t="shared" si="332"/>
        <v>1055</v>
      </c>
      <c r="L2911" s="34" t="s">
        <v>104</v>
      </c>
      <c r="M2911" s="34" t="s">
        <v>51</v>
      </c>
      <c r="N2911" s="34" t="s">
        <v>349</v>
      </c>
    </row>
    <row r="2912" spans="1:14" ht="15" hidden="1" customHeight="1" outlineLevel="2" x14ac:dyDescent="0.25">
      <c r="A2912" s="34"/>
      <c r="B2912" s="33" t="str">
        <f t="shared" si="327"/>
        <v>Max Current- Circuit 80</v>
      </c>
      <c r="C2912" s="34">
        <f t="shared" si="328"/>
        <v>80</v>
      </c>
      <c r="D2912" s="28">
        <f t="shared" si="329"/>
        <v>6615</v>
      </c>
      <c r="E2912" s="27"/>
      <c r="F2912" s="29">
        <v>5271</v>
      </c>
      <c r="G2912" s="23" t="s">
        <v>144</v>
      </c>
      <c r="H2912" s="21">
        <f t="shared" si="330"/>
        <v>12078</v>
      </c>
      <c r="I2912" s="23">
        <f t="shared" si="331"/>
        <v>12079</v>
      </c>
      <c r="J2912" s="71" t="s">
        <v>420</v>
      </c>
      <c r="K2912" s="70">
        <f t="shared" si="332"/>
        <v>1056</v>
      </c>
      <c r="L2912" s="34" t="s">
        <v>104</v>
      </c>
      <c r="M2912" s="34" t="s">
        <v>51</v>
      </c>
      <c r="N2912" s="34" t="s">
        <v>349</v>
      </c>
    </row>
    <row r="2913" spans="1:14" ht="15" hidden="1" customHeight="1" outlineLevel="2" x14ac:dyDescent="0.25">
      <c r="A2913" s="34"/>
      <c r="B2913" s="33" t="str">
        <f t="shared" si="327"/>
        <v>Max Current- Circuit 81</v>
      </c>
      <c r="C2913" s="34">
        <f t="shared" si="328"/>
        <v>81</v>
      </c>
      <c r="D2913" s="28">
        <f t="shared" si="329"/>
        <v>6616</v>
      </c>
      <c r="E2913" s="27"/>
      <c r="F2913" s="29">
        <v>5272</v>
      </c>
      <c r="G2913" s="23" t="s">
        <v>144</v>
      </c>
      <c r="H2913" s="21">
        <f t="shared" si="330"/>
        <v>12080</v>
      </c>
      <c r="I2913" s="23">
        <f t="shared" si="331"/>
        <v>12081</v>
      </c>
      <c r="J2913" s="71" t="s">
        <v>420</v>
      </c>
      <c r="K2913" s="70">
        <f t="shared" si="332"/>
        <v>1057</v>
      </c>
      <c r="L2913" s="34" t="s">
        <v>104</v>
      </c>
      <c r="M2913" s="34" t="s">
        <v>51</v>
      </c>
      <c r="N2913" s="34" t="s">
        <v>349</v>
      </c>
    </row>
    <row r="2914" spans="1:14" ht="15" hidden="1" customHeight="1" outlineLevel="2" x14ac:dyDescent="0.25">
      <c r="A2914" s="34"/>
      <c r="B2914" s="33" t="str">
        <f t="shared" si="327"/>
        <v>Max Current- Circuit 82</v>
      </c>
      <c r="C2914" s="34">
        <f t="shared" si="328"/>
        <v>82</v>
      </c>
      <c r="D2914" s="28">
        <f t="shared" si="329"/>
        <v>6617</v>
      </c>
      <c r="E2914" s="27"/>
      <c r="F2914" s="29">
        <v>5273</v>
      </c>
      <c r="G2914" s="23" t="s">
        <v>144</v>
      </c>
      <c r="H2914" s="21">
        <f t="shared" si="330"/>
        <v>12082</v>
      </c>
      <c r="I2914" s="23">
        <f t="shared" si="331"/>
        <v>12083</v>
      </c>
      <c r="J2914" s="71" t="s">
        <v>420</v>
      </c>
      <c r="K2914" s="70">
        <f t="shared" si="332"/>
        <v>1058</v>
      </c>
      <c r="L2914" s="34" t="s">
        <v>104</v>
      </c>
      <c r="M2914" s="34" t="s">
        <v>51</v>
      </c>
      <c r="N2914" s="34" t="s">
        <v>349</v>
      </c>
    </row>
    <row r="2915" spans="1:14" ht="15" hidden="1" customHeight="1" outlineLevel="2" x14ac:dyDescent="0.25">
      <c r="A2915" s="34"/>
      <c r="B2915" s="33" t="str">
        <f t="shared" si="327"/>
        <v>Max Current- Circuit 83</v>
      </c>
      <c r="C2915" s="34">
        <f t="shared" si="328"/>
        <v>83</v>
      </c>
      <c r="D2915" s="28">
        <f t="shared" si="329"/>
        <v>6618</v>
      </c>
      <c r="E2915" s="27"/>
      <c r="F2915" s="29">
        <v>5274</v>
      </c>
      <c r="G2915" s="23" t="s">
        <v>144</v>
      </c>
      <c r="H2915" s="21">
        <f t="shared" si="330"/>
        <v>12084</v>
      </c>
      <c r="I2915" s="23">
        <f t="shared" si="331"/>
        <v>12085</v>
      </c>
      <c r="J2915" s="71" t="s">
        <v>420</v>
      </c>
      <c r="K2915" s="70">
        <f t="shared" si="332"/>
        <v>1059</v>
      </c>
      <c r="L2915" s="34" t="s">
        <v>104</v>
      </c>
      <c r="M2915" s="34" t="s">
        <v>51</v>
      </c>
      <c r="N2915" s="34" t="s">
        <v>349</v>
      </c>
    </row>
    <row r="2916" spans="1:14" ht="15" hidden="1" customHeight="1" outlineLevel="2" x14ac:dyDescent="0.25">
      <c r="A2916" s="34"/>
      <c r="B2916" s="33" t="str">
        <f t="shared" si="327"/>
        <v>Max Current- Circuit 84</v>
      </c>
      <c r="C2916" s="34">
        <f t="shared" si="328"/>
        <v>84</v>
      </c>
      <c r="D2916" s="28">
        <f t="shared" si="329"/>
        <v>6619</v>
      </c>
      <c r="E2916" s="27"/>
      <c r="F2916" s="29">
        <v>5275</v>
      </c>
      <c r="G2916" s="23" t="s">
        <v>144</v>
      </c>
      <c r="H2916" s="21">
        <f t="shared" si="330"/>
        <v>12086</v>
      </c>
      <c r="I2916" s="23">
        <f t="shared" si="331"/>
        <v>12087</v>
      </c>
      <c r="J2916" s="71" t="s">
        <v>420</v>
      </c>
      <c r="K2916" s="70">
        <f t="shared" si="332"/>
        <v>1060</v>
      </c>
      <c r="L2916" s="34" t="s">
        <v>104</v>
      </c>
      <c r="M2916" s="34" t="s">
        <v>51</v>
      </c>
      <c r="N2916" s="34" t="s">
        <v>349</v>
      </c>
    </row>
    <row r="2917" spans="1:14" ht="15" hidden="1" customHeight="1" outlineLevel="2" x14ac:dyDescent="0.25">
      <c r="A2917" s="34"/>
      <c r="B2917" s="33" t="str">
        <f t="shared" si="327"/>
        <v>Max Current- Circuit 85</v>
      </c>
      <c r="C2917" s="34">
        <f t="shared" si="328"/>
        <v>85</v>
      </c>
      <c r="D2917" s="28">
        <f t="shared" si="329"/>
        <v>6620</v>
      </c>
      <c r="E2917" s="27"/>
      <c r="F2917" s="29">
        <v>5276</v>
      </c>
      <c r="G2917" s="23" t="s">
        <v>144</v>
      </c>
      <c r="H2917" s="21">
        <f t="shared" si="330"/>
        <v>12088</v>
      </c>
      <c r="I2917" s="23">
        <f t="shared" si="331"/>
        <v>12089</v>
      </c>
      <c r="J2917" s="71" t="s">
        <v>420</v>
      </c>
      <c r="K2917" s="70">
        <f t="shared" si="332"/>
        <v>1061</v>
      </c>
      <c r="L2917" s="34" t="s">
        <v>104</v>
      </c>
      <c r="M2917" s="34" t="s">
        <v>51</v>
      </c>
      <c r="N2917" s="34" t="s">
        <v>349</v>
      </c>
    </row>
    <row r="2918" spans="1:14" ht="15.75" hidden="1" customHeight="1" outlineLevel="2" x14ac:dyDescent="0.25">
      <c r="B2918" s="33" t="str">
        <f t="shared" si="327"/>
        <v>Max Current- Circuit 86</v>
      </c>
      <c r="C2918" s="34">
        <f t="shared" si="328"/>
        <v>86</v>
      </c>
      <c r="D2918" s="28">
        <f t="shared" si="329"/>
        <v>6621</v>
      </c>
      <c r="E2918" s="27"/>
      <c r="F2918" s="29">
        <v>5277</v>
      </c>
      <c r="G2918" s="23" t="s">
        <v>144</v>
      </c>
      <c r="H2918" s="21">
        <f t="shared" si="330"/>
        <v>12090</v>
      </c>
      <c r="I2918" s="23">
        <f t="shared" si="331"/>
        <v>12091</v>
      </c>
      <c r="J2918" s="71" t="s">
        <v>420</v>
      </c>
      <c r="K2918" s="70">
        <f t="shared" si="332"/>
        <v>1062</v>
      </c>
      <c r="L2918" s="34" t="s">
        <v>104</v>
      </c>
      <c r="M2918" s="34" t="s">
        <v>51</v>
      </c>
      <c r="N2918" s="34" t="s">
        <v>349</v>
      </c>
    </row>
    <row r="2919" spans="1:14" ht="15.75" hidden="1" customHeight="1" outlineLevel="2" x14ac:dyDescent="0.25">
      <c r="B2919" s="33" t="str">
        <f t="shared" si="327"/>
        <v>Max Current- Circuit 87</v>
      </c>
      <c r="C2919" s="34">
        <f t="shared" si="328"/>
        <v>87</v>
      </c>
      <c r="D2919" s="28">
        <f t="shared" si="329"/>
        <v>6622</v>
      </c>
      <c r="E2919" s="27"/>
      <c r="F2919" s="29">
        <v>5278</v>
      </c>
      <c r="G2919" s="23" t="s">
        <v>144</v>
      </c>
      <c r="H2919" s="21">
        <f t="shared" si="330"/>
        <v>12092</v>
      </c>
      <c r="I2919" s="23">
        <f t="shared" si="331"/>
        <v>12093</v>
      </c>
      <c r="J2919" s="71" t="s">
        <v>420</v>
      </c>
      <c r="K2919" s="70">
        <f t="shared" si="332"/>
        <v>1063</v>
      </c>
      <c r="L2919" s="34" t="s">
        <v>104</v>
      </c>
      <c r="M2919" s="34" t="s">
        <v>51</v>
      </c>
      <c r="N2919" s="34" t="s">
        <v>349</v>
      </c>
    </row>
    <row r="2920" spans="1:14" ht="15.75" hidden="1" customHeight="1" outlineLevel="2" x14ac:dyDescent="0.25">
      <c r="B2920" s="33" t="str">
        <f t="shared" si="327"/>
        <v>Max Current- Circuit 88</v>
      </c>
      <c r="C2920" s="34">
        <f t="shared" si="328"/>
        <v>88</v>
      </c>
      <c r="D2920" s="28">
        <f t="shared" si="329"/>
        <v>6623</v>
      </c>
      <c r="E2920" s="27"/>
      <c r="F2920" s="29">
        <v>5279</v>
      </c>
      <c r="G2920" s="23" t="s">
        <v>144</v>
      </c>
      <c r="H2920" s="21">
        <f t="shared" si="330"/>
        <v>12094</v>
      </c>
      <c r="I2920" s="23">
        <f t="shared" si="331"/>
        <v>12095</v>
      </c>
      <c r="J2920" s="71" t="s">
        <v>420</v>
      </c>
      <c r="K2920" s="70">
        <f t="shared" si="332"/>
        <v>1064</v>
      </c>
      <c r="L2920" s="34" t="s">
        <v>104</v>
      </c>
      <c r="M2920" s="34" t="s">
        <v>51</v>
      </c>
      <c r="N2920" s="34" t="s">
        <v>349</v>
      </c>
    </row>
    <row r="2921" spans="1:14" ht="15.75" hidden="1" customHeight="1" outlineLevel="2" x14ac:dyDescent="0.25">
      <c r="B2921" s="33" t="str">
        <f t="shared" si="327"/>
        <v>Max Current- Circuit 89</v>
      </c>
      <c r="C2921" s="34">
        <f t="shared" si="328"/>
        <v>89</v>
      </c>
      <c r="D2921" s="28">
        <f t="shared" si="329"/>
        <v>6624</v>
      </c>
      <c r="E2921" s="27"/>
      <c r="F2921" s="29">
        <v>5280</v>
      </c>
      <c r="G2921" s="23" t="s">
        <v>144</v>
      </c>
      <c r="H2921" s="21">
        <f t="shared" si="330"/>
        <v>12096</v>
      </c>
      <c r="I2921" s="23">
        <f t="shared" si="331"/>
        <v>12097</v>
      </c>
      <c r="J2921" s="71" t="s">
        <v>420</v>
      </c>
      <c r="K2921" s="70">
        <f t="shared" si="332"/>
        <v>1065</v>
      </c>
      <c r="L2921" s="34" t="s">
        <v>104</v>
      </c>
      <c r="M2921" s="34" t="s">
        <v>51</v>
      </c>
      <c r="N2921" s="34" t="s">
        <v>349</v>
      </c>
    </row>
    <row r="2922" spans="1:14" ht="15.75" hidden="1" customHeight="1" outlineLevel="2" x14ac:dyDescent="0.25">
      <c r="B2922" s="33" t="str">
        <f t="shared" si="327"/>
        <v>Max Current- Circuit 90</v>
      </c>
      <c r="C2922" s="34">
        <f t="shared" si="328"/>
        <v>90</v>
      </c>
      <c r="D2922" s="28">
        <f t="shared" si="329"/>
        <v>6625</v>
      </c>
      <c r="E2922" s="27"/>
      <c r="F2922" s="29">
        <v>5281</v>
      </c>
      <c r="G2922" s="23" t="s">
        <v>144</v>
      </c>
      <c r="H2922" s="21">
        <f t="shared" si="330"/>
        <v>12098</v>
      </c>
      <c r="I2922" s="23">
        <f t="shared" si="331"/>
        <v>12099</v>
      </c>
      <c r="J2922" s="71" t="s">
        <v>420</v>
      </c>
      <c r="K2922" s="70">
        <f t="shared" si="332"/>
        <v>1066</v>
      </c>
      <c r="L2922" s="34" t="s">
        <v>104</v>
      </c>
      <c r="M2922" s="34" t="s">
        <v>51</v>
      </c>
      <c r="N2922" s="34" t="s">
        <v>349</v>
      </c>
    </row>
    <row r="2923" spans="1:14" ht="15.75" hidden="1" customHeight="1" outlineLevel="2" x14ac:dyDescent="0.25">
      <c r="B2923" s="33" t="str">
        <f t="shared" si="327"/>
        <v>Max Current- Circuit 91</v>
      </c>
      <c r="C2923" s="34">
        <f t="shared" si="328"/>
        <v>91</v>
      </c>
      <c r="D2923" s="28">
        <f t="shared" si="329"/>
        <v>6626</v>
      </c>
      <c r="E2923" s="27"/>
      <c r="F2923" s="29">
        <v>5282</v>
      </c>
      <c r="G2923" s="23" t="s">
        <v>144</v>
      </c>
      <c r="H2923" s="21">
        <f t="shared" si="330"/>
        <v>12100</v>
      </c>
      <c r="I2923" s="23">
        <f t="shared" si="331"/>
        <v>12101</v>
      </c>
      <c r="J2923" s="71" t="s">
        <v>420</v>
      </c>
      <c r="K2923" s="70">
        <f t="shared" si="332"/>
        <v>1067</v>
      </c>
      <c r="L2923" s="34" t="s">
        <v>104</v>
      </c>
      <c r="M2923" s="34" t="s">
        <v>51</v>
      </c>
      <c r="N2923" s="34" t="s">
        <v>349</v>
      </c>
    </row>
    <row r="2924" spans="1:14" ht="15.75" hidden="1" customHeight="1" outlineLevel="2" x14ac:dyDescent="0.25">
      <c r="B2924" s="33" t="str">
        <f t="shared" si="327"/>
        <v>Max Current- Circuit 92</v>
      </c>
      <c r="C2924" s="34">
        <f t="shared" si="328"/>
        <v>92</v>
      </c>
      <c r="D2924" s="28">
        <f t="shared" si="329"/>
        <v>6627</v>
      </c>
      <c r="E2924" s="27"/>
      <c r="F2924" s="29">
        <v>5283</v>
      </c>
      <c r="G2924" s="23" t="s">
        <v>144</v>
      </c>
      <c r="H2924" s="21">
        <f t="shared" si="330"/>
        <v>12102</v>
      </c>
      <c r="I2924" s="23">
        <f t="shared" si="331"/>
        <v>12103</v>
      </c>
      <c r="J2924" s="71" t="s">
        <v>420</v>
      </c>
      <c r="K2924" s="70">
        <f t="shared" si="332"/>
        <v>1068</v>
      </c>
      <c r="L2924" s="34" t="s">
        <v>104</v>
      </c>
      <c r="M2924" s="34" t="s">
        <v>51</v>
      </c>
      <c r="N2924" s="34" t="s">
        <v>349</v>
      </c>
    </row>
    <row r="2925" spans="1:14" ht="15.75" hidden="1" customHeight="1" outlineLevel="2" x14ac:dyDescent="0.25">
      <c r="B2925" s="33" t="str">
        <f t="shared" si="327"/>
        <v>Max Current- Circuit 93</v>
      </c>
      <c r="C2925" s="34">
        <f t="shared" si="328"/>
        <v>93</v>
      </c>
      <c r="D2925" s="28">
        <f t="shared" si="329"/>
        <v>6628</v>
      </c>
      <c r="E2925" s="27"/>
      <c r="F2925" s="29">
        <v>5284</v>
      </c>
      <c r="G2925" s="23" t="s">
        <v>144</v>
      </c>
      <c r="H2925" s="21">
        <f t="shared" si="330"/>
        <v>12104</v>
      </c>
      <c r="I2925" s="23">
        <f t="shared" si="331"/>
        <v>12105</v>
      </c>
      <c r="J2925" s="71" t="s">
        <v>420</v>
      </c>
      <c r="K2925" s="70">
        <f t="shared" si="332"/>
        <v>1069</v>
      </c>
      <c r="L2925" s="34" t="s">
        <v>104</v>
      </c>
      <c r="M2925" s="34" t="s">
        <v>51</v>
      </c>
      <c r="N2925" s="34" t="s">
        <v>349</v>
      </c>
    </row>
    <row r="2926" spans="1:14" ht="15.75" hidden="1" customHeight="1" outlineLevel="2" x14ac:dyDescent="0.25">
      <c r="B2926" s="33" t="str">
        <f t="shared" si="327"/>
        <v>Max Current- Circuit 94</v>
      </c>
      <c r="C2926" s="34">
        <f t="shared" si="328"/>
        <v>94</v>
      </c>
      <c r="D2926" s="28">
        <f t="shared" si="329"/>
        <v>6629</v>
      </c>
      <c r="E2926" s="27"/>
      <c r="F2926" s="29">
        <v>5285</v>
      </c>
      <c r="G2926" s="23" t="s">
        <v>144</v>
      </c>
      <c r="H2926" s="21">
        <f t="shared" si="330"/>
        <v>12106</v>
      </c>
      <c r="I2926" s="23">
        <f t="shared" si="331"/>
        <v>12107</v>
      </c>
      <c r="J2926" s="71" t="s">
        <v>420</v>
      </c>
      <c r="K2926" s="70">
        <f t="shared" si="332"/>
        <v>1070</v>
      </c>
      <c r="L2926" s="34" t="s">
        <v>104</v>
      </c>
      <c r="M2926" s="34" t="s">
        <v>51</v>
      </c>
      <c r="N2926" s="34" t="s">
        <v>349</v>
      </c>
    </row>
    <row r="2927" spans="1:14" ht="15.75" hidden="1" customHeight="1" outlineLevel="2" x14ac:dyDescent="0.25">
      <c r="B2927" s="33" t="str">
        <f t="shared" si="327"/>
        <v>Max Current- Circuit 95</v>
      </c>
      <c r="C2927" s="34">
        <f t="shared" si="328"/>
        <v>95</v>
      </c>
      <c r="D2927" s="28">
        <f t="shared" si="329"/>
        <v>6630</v>
      </c>
      <c r="E2927" s="27"/>
      <c r="F2927" s="29">
        <v>5286</v>
      </c>
      <c r="G2927" s="23" t="s">
        <v>144</v>
      </c>
      <c r="H2927" s="21">
        <f t="shared" si="330"/>
        <v>12108</v>
      </c>
      <c r="I2927" s="23">
        <f t="shared" si="331"/>
        <v>12109</v>
      </c>
      <c r="J2927" s="71" t="s">
        <v>420</v>
      </c>
      <c r="K2927" s="70">
        <f t="shared" si="332"/>
        <v>1071</v>
      </c>
      <c r="L2927" s="34" t="s">
        <v>104</v>
      </c>
      <c r="M2927" s="34" t="s">
        <v>51</v>
      </c>
      <c r="N2927" s="34" t="s">
        <v>349</v>
      </c>
    </row>
    <row r="2928" spans="1:14" ht="15.75" hidden="1" customHeight="1" outlineLevel="2" x14ac:dyDescent="0.25">
      <c r="B2928" s="33" t="str">
        <f t="shared" si="327"/>
        <v>Max Current- Circuit 96</v>
      </c>
      <c r="C2928" s="34">
        <f t="shared" si="328"/>
        <v>96</v>
      </c>
      <c r="D2928" s="28">
        <f t="shared" si="329"/>
        <v>6631</v>
      </c>
      <c r="E2928" s="27"/>
      <c r="F2928" s="29">
        <v>5287</v>
      </c>
      <c r="G2928" s="23" t="s">
        <v>144</v>
      </c>
      <c r="H2928" s="21">
        <f t="shared" si="330"/>
        <v>12110</v>
      </c>
      <c r="I2928" s="23">
        <f t="shared" si="331"/>
        <v>12111</v>
      </c>
      <c r="J2928" s="71" t="s">
        <v>420</v>
      </c>
      <c r="K2928" s="70">
        <f t="shared" si="332"/>
        <v>1072</v>
      </c>
      <c r="L2928" s="34" t="s">
        <v>104</v>
      </c>
      <c r="M2928" s="34" t="s">
        <v>51</v>
      </c>
      <c r="N2928" s="34" t="s">
        <v>349</v>
      </c>
    </row>
    <row r="2929" spans="1:16" outlineLevel="1" collapsed="1" x14ac:dyDescent="0.25">
      <c r="D2929" s="28"/>
      <c r="E2929" s="27"/>
      <c r="F2929" s="29"/>
    </row>
    <row r="2930" spans="1:16" s="63" customFormat="1" outlineLevel="1" x14ac:dyDescent="0.25">
      <c r="A2930" s="65"/>
      <c r="B2930" s="33" t="s">
        <v>84</v>
      </c>
      <c r="C2930" s="33"/>
      <c r="D2930" s="28">
        <f>E2832+1</f>
        <v>6632</v>
      </c>
      <c r="E2930" s="27">
        <f>D3026</f>
        <v>6727</v>
      </c>
      <c r="F2930" s="29" t="s">
        <v>171</v>
      </c>
      <c r="G2930" s="23" t="s">
        <v>144</v>
      </c>
      <c r="H2930" s="21">
        <f>I2832+1</f>
        <v>12112</v>
      </c>
      <c r="I2930" s="23">
        <f>I3026</f>
        <v>12303</v>
      </c>
      <c r="J2930" s="71" t="s">
        <v>420</v>
      </c>
      <c r="K2930" s="70" t="s">
        <v>437</v>
      </c>
      <c r="L2930" s="34" t="s">
        <v>104</v>
      </c>
      <c r="M2930" s="34" t="s">
        <v>51</v>
      </c>
      <c r="N2930" s="34" t="s">
        <v>79</v>
      </c>
      <c r="O2930" s="34"/>
      <c r="P2930" s="33"/>
    </row>
    <row r="2931" spans="1:16" ht="15.75" hidden="1" customHeight="1" outlineLevel="2" x14ac:dyDescent="0.25">
      <c r="B2931" s="33" t="str">
        <f>CONCATENATE("Max kW- Circuit ",C2931)</f>
        <v>Max kW- Circuit 1</v>
      </c>
      <c r="C2931" s="34">
        <v>1</v>
      </c>
      <c r="D2931" s="28">
        <f>D2930</f>
        <v>6632</v>
      </c>
      <c r="E2931" s="27"/>
      <c r="F2931" s="29">
        <v>5096</v>
      </c>
      <c r="G2931" s="23" t="s">
        <v>144</v>
      </c>
      <c r="H2931" s="21">
        <f>H2930</f>
        <v>12112</v>
      </c>
      <c r="I2931" s="23">
        <f>+H2931+1</f>
        <v>12113</v>
      </c>
      <c r="J2931" s="71" t="s">
        <v>420</v>
      </c>
      <c r="K2931" s="70">
        <f>K2928+1</f>
        <v>1073</v>
      </c>
      <c r="L2931" s="34" t="s">
        <v>104</v>
      </c>
      <c r="M2931" s="34" t="s">
        <v>51</v>
      </c>
      <c r="N2931" s="34" t="s">
        <v>79</v>
      </c>
    </row>
    <row r="2932" spans="1:16" ht="15.75" hidden="1" customHeight="1" outlineLevel="2" x14ac:dyDescent="0.25">
      <c r="B2932" s="33" t="str">
        <f t="shared" ref="B2932:B2995" si="333">CONCATENATE("Max kW- Circuit ",C2932)</f>
        <v>Max kW- Circuit 2</v>
      </c>
      <c r="C2932" s="34">
        <f t="shared" ref="C2932:C2963" si="334">C2931+1</f>
        <v>2</v>
      </c>
      <c r="D2932" s="28">
        <f t="shared" ref="D2932:D2963" si="335">D2931+1</f>
        <v>6633</v>
      </c>
      <c r="E2932" s="27"/>
      <c r="F2932" s="29">
        <v>5097</v>
      </c>
      <c r="G2932" s="23" t="s">
        <v>144</v>
      </c>
      <c r="H2932" s="21">
        <f>I2931+1</f>
        <v>12114</v>
      </c>
      <c r="I2932" s="23">
        <f>+H2932+1</f>
        <v>12115</v>
      </c>
      <c r="J2932" s="71" t="s">
        <v>420</v>
      </c>
      <c r="K2932" s="70">
        <f>K2931+1</f>
        <v>1074</v>
      </c>
      <c r="L2932" s="34" t="s">
        <v>104</v>
      </c>
      <c r="M2932" s="34" t="s">
        <v>51</v>
      </c>
      <c r="N2932" s="34" t="s">
        <v>79</v>
      </c>
    </row>
    <row r="2933" spans="1:16" ht="15.75" hidden="1" customHeight="1" outlineLevel="2" x14ac:dyDescent="0.25">
      <c r="B2933" s="33" t="str">
        <f t="shared" si="333"/>
        <v>Max kW- Circuit 3</v>
      </c>
      <c r="C2933" s="34">
        <f t="shared" si="334"/>
        <v>3</v>
      </c>
      <c r="D2933" s="28">
        <f t="shared" si="335"/>
        <v>6634</v>
      </c>
      <c r="E2933" s="27"/>
      <c r="F2933" s="29">
        <v>5098</v>
      </c>
      <c r="G2933" s="23" t="s">
        <v>144</v>
      </c>
      <c r="H2933" s="21">
        <f t="shared" ref="H2933:H2996" si="336">I2932+1</f>
        <v>12116</v>
      </c>
      <c r="I2933" s="23">
        <f t="shared" ref="I2933:I2996" si="337">+H2933+1</f>
        <v>12117</v>
      </c>
      <c r="J2933" s="71" t="s">
        <v>420</v>
      </c>
      <c r="K2933" s="70">
        <f t="shared" ref="K2933:K2996" si="338">K2932+1</f>
        <v>1075</v>
      </c>
      <c r="L2933" s="34" t="s">
        <v>104</v>
      </c>
      <c r="M2933" s="34" t="s">
        <v>51</v>
      </c>
      <c r="N2933" s="34" t="s">
        <v>79</v>
      </c>
    </row>
    <row r="2934" spans="1:16" ht="15" hidden="1" customHeight="1" outlineLevel="2" x14ac:dyDescent="0.25">
      <c r="A2934" s="34"/>
      <c r="B2934" s="33" t="str">
        <f t="shared" si="333"/>
        <v>Max kW- Circuit 4</v>
      </c>
      <c r="C2934" s="34">
        <f t="shared" si="334"/>
        <v>4</v>
      </c>
      <c r="D2934" s="28">
        <f t="shared" si="335"/>
        <v>6635</v>
      </c>
      <c r="E2934" s="27"/>
      <c r="F2934" s="29">
        <v>5099</v>
      </c>
      <c r="G2934" s="23" t="s">
        <v>144</v>
      </c>
      <c r="H2934" s="21">
        <f t="shared" si="336"/>
        <v>12118</v>
      </c>
      <c r="I2934" s="23">
        <f t="shared" si="337"/>
        <v>12119</v>
      </c>
      <c r="J2934" s="71" t="s">
        <v>420</v>
      </c>
      <c r="K2934" s="70">
        <f t="shared" si="338"/>
        <v>1076</v>
      </c>
      <c r="L2934" s="34" t="s">
        <v>104</v>
      </c>
      <c r="M2934" s="34" t="s">
        <v>51</v>
      </c>
      <c r="N2934" s="34" t="s">
        <v>79</v>
      </c>
    </row>
    <row r="2935" spans="1:16" ht="15" hidden="1" customHeight="1" outlineLevel="2" x14ac:dyDescent="0.25">
      <c r="A2935" s="34"/>
      <c r="B2935" s="33" t="str">
        <f t="shared" si="333"/>
        <v>Max kW- Circuit 5</v>
      </c>
      <c r="C2935" s="34">
        <f t="shared" si="334"/>
        <v>5</v>
      </c>
      <c r="D2935" s="28">
        <f t="shared" si="335"/>
        <v>6636</v>
      </c>
      <c r="E2935" s="27"/>
      <c r="F2935" s="29">
        <v>5100</v>
      </c>
      <c r="G2935" s="23" t="s">
        <v>144</v>
      </c>
      <c r="H2935" s="21">
        <f t="shared" si="336"/>
        <v>12120</v>
      </c>
      <c r="I2935" s="23">
        <f t="shared" si="337"/>
        <v>12121</v>
      </c>
      <c r="J2935" s="71" t="s">
        <v>420</v>
      </c>
      <c r="K2935" s="70">
        <f t="shared" si="338"/>
        <v>1077</v>
      </c>
      <c r="L2935" s="34" t="s">
        <v>104</v>
      </c>
      <c r="M2935" s="34" t="s">
        <v>51</v>
      </c>
      <c r="N2935" s="34" t="s">
        <v>79</v>
      </c>
    </row>
    <row r="2936" spans="1:16" ht="15" hidden="1" customHeight="1" outlineLevel="2" x14ac:dyDescent="0.25">
      <c r="A2936" s="34"/>
      <c r="B2936" s="33" t="str">
        <f t="shared" si="333"/>
        <v>Max kW- Circuit 6</v>
      </c>
      <c r="C2936" s="34">
        <f t="shared" si="334"/>
        <v>6</v>
      </c>
      <c r="D2936" s="28">
        <f t="shared" si="335"/>
        <v>6637</v>
      </c>
      <c r="E2936" s="27"/>
      <c r="F2936" s="29">
        <v>5101</v>
      </c>
      <c r="G2936" s="23" t="s">
        <v>144</v>
      </c>
      <c r="H2936" s="21">
        <f t="shared" si="336"/>
        <v>12122</v>
      </c>
      <c r="I2936" s="23">
        <f t="shared" si="337"/>
        <v>12123</v>
      </c>
      <c r="J2936" s="71" t="s">
        <v>420</v>
      </c>
      <c r="K2936" s="70">
        <f t="shared" si="338"/>
        <v>1078</v>
      </c>
      <c r="L2936" s="34" t="s">
        <v>104</v>
      </c>
      <c r="M2936" s="34" t="s">
        <v>51</v>
      </c>
      <c r="N2936" s="34" t="s">
        <v>79</v>
      </c>
    </row>
    <row r="2937" spans="1:16" ht="15" hidden="1" customHeight="1" outlineLevel="2" x14ac:dyDescent="0.25">
      <c r="A2937" s="34"/>
      <c r="B2937" s="33" t="str">
        <f t="shared" si="333"/>
        <v>Max kW- Circuit 7</v>
      </c>
      <c r="C2937" s="34">
        <f t="shared" si="334"/>
        <v>7</v>
      </c>
      <c r="D2937" s="28">
        <f t="shared" si="335"/>
        <v>6638</v>
      </c>
      <c r="E2937" s="27"/>
      <c r="F2937" s="29">
        <v>5102</v>
      </c>
      <c r="G2937" s="23" t="s">
        <v>144</v>
      </c>
      <c r="H2937" s="21">
        <f t="shared" si="336"/>
        <v>12124</v>
      </c>
      <c r="I2937" s="23">
        <f t="shared" si="337"/>
        <v>12125</v>
      </c>
      <c r="J2937" s="71" t="s">
        <v>420</v>
      </c>
      <c r="K2937" s="70">
        <f t="shared" si="338"/>
        <v>1079</v>
      </c>
      <c r="L2937" s="34" t="s">
        <v>104</v>
      </c>
      <c r="M2937" s="34" t="s">
        <v>51</v>
      </c>
      <c r="N2937" s="34" t="s">
        <v>79</v>
      </c>
    </row>
    <row r="2938" spans="1:16" ht="15" hidden="1" customHeight="1" outlineLevel="2" x14ac:dyDescent="0.25">
      <c r="A2938" s="34"/>
      <c r="B2938" s="33" t="str">
        <f t="shared" si="333"/>
        <v>Max kW- Circuit 8</v>
      </c>
      <c r="C2938" s="34">
        <f t="shared" si="334"/>
        <v>8</v>
      </c>
      <c r="D2938" s="28">
        <f t="shared" si="335"/>
        <v>6639</v>
      </c>
      <c r="E2938" s="27"/>
      <c r="F2938" s="29">
        <v>5103</v>
      </c>
      <c r="G2938" s="23" t="s">
        <v>144</v>
      </c>
      <c r="H2938" s="21">
        <f t="shared" si="336"/>
        <v>12126</v>
      </c>
      <c r="I2938" s="23">
        <f t="shared" si="337"/>
        <v>12127</v>
      </c>
      <c r="J2938" s="71" t="s">
        <v>420</v>
      </c>
      <c r="K2938" s="70">
        <f t="shared" si="338"/>
        <v>1080</v>
      </c>
      <c r="L2938" s="34" t="s">
        <v>104</v>
      </c>
      <c r="M2938" s="34" t="s">
        <v>51</v>
      </c>
      <c r="N2938" s="34" t="s">
        <v>79</v>
      </c>
    </row>
    <row r="2939" spans="1:16" ht="15" hidden="1" customHeight="1" outlineLevel="2" x14ac:dyDescent="0.25">
      <c r="A2939" s="34"/>
      <c r="B2939" s="33" t="str">
        <f t="shared" si="333"/>
        <v>Max kW- Circuit 9</v>
      </c>
      <c r="C2939" s="34">
        <f t="shared" si="334"/>
        <v>9</v>
      </c>
      <c r="D2939" s="28">
        <f t="shared" si="335"/>
        <v>6640</v>
      </c>
      <c r="E2939" s="27"/>
      <c r="F2939" s="29">
        <v>5104</v>
      </c>
      <c r="G2939" s="23" t="s">
        <v>144</v>
      </c>
      <c r="H2939" s="21">
        <f t="shared" si="336"/>
        <v>12128</v>
      </c>
      <c r="I2939" s="23">
        <f t="shared" si="337"/>
        <v>12129</v>
      </c>
      <c r="J2939" s="71" t="s">
        <v>420</v>
      </c>
      <c r="K2939" s="70">
        <f t="shared" si="338"/>
        <v>1081</v>
      </c>
      <c r="L2939" s="34" t="s">
        <v>104</v>
      </c>
      <c r="M2939" s="34" t="s">
        <v>51</v>
      </c>
      <c r="N2939" s="34" t="s">
        <v>79</v>
      </c>
    </row>
    <row r="2940" spans="1:16" ht="15" hidden="1" customHeight="1" outlineLevel="2" x14ac:dyDescent="0.25">
      <c r="A2940" s="34"/>
      <c r="B2940" s="33" t="str">
        <f t="shared" si="333"/>
        <v>Max kW- Circuit 10</v>
      </c>
      <c r="C2940" s="34">
        <f t="shared" si="334"/>
        <v>10</v>
      </c>
      <c r="D2940" s="28">
        <f t="shared" si="335"/>
        <v>6641</v>
      </c>
      <c r="E2940" s="27"/>
      <c r="F2940" s="29">
        <v>5105</v>
      </c>
      <c r="G2940" s="23" t="s">
        <v>144</v>
      </c>
      <c r="H2940" s="21">
        <f t="shared" si="336"/>
        <v>12130</v>
      </c>
      <c r="I2940" s="23">
        <f t="shared" si="337"/>
        <v>12131</v>
      </c>
      <c r="J2940" s="71" t="s">
        <v>420</v>
      </c>
      <c r="K2940" s="70">
        <f t="shared" si="338"/>
        <v>1082</v>
      </c>
      <c r="L2940" s="34" t="s">
        <v>104</v>
      </c>
      <c r="M2940" s="34" t="s">
        <v>51</v>
      </c>
      <c r="N2940" s="34" t="s">
        <v>79</v>
      </c>
    </row>
    <row r="2941" spans="1:16" ht="15" hidden="1" customHeight="1" outlineLevel="2" x14ac:dyDescent="0.25">
      <c r="A2941" s="34"/>
      <c r="B2941" s="33" t="str">
        <f t="shared" si="333"/>
        <v>Max kW- Circuit 11</v>
      </c>
      <c r="C2941" s="34">
        <f t="shared" si="334"/>
        <v>11</v>
      </c>
      <c r="D2941" s="28">
        <f t="shared" si="335"/>
        <v>6642</v>
      </c>
      <c r="E2941" s="27"/>
      <c r="F2941" s="29">
        <v>5106</v>
      </c>
      <c r="G2941" s="23" t="s">
        <v>144</v>
      </c>
      <c r="H2941" s="21">
        <f t="shared" si="336"/>
        <v>12132</v>
      </c>
      <c r="I2941" s="23">
        <f t="shared" si="337"/>
        <v>12133</v>
      </c>
      <c r="J2941" s="71" t="s">
        <v>420</v>
      </c>
      <c r="K2941" s="70">
        <f t="shared" si="338"/>
        <v>1083</v>
      </c>
      <c r="L2941" s="34" t="s">
        <v>104</v>
      </c>
      <c r="M2941" s="34" t="s">
        <v>51</v>
      </c>
      <c r="N2941" s="34" t="s">
        <v>79</v>
      </c>
    </row>
    <row r="2942" spans="1:16" ht="15" hidden="1" customHeight="1" outlineLevel="2" x14ac:dyDescent="0.25">
      <c r="A2942" s="34"/>
      <c r="B2942" s="33" t="str">
        <f t="shared" si="333"/>
        <v>Max kW- Circuit 12</v>
      </c>
      <c r="C2942" s="34">
        <f t="shared" si="334"/>
        <v>12</v>
      </c>
      <c r="D2942" s="28">
        <f t="shared" si="335"/>
        <v>6643</v>
      </c>
      <c r="E2942" s="27"/>
      <c r="F2942" s="29">
        <v>5107</v>
      </c>
      <c r="G2942" s="23" t="s">
        <v>144</v>
      </c>
      <c r="H2942" s="21">
        <f t="shared" si="336"/>
        <v>12134</v>
      </c>
      <c r="I2942" s="23">
        <f t="shared" si="337"/>
        <v>12135</v>
      </c>
      <c r="J2942" s="71" t="s">
        <v>420</v>
      </c>
      <c r="K2942" s="70">
        <f t="shared" si="338"/>
        <v>1084</v>
      </c>
      <c r="L2942" s="34" t="s">
        <v>104</v>
      </c>
      <c r="M2942" s="34" t="s">
        <v>51</v>
      </c>
      <c r="N2942" s="34" t="s">
        <v>79</v>
      </c>
    </row>
    <row r="2943" spans="1:16" ht="15" hidden="1" customHeight="1" outlineLevel="2" x14ac:dyDescent="0.25">
      <c r="A2943" s="34"/>
      <c r="B2943" s="33" t="str">
        <f t="shared" si="333"/>
        <v>Max kW- Circuit 13</v>
      </c>
      <c r="C2943" s="34">
        <f t="shared" si="334"/>
        <v>13</v>
      </c>
      <c r="D2943" s="28">
        <f t="shared" si="335"/>
        <v>6644</v>
      </c>
      <c r="E2943" s="27"/>
      <c r="F2943" s="29">
        <v>5108</v>
      </c>
      <c r="G2943" s="23" t="s">
        <v>144</v>
      </c>
      <c r="H2943" s="21">
        <f t="shared" si="336"/>
        <v>12136</v>
      </c>
      <c r="I2943" s="23">
        <f t="shared" si="337"/>
        <v>12137</v>
      </c>
      <c r="J2943" s="71" t="s">
        <v>420</v>
      </c>
      <c r="K2943" s="70">
        <f t="shared" si="338"/>
        <v>1085</v>
      </c>
      <c r="L2943" s="34" t="s">
        <v>104</v>
      </c>
      <c r="M2943" s="34" t="s">
        <v>51</v>
      </c>
      <c r="N2943" s="34" t="s">
        <v>79</v>
      </c>
    </row>
    <row r="2944" spans="1:16" ht="15" hidden="1" customHeight="1" outlineLevel="2" x14ac:dyDescent="0.25">
      <c r="A2944" s="34"/>
      <c r="B2944" s="33" t="str">
        <f t="shared" si="333"/>
        <v>Max kW- Circuit 14</v>
      </c>
      <c r="C2944" s="34">
        <f t="shared" si="334"/>
        <v>14</v>
      </c>
      <c r="D2944" s="28">
        <f t="shared" si="335"/>
        <v>6645</v>
      </c>
      <c r="E2944" s="27"/>
      <c r="F2944" s="29">
        <v>5109</v>
      </c>
      <c r="G2944" s="23" t="s">
        <v>144</v>
      </c>
      <c r="H2944" s="21">
        <f t="shared" si="336"/>
        <v>12138</v>
      </c>
      <c r="I2944" s="23">
        <f t="shared" si="337"/>
        <v>12139</v>
      </c>
      <c r="J2944" s="71" t="s">
        <v>420</v>
      </c>
      <c r="K2944" s="70">
        <f t="shared" si="338"/>
        <v>1086</v>
      </c>
      <c r="L2944" s="34" t="s">
        <v>104</v>
      </c>
      <c r="M2944" s="34" t="s">
        <v>51</v>
      </c>
      <c r="N2944" s="34" t="s">
        <v>79</v>
      </c>
    </row>
    <row r="2945" spans="1:14" ht="15" hidden="1" customHeight="1" outlineLevel="2" x14ac:dyDescent="0.25">
      <c r="A2945" s="34"/>
      <c r="B2945" s="33" t="str">
        <f t="shared" si="333"/>
        <v>Max kW- Circuit 15</v>
      </c>
      <c r="C2945" s="34">
        <f t="shared" si="334"/>
        <v>15</v>
      </c>
      <c r="D2945" s="28">
        <f t="shared" si="335"/>
        <v>6646</v>
      </c>
      <c r="E2945" s="27"/>
      <c r="F2945" s="29">
        <v>5110</v>
      </c>
      <c r="G2945" s="23" t="s">
        <v>144</v>
      </c>
      <c r="H2945" s="21">
        <f t="shared" si="336"/>
        <v>12140</v>
      </c>
      <c r="I2945" s="23">
        <f t="shared" si="337"/>
        <v>12141</v>
      </c>
      <c r="J2945" s="71" t="s">
        <v>420</v>
      </c>
      <c r="K2945" s="70">
        <f t="shared" si="338"/>
        <v>1087</v>
      </c>
      <c r="L2945" s="34" t="s">
        <v>104</v>
      </c>
      <c r="M2945" s="34" t="s">
        <v>51</v>
      </c>
      <c r="N2945" s="34" t="s">
        <v>79</v>
      </c>
    </row>
    <row r="2946" spans="1:14" ht="15" hidden="1" customHeight="1" outlineLevel="2" x14ac:dyDescent="0.25">
      <c r="A2946" s="34"/>
      <c r="B2946" s="33" t="str">
        <f t="shared" si="333"/>
        <v>Max kW- Circuit 16</v>
      </c>
      <c r="C2946" s="34">
        <f t="shared" si="334"/>
        <v>16</v>
      </c>
      <c r="D2946" s="28">
        <f t="shared" si="335"/>
        <v>6647</v>
      </c>
      <c r="E2946" s="27"/>
      <c r="F2946" s="29">
        <v>5111</v>
      </c>
      <c r="G2946" s="23" t="s">
        <v>144</v>
      </c>
      <c r="H2946" s="21">
        <f t="shared" si="336"/>
        <v>12142</v>
      </c>
      <c r="I2946" s="23">
        <f t="shared" si="337"/>
        <v>12143</v>
      </c>
      <c r="J2946" s="71" t="s">
        <v>420</v>
      </c>
      <c r="K2946" s="70">
        <f t="shared" si="338"/>
        <v>1088</v>
      </c>
      <c r="L2946" s="34" t="s">
        <v>104</v>
      </c>
      <c r="M2946" s="34" t="s">
        <v>51</v>
      </c>
      <c r="N2946" s="34" t="s">
        <v>79</v>
      </c>
    </row>
    <row r="2947" spans="1:14" ht="15" hidden="1" customHeight="1" outlineLevel="2" x14ac:dyDescent="0.25">
      <c r="A2947" s="34"/>
      <c r="B2947" s="33" t="str">
        <f t="shared" si="333"/>
        <v>Max kW- Circuit 17</v>
      </c>
      <c r="C2947" s="34">
        <f t="shared" si="334"/>
        <v>17</v>
      </c>
      <c r="D2947" s="28">
        <f t="shared" si="335"/>
        <v>6648</v>
      </c>
      <c r="E2947" s="27"/>
      <c r="F2947" s="29">
        <v>5112</v>
      </c>
      <c r="G2947" s="23" t="s">
        <v>144</v>
      </c>
      <c r="H2947" s="21">
        <f t="shared" si="336"/>
        <v>12144</v>
      </c>
      <c r="I2947" s="23">
        <f t="shared" si="337"/>
        <v>12145</v>
      </c>
      <c r="J2947" s="71" t="s">
        <v>420</v>
      </c>
      <c r="K2947" s="70">
        <f t="shared" si="338"/>
        <v>1089</v>
      </c>
      <c r="L2947" s="34" t="s">
        <v>104</v>
      </c>
      <c r="M2947" s="34" t="s">
        <v>51</v>
      </c>
      <c r="N2947" s="34" t="s">
        <v>79</v>
      </c>
    </row>
    <row r="2948" spans="1:14" ht="15" hidden="1" customHeight="1" outlineLevel="2" x14ac:dyDescent="0.25">
      <c r="A2948" s="34"/>
      <c r="B2948" s="33" t="str">
        <f t="shared" si="333"/>
        <v>Max kW- Circuit 18</v>
      </c>
      <c r="C2948" s="34">
        <f t="shared" si="334"/>
        <v>18</v>
      </c>
      <c r="D2948" s="28">
        <f t="shared" si="335"/>
        <v>6649</v>
      </c>
      <c r="E2948" s="27"/>
      <c r="F2948" s="29">
        <v>5113</v>
      </c>
      <c r="G2948" s="23" t="s">
        <v>144</v>
      </c>
      <c r="H2948" s="21">
        <f t="shared" si="336"/>
        <v>12146</v>
      </c>
      <c r="I2948" s="23">
        <f t="shared" si="337"/>
        <v>12147</v>
      </c>
      <c r="J2948" s="71" t="s">
        <v>420</v>
      </c>
      <c r="K2948" s="70">
        <f t="shared" si="338"/>
        <v>1090</v>
      </c>
      <c r="L2948" s="34" t="s">
        <v>104</v>
      </c>
      <c r="M2948" s="34" t="s">
        <v>51</v>
      </c>
      <c r="N2948" s="34" t="s">
        <v>79</v>
      </c>
    </row>
    <row r="2949" spans="1:14" ht="15" hidden="1" customHeight="1" outlineLevel="2" x14ac:dyDescent="0.25">
      <c r="A2949" s="34"/>
      <c r="B2949" s="33" t="str">
        <f t="shared" si="333"/>
        <v>Max kW- Circuit 19</v>
      </c>
      <c r="C2949" s="34">
        <f t="shared" si="334"/>
        <v>19</v>
      </c>
      <c r="D2949" s="28">
        <f t="shared" si="335"/>
        <v>6650</v>
      </c>
      <c r="E2949" s="27"/>
      <c r="F2949" s="29">
        <v>5114</v>
      </c>
      <c r="G2949" s="23" t="s">
        <v>144</v>
      </c>
      <c r="H2949" s="21">
        <f t="shared" si="336"/>
        <v>12148</v>
      </c>
      <c r="I2949" s="23">
        <f t="shared" si="337"/>
        <v>12149</v>
      </c>
      <c r="J2949" s="71" t="s">
        <v>420</v>
      </c>
      <c r="K2949" s="70">
        <f t="shared" si="338"/>
        <v>1091</v>
      </c>
      <c r="L2949" s="34" t="s">
        <v>104</v>
      </c>
      <c r="M2949" s="34" t="s">
        <v>51</v>
      </c>
      <c r="N2949" s="34" t="s">
        <v>79</v>
      </c>
    </row>
    <row r="2950" spans="1:14" ht="15" hidden="1" customHeight="1" outlineLevel="2" x14ac:dyDescent="0.25">
      <c r="A2950" s="34"/>
      <c r="B2950" s="33" t="str">
        <f t="shared" si="333"/>
        <v>Max kW- Circuit 20</v>
      </c>
      <c r="C2950" s="34">
        <f t="shared" si="334"/>
        <v>20</v>
      </c>
      <c r="D2950" s="28">
        <f t="shared" si="335"/>
        <v>6651</v>
      </c>
      <c r="E2950" s="27"/>
      <c r="F2950" s="29">
        <v>5115</v>
      </c>
      <c r="G2950" s="23" t="s">
        <v>144</v>
      </c>
      <c r="H2950" s="21">
        <f t="shared" si="336"/>
        <v>12150</v>
      </c>
      <c r="I2950" s="23">
        <f t="shared" si="337"/>
        <v>12151</v>
      </c>
      <c r="J2950" s="71" t="s">
        <v>420</v>
      </c>
      <c r="K2950" s="70">
        <f t="shared" si="338"/>
        <v>1092</v>
      </c>
      <c r="L2950" s="34" t="s">
        <v>104</v>
      </c>
      <c r="M2950" s="34" t="s">
        <v>51</v>
      </c>
      <c r="N2950" s="34" t="s">
        <v>79</v>
      </c>
    </row>
    <row r="2951" spans="1:14" ht="15" hidden="1" customHeight="1" outlineLevel="2" x14ac:dyDescent="0.25">
      <c r="A2951" s="34"/>
      <c r="B2951" s="33" t="str">
        <f t="shared" si="333"/>
        <v>Max kW- Circuit 21</v>
      </c>
      <c r="C2951" s="34">
        <f t="shared" si="334"/>
        <v>21</v>
      </c>
      <c r="D2951" s="28">
        <f t="shared" si="335"/>
        <v>6652</v>
      </c>
      <c r="E2951" s="27"/>
      <c r="F2951" s="29">
        <v>5116</v>
      </c>
      <c r="G2951" s="23" t="s">
        <v>144</v>
      </c>
      <c r="H2951" s="21">
        <f t="shared" si="336"/>
        <v>12152</v>
      </c>
      <c r="I2951" s="23">
        <f t="shared" si="337"/>
        <v>12153</v>
      </c>
      <c r="J2951" s="71" t="s">
        <v>420</v>
      </c>
      <c r="K2951" s="70">
        <f t="shared" si="338"/>
        <v>1093</v>
      </c>
      <c r="L2951" s="34" t="s">
        <v>104</v>
      </c>
      <c r="M2951" s="34" t="s">
        <v>51</v>
      </c>
      <c r="N2951" s="34" t="s">
        <v>79</v>
      </c>
    </row>
    <row r="2952" spans="1:14" ht="15" hidden="1" customHeight="1" outlineLevel="2" x14ac:dyDescent="0.25">
      <c r="A2952" s="34"/>
      <c r="B2952" s="33" t="str">
        <f t="shared" si="333"/>
        <v>Max kW- Circuit 22</v>
      </c>
      <c r="C2952" s="34">
        <f t="shared" si="334"/>
        <v>22</v>
      </c>
      <c r="D2952" s="28">
        <f t="shared" si="335"/>
        <v>6653</v>
      </c>
      <c r="E2952" s="27"/>
      <c r="F2952" s="29">
        <v>5117</v>
      </c>
      <c r="G2952" s="23" t="s">
        <v>144</v>
      </c>
      <c r="H2952" s="21">
        <f t="shared" si="336"/>
        <v>12154</v>
      </c>
      <c r="I2952" s="23">
        <f t="shared" si="337"/>
        <v>12155</v>
      </c>
      <c r="J2952" s="71" t="s">
        <v>420</v>
      </c>
      <c r="K2952" s="70">
        <f t="shared" si="338"/>
        <v>1094</v>
      </c>
      <c r="L2952" s="34" t="s">
        <v>104</v>
      </c>
      <c r="M2952" s="34" t="s">
        <v>51</v>
      </c>
      <c r="N2952" s="34" t="s">
        <v>79</v>
      </c>
    </row>
    <row r="2953" spans="1:14" ht="15" hidden="1" customHeight="1" outlineLevel="2" x14ac:dyDescent="0.25">
      <c r="A2953" s="34"/>
      <c r="B2953" s="33" t="str">
        <f t="shared" si="333"/>
        <v>Max kW- Circuit 23</v>
      </c>
      <c r="C2953" s="34">
        <f t="shared" si="334"/>
        <v>23</v>
      </c>
      <c r="D2953" s="28">
        <f t="shared" si="335"/>
        <v>6654</v>
      </c>
      <c r="E2953" s="27"/>
      <c r="F2953" s="29">
        <v>5118</v>
      </c>
      <c r="G2953" s="23" t="s">
        <v>144</v>
      </c>
      <c r="H2953" s="21">
        <f t="shared" si="336"/>
        <v>12156</v>
      </c>
      <c r="I2953" s="23">
        <f t="shared" si="337"/>
        <v>12157</v>
      </c>
      <c r="J2953" s="71" t="s">
        <v>420</v>
      </c>
      <c r="K2953" s="70">
        <f t="shared" si="338"/>
        <v>1095</v>
      </c>
      <c r="L2953" s="34" t="s">
        <v>104</v>
      </c>
      <c r="M2953" s="34" t="s">
        <v>51</v>
      </c>
      <c r="N2953" s="34" t="s">
        <v>79</v>
      </c>
    </row>
    <row r="2954" spans="1:14" ht="15" hidden="1" customHeight="1" outlineLevel="2" x14ac:dyDescent="0.25">
      <c r="A2954" s="34"/>
      <c r="B2954" s="33" t="str">
        <f t="shared" si="333"/>
        <v>Max kW- Circuit 24</v>
      </c>
      <c r="C2954" s="34">
        <f t="shared" si="334"/>
        <v>24</v>
      </c>
      <c r="D2954" s="28">
        <f t="shared" si="335"/>
        <v>6655</v>
      </c>
      <c r="E2954" s="27"/>
      <c r="F2954" s="29">
        <v>5119</v>
      </c>
      <c r="G2954" s="23" t="s">
        <v>144</v>
      </c>
      <c r="H2954" s="21">
        <f t="shared" si="336"/>
        <v>12158</v>
      </c>
      <c r="I2954" s="23">
        <f t="shared" si="337"/>
        <v>12159</v>
      </c>
      <c r="J2954" s="71" t="s">
        <v>420</v>
      </c>
      <c r="K2954" s="70">
        <f t="shared" si="338"/>
        <v>1096</v>
      </c>
      <c r="L2954" s="34" t="s">
        <v>104</v>
      </c>
      <c r="M2954" s="34" t="s">
        <v>51</v>
      </c>
      <c r="N2954" s="34" t="s">
        <v>79</v>
      </c>
    </row>
    <row r="2955" spans="1:14" ht="15" hidden="1" customHeight="1" outlineLevel="2" x14ac:dyDescent="0.25">
      <c r="A2955" s="34"/>
      <c r="B2955" s="33" t="str">
        <f t="shared" si="333"/>
        <v>Max kW- Circuit 25</v>
      </c>
      <c r="C2955" s="34">
        <f t="shared" si="334"/>
        <v>25</v>
      </c>
      <c r="D2955" s="28">
        <f t="shared" si="335"/>
        <v>6656</v>
      </c>
      <c r="E2955" s="27"/>
      <c r="F2955" s="29">
        <v>5120</v>
      </c>
      <c r="G2955" s="23" t="s">
        <v>144</v>
      </c>
      <c r="H2955" s="21">
        <f t="shared" si="336"/>
        <v>12160</v>
      </c>
      <c r="I2955" s="23">
        <f t="shared" si="337"/>
        <v>12161</v>
      </c>
      <c r="J2955" s="71" t="s">
        <v>420</v>
      </c>
      <c r="K2955" s="70">
        <f t="shared" si="338"/>
        <v>1097</v>
      </c>
      <c r="L2955" s="34" t="s">
        <v>104</v>
      </c>
      <c r="M2955" s="34" t="s">
        <v>51</v>
      </c>
      <c r="N2955" s="34" t="s">
        <v>79</v>
      </c>
    </row>
    <row r="2956" spans="1:14" ht="15" hidden="1" customHeight="1" outlineLevel="2" x14ac:dyDescent="0.25">
      <c r="A2956" s="34"/>
      <c r="B2956" s="33" t="str">
        <f t="shared" si="333"/>
        <v>Max kW- Circuit 26</v>
      </c>
      <c r="C2956" s="34">
        <f t="shared" si="334"/>
        <v>26</v>
      </c>
      <c r="D2956" s="28">
        <f t="shared" si="335"/>
        <v>6657</v>
      </c>
      <c r="E2956" s="27"/>
      <c r="F2956" s="29">
        <v>5121</v>
      </c>
      <c r="G2956" s="23" t="s">
        <v>144</v>
      </c>
      <c r="H2956" s="21">
        <f t="shared" si="336"/>
        <v>12162</v>
      </c>
      <c r="I2956" s="23">
        <f t="shared" si="337"/>
        <v>12163</v>
      </c>
      <c r="J2956" s="71" t="s">
        <v>420</v>
      </c>
      <c r="K2956" s="70">
        <f t="shared" si="338"/>
        <v>1098</v>
      </c>
      <c r="L2956" s="34" t="s">
        <v>104</v>
      </c>
      <c r="M2956" s="34" t="s">
        <v>51</v>
      </c>
      <c r="N2956" s="34" t="s">
        <v>79</v>
      </c>
    </row>
    <row r="2957" spans="1:14" ht="15" hidden="1" customHeight="1" outlineLevel="2" x14ac:dyDescent="0.25">
      <c r="A2957" s="34"/>
      <c r="B2957" s="33" t="str">
        <f t="shared" si="333"/>
        <v>Max kW- Circuit 27</v>
      </c>
      <c r="C2957" s="34">
        <f t="shared" si="334"/>
        <v>27</v>
      </c>
      <c r="D2957" s="28">
        <f t="shared" si="335"/>
        <v>6658</v>
      </c>
      <c r="E2957" s="27"/>
      <c r="F2957" s="29">
        <v>5122</v>
      </c>
      <c r="G2957" s="23" t="s">
        <v>144</v>
      </c>
      <c r="H2957" s="21">
        <f t="shared" si="336"/>
        <v>12164</v>
      </c>
      <c r="I2957" s="23">
        <f t="shared" si="337"/>
        <v>12165</v>
      </c>
      <c r="J2957" s="71" t="s">
        <v>420</v>
      </c>
      <c r="K2957" s="70">
        <f t="shared" si="338"/>
        <v>1099</v>
      </c>
      <c r="L2957" s="34" t="s">
        <v>104</v>
      </c>
      <c r="M2957" s="34" t="s">
        <v>51</v>
      </c>
      <c r="N2957" s="34" t="s">
        <v>79</v>
      </c>
    </row>
    <row r="2958" spans="1:14" ht="15" hidden="1" customHeight="1" outlineLevel="2" x14ac:dyDescent="0.25">
      <c r="A2958" s="34"/>
      <c r="B2958" s="33" t="str">
        <f t="shared" si="333"/>
        <v>Max kW- Circuit 28</v>
      </c>
      <c r="C2958" s="34">
        <f t="shared" si="334"/>
        <v>28</v>
      </c>
      <c r="D2958" s="28">
        <f t="shared" si="335"/>
        <v>6659</v>
      </c>
      <c r="E2958" s="27"/>
      <c r="F2958" s="29">
        <v>5123</v>
      </c>
      <c r="G2958" s="23" t="s">
        <v>144</v>
      </c>
      <c r="H2958" s="21">
        <f t="shared" si="336"/>
        <v>12166</v>
      </c>
      <c r="I2958" s="23">
        <f t="shared" si="337"/>
        <v>12167</v>
      </c>
      <c r="J2958" s="71" t="s">
        <v>420</v>
      </c>
      <c r="K2958" s="70">
        <f t="shared" si="338"/>
        <v>1100</v>
      </c>
      <c r="L2958" s="34" t="s">
        <v>104</v>
      </c>
      <c r="M2958" s="34" t="s">
        <v>51</v>
      </c>
      <c r="N2958" s="34" t="s">
        <v>79</v>
      </c>
    </row>
    <row r="2959" spans="1:14" ht="15" hidden="1" customHeight="1" outlineLevel="2" x14ac:dyDescent="0.25">
      <c r="A2959" s="34"/>
      <c r="B2959" s="33" t="str">
        <f t="shared" si="333"/>
        <v>Max kW- Circuit 29</v>
      </c>
      <c r="C2959" s="34">
        <f t="shared" si="334"/>
        <v>29</v>
      </c>
      <c r="D2959" s="28">
        <f t="shared" si="335"/>
        <v>6660</v>
      </c>
      <c r="E2959" s="27"/>
      <c r="F2959" s="29">
        <v>5124</v>
      </c>
      <c r="G2959" s="23" t="s">
        <v>144</v>
      </c>
      <c r="H2959" s="21">
        <f t="shared" si="336"/>
        <v>12168</v>
      </c>
      <c r="I2959" s="23">
        <f t="shared" si="337"/>
        <v>12169</v>
      </c>
      <c r="J2959" s="71" t="s">
        <v>420</v>
      </c>
      <c r="K2959" s="70">
        <f t="shared" si="338"/>
        <v>1101</v>
      </c>
      <c r="L2959" s="34" t="s">
        <v>104</v>
      </c>
      <c r="M2959" s="34" t="s">
        <v>51</v>
      </c>
      <c r="N2959" s="34" t="s">
        <v>79</v>
      </c>
    </row>
    <row r="2960" spans="1:14" ht="15" hidden="1" customHeight="1" outlineLevel="2" x14ac:dyDescent="0.25">
      <c r="A2960" s="34"/>
      <c r="B2960" s="33" t="str">
        <f t="shared" si="333"/>
        <v>Max kW- Circuit 30</v>
      </c>
      <c r="C2960" s="34">
        <f t="shared" si="334"/>
        <v>30</v>
      </c>
      <c r="D2960" s="28">
        <f t="shared" si="335"/>
        <v>6661</v>
      </c>
      <c r="E2960" s="27"/>
      <c r="F2960" s="29">
        <v>5125</v>
      </c>
      <c r="G2960" s="23" t="s">
        <v>144</v>
      </c>
      <c r="H2960" s="21">
        <f t="shared" si="336"/>
        <v>12170</v>
      </c>
      <c r="I2960" s="23">
        <f t="shared" si="337"/>
        <v>12171</v>
      </c>
      <c r="J2960" s="71" t="s">
        <v>420</v>
      </c>
      <c r="K2960" s="70">
        <f t="shared" si="338"/>
        <v>1102</v>
      </c>
      <c r="L2960" s="34" t="s">
        <v>104</v>
      </c>
      <c r="M2960" s="34" t="s">
        <v>51</v>
      </c>
      <c r="N2960" s="34" t="s">
        <v>79</v>
      </c>
    </row>
    <row r="2961" spans="1:14" ht="15" hidden="1" customHeight="1" outlineLevel="2" x14ac:dyDescent="0.25">
      <c r="A2961" s="34"/>
      <c r="B2961" s="33" t="str">
        <f t="shared" si="333"/>
        <v>Max kW- Circuit 31</v>
      </c>
      <c r="C2961" s="34">
        <f t="shared" si="334"/>
        <v>31</v>
      </c>
      <c r="D2961" s="28">
        <f t="shared" si="335"/>
        <v>6662</v>
      </c>
      <c r="E2961" s="27"/>
      <c r="F2961" s="29">
        <v>5126</v>
      </c>
      <c r="G2961" s="23" t="s">
        <v>144</v>
      </c>
      <c r="H2961" s="21">
        <f t="shared" si="336"/>
        <v>12172</v>
      </c>
      <c r="I2961" s="23">
        <f t="shared" si="337"/>
        <v>12173</v>
      </c>
      <c r="J2961" s="71" t="s">
        <v>420</v>
      </c>
      <c r="K2961" s="70">
        <f t="shared" si="338"/>
        <v>1103</v>
      </c>
      <c r="L2961" s="34" t="s">
        <v>104</v>
      </c>
      <c r="M2961" s="34" t="s">
        <v>51</v>
      </c>
      <c r="N2961" s="34" t="s">
        <v>79</v>
      </c>
    </row>
    <row r="2962" spans="1:14" ht="15" hidden="1" customHeight="1" outlineLevel="2" x14ac:dyDescent="0.25">
      <c r="A2962" s="34"/>
      <c r="B2962" s="33" t="str">
        <f t="shared" si="333"/>
        <v>Max kW- Circuit 32</v>
      </c>
      <c r="C2962" s="34">
        <f t="shared" si="334"/>
        <v>32</v>
      </c>
      <c r="D2962" s="28">
        <f t="shared" si="335"/>
        <v>6663</v>
      </c>
      <c r="E2962" s="27"/>
      <c r="F2962" s="29">
        <v>5127</v>
      </c>
      <c r="G2962" s="23" t="s">
        <v>144</v>
      </c>
      <c r="H2962" s="21">
        <f t="shared" si="336"/>
        <v>12174</v>
      </c>
      <c r="I2962" s="23">
        <f t="shared" si="337"/>
        <v>12175</v>
      </c>
      <c r="J2962" s="71" t="s">
        <v>420</v>
      </c>
      <c r="K2962" s="70">
        <f t="shared" si="338"/>
        <v>1104</v>
      </c>
      <c r="L2962" s="34" t="s">
        <v>104</v>
      </c>
      <c r="M2962" s="34" t="s">
        <v>51</v>
      </c>
      <c r="N2962" s="34" t="s">
        <v>79</v>
      </c>
    </row>
    <row r="2963" spans="1:14" ht="15" hidden="1" customHeight="1" outlineLevel="2" x14ac:dyDescent="0.25">
      <c r="A2963" s="34"/>
      <c r="B2963" s="33" t="str">
        <f t="shared" si="333"/>
        <v>Max kW- Circuit 33</v>
      </c>
      <c r="C2963" s="34">
        <f t="shared" si="334"/>
        <v>33</v>
      </c>
      <c r="D2963" s="28">
        <f t="shared" si="335"/>
        <v>6664</v>
      </c>
      <c r="E2963" s="27"/>
      <c r="F2963" s="29">
        <v>5128</v>
      </c>
      <c r="G2963" s="23" t="s">
        <v>144</v>
      </c>
      <c r="H2963" s="21">
        <f t="shared" si="336"/>
        <v>12176</v>
      </c>
      <c r="I2963" s="23">
        <f t="shared" si="337"/>
        <v>12177</v>
      </c>
      <c r="J2963" s="71" t="s">
        <v>420</v>
      </c>
      <c r="K2963" s="70">
        <f t="shared" si="338"/>
        <v>1105</v>
      </c>
      <c r="L2963" s="34" t="s">
        <v>104</v>
      </c>
      <c r="M2963" s="34" t="s">
        <v>51</v>
      </c>
      <c r="N2963" s="34" t="s">
        <v>79</v>
      </c>
    </row>
    <row r="2964" spans="1:14" ht="15" hidden="1" customHeight="1" outlineLevel="2" x14ac:dyDescent="0.25">
      <c r="A2964" s="34"/>
      <c r="B2964" s="33" t="str">
        <f t="shared" si="333"/>
        <v>Max kW- Circuit 34</v>
      </c>
      <c r="C2964" s="34">
        <f t="shared" ref="C2964:C2995" si="339">C2963+1</f>
        <v>34</v>
      </c>
      <c r="D2964" s="28">
        <f t="shared" ref="D2964:D2995" si="340">D2963+1</f>
        <v>6665</v>
      </c>
      <c r="E2964" s="27"/>
      <c r="F2964" s="29">
        <v>5129</v>
      </c>
      <c r="G2964" s="23" t="s">
        <v>144</v>
      </c>
      <c r="H2964" s="21">
        <f t="shared" si="336"/>
        <v>12178</v>
      </c>
      <c r="I2964" s="23">
        <f t="shared" si="337"/>
        <v>12179</v>
      </c>
      <c r="J2964" s="71" t="s">
        <v>420</v>
      </c>
      <c r="K2964" s="70">
        <f t="shared" si="338"/>
        <v>1106</v>
      </c>
      <c r="L2964" s="34" t="s">
        <v>104</v>
      </c>
      <c r="M2964" s="34" t="s">
        <v>51</v>
      </c>
      <c r="N2964" s="34" t="s">
        <v>79</v>
      </c>
    </row>
    <row r="2965" spans="1:14" ht="15" hidden="1" customHeight="1" outlineLevel="2" x14ac:dyDescent="0.25">
      <c r="A2965" s="34"/>
      <c r="B2965" s="33" t="str">
        <f t="shared" si="333"/>
        <v>Max kW- Circuit 35</v>
      </c>
      <c r="C2965" s="34">
        <f t="shared" si="339"/>
        <v>35</v>
      </c>
      <c r="D2965" s="28">
        <f t="shared" si="340"/>
        <v>6666</v>
      </c>
      <c r="E2965" s="27"/>
      <c r="F2965" s="29">
        <v>5130</v>
      </c>
      <c r="G2965" s="23" t="s">
        <v>144</v>
      </c>
      <c r="H2965" s="21">
        <f t="shared" si="336"/>
        <v>12180</v>
      </c>
      <c r="I2965" s="23">
        <f t="shared" si="337"/>
        <v>12181</v>
      </c>
      <c r="J2965" s="71" t="s">
        <v>420</v>
      </c>
      <c r="K2965" s="70">
        <f t="shared" si="338"/>
        <v>1107</v>
      </c>
      <c r="L2965" s="34" t="s">
        <v>104</v>
      </c>
      <c r="M2965" s="34" t="s">
        <v>51</v>
      </c>
      <c r="N2965" s="34" t="s">
        <v>79</v>
      </c>
    </row>
    <row r="2966" spans="1:14" ht="15" hidden="1" customHeight="1" outlineLevel="2" x14ac:dyDescent="0.25">
      <c r="A2966" s="34"/>
      <c r="B2966" s="33" t="str">
        <f t="shared" si="333"/>
        <v>Max kW- Circuit 36</v>
      </c>
      <c r="C2966" s="34">
        <f t="shared" si="339"/>
        <v>36</v>
      </c>
      <c r="D2966" s="28">
        <f t="shared" si="340"/>
        <v>6667</v>
      </c>
      <c r="E2966" s="27"/>
      <c r="F2966" s="29">
        <v>5131</v>
      </c>
      <c r="G2966" s="23" t="s">
        <v>144</v>
      </c>
      <c r="H2966" s="21">
        <f t="shared" si="336"/>
        <v>12182</v>
      </c>
      <c r="I2966" s="23">
        <f t="shared" si="337"/>
        <v>12183</v>
      </c>
      <c r="J2966" s="71" t="s">
        <v>420</v>
      </c>
      <c r="K2966" s="70">
        <f t="shared" si="338"/>
        <v>1108</v>
      </c>
      <c r="L2966" s="34" t="s">
        <v>104</v>
      </c>
      <c r="M2966" s="34" t="s">
        <v>51</v>
      </c>
      <c r="N2966" s="34" t="s">
        <v>79</v>
      </c>
    </row>
    <row r="2967" spans="1:14" ht="15" hidden="1" customHeight="1" outlineLevel="2" x14ac:dyDescent="0.25">
      <c r="A2967" s="34"/>
      <c r="B2967" s="33" t="str">
        <f t="shared" si="333"/>
        <v>Max kW- Circuit 37</v>
      </c>
      <c r="C2967" s="34">
        <f t="shared" si="339"/>
        <v>37</v>
      </c>
      <c r="D2967" s="28">
        <f t="shared" si="340"/>
        <v>6668</v>
      </c>
      <c r="E2967" s="27"/>
      <c r="F2967" s="29">
        <v>5132</v>
      </c>
      <c r="G2967" s="23" t="s">
        <v>144</v>
      </c>
      <c r="H2967" s="21">
        <f t="shared" si="336"/>
        <v>12184</v>
      </c>
      <c r="I2967" s="23">
        <f t="shared" si="337"/>
        <v>12185</v>
      </c>
      <c r="J2967" s="71" t="s">
        <v>420</v>
      </c>
      <c r="K2967" s="70">
        <f t="shared" si="338"/>
        <v>1109</v>
      </c>
      <c r="L2967" s="34" t="s">
        <v>104</v>
      </c>
      <c r="M2967" s="34" t="s">
        <v>51</v>
      </c>
      <c r="N2967" s="34" t="s">
        <v>79</v>
      </c>
    </row>
    <row r="2968" spans="1:14" ht="15" hidden="1" customHeight="1" outlineLevel="2" x14ac:dyDescent="0.25">
      <c r="A2968" s="34"/>
      <c r="B2968" s="33" t="str">
        <f t="shared" si="333"/>
        <v>Max kW- Circuit 38</v>
      </c>
      <c r="C2968" s="34">
        <f t="shared" si="339"/>
        <v>38</v>
      </c>
      <c r="D2968" s="28">
        <f t="shared" si="340"/>
        <v>6669</v>
      </c>
      <c r="E2968" s="27"/>
      <c r="F2968" s="29">
        <v>5133</v>
      </c>
      <c r="G2968" s="23" t="s">
        <v>144</v>
      </c>
      <c r="H2968" s="21">
        <f t="shared" si="336"/>
        <v>12186</v>
      </c>
      <c r="I2968" s="23">
        <f t="shared" si="337"/>
        <v>12187</v>
      </c>
      <c r="J2968" s="71" t="s">
        <v>420</v>
      </c>
      <c r="K2968" s="70">
        <f t="shared" si="338"/>
        <v>1110</v>
      </c>
      <c r="L2968" s="34" t="s">
        <v>104</v>
      </c>
      <c r="M2968" s="34" t="s">
        <v>51</v>
      </c>
      <c r="N2968" s="34" t="s">
        <v>79</v>
      </c>
    </row>
    <row r="2969" spans="1:14" ht="15" hidden="1" customHeight="1" outlineLevel="2" x14ac:dyDescent="0.25">
      <c r="A2969" s="34"/>
      <c r="B2969" s="33" t="str">
        <f t="shared" si="333"/>
        <v>Max kW- Circuit 39</v>
      </c>
      <c r="C2969" s="34">
        <f t="shared" si="339"/>
        <v>39</v>
      </c>
      <c r="D2969" s="28">
        <f t="shared" si="340"/>
        <v>6670</v>
      </c>
      <c r="E2969" s="27"/>
      <c r="F2969" s="29">
        <v>5134</v>
      </c>
      <c r="G2969" s="23" t="s">
        <v>144</v>
      </c>
      <c r="H2969" s="21">
        <f t="shared" si="336"/>
        <v>12188</v>
      </c>
      <c r="I2969" s="23">
        <f t="shared" si="337"/>
        <v>12189</v>
      </c>
      <c r="J2969" s="71" t="s">
        <v>420</v>
      </c>
      <c r="K2969" s="70">
        <f t="shared" si="338"/>
        <v>1111</v>
      </c>
      <c r="L2969" s="34" t="s">
        <v>104</v>
      </c>
      <c r="M2969" s="34" t="s">
        <v>51</v>
      </c>
      <c r="N2969" s="34" t="s">
        <v>79</v>
      </c>
    </row>
    <row r="2970" spans="1:14" ht="15" hidden="1" customHeight="1" outlineLevel="2" x14ac:dyDescent="0.25">
      <c r="A2970" s="34"/>
      <c r="B2970" s="33" t="str">
        <f t="shared" si="333"/>
        <v>Max kW- Circuit 40</v>
      </c>
      <c r="C2970" s="34">
        <f t="shared" si="339"/>
        <v>40</v>
      </c>
      <c r="D2970" s="28">
        <f t="shared" si="340"/>
        <v>6671</v>
      </c>
      <c r="E2970" s="27"/>
      <c r="F2970" s="29">
        <v>5135</v>
      </c>
      <c r="G2970" s="23" t="s">
        <v>144</v>
      </c>
      <c r="H2970" s="21">
        <f t="shared" si="336"/>
        <v>12190</v>
      </c>
      <c r="I2970" s="23">
        <f t="shared" si="337"/>
        <v>12191</v>
      </c>
      <c r="J2970" s="71" t="s">
        <v>420</v>
      </c>
      <c r="K2970" s="70">
        <f t="shared" si="338"/>
        <v>1112</v>
      </c>
      <c r="L2970" s="34" t="s">
        <v>104</v>
      </c>
      <c r="M2970" s="34" t="s">
        <v>51</v>
      </c>
      <c r="N2970" s="34" t="s">
        <v>79</v>
      </c>
    </row>
    <row r="2971" spans="1:14" ht="15" hidden="1" customHeight="1" outlineLevel="2" x14ac:dyDescent="0.25">
      <c r="A2971" s="34"/>
      <c r="B2971" s="33" t="str">
        <f t="shared" si="333"/>
        <v>Max kW- Circuit 41</v>
      </c>
      <c r="C2971" s="34">
        <f t="shared" si="339"/>
        <v>41</v>
      </c>
      <c r="D2971" s="28">
        <f t="shared" si="340"/>
        <v>6672</v>
      </c>
      <c r="E2971" s="27"/>
      <c r="F2971" s="29">
        <v>5136</v>
      </c>
      <c r="G2971" s="23" t="s">
        <v>144</v>
      </c>
      <c r="H2971" s="21">
        <f t="shared" si="336"/>
        <v>12192</v>
      </c>
      <c r="I2971" s="23">
        <f t="shared" si="337"/>
        <v>12193</v>
      </c>
      <c r="J2971" s="71" t="s">
        <v>420</v>
      </c>
      <c r="K2971" s="70">
        <f t="shared" si="338"/>
        <v>1113</v>
      </c>
      <c r="L2971" s="34" t="s">
        <v>104</v>
      </c>
      <c r="M2971" s="34" t="s">
        <v>51</v>
      </c>
      <c r="N2971" s="34" t="s">
        <v>79</v>
      </c>
    </row>
    <row r="2972" spans="1:14" ht="15" hidden="1" customHeight="1" outlineLevel="2" x14ac:dyDescent="0.25">
      <c r="A2972" s="34"/>
      <c r="B2972" s="33" t="str">
        <f t="shared" si="333"/>
        <v>Max kW- Circuit 42</v>
      </c>
      <c r="C2972" s="34">
        <f t="shared" si="339"/>
        <v>42</v>
      </c>
      <c r="D2972" s="28">
        <f t="shared" si="340"/>
        <v>6673</v>
      </c>
      <c r="E2972" s="27"/>
      <c r="F2972" s="29">
        <v>5137</v>
      </c>
      <c r="G2972" s="23" t="s">
        <v>144</v>
      </c>
      <c r="H2972" s="21">
        <f t="shared" si="336"/>
        <v>12194</v>
      </c>
      <c r="I2972" s="23">
        <f t="shared" si="337"/>
        <v>12195</v>
      </c>
      <c r="J2972" s="71" t="s">
        <v>420</v>
      </c>
      <c r="K2972" s="70">
        <f t="shared" si="338"/>
        <v>1114</v>
      </c>
      <c r="L2972" s="34" t="s">
        <v>104</v>
      </c>
      <c r="M2972" s="34" t="s">
        <v>51</v>
      </c>
      <c r="N2972" s="34" t="s">
        <v>79</v>
      </c>
    </row>
    <row r="2973" spans="1:14" ht="15" hidden="1" customHeight="1" outlineLevel="2" x14ac:dyDescent="0.25">
      <c r="A2973" s="34"/>
      <c r="B2973" s="33" t="str">
        <f t="shared" si="333"/>
        <v>Max kW- Circuit 43</v>
      </c>
      <c r="C2973" s="34">
        <f t="shared" si="339"/>
        <v>43</v>
      </c>
      <c r="D2973" s="28">
        <f t="shared" si="340"/>
        <v>6674</v>
      </c>
      <c r="E2973" s="27"/>
      <c r="F2973" s="29">
        <v>5138</v>
      </c>
      <c r="G2973" s="23" t="s">
        <v>144</v>
      </c>
      <c r="H2973" s="21">
        <f t="shared" si="336"/>
        <v>12196</v>
      </c>
      <c r="I2973" s="23">
        <f t="shared" si="337"/>
        <v>12197</v>
      </c>
      <c r="J2973" s="71" t="s">
        <v>420</v>
      </c>
      <c r="K2973" s="70">
        <f t="shared" si="338"/>
        <v>1115</v>
      </c>
      <c r="L2973" s="34" t="s">
        <v>104</v>
      </c>
      <c r="M2973" s="34" t="s">
        <v>51</v>
      </c>
      <c r="N2973" s="34" t="s">
        <v>79</v>
      </c>
    </row>
    <row r="2974" spans="1:14" ht="15" hidden="1" customHeight="1" outlineLevel="2" x14ac:dyDescent="0.25">
      <c r="A2974" s="34"/>
      <c r="B2974" s="33" t="str">
        <f t="shared" si="333"/>
        <v>Max kW- Circuit 44</v>
      </c>
      <c r="C2974" s="34">
        <f t="shared" si="339"/>
        <v>44</v>
      </c>
      <c r="D2974" s="28">
        <f t="shared" si="340"/>
        <v>6675</v>
      </c>
      <c r="E2974" s="27"/>
      <c r="F2974" s="29">
        <v>5139</v>
      </c>
      <c r="G2974" s="23" t="s">
        <v>144</v>
      </c>
      <c r="H2974" s="21">
        <f t="shared" si="336"/>
        <v>12198</v>
      </c>
      <c r="I2974" s="23">
        <f t="shared" si="337"/>
        <v>12199</v>
      </c>
      <c r="J2974" s="71" t="s">
        <v>420</v>
      </c>
      <c r="K2974" s="70">
        <f t="shared" si="338"/>
        <v>1116</v>
      </c>
      <c r="L2974" s="34" t="s">
        <v>104</v>
      </c>
      <c r="M2974" s="34" t="s">
        <v>51</v>
      </c>
      <c r="N2974" s="34" t="s">
        <v>79</v>
      </c>
    </row>
    <row r="2975" spans="1:14" ht="15" hidden="1" customHeight="1" outlineLevel="2" x14ac:dyDescent="0.25">
      <c r="A2975" s="34"/>
      <c r="B2975" s="33" t="str">
        <f t="shared" si="333"/>
        <v>Max kW- Circuit 45</v>
      </c>
      <c r="C2975" s="34">
        <f t="shared" si="339"/>
        <v>45</v>
      </c>
      <c r="D2975" s="28">
        <f t="shared" si="340"/>
        <v>6676</v>
      </c>
      <c r="E2975" s="27"/>
      <c r="F2975" s="29">
        <v>5140</v>
      </c>
      <c r="G2975" s="23" t="s">
        <v>144</v>
      </c>
      <c r="H2975" s="21">
        <f t="shared" si="336"/>
        <v>12200</v>
      </c>
      <c r="I2975" s="23">
        <f t="shared" si="337"/>
        <v>12201</v>
      </c>
      <c r="J2975" s="71" t="s">
        <v>420</v>
      </c>
      <c r="K2975" s="70">
        <f t="shared" si="338"/>
        <v>1117</v>
      </c>
      <c r="L2975" s="34" t="s">
        <v>104</v>
      </c>
      <c r="M2975" s="34" t="s">
        <v>51</v>
      </c>
      <c r="N2975" s="34" t="s">
        <v>79</v>
      </c>
    </row>
    <row r="2976" spans="1:14" ht="15" hidden="1" customHeight="1" outlineLevel="2" x14ac:dyDescent="0.25">
      <c r="A2976" s="34"/>
      <c r="B2976" s="33" t="str">
        <f t="shared" si="333"/>
        <v>Max kW- Circuit 46</v>
      </c>
      <c r="C2976" s="34">
        <f t="shared" si="339"/>
        <v>46</v>
      </c>
      <c r="D2976" s="28">
        <f t="shared" si="340"/>
        <v>6677</v>
      </c>
      <c r="E2976" s="27"/>
      <c r="F2976" s="29">
        <v>5141</v>
      </c>
      <c r="G2976" s="23" t="s">
        <v>144</v>
      </c>
      <c r="H2976" s="21">
        <f t="shared" si="336"/>
        <v>12202</v>
      </c>
      <c r="I2976" s="23">
        <f t="shared" si="337"/>
        <v>12203</v>
      </c>
      <c r="J2976" s="71" t="s">
        <v>420</v>
      </c>
      <c r="K2976" s="70">
        <f t="shared" si="338"/>
        <v>1118</v>
      </c>
      <c r="L2976" s="34" t="s">
        <v>104</v>
      </c>
      <c r="M2976" s="34" t="s">
        <v>51</v>
      </c>
      <c r="N2976" s="34" t="s">
        <v>79</v>
      </c>
    </row>
    <row r="2977" spans="1:14" ht="15" hidden="1" customHeight="1" outlineLevel="2" x14ac:dyDescent="0.25">
      <c r="A2977" s="34"/>
      <c r="B2977" s="33" t="str">
        <f t="shared" si="333"/>
        <v>Max kW- Circuit 47</v>
      </c>
      <c r="C2977" s="34">
        <f t="shared" si="339"/>
        <v>47</v>
      </c>
      <c r="D2977" s="28">
        <f t="shared" si="340"/>
        <v>6678</v>
      </c>
      <c r="E2977" s="27"/>
      <c r="F2977" s="29">
        <v>5142</v>
      </c>
      <c r="G2977" s="23" t="s">
        <v>144</v>
      </c>
      <c r="H2977" s="21">
        <f t="shared" si="336"/>
        <v>12204</v>
      </c>
      <c r="I2977" s="23">
        <f t="shared" si="337"/>
        <v>12205</v>
      </c>
      <c r="J2977" s="71" t="s">
        <v>420</v>
      </c>
      <c r="K2977" s="70">
        <f t="shared" si="338"/>
        <v>1119</v>
      </c>
      <c r="L2977" s="34" t="s">
        <v>104</v>
      </c>
      <c r="M2977" s="34" t="s">
        <v>51</v>
      </c>
      <c r="N2977" s="34" t="s">
        <v>79</v>
      </c>
    </row>
    <row r="2978" spans="1:14" ht="15" hidden="1" customHeight="1" outlineLevel="2" x14ac:dyDescent="0.25">
      <c r="A2978" s="34"/>
      <c r="B2978" s="33" t="str">
        <f t="shared" si="333"/>
        <v>Max kW- Circuit 48</v>
      </c>
      <c r="C2978" s="34">
        <f t="shared" si="339"/>
        <v>48</v>
      </c>
      <c r="D2978" s="28">
        <f t="shared" si="340"/>
        <v>6679</v>
      </c>
      <c r="E2978" s="27"/>
      <c r="F2978" s="29">
        <v>5143</v>
      </c>
      <c r="G2978" s="23" t="s">
        <v>144</v>
      </c>
      <c r="H2978" s="21">
        <f t="shared" si="336"/>
        <v>12206</v>
      </c>
      <c r="I2978" s="23">
        <f t="shared" si="337"/>
        <v>12207</v>
      </c>
      <c r="J2978" s="71" t="s">
        <v>420</v>
      </c>
      <c r="K2978" s="70">
        <f t="shared" si="338"/>
        <v>1120</v>
      </c>
      <c r="L2978" s="34" t="s">
        <v>104</v>
      </c>
      <c r="M2978" s="34" t="s">
        <v>51</v>
      </c>
      <c r="N2978" s="34" t="s">
        <v>79</v>
      </c>
    </row>
    <row r="2979" spans="1:14" ht="15" hidden="1" customHeight="1" outlineLevel="2" x14ac:dyDescent="0.25">
      <c r="A2979" s="34"/>
      <c r="B2979" s="33" t="str">
        <f t="shared" si="333"/>
        <v>Max kW- Circuit 49</v>
      </c>
      <c r="C2979" s="34">
        <f t="shared" si="339"/>
        <v>49</v>
      </c>
      <c r="D2979" s="28">
        <f t="shared" si="340"/>
        <v>6680</v>
      </c>
      <c r="E2979" s="27"/>
      <c r="F2979" s="29">
        <v>5144</v>
      </c>
      <c r="G2979" s="23" t="s">
        <v>144</v>
      </c>
      <c r="H2979" s="21">
        <f t="shared" si="336"/>
        <v>12208</v>
      </c>
      <c r="I2979" s="23">
        <f t="shared" si="337"/>
        <v>12209</v>
      </c>
      <c r="J2979" s="71" t="s">
        <v>420</v>
      </c>
      <c r="K2979" s="70">
        <f t="shared" si="338"/>
        <v>1121</v>
      </c>
      <c r="L2979" s="34" t="s">
        <v>104</v>
      </c>
      <c r="M2979" s="34" t="s">
        <v>51</v>
      </c>
      <c r="N2979" s="34" t="s">
        <v>79</v>
      </c>
    </row>
    <row r="2980" spans="1:14" ht="15" hidden="1" customHeight="1" outlineLevel="2" x14ac:dyDescent="0.25">
      <c r="A2980" s="34"/>
      <c r="B2980" s="33" t="str">
        <f t="shared" si="333"/>
        <v>Max kW- Circuit 50</v>
      </c>
      <c r="C2980" s="34">
        <f t="shared" si="339"/>
        <v>50</v>
      </c>
      <c r="D2980" s="28">
        <f t="shared" si="340"/>
        <v>6681</v>
      </c>
      <c r="E2980" s="27"/>
      <c r="F2980" s="29">
        <v>5145</v>
      </c>
      <c r="G2980" s="23" t="s">
        <v>144</v>
      </c>
      <c r="H2980" s="21">
        <f t="shared" si="336"/>
        <v>12210</v>
      </c>
      <c r="I2980" s="23">
        <f t="shared" si="337"/>
        <v>12211</v>
      </c>
      <c r="J2980" s="71" t="s">
        <v>420</v>
      </c>
      <c r="K2980" s="70">
        <f t="shared" si="338"/>
        <v>1122</v>
      </c>
      <c r="L2980" s="34" t="s">
        <v>104</v>
      </c>
      <c r="M2980" s="34" t="s">
        <v>51</v>
      </c>
      <c r="N2980" s="34" t="s">
        <v>79</v>
      </c>
    </row>
    <row r="2981" spans="1:14" ht="15" hidden="1" customHeight="1" outlineLevel="2" x14ac:dyDescent="0.25">
      <c r="A2981" s="34"/>
      <c r="B2981" s="33" t="str">
        <f t="shared" si="333"/>
        <v>Max kW- Circuit 51</v>
      </c>
      <c r="C2981" s="34">
        <f t="shared" si="339"/>
        <v>51</v>
      </c>
      <c r="D2981" s="28">
        <f t="shared" si="340"/>
        <v>6682</v>
      </c>
      <c r="E2981" s="27"/>
      <c r="F2981" s="29">
        <v>5146</v>
      </c>
      <c r="G2981" s="23" t="s">
        <v>144</v>
      </c>
      <c r="H2981" s="21">
        <f t="shared" si="336"/>
        <v>12212</v>
      </c>
      <c r="I2981" s="23">
        <f t="shared" si="337"/>
        <v>12213</v>
      </c>
      <c r="J2981" s="71" t="s">
        <v>420</v>
      </c>
      <c r="K2981" s="70">
        <f t="shared" si="338"/>
        <v>1123</v>
      </c>
      <c r="L2981" s="34" t="s">
        <v>104</v>
      </c>
      <c r="M2981" s="34" t="s">
        <v>51</v>
      </c>
      <c r="N2981" s="34" t="s">
        <v>79</v>
      </c>
    </row>
    <row r="2982" spans="1:14" ht="15" hidden="1" customHeight="1" outlineLevel="2" x14ac:dyDescent="0.25">
      <c r="A2982" s="34"/>
      <c r="B2982" s="33" t="str">
        <f t="shared" si="333"/>
        <v>Max kW- Circuit 52</v>
      </c>
      <c r="C2982" s="34">
        <f t="shared" si="339"/>
        <v>52</v>
      </c>
      <c r="D2982" s="28">
        <f t="shared" si="340"/>
        <v>6683</v>
      </c>
      <c r="E2982" s="27"/>
      <c r="F2982" s="29">
        <v>5147</v>
      </c>
      <c r="G2982" s="23" t="s">
        <v>144</v>
      </c>
      <c r="H2982" s="21">
        <f t="shared" si="336"/>
        <v>12214</v>
      </c>
      <c r="I2982" s="23">
        <f t="shared" si="337"/>
        <v>12215</v>
      </c>
      <c r="J2982" s="71" t="s">
        <v>420</v>
      </c>
      <c r="K2982" s="70">
        <f t="shared" si="338"/>
        <v>1124</v>
      </c>
      <c r="L2982" s="34" t="s">
        <v>104</v>
      </c>
      <c r="M2982" s="34" t="s">
        <v>51</v>
      </c>
      <c r="N2982" s="34" t="s">
        <v>79</v>
      </c>
    </row>
    <row r="2983" spans="1:14" ht="15" hidden="1" customHeight="1" outlineLevel="2" x14ac:dyDescent="0.25">
      <c r="A2983" s="34"/>
      <c r="B2983" s="33" t="str">
        <f t="shared" si="333"/>
        <v>Max kW- Circuit 53</v>
      </c>
      <c r="C2983" s="34">
        <f t="shared" si="339"/>
        <v>53</v>
      </c>
      <c r="D2983" s="28">
        <f t="shared" si="340"/>
        <v>6684</v>
      </c>
      <c r="E2983" s="27"/>
      <c r="F2983" s="29">
        <v>5148</v>
      </c>
      <c r="G2983" s="23" t="s">
        <v>144</v>
      </c>
      <c r="H2983" s="21">
        <f t="shared" si="336"/>
        <v>12216</v>
      </c>
      <c r="I2983" s="23">
        <f t="shared" si="337"/>
        <v>12217</v>
      </c>
      <c r="J2983" s="71" t="s">
        <v>420</v>
      </c>
      <c r="K2983" s="70">
        <f t="shared" si="338"/>
        <v>1125</v>
      </c>
      <c r="L2983" s="34" t="s">
        <v>104</v>
      </c>
      <c r="M2983" s="34" t="s">
        <v>51</v>
      </c>
      <c r="N2983" s="34" t="s">
        <v>79</v>
      </c>
    </row>
    <row r="2984" spans="1:14" ht="15" hidden="1" customHeight="1" outlineLevel="2" x14ac:dyDescent="0.25">
      <c r="A2984" s="34"/>
      <c r="B2984" s="33" t="str">
        <f t="shared" si="333"/>
        <v>Max kW- Circuit 54</v>
      </c>
      <c r="C2984" s="34">
        <f t="shared" si="339"/>
        <v>54</v>
      </c>
      <c r="D2984" s="28">
        <f t="shared" si="340"/>
        <v>6685</v>
      </c>
      <c r="E2984" s="27"/>
      <c r="F2984" s="29">
        <v>5149</v>
      </c>
      <c r="G2984" s="23" t="s">
        <v>144</v>
      </c>
      <c r="H2984" s="21">
        <f t="shared" si="336"/>
        <v>12218</v>
      </c>
      <c r="I2984" s="23">
        <f t="shared" si="337"/>
        <v>12219</v>
      </c>
      <c r="J2984" s="71" t="s">
        <v>420</v>
      </c>
      <c r="K2984" s="70">
        <f t="shared" si="338"/>
        <v>1126</v>
      </c>
      <c r="L2984" s="34" t="s">
        <v>104</v>
      </c>
      <c r="M2984" s="34" t="s">
        <v>51</v>
      </c>
      <c r="N2984" s="34" t="s">
        <v>79</v>
      </c>
    </row>
    <row r="2985" spans="1:14" ht="15" hidden="1" customHeight="1" outlineLevel="2" x14ac:dyDescent="0.25">
      <c r="A2985" s="34"/>
      <c r="B2985" s="33" t="str">
        <f t="shared" si="333"/>
        <v>Max kW- Circuit 55</v>
      </c>
      <c r="C2985" s="34">
        <f t="shared" si="339"/>
        <v>55</v>
      </c>
      <c r="D2985" s="28">
        <f t="shared" si="340"/>
        <v>6686</v>
      </c>
      <c r="E2985" s="27"/>
      <c r="F2985" s="29">
        <v>5150</v>
      </c>
      <c r="G2985" s="23" t="s">
        <v>144</v>
      </c>
      <c r="H2985" s="21">
        <f t="shared" si="336"/>
        <v>12220</v>
      </c>
      <c r="I2985" s="23">
        <f t="shared" si="337"/>
        <v>12221</v>
      </c>
      <c r="J2985" s="71" t="s">
        <v>420</v>
      </c>
      <c r="K2985" s="70">
        <f t="shared" si="338"/>
        <v>1127</v>
      </c>
      <c r="L2985" s="34" t="s">
        <v>104</v>
      </c>
      <c r="M2985" s="34" t="s">
        <v>51</v>
      </c>
      <c r="N2985" s="34" t="s">
        <v>79</v>
      </c>
    </row>
    <row r="2986" spans="1:14" ht="15" hidden="1" customHeight="1" outlineLevel="2" x14ac:dyDescent="0.25">
      <c r="A2986" s="34"/>
      <c r="B2986" s="33" t="str">
        <f t="shared" si="333"/>
        <v>Max kW- Circuit 56</v>
      </c>
      <c r="C2986" s="34">
        <f t="shared" si="339"/>
        <v>56</v>
      </c>
      <c r="D2986" s="28">
        <f t="shared" si="340"/>
        <v>6687</v>
      </c>
      <c r="E2986" s="27"/>
      <c r="F2986" s="29">
        <v>5151</v>
      </c>
      <c r="G2986" s="23" t="s">
        <v>144</v>
      </c>
      <c r="H2986" s="21">
        <f t="shared" si="336"/>
        <v>12222</v>
      </c>
      <c r="I2986" s="23">
        <f t="shared" si="337"/>
        <v>12223</v>
      </c>
      <c r="J2986" s="71" t="s">
        <v>420</v>
      </c>
      <c r="K2986" s="70">
        <f t="shared" si="338"/>
        <v>1128</v>
      </c>
      <c r="L2986" s="34" t="s">
        <v>104</v>
      </c>
      <c r="M2986" s="34" t="s">
        <v>51</v>
      </c>
      <c r="N2986" s="34" t="s">
        <v>79</v>
      </c>
    </row>
    <row r="2987" spans="1:14" ht="15" hidden="1" customHeight="1" outlineLevel="2" x14ac:dyDescent="0.25">
      <c r="A2987" s="34"/>
      <c r="B2987" s="33" t="str">
        <f t="shared" si="333"/>
        <v>Max kW- Circuit 57</v>
      </c>
      <c r="C2987" s="34">
        <f t="shared" si="339"/>
        <v>57</v>
      </c>
      <c r="D2987" s="28">
        <f t="shared" si="340"/>
        <v>6688</v>
      </c>
      <c r="E2987" s="27"/>
      <c r="F2987" s="29">
        <v>5152</v>
      </c>
      <c r="G2987" s="23" t="s">
        <v>144</v>
      </c>
      <c r="H2987" s="21">
        <f t="shared" si="336"/>
        <v>12224</v>
      </c>
      <c r="I2987" s="23">
        <f t="shared" si="337"/>
        <v>12225</v>
      </c>
      <c r="J2987" s="71" t="s">
        <v>420</v>
      </c>
      <c r="K2987" s="70">
        <f t="shared" si="338"/>
        <v>1129</v>
      </c>
      <c r="L2987" s="34" t="s">
        <v>104</v>
      </c>
      <c r="M2987" s="34" t="s">
        <v>51</v>
      </c>
      <c r="N2987" s="34" t="s">
        <v>79</v>
      </c>
    </row>
    <row r="2988" spans="1:14" ht="15" hidden="1" customHeight="1" outlineLevel="2" x14ac:dyDescent="0.25">
      <c r="A2988" s="34"/>
      <c r="B2988" s="33" t="str">
        <f t="shared" si="333"/>
        <v>Max kW- Circuit 58</v>
      </c>
      <c r="C2988" s="34">
        <f t="shared" si="339"/>
        <v>58</v>
      </c>
      <c r="D2988" s="28">
        <f t="shared" si="340"/>
        <v>6689</v>
      </c>
      <c r="E2988" s="27"/>
      <c r="F2988" s="29">
        <v>5153</v>
      </c>
      <c r="G2988" s="23" t="s">
        <v>144</v>
      </c>
      <c r="H2988" s="21">
        <f t="shared" si="336"/>
        <v>12226</v>
      </c>
      <c r="I2988" s="23">
        <f t="shared" si="337"/>
        <v>12227</v>
      </c>
      <c r="J2988" s="71" t="s">
        <v>420</v>
      </c>
      <c r="K2988" s="70">
        <f t="shared" si="338"/>
        <v>1130</v>
      </c>
      <c r="L2988" s="34" t="s">
        <v>104</v>
      </c>
      <c r="M2988" s="34" t="s">
        <v>51</v>
      </c>
      <c r="N2988" s="34" t="s">
        <v>79</v>
      </c>
    </row>
    <row r="2989" spans="1:14" ht="15" hidden="1" customHeight="1" outlineLevel="2" x14ac:dyDescent="0.25">
      <c r="A2989" s="34"/>
      <c r="B2989" s="33" t="str">
        <f t="shared" si="333"/>
        <v>Max kW- Circuit 59</v>
      </c>
      <c r="C2989" s="34">
        <f t="shared" si="339"/>
        <v>59</v>
      </c>
      <c r="D2989" s="28">
        <f t="shared" si="340"/>
        <v>6690</v>
      </c>
      <c r="E2989" s="27"/>
      <c r="F2989" s="29">
        <v>5154</v>
      </c>
      <c r="G2989" s="23" t="s">
        <v>144</v>
      </c>
      <c r="H2989" s="21">
        <f t="shared" si="336"/>
        <v>12228</v>
      </c>
      <c r="I2989" s="23">
        <f t="shared" si="337"/>
        <v>12229</v>
      </c>
      <c r="J2989" s="71" t="s">
        <v>420</v>
      </c>
      <c r="K2989" s="70">
        <f t="shared" si="338"/>
        <v>1131</v>
      </c>
      <c r="L2989" s="34" t="s">
        <v>104</v>
      </c>
      <c r="M2989" s="34" t="s">
        <v>51</v>
      </c>
      <c r="N2989" s="34" t="s">
        <v>79</v>
      </c>
    </row>
    <row r="2990" spans="1:14" ht="15" hidden="1" customHeight="1" outlineLevel="2" x14ac:dyDescent="0.25">
      <c r="A2990" s="34"/>
      <c r="B2990" s="33" t="str">
        <f t="shared" si="333"/>
        <v>Max kW- Circuit 60</v>
      </c>
      <c r="C2990" s="34">
        <f t="shared" si="339"/>
        <v>60</v>
      </c>
      <c r="D2990" s="28">
        <f t="shared" si="340"/>
        <v>6691</v>
      </c>
      <c r="E2990" s="27"/>
      <c r="F2990" s="29">
        <v>5155</v>
      </c>
      <c r="G2990" s="23" t="s">
        <v>144</v>
      </c>
      <c r="H2990" s="21">
        <f t="shared" si="336"/>
        <v>12230</v>
      </c>
      <c r="I2990" s="23">
        <f t="shared" si="337"/>
        <v>12231</v>
      </c>
      <c r="J2990" s="71" t="s">
        <v>420</v>
      </c>
      <c r="K2990" s="70">
        <f t="shared" si="338"/>
        <v>1132</v>
      </c>
      <c r="L2990" s="34" t="s">
        <v>104</v>
      </c>
      <c r="M2990" s="34" t="s">
        <v>51</v>
      </c>
      <c r="N2990" s="34" t="s">
        <v>79</v>
      </c>
    </row>
    <row r="2991" spans="1:14" ht="15" hidden="1" customHeight="1" outlineLevel="2" x14ac:dyDescent="0.25">
      <c r="A2991" s="34"/>
      <c r="B2991" s="33" t="str">
        <f t="shared" si="333"/>
        <v>Max kW- Circuit 61</v>
      </c>
      <c r="C2991" s="34">
        <f t="shared" si="339"/>
        <v>61</v>
      </c>
      <c r="D2991" s="28">
        <f t="shared" si="340"/>
        <v>6692</v>
      </c>
      <c r="E2991" s="27"/>
      <c r="F2991" s="29">
        <v>5156</v>
      </c>
      <c r="G2991" s="23" t="s">
        <v>144</v>
      </c>
      <c r="H2991" s="21">
        <f t="shared" si="336"/>
        <v>12232</v>
      </c>
      <c r="I2991" s="23">
        <f t="shared" si="337"/>
        <v>12233</v>
      </c>
      <c r="J2991" s="71" t="s">
        <v>420</v>
      </c>
      <c r="K2991" s="70">
        <f t="shared" si="338"/>
        <v>1133</v>
      </c>
      <c r="L2991" s="34" t="s">
        <v>104</v>
      </c>
      <c r="M2991" s="34" t="s">
        <v>51</v>
      </c>
      <c r="N2991" s="34" t="s">
        <v>79</v>
      </c>
    </row>
    <row r="2992" spans="1:14" ht="15" hidden="1" customHeight="1" outlineLevel="2" x14ac:dyDescent="0.25">
      <c r="A2992" s="34"/>
      <c r="B2992" s="33" t="str">
        <f t="shared" si="333"/>
        <v>Max kW- Circuit 62</v>
      </c>
      <c r="C2992" s="34">
        <f t="shared" si="339"/>
        <v>62</v>
      </c>
      <c r="D2992" s="28">
        <f t="shared" si="340"/>
        <v>6693</v>
      </c>
      <c r="E2992" s="27"/>
      <c r="F2992" s="29">
        <v>5157</v>
      </c>
      <c r="G2992" s="23" t="s">
        <v>144</v>
      </c>
      <c r="H2992" s="21">
        <f t="shared" si="336"/>
        <v>12234</v>
      </c>
      <c r="I2992" s="23">
        <f t="shared" si="337"/>
        <v>12235</v>
      </c>
      <c r="J2992" s="71" t="s">
        <v>420</v>
      </c>
      <c r="K2992" s="70">
        <f t="shared" si="338"/>
        <v>1134</v>
      </c>
      <c r="L2992" s="34" t="s">
        <v>104</v>
      </c>
      <c r="M2992" s="34" t="s">
        <v>51</v>
      </c>
      <c r="N2992" s="34" t="s">
        <v>79</v>
      </c>
    </row>
    <row r="2993" spans="1:14" ht="15" hidden="1" customHeight="1" outlineLevel="2" x14ac:dyDescent="0.25">
      <c r="A2993" s="34"/>
      <c r="B2993" s="33" t="str">
        <f t="shared" si="333"/>
        <v>Max kW- Circuit 63</v>
      </c>
      <c r="C2993" s="34">
        <f t="shared" si="339"/>
        <v>63</v>
      </c>
      <c r="D2993" s="28">
        <f t="shared" si="340"/>
        <v>6694</v>
      </c>
      <c r="E2993" s="27"/>
      <c r="F2993" s="29">
        <v>5158</v>
      </c>
      <c r="G2993" s="23" t="s">
        <v>144</v>
      </c>
      <c r="H2993" s="21">
        <f t="shared" si="336"/>
        <v>12236</v>
      </c>
      <c r="I2993" s="23">
        <f t="shared" si="337"/>
        <v>12237</v>
      </c>
      <c r="J2993" s="71" t="s">
        <v>420</v>
      </c>
      <c r="K2993" s="70">
        <f t="shared" si="338"/>
        <v>1135</v>
      </c>
      <c r="L2993" s="34" t="s">
        <v>104</v>
      </c>
      <c r="M2993" s="34" t="s">
        <v>51</v>
      </c>
      <c r="N2993" s="34" t="s">
        <v>79</v>
      </c>
    </row>
    <row r="2994" spans="1:14" ht="15" hidden="1" customHeight="1" outlineLevel="2" x14ac:dyDescent="0.25">
      <c r="A2994" s="34"/>
      <c r="B2994" s="33" t="str">
        <f t="shared" si="333"/>
        <v>Max kW- Circuit 64</v>
      </c>
      <c r="C2994" s="34">
        <f t="shared" si="339"/>
        <v>64</v>
      </c>
      <c r="D2994" s="28">
        <f t="shared" si="340"/>
        <v>6695</v>
      </c>
      <c r="E2994" s="27"/>
      <c r="F2994" s="29">
        <v>5159</v>
      </c>
      <c r="G2994" s="23" t="s">
        <v>144</v>
      </c>
      <c r="H2994" s="21">
        <f t="shared" si="336"/>
        <v>12238</v>
      </c>
      <c r="I2994" s="23">
        <f t="shared" si="337"/>
        <v>12239</v>
      </c>
      <c r="J2994" s="71" t="s">
        <v>420</v>
      </c>
      <c r="K2994" s="70">
        <f t="shared" si="338"/>
        <v>1136</v>
      </c>
      <c r="L2994" s="34" t="s">
        <v>104</v>
      </c>
      <c r="M2994" s="34" t="s">
        <v>51</v>
      </c>
      <c r="N2994" s="34" t="s">
        <v>79</v>
      </c>
    </row>
    <row r="2995" spans="1:14" ht="15" hidden="1" customHeight="1" outlineLevel="2" x14ac:dyDescent="0.25">
      <c r="A2995" s="34"/>
      <c r="B2995" s="33" t="str">
        <f t="shared" si="333"/>
        <v>Max kW- Circuit 65</v>
      </c>
      <c r="C2995" s="34">
        <f t="shared" si="339"/>
        <v>65</v>
      </c>
      <c r="D2995" s="28">
        <f t="shared" si="340"/>
        <v>6696</v>
      </c>
      <c r="E2995" s="27"/>
      <c r="F2995" s="29">
        <v>5160</v>
      </c>
      <c r="G2995" s="23" t="s">
        <v>144</v>
      </c>
      <c r="H2995" s="21">
        <f t="shared" si="336"/>
        <v>12240</v>
      </c>
      <c r="I2995" s="23">
        <f t="shared" si="337"/>
        <v>12241</v>
      </c>
      <c r="J2995" s="71" t="s">
        <v>420</v>
      </c>
      <c r="K2995" s="70">
        <f t="shared" si="338"/>
        <v>1137</v>
      </c>
      <c r="L2995" s="34" t="s">
        <v>104</v>
      </c>
      <c r="M2995" s="34" t="s">
        <v>51</v>
      </c>
      <c r="N2995" s="34" t="s">
        <v>79</v>
      </c>
    </row>
    <row r="2996" spans="1:14" ht="15" hidden="1" customHeight="1" outlineLevel="2" x14ac:dyDescent="0.25">
      <c r="A2996" s="34"/>
      <c r="B2996" s="33" t="str">
        <f t="shared" ref="B2996:B3026" si="341">CONCATENATE("Max kW- Circuit ",C2996)</f>
        <v>Max kW- Circuit 66</v>
      </c>
      <c r="C2996" s="34">
        <f t="shared" ref="C2996:C3026" si="342">C2995+1</f>
        <v>66</v>
      </c>
      <c r="D2996" s="28">
        <f t="shared" ref="D2996:D3026" si="343">D2995+1</f>
        <v>6697</v>
      </c>
      <c r="E2996" s="27"/>
      <c r="F2996" s="29">
        <v>5161</v>
      </c>
      <c r="G2996" s="23" t="s">
        <v>144</v>
      </c>
      <c r="H2996" s="21">
        <f t="shared" si="336"/>
        <v>12242</v>
      </c>
      <c r="I2996" s="23">
        <f t="shared" si="337"/>
        <v>12243</v>
      </c>
      <c r="J2996" s="71" t="s">
        <v>420</v>
      </c>
      <c r="K2996" s="70">
        <f t="shared" si="338"/>
        <v>1138</v>
      </c>
      <c r="L2996" s="34" t="s">
        <v>104</v>
      </c>
      <c r="M2996" s="34" t="s">
        <v>51</v>
      </c>
      <c r="N2996" s="34" t="s">
        <v>79</v>
      </c>
    </row>
    <row r="2997" spans="1:14" ht="15" hidden="1" customHeight="1" outlineLevel="2" x14ac:dyDescent="0.25">
      <c r="A2997" s="34"/>
      <c r="B2997" s="33" t="str">
        <f t="shared" si="341"/>
        <v>Max kW- Circuit 67</v>
      </c>
      <c r="C2997" s="34">
        <f t="shared" si="342"/>
        <v>67</v>
      </c>
      <c r="D2997" s="28">
        <f t="shared" si="343"/>
        <v>6698</v>
      </c>
      <c r="E2997" s="27"/>
      <c r="F2997" s="29">
        <v>5162</v>
      </c>
      <c r="G2997" s="23" t="s">
        <v>144</v>
      </c>
      <c r="H2997" s="21">
        <f t="shared" ref="H2997:H3026" si="344">I2996+1</f>
        <v>12244</v>
      </c>
      <c r="I2997" s="23">
        <f t="shared" ref="I2997:I3026" si="345">+H2997+1</f>
        <v>12245</v>
      </c>
      <c r="J2997" s="71" t="s">
        <v>420</v>
      </c>
      <c r="K2997" s="70">
        <f t="shared" ref="K2997:K3026" si="346">K2996+1</f>
        <v>1139</v>
      </c>
      <c r="L2997" s="34" t="s">
        <v>104</v>
      </c>
      <c r="M2997" s="34" t="s">
        <v>51</v>
      </c>
      <c r="N2997" s="34" t="s">
        <v>79</v>
      </c>
    </row>
    <row r="2998" spans="1:14" ht="15" hidden="1" customHeight="1" outlineLevel="2" x14ac:dyDescent="0.25">
      <c r="A2998" s="34"/>
      <c r="B2998" s="33" t="str">
        <f t="shared" si="341"/>
        <v>Max kW- Circuit 68</v>
      </c>
      <c r="C2998" s="34">
        <f t="shared" si="342"/>
        <v>68</v>
      </c>
      <c r="D2998" s="28">
        <f t="shared" si="343"/>
        <v>6699</v>
      </c>
      <c r="E2998" s="27"/>
      <c r="F2998" s="29">
        <v>5163</v>
      </c>
      <c r="G2998" s="23" t="s">
        <v>144</v>
      </c>
      <c r="H2998" s="21">
        <f t="shared" si="344"/>
        <v>12246</v>
      </c>
      <c r="I2998" s="23">
        <f t="shared" si="345"/>
        <v>12247</v>
      </c>
      <c r="J2998" s="71" t="s">
        <v>420</v>
      </c>
      <c r="K2998" s="70">
        <f t="shared" si="346"/>
        <v>1140</v>
      </c>
      <c r="L2998" s="34" t="s">
        <v>104</v>
      </c>
      <c r="M2998" s="34" t="s">
        <v>51</v>
      </c>
      <c r="N2998" s="34" t="s">
        <v>79</v>
      </c>
    </row>
    <row r="2999" spans="1:14" ht="15" hidden="1" customHeight="1" outlineLevel="2" x14ac:dyDescent="0.25">
      <c r="A2999" s="34"/>
      <c r="B2999" s="33" t="str">
        <f t="shared" si="341"/>
        <v>Max kW- Circuit 69</v>
      </c>
      <c r="C2999" s="34">
        <f t="shared" si="342"/>
        <v>69</v>
      </c>
      <c r="D2999" s="28">
        <f t="shared" si="343"/>
        <v>6700</v>
      </c>
      <c r="E2999" s="27"/>
      <c r="F2999" s="29">
        <v>5164</v>
      </c>
      <c r="G2999" s="23" t="s">
        <v>144</v>
      </c>
      <c r="H2999" s="21">
        <f t="shared" si="344"/>
        <v>12248</v>
      </c>
      <c r="I2999" s="23">
        <f t="shared" si="345"/>
        <v>12249</v>
      </c>
      <c r="J2999" s="71" t="s">
        <v>420</v>
      </c>
      <c r="K2999" s="70">
        <f t="shared" si="346"/>
        <v>1141</v>
      </c>
      <c r="L2999" s="34" t="s">
        <v>104</v>
      </c>
      <c r="M2999" s="34" t="s">
        <v>51</v>
      </c>
      <c r="N2999" s="34" t="s">
        <v>79</v>
      </c>
    </row>
    <row r="3000" spans="1:14" ht="15" hidden="1" customHeight="1" outlineLevel="2" x14ac:dyDescent="0.25">
      <c r="A3000" s="34"/>
      <c r="B3000" s="33" t="str">
        <f t="shared" si="341"/>
        <v>Max kW- Circuit 70</v>
      </c>
      <c r="C3000" s="34">
        <f t="shared" si="342"/>
        <v>70</v>
      </c>
      <c r="D3000" s="28">
        <f t="shared" si="343"/>
        <v>6701</v>
      </c>
      <c r="E3000" s="27"/>
      <c r="F3000" s="29">
        <v>5165</v>
      </c>
      <c r="G3000" s="23" t="s">
        <v>144</v>
      </c>
      <c r="H3000" s="21">
        <f t="shared" si="344"/>
        <v>12250</v>
      </c>
      <c r="I3000" s="23">
        <f t="shared" si="345"/>
        <v>12251</v>
      </c>
      <c r="J3000" s="71" t="s">
        <v>420</v>
      </c>
      <c r="K3000" s="70">
        <f t="shared" si="346"/>
        <v>1142</v>
      </c>
      <c r="L3000" s="34" t="s">
        <v>104</v>
      </c>
      <c r="M3000" s="34" t="s">
        <v>51</v>
      </c>
      <c r="N3000" s="34" t="s">
        <v>79</v>
      </c>
    </row>
    <row r="3001" spans="1:14" ht="15" hidden="1" customHeight="1" outlineLevel="2" x14ac:dyDescent="0.25">
      <c r="A3001" s="34"/>
      <c r="B3001" s="33" t="str">
        <f t="shared" si="341"/>
        <v>Max kW- Circuit 71</v>
      </c>
      <c r="C3001" s="34">
        <f t="shared" si="342"/>
        <v>71</v>
      </c>
      <c r="D3001" s="28">
        <f t="shared" si="343"/>
        <v>6702</v>
      </c>
      <c r="E3001" s="27"/>
      <c r="F3001" s="29">
        <v>5166</v>
      </c>
      <c r="G3001" s="23" t="s">
        <v>144</v>
      </c>
      <c r="H3001" s="21">
        <f t="shared" si="344"/>
        <v>12252</v>
      </c>
      <c r="I3001" s="23">
        <f t="shared" si="345"/>
        <v>12253</v>
      </c>
      <c r="J3001" s="71" t="s">
        <v>420</v>
      </c>
      <c r="K3001" s="70">
        <f t="shared" si="346"/>
        <v>1143</v>
      </c>
      <c r="L3001" s="34" t="s">
        <v>104</v>
      </c>
      <c r="M3001" s="34" t="s">
        <v>51</v>
      </c>
      <c r="N3001" s="34" t="s">
        <v>79</v>
      </c>
    </row>
    <row r="3002" spans="1:14" ht="15" hidden="1" customHeight="1" outlineLevel="2" x14ac:dyDescent="0.25">
      <c r="A3002" s="34"/>
      <c r="B3002" s="33" t="str">
        <f t="shared" si="341"/>
        <v>Max kW- Circuit 72</v>
      </c>
      <c r="C3002" s="34">
        <f t="shared" si="342"/>
        <v>72</v>
      </c>
      <c r="D3002" s="28">
        <f t="shared" si="343"/>
        <v>6703</v>
      </c>
      <c r="E3002" s="27"/>
      <c r="F3002" s="29">
        <v>5167</v>
      </c>
      <c r="G3002" s="23" t="s">
        <v>144</v>
      </c>
      <c r="H3002" s="21">
        <f t="shared" si="344"/>
        <v>12254</v>
      </c>
      <c r="I3002" s="23">
        <f t="shared" si="345"/>
        <v>12255</v>
      </c>
      <c r="J3002" s="71" t="s">
        <v>420</v>
      </c>
      <c r="K3002" s="70">
        <f t="shared" si="346"/>
        <v>1144</v>
      </c>
      <c r="L3002" s="34" t="s">
        <v>104</v>
      </c>
      <c r="M3002" s="34" t="s">
        <v>51</v>
      </c>
      <c r="N3002" s="34" t="s">
        <v>79</v>
      </c>
    </row>
    <row r="3003" spans="1:14" ht="15" hidden="1" customHeight="1" outlineLevel="2" x14ac:dyDescent="0.25">
      <c r="A3003" s="34"/>
      <c r="B3003" s="33" t="str">
        <f t="shared" si="341"/>
        <v>Max kW- Circuit 73</v>
      </c>
      <c r="C3003" s="34">
        <f t="shared" si="342"/>
        <v>73</v>
      </c>
      <c r="D3003" s="28">
        <f t="shared" si="343"/>
        <v>6704</v>
      </c>
      <c r="E3003" s="27"/>
      <c r="F3003" s="29">
        <v>5168</v>
      </c>
      <c r="G3003" s="23" t="s">
        <v>144</v>
      </c>
      <c r="H3003" s="21">
        <f t="shared" si="344"/>
        <v>12256</v>
      </c>
      <c r="I3003" s="23">
        <f t="shared" si="345"/>
        <v>12257</v>
      </c>
      <c r="J3003" s="71" t="s">
        <v>420</v>
      </c>
      <c r="K3003" s="70">
        <f t="shared" si="346"/>
        <v>1145</v>
      </c>
      <c r="L3003" s="34" t="s">
        <v>104</v>
      </c>
      <c r="M3003" s="34" t="s">
        <v>51</v>
      </c>
      <c r="N3003" s="34" t="s">
        <v>79</v>
      </c>
    </row>
    <row r="3004" spans="1:14" ht="15" hidden="1" customHeight="1" outlineLevel="2" x14ac:dyDescent="0.25">
      <c r="A3004" s="34"/>
      <c r="B3004" s="33" t="str">
        <f t="shared" si="341"/>
        <v>Max kW- Circuit 74</v>
      </c>
      <c r="C3004" s="34">
        <f t="shared" si="342"/>
        <v>74</v>
      </c>
      <c r="D3004" s="28">
        <f t="shared" si="343"/>
        <v>6705</v>
      </c>
      <c r="E3004" s="27"/>
      <c r="F3004" s="29">
        <v>5169</v>
      </c>
      <c r="G3004" s="23" t="s">
        <v>144</v>
      </c>
      <c r="H3004" s="21">
        <f t="shared" si="344"/>
        <v>12258</v>
      </c>
      <c r="I3004" s="23">
        <f t="shared" si="345"/>
        <v>12259</v>
      </c>
      <c r="J3004" s="71" t="s">
        <v>420</v>
      </c>
      <c r="K3004" s="70">
        <f t="shared" si="346"/>
        <v>1146</v>
      </c>
      <c r="L3004" s="34" t="s">
        <v>104</v>
      </c>
      <c r="M3004" s="34" t="s">
        <v>51</v>
      </c>
      <c r="N3004" s="34" t="s">
        <v>79</v>
      </c>
    </row>
    <row r="3005" spans="1:14" ht="15" hidden="1" customHeight="1" outlineLevel="2" x14ac:dyDescent="0.25">
      <c r="A3005" s="34"/>
      <c r="B3005" s="33" t="str">
        <f t="shared" si="341"/>
        <v>Max kW- Circuit 75</v>
      </c>
      <c r="C3005" s="34">
        <f t="shared" si="342"/>
        <v>75</v>
      </c>
      <c r="D3005" s="28">
        <f t="shared" si="343"/>
        <v>6706</v>
      </c>
      <c r="E3005" s="27"/>
      <c r="F3005" s="29">
        <v>5170</v>
      </c>
      <c r="G3005" s="23" t="s">
        <v>144</v>
      </c>
      <c r="H3005" s="21">
        <f t="shared" si="344"/>
        <v>12260</v>
      </c>
      <c r="I3005" s="23">
        <f t="shared" si="345"/>
        <v>12261</v>
      </c>
      <c r="J3005" s="71" t="s">
        <v>420</v>
      </c>
      <c r="K3005" s="70">
        <f t="shared" si="346"/>
        <v>1147</v>
      </c>
      <c r="L3005" s="34" t="s">
        <v>104</v>
      </c>
      <c r="M3005" s="34" t="s">
        <v>51</v>
      </c>
      <c r="N3005" s="34" t="s">
        <v>79</v>
      </c>
    </row>
    <row r="3006" spans="1:14" ht="15" hidden="1" customHeight="1" outlineLevel="2" x14ac:dyDescent="0.25">
      <c r="A3006" s="34"/>
      <c r="B3006" s="33" t="str">
        <f t="shared" si="341"/>
        <v>Max kW- Circuit 76</v>
      </c>
      <c r="C3006" s="34">
        <f t="shared" si="342"/>
        <v>76</v>
      </c>
      <c r="D3006" s="28">
        <f t="shared" si="343"/>
        <v>6707</v>
      </c>
      <c r="E3006" s="27"/>
      <c r="F3006" s="29">
        <v>5171</v>
      </c>
      <c r="G3006" s="23" t="s">
        <v>144</v>
      </c>
      <c r="H3006" s="21">
        <f t="shared" si="344"/>
        <v>12262</v>
      </c>
      <c r="I3006" s="23">
        <f t="shared" si="345"/>
        <v>12263</v>
      </c>
      <c r="J3006" s="71" t="s">
        <v>420</v>
      </c>
      <c r="K3006" s="70">
        <f t="shared" si="346"/>
        <v>1148</v>
      </c>
      <c r="L3006" s="34" t="s">
        <v>104</v>
      </c>
      <c r="M3006" s="34" t="s">
        <v>51</v>
      </c>
      <c r="N3006" s="34" t="s">
        <v>79</v>
      </c>
    </row>
    <row r="3007" spans="1:14" ht="15" hidden="1" customHeight="1" outlineLevel="2" x14ac:dyDescent="0.25">
      <c r="A3007" s="34"/>
      <c r="B3007" s="33" t="str">
        <f t="shared" si="341"/>
        <v>Max kW- Circuit 77</v>
      </c>
      <c r="C3007" s="34">
        <f t="shared" si="342"/>
        <v>77</v>
      </c>
      <c r="D3007" s="28">
        <f t="shared" si="343"/>
        <v>6708</v>
      </c>
      <c r="E3007" s="27"/>
      <c r="F3007" s="29">
        <v>5172</v>
      </c>
      <c r="G3007" s="23" t="s">
        <v>144</v>
      </c>
      <c r="H3007" s="21">
        <f t="shared" si="344"/>
        <v>12264</v>
      </c>
      <c r="I3007" s="23">
        <f t="shared" si="345"/>
        <v>12265</v>
      </c>
      <c r="J3007" s="71" t="s">
        <v>420</v>
      </c>
      <c r="K3007" s="70">
        <f t="shared" si="346"/>
        <v>1149</v>
      </c>
      <c r="L3007" s="34" t="s">
        <v>104</v>
      </c>
      <c r="M3007" s="34" t="s">
        <v>51</v>
      </c>
      <c r="N3007" s="34" t="s">
        <v>79</v>
      </c>
    </row>
    <row r="3008" spans="1:14" ht="15" hidden="1" customHeight="1" outlineLevel="2" x14ac:dyDescent="0.25">
      <c r="A3008" s="34"/>
      <c r="B3008" s="33" t="str">
        <f t="shared" si="341"/>
        <v>Max kW- Circuit 78</v>
      </c>
      <c r="C3008" s="34">
        <f t="shared" si="342"/>
        <v>78</v>
      </c>
      <c r="D3008" s="28">
        <f t="shared" si="343"/>
        <v>6709</v>
      </c>
      <c r="E3008" s="27"/>
      <c r="F3008" s="29">
        <v>5173</v>
      </c>
      <c r="G3008" s="23" t="s">
        <v>144</v>
      </c>
      <c r="H3008" s="21">
        <f t="shared" si="344"/>
        <v>12266</v>
      </c>
      <c r="I3008" s="23">
        <f t="shared" si="345"/>
        <v>12267</v>
      </c>
      <c r="J3008" s="71" t="s">
        <v>420</v>
      </c>
      <c r="K3008" s="70">
        <f t="shared" si="346"/>
        <v>1150</v>
      </c>
      <c r="L3008" s="34" t="s">
        <v>104</v>
      </c>
      <c r="M3008" s="34" t="s">
        <v>51</v>
      </c>
      <c r="N3008" s="34" t="s">
        <v>79</v>
      </c>
    </row>
    <row r="3009" spans="1:14" ht="15" hidden="1" customHeight="1" outlineLevel="2" x14ac:dyDescent="0.25">
      <c r="A3009" s="34"/>
      <c r="B3009" s="33" t="str">
        <f t="shared" si="341"/>
        <v>Max kW- Circuit 79</v>
      </c>
      <c r="C3009" s="34">
        <f t="shared" si="342"/>
        <v>79</v>
      </c>
      <c r="D3009" s="28">
        <f t="shared" si="343"/>
        <v>6710</v>
      </c>
      <c r="E3009" s="27"/>
      <c r="F3009" s="29">
        <v>5174</v>
      </c>
      <c r="G3009" s="23" t="s">
        <v>144</v>
      </c>
      <c r="H3009" s="21">
        <f t="shared" si="344"/>
        <v>12268</v>
      </c>
      <c r="I3009" s="23">
        <f t="shared" si="345"/>
        <v>12269</v>
      </c>
      <c r="J3009" s="71" t="s">
        <v>420</v>
      </c>
      <c r="K3009" s="70">
        <f t="shared" si="346"/>
        <v>1151</v>
      </c>
      <c r="L3009" s="34" t="s">
        <v>104</v>
      </c>
      <c r="M3009" s="34" t="s">
        <v>51</v>
      </c>
      <c r="N3009" s="34" t="s">
        <v>79</v>
      </c>
    </row>
    <row r="3010" spans="1:14" ht="15" hidden="1" customHeight="1" outlineLevel="2" x14ac:dyDescent="0.25">
      <c r="A3010" s="34"/>
      <c r="B3010" s="33" t="str">
        <f t="shared" si="341"/>
        <v>Max kW- Circuit 80</v>
      </c>
      <c r="C3010" s="34">
        <f t="shared" si="342"/>
        <v>80</v>
      </c>
      <c r="D3010" s="28">
        <f t="shared" si="343"/>
        <v>6711</v>
      </c>
      <c r="E3010" s="27"/>
      <c r="F3010" s="29">
        <v>5175</v>
      </c>
      <c r="G3010" s="23" t="s">
        <v>144</v>
      </c>
      <c r="H3010" s="21">
        <f t="shared" si="344"/>
        <v>12270</v>
      </c>
      <c r="I3010" s="23">
        <f t="shared" si="345"/>
        <v>12271</v>
      </c>
      <c r="J3010" s="71" t="s">
        <v>420</v>
      </c>
      <c r="K3010" s="70">
        <f t="shared" si="346"/>
        <v>1152</v>
      </c>
      <c r="L3010" s="34" t="s">
        <v>104</v>
      </c>
      <c r="M3010" s="34" t="s">
        <v>51</v>
      </c>
      <c r="N3010" s="34" t="s">
        <v>79</v>
      </c>
    </row>
    <row r="3011" spans="1:14" ht="15" hidden="1" customHeight="1" outlineLevel="2" x14ac:dyDescent="0.25">
      <c r="A3011" s="34"/>
      <c r="B3011" s="33" t="str">
        <f t="shared" si="341"/>
        <v>Max kW- Circuit 81</v>
      </c>
      <c r="C3011" s="34">
        <f t="shared" si="342"/>
        <v>81</v>
      </c>
      <c r="D3011" s="28">
        <f t="shared" si="343"/>
        <v>6712</v>
      </c>
      <c r="E3011" s="27"/>
      <c r="F3011" s="29">
        <v>5176</v>
      </c>
      <c r="G3011" s="23" t="s">
        <v>144</v>
      </c>
      <c r="H3011" s="21">
        <f t="shared" si="344"/>
        <v>12272</v>
      </c>
      <c r="I3011" s="23">
        <f t="shared" si="345"/>
        <v>12273</v>
      </c>
      <c r="J3011" s="71" t="s">
        <v>420</v>
      </c>
      <c r="K3011" s="70">
        <f t="shared" si="346"/>
        <v>1153</v>
      </c>
      <c r="L3011" s="34" t="s">
        <v>104</v>
      </c>
      <c r="M3011" s="34" t="s">
        <v>51</v>
      </c>
      <c r="N3011" s="34" t="s">
        <v>79</v>
      </c>
    </row>
    <row r="3012" spans="1:14" ht="15" hidden="1" customHeight="1" outlineLevel="2" x14ac:dyDescent="0.25">
      <c r="A3012" s="34"/>
      <c r="B3012" s="33" t="str">
        <f t="shared" si="341"/>
        <v>Max kW- Circuit 82</v>
      </c>
      <c r="C3012" s="34">
        <f t="shared" si="342"/>
        <v>82</v>
      </c>
      <c r="D3012" s="28">
        <f t="shared" si="343"/>
        <v>6713</v>
      </c>
      <c r="E3012" s="27"/>
      <c r="F3012" s="29">
        <v>5177</v>
      </c>
      <c r="G3012" s="23" t="s">
        <v>144</v>
      </c>
      <c r="H3012" s="21">
        <f t="shared" si="344"/>
        <v>12274</v>
      </c>
      <c r="I3012" s="23">
        <f t="shared" si="345"/>
        <v>12275</v>
      </c>
      <c r="J3012" s="71" t="s">
        <v>420</v>
      </c>
      <c r="K3012" s="70">
        <f t="shared" si="346"/>
        <v>1154</v>
      </c>
      <c r="L3012" s="34" t="s">
        <v>104</v>
      </c>
      <c r="M3012" s="34" t="s">
        <v>51</v>
      </c>
      <c r="N3012" s="34" t="s">
        <v>79</v>
      </c>
    </row>
    <row r="3013" spans="1:14" ht="15" hidden="1" customHeight="1" outlineLevel="2" x14ac:dyDescent="0.25">
      <c r="A3013" s="34"/>
      <c r="B3013" s="33" t="str">
        <f t="shared" si="341"/>
        <v>Max kW- Circuit 83</v>
      </c>
      <c r="C3013" s="34">
        <f t="shared" si="342"/>
        <v>83</v>
      </c>
      <c r="D3013" s="28">
        <f t="shared" si="343"/>
        <v>6714</v>
      </c>
      <c r="E3013" s="27"/>
      <c r="F3013" s="29">
        <v>5178</v>
      </c>
      <c r="G3013" s="23" t="s">
        <v>144</v>
      </c>
      <c r="H3013" s="21">
        <f t="shared" si="344"/>
        <v>12276</v>
      </c>
      <c r="I3013" s="23">
        <f t="shared" si="345"/>
        <v>12277</v>
      </c>
      <c r="J3013" s="71" t="s">
        <v>420</v>
      </c>
      <c r="K3013" s="70">
        <f t="shared" si="346"/>
        <v>1155</v>
      </c>
      <c r="L3013" s="34" t="s">
        <v>104</v>
      </c>
      <c r="M3013" s="34" t="s">
        <v>51</v>
      </c>
      <c r="N3013" s="34" t="s">
        <v>79</v>
      </c>
    </row>
    <row r="3014" spans="1:14" ht="15.75" hidden="1" customHeight="1" outlineLevel="2" x14ac:dyDescent="0.25">
      <c r="B3014" s="33" t="str">
        <f t="shared" si="341"/>
        <v>Max kW- Circuit 84</v>
      </c>
      <c r="C3014" s="34">
        <f t="shared" si="342"/>
        <v>84</v>
      </c>
      <c r="D3014" s="28">
        <f t="shared" si="343"/>
        <v>6715</v>
      </c>
      <c r="E3014" s="27"/>
      <c r="F3014" s="29">
        <v>5179</v>
      </c>
      <c r="G3014" s="23" t="s">
        <v>144</v>
      </c>
      <c r="H3014" s="21">
        <f t="shared" si="344"/>
        <v>12278</v>
      </c>
      <c r="I3014" s="23">
        <f t="shared" si="345"/>
        <v>12279</v>
      </c>
      <c r="J3014" s="71" t="s">
        <v>420</v>
      </c>
      <c r="K3014" s="70">
        <f t="shared" si="346"/>
        <v>1156</v>
      </c>
      <c r="L3014" s="34" t="s">
        <v>104</v>
      </c>
      <c r="M3014" s="34" t="s">
        <v>51</v>
      </c>
      <c r="N3014" s="34" t="s">
        <v>79</v>
      </c>
    </row>
    <row r="3015" spans="1:14" ht="15.75" hidden="1" customHeight="1" outlineLevel="2" x14ac:dyDescent="0.25">
      <c r="B3015" s="33" t="str">
        <f t="shared" si="341"/>
        <v>Max kW- Circuit 85</v>
      </c>
      <c r="C3015" s="34">
        <f t="shared" si="342"/>
        <v>85</v>
      </c>
      <c r="D3015" s="28">
        <f t="shared" si="343"/>
        <v>6716</v>
      </c>
      <c r="E3015" s="27"/>
      <c r="F3015" s="29">
        <v>5180</v>
      </c>
      <c r="G3015" s="23" t="s">
        <v>144</v>
      </c>
      <c r="H3015" s="21">
        <f t="shared" si="344"/>
        <v>12280</v>
      </c>
      <c r="I3015" s="23">
        <f t="shared" si="345"/>
        <v>12281</v>
      </c>
      <c r="J3015" s="71" t="s">
        <v>420</v>
      </c>
      <c r="K3015" s="70">
        <f t="shared" si="346"/>
        <v>1157</v>
      </c>
      <c r="L3015" s="34" t="s">
        <v>104</v>
      </c>
      <c r="M3015" s="34" t="s">
        <v>51</v>
      </c>
      <c r="N3015" s="34" t="s">
        <v>79</v>
      </c>
    </row>
    <row r="3016" spans="1:14" ht="15.75" hidden="1" customHeight="1" outlineLevel="2" x14ac:dyDescent="0.25">
      <c r="B3016" s="33" t="str">
        <f t="shared" si="341"/>
        <v>Max kW- Circuit 86</v>
      </c>
      <c r="C3016" s="34">
        <f t="shared" si="342"/>
        <v>86</v>
      </c>
      <c r="D3016" s="28">
        <f t="shared" si="343"/>
        <v>6717</v>
      </c>
      <c r="E3016" s="27"/>
      <c r="F3016" s="29">
        <v>5181</v>
      </c>
      <c r="G3016" s="23" t="s">
        <v>144</v>
      </c>
      <c r="H3016" s="21">
        <f t="shared" si="344"/>
        <v>12282</v>
      </c>
      <c r="I3016" s="23">
        <f t="shared" si="345"/>
        <v>12283</v>
      </c>
      <c r="J3016" s="71" t="s">
        <v>420</v>
      </c>
      <c r="K3016" s="70">
        <f t="shared" si="346"/>
        <v>1158</v>
      </c>
      <c r="L3016" s="34" t="s">
        <v>104</v>
      </c>
      <c r="M3016" s="34" t="s">
        <v>51</v>
      </c>
      <c r="N3016" s="34" t="s">
        <v>79</v>
      </c>
    </row>
    <row r="3017" spans="1:14" ht="15.75" hidden="1" customHeight="1" outlineLevel="2" x14ac:dyDescent="0.25">
      <c r="B3017" s="33" t="str">
        <f t="shared" si="341"/>
        <v>Max kW- Circuit 87</v>
      </c>
      <c r="C3017" s="34">
        <f t="shared" si="342"/>
        <v>87</v>
      </c>
      <c r="D3017" s="28">
        <f t="shared" si="343"/>
        <v>6718</v>
      </c>
      <c r="E3017" s="27"/>
      <c r="F3017" s="29">
        <v>5182</v>
      </c>
      <c r="G3017" s="23" t="s">
        <v>144</v>
      </c>
      <c r="H3017" s="21">
        <f t="shared" si="344"/>
        <v>12284</v>
      </c>
      <c r="I3017" s="23">
        <f t="shared" si="345"/>
        <v>12285</v>
      </c>
      <c r="J3017" s="71" t="s">
        <v>420</v>
      </c>
      <c r="K3017" s="70">
        <f t="shared" si="346"/>
        <v>1159</v>
      </c>
      <c r="L3017" s="34" t="s">
        <v>104</v>
      </c>
      <c r="M3017" s="34" t="s">
        <v>51</v>
      </c>
      <c r="N3017" s="34" t="s">
        <v>79</v>
      </c>
    </row>
    <row r="3018" spans="1:14" ht="15.75" hidden="1" customHeight="1" outlineLevel="2" x14ac:dyDescent="0.25">
      <c r="B3018" s="33" t="str">
        <f t="shared" si="341"/>
        <v>Max kW- Circuit 88</v>
      </c>
      <c r="C3018" s="34">
        <f t="shared" si="342"/>
        <v>88</v>
      </c>
      <c r="D3018" s="28">
        <f t="shared" si="343"/>
        <v>6719</v>
      </c>
      <c r="E3018" s="27"/>
      <c r="F3018" s="29">
        <v>5183</v>
      </c>
      <c r="G3018" s="23" t="s">
        <v>144</v>
      </c>
      <c r="H3018" s="21">
        <f t="shared" si="344"/>
        <v>12286</v>
      </c>
      <c r="I3018" s="23">
        <f t="shared" si="345"/>
        <v>12287</v>
      </c>
      <c r="J3018" s="71" t="s">
        <v>420</v>
      </c>
      <c r="K3018" s="70">
        <f t="shared" si="346"/>
        <v>1160</v>
      </c>
      <c r="L3018" s="34" t="s">
        <v>104</v>
      </c>
      <c r="M3018" s="34" t="s">
        <v>51</v>
      </c>
      <c r="N3018" s="34" t="s">
        <v>79</v>
      </c>
    </row>
    <row r="3019" spans="1:14" ht="15.75" hidden="1" customHeight="1" outlineLevel="2" x14ac:dyDescent="0.25">
      <c r="B3019" s="33" t="str">
        <f t="shared" si="341"/>
        <v>Max kW- Circuit 89</v>
      </c>
      <c r="C3019" s="34">
        <f t="shared" si="342"/>
        <v>89</v>
      </c>
      <c r="D3019" s="28">
        <f t="shared" si="343"/>
        <v>6720</v>
      </c>
      <c r="E3019" s="27"/>
      <c r="F3019" s="29">
        <v>5184</v>
      </c>
      <c r="G3019" s="23" t="s">
        <v>144</v>
      </c>
      <c r="H3019" s="21">
        <f t="shared" si="344"/>
        <v>12288</v>
      </c>
      <c r="I3019" s="23">
        <f t="shared" si="345"/>
        <v>12289</v>
      </c>
      <c r="J3019" s="71" t="s">
        <v>420</v>
      </c>
      <c r="K3019" s="70">
        <f t="shared" si="346"/>
        <v>1161</v>
      </c>
      <c r="L3019" s="34" t="s">
        <v>104</v>
      </c>
      <c r="M3019" s="34" t="s">
        <v>51</v>
      </c>
      <c r="N3019" s="34" t="s">
        <v>79</v>
      </c>
    </row>
    <row r="3020" spans="1:14" ht="15.75" hidden="1" customHeight="1" outlineLevel="2" x14ac:dyDescent="0.25">
      <c r="B3020" s="33" t="str">
        <f t="shared" si="341"/>
        <v>Max kW- Circuit 90</v>
      </c>
      <c r="C3020" s="34">
        <f t="shared" si="342"/>
        <v>90</v>
      </c>
      <c r="D3020" s="28">
        <f t="shared" si="343"/>
        <v>6721</v>
      </c>
      <c r="E3020" s="27"/>
      <c r="F3020" s="29">
        <v>5185</v>
      </c>
      <c r="G3020" s="23" t="s">
        <v>144</v>
      </c>
      <c r="H3020" s="21">
        <f t="shared" si="344"/>
        <v>12290</v>
      </c>
      <c r="I3020" s="23">
        <f t="shared" si="345"/>
        <v>12291</v>
      </c>
      <c r="J3020" s="71" t="s">
        <v>420</v>
      </c>
      <c r="K3020" s="70">
        <f t="shared" si="346"/>
        <v>1162</v>
      </c>
      <c r="L3020" s="34" t="s">
        <v>104</v>
      </c>
      <c r="M3020" s="34" t="s">
        <v>51</v>
      </c>
      <c r="N3020" s="34" t="s">
        <v>79</v>
      </c>
    </row>
    <row r="3021" spans="1:14" ht="15.75" hidden="1" customHeight="1" outlineLevel="2" x14ac:dyDescent="0.25">
      <c r="B3021" s="33" t="str">
        <f t="shared" si="341"/>
        <v>Max kW- Circuit 91</v>
      </c>
      <c r="C3021" s="34">
        <f t="shared" si="342"/>
        <v>91</v>
      </c>
      <c r="D3021" s="28">
        <f t="shared" si="343"/>
        <v>6722</v>
      </c>
      <c r="E3021" s="27"/>
      <c r="F3021" s="29">
        <v>5186</v>
      </c>
      <c r="G3021" s="23" t="s">
        <v>144</v>
      </c>
      <c r="H3021" s="21">
        <f t="shared" si="344"/>
        <v>12292</v>
      </c>
      <c r="I3021" s="23">
        <f t="shared" si="345"/>
        <v>12293</v>
      </c>
      <c r="J3021" s="71" t="s">
        <v>420</v>
      </c>
      <c r="K3021" s="70">
        <f t="shared" si="346"/>
        <v>1163</v>
      </c>
      <c r="L3021" s="34" t="s">
        <v>104</v>
      </c>
      <c r="M3021" s="34" t="s">
        <v>51</v>
      </c>
      <c r="N3021" s="34" t="s">
        <v>79</v>
      </c>
    </row>
    <row r="3022" spans="1:14" ht="15.75" hidden="1" customHeight="1" outlineLevel="2" x14ac:dyDescent="0.25">
      <c r="B3022" s="33" t="str">
        <f t="shared" si="341"/>
        <v>Max kW- Circuit 92</v>
      </c>
      <c r="C3022" s="34">
        <f t="shared" si="342"/>
        <v>92</v>
      </c>
      <c r="D3022" s="28">
        <f t="shared" si="343"/>
        <v>6723</v>
      </c>
      <c r="E3022" s="27"/>
      <c r="F3022" s="29">
        <v>5187</v>
      </c>
      <c r="G3022" s="23" t="s">
        <v>144</v>
      </c>
      <c r="H3022" s="21">
        <f t="shared" si="344"/>
        <v>12294</v>
      </c>
      <c r="I3022" s="23">
        <f t="shared" si="345"/>
        <v>12295</v>
      </c>
      <c r="J3022" s="71" t="s">
        <v>420</v>
      </c>
      <c r="K3022" s="70">
        <f t="shared" si="346"/>
        <v>1164</v>
      </c>
      <c r="L3022" s="34" t="s">
        <v>104</v>
      </c>
      <c r="M3022" s="34" t="s">
        <v>51</v>
      </c>
      <c r="N3022" s="34" t="s">
        <v>79</v>
      </c>
    </row>
    <row r="3023" spans="1:14" ht="15.75" hidden="1" customHeight="1" outlineLevel="2" x14ac:dyDescent="0.25">
      <c r="B3023" s="33" t="str">
        <f t="shared" si="341"/>
        <v>Max kW- Circuit 93</v>
      </c>
      <c r="C3023" s="34">
        <f t="shared" si="342"/>
        <v>93</v>
      </c>
      <c r="D3023" s="28">
        <f t="shared" si="343"/>
        <v>6724</v>
      </c>
      <c r="E3023" s="27"/>
      <c r="F3023" s="29">
        <v>5188</v>
      </c>
      <c r="G3023" s="23" t="s">
        <v>144</v>
      </c>
      <c r="H3023" s="21">
        <f t="shared" si="344"/>
        <v>12296</v>
      </c>
      <c r="I3023" s="23">
        <f t="shared" si="345"/>
        <v>12297</v>
      </c>
      <c r="J3023" s="71" t="s">
        <v>420</v>
      </c>
      <c r="K3023" s="70">
        <f t="shared" si="346"/>
        <v>1165</v>
      </c>
      <c r="L3023" s="34" t="s">
        <v>104</v>
      </c>
      <c r="M3023" s="34" t="s">
        <v>51</v>
      </c>
      <c r="N3023" s="34" t="s">
        <v>79</v>
      </c>
    </row>
    <row r="3024" spans="1:14" ht="15.75" hidden="1" customHeight="1" outlineLevel="2" x14ac:dyDescent="0.25">
      <c r="B3024" s="33" t="str">
        <f t="shared" si="341"/>
        <v>Max kW- Circuit 94</v>
      </c>
      <c r="C3024" s="34">
        <f t="shared" si="342"/>
        <v>94</v>
      </c>
      <c r="D3024" s="28">
        <f t="shared" si="343"/>
        <v>6725</v>
      </c>
      <c r="E3024" s="27"/>
      <c r="F3024" s="29">
        <v>5189</v>
      </c>
      <c r="G3024" s="23" t="s">
        <v>144</v>
      </c>
      <c r="H3024" s="21">
        <f t="shared" si="344"/>
        <v>12298</v>
      </c>
      <c r="I3024" s="23">
        <f t="shared" si="345"/>
        <v>12299</v>
      </c>
      <c r="J3024" s="71" t="s">
        <v>420</v>
      </c>
      <c r="K3024" s="70">
        <f t="shared" si="346"/>
        <v>1166</v>
      </c>
      <c r="L3024" s="34" t="s">
        <v>104</v>
      </c>
      <c r="M3024" s="34" t="s">
        <v>51</v>
      </c>
      <c r="N3024" s="34" t="s">
        <v>79</v>
      </c>
    </row>
    <row r="3025" spans="1:16" ht="15.75" hidden="1" customHeight="1" outlineLevel="2" x14ac:dyDescent="0.25">
      <c r="B3025" s="33" t="str">
        <f t="shared" si="341"/>
        <v>Max kW- Circuit 95</v>
      </c>
      <c r="C3025" s="34">
        <f t="shared" si="342"/>
        <v>95</v>
      </c>
      <c r="D3025" s="28">
        <f t="shared" si="343"/>
        <v>6726</v>
      </c>
      <c r="E3025" s="27"/>
      <c r="F3025" s="29">
        <v>5190</v>
      </c>
      <c r="G3025" s="23" t="s">
        <v>144</v>
      </c>
      <c r="H3025" s="21">
        <f t="shared" si="344"/>
        <v>12300</v>
      </c>
      <c r="I3025" s="23">
        <f t="shared" si="345"/>
        <v>12301</v>
      </c>
      <c r="J3025" s="71" t="s">
        <v>420</v>
      </c>
      <c r="K3025" s="70">
        <f t="shared" si="346"/>
        <v>1167</v>
      </c>
      <c r="L3025" s="34" t="s">
        <v>104</v>
      </c>
      <c r="M3025" s="34" t="s">
        <v>51</v>
      </c>
      <c r="N3025" s="34" t="s">
        <v>79</v>
      </c>
    </row>
    <row r="3026" spans="1:16" ht="15.75" hidden="1" customHeight="1" outlineLevel="2" x14ac:dyDescent="0.25">
      <c r="B3026" s="33" t="str">
        <f t="shared" si="341"/>
        <v>Max kW- Circuit 96</v>
      </c>
      <c r="C3026" s="34">
        <f t="shared" si="342"/>
        <v>96</v>
      </c>
      <c r="D3026" s="28">
        <f t="shared" si="343"/>
        <v>6727</v>
      </c>
      <c r="E3026" s="27"/>
      <c r="F3026" s="29">
        <v>5191</v>
      </c>
      <c r="G3026" s="23" t="s">
        <v>144</v>
      </c>
      <c r="H3026" s="21">
        <f t="shared" si="344"/>
        <v>12302</v>
      </c>
      <c r="I3026" s="23">
        <f t="shared" si="345"/>
        <v>12303</v>
      </c>
      <c r="J3026" s="71" t="s">
        <v>420</v>
      </c>
      <c r="K3026" s="70">
        <f t="shared" si="346"/>
        <v>1168</v>
      </c>
      <c r="L3026" s="34" t="s">
        <v>104</v>
      </c>
      <c r="M3026" s="34" t="s">
        <v>51</v>
      </c>
      <c r="N3026" s="34" t="s">
        <v>79</v>
      </c>
    </row>
    <row r="3027" spans="1:16" outlineLevel="1" collapsed="1" x14ac:dyDescent="0.25">
      <c r="D3027" s="28"/>
      <c r="E3027" s="27"/>
      <c r="F3027" s="29"/>
    </row>
    <row r="3028" spans="1:16" s="63" customFormat="1" outlineLevel="1" x14ac:dyDescent="0.25">
      <c r="A3028" s="65"/>
      <c r="B3028" s="33" t="s">
        <v>20</v>
      </c>
      <c r="C3028" s="33"/>
      <c r="D3028" s="28">
        <f>E2930+1</f>
        <v>6728</v>
      </c>
      <c r="E3028" s="27">
        <f>D3124</f>
        <v>6823</v>
      </c>
      <c r="F3028" s="29" t="s">
        <v>13</v>
      </c>
      <c r="G3028" s="23" t="s">
        <v>144</v>
      </c>
      <c r="H3028" s="21">
        <f>I2930+1</f>
        <v>12304</v>
      </c>
      <c r="I3028" s="23">
        <f>I3124</f>
        <v>12495</v>
      </c>
      <c r="J3028" s="71" t="s">
        <v>420</v>
      </c>
      <c r="K3028" s="70" t="s">
        <v>438</v>
      </c>
      <c r="L3028" s="34" t="s">
        <v>104</v>
      </c>
      <c r="M3028" s="34"/>
      <c r="N3028" s="34" t="s">
        <v>349</v>
      </c>
      <c r="O3028" s="34"/>
      <c r="P3028" s="33"/>
    </row>
    <row r="3029" spans="1:16" ht="15.75" hidden="1" customHeight="1" outlineLevel="2" x14ac:dyDescent="0.25">
      <c r="B3029" s="33" t="str">
        <f>CONCATENATE("Current Demand- Circuit ",C3029)</f>
        <v>Current Demand- Circuit 1</v>
      </c>
      <c r="C3029" s="34">
        <v>1</v>
      </c>
      <c r="D3029" s="28">
        <f>D3028</f>
        <v>6728</v>
      </c>
      <c r="E3029" s="27"/>
      <c r="F3029" s="29">
        <v>5192</v>
      </c>
      <c r="G3029" s="23" t="s">
        <v>144</v>
      </c>
      <c r="H3029" s="21">
        <f>H3028</f>
        <v>12304</v>
      </c>
      <c r="I3029" s="23">
        <f>+H3029+1</f>
        <v>12305</v>
      </c>
      <c r="J3029" s="71" t="s">
        <v>420</v>
      </c>
      <c r="K3029" s="70">
        <f>K3026+1</f>
        <v>1169</v>
      </c>
      <c r="L3029" s="34" t="s">
        <v>104</v>
      </c>
      <c r="N3029" s="34" t="s">
        <v>349</v>
      </c>
    </row>
    <row r="3030" spans="1:16" ht="15" hidden="1" customHeight="1" outlineLevel="2" x14ac:dyDescent="0.25">
      <c r="A3030" s="34"/>
      <c r="B3030" s="33" t="str">
        <f t="shared" ref="B3030:B3093" si="347">CONCATENATE("Current Demand- Circuit ",C3030)</f>
        <v>Current Demand- Circuit 2</v>
      </c>
      <c r="C3030" s="34">
        <f t="shared" ref="C3030:C3061" si="348">C3029+1</f>
        <v>2</v>
      </c>
      <c r="D3030" s="28">
        <f t="shared" ref="D3030:D3061" si="349">D3029+1</f>
        <v>6729</v>
      </c>
      <c r="E3030" s="27"/>
      <c r="F3030" s="29">
        <v>5193</v>
      </c>
      <c r="G3030" s="23" t="s">
        <v>144</v>
      </c>
      <c r="H3030" s="21">
        <f>I3029+1</f>
        <v>12306</v>
      </c>
      <c r="I3030" s="23">
        <f>+H3030+1</f>
        <v>12307</v>
      </c>
      <c r="J3030" s="71" t="s">
        <v>420</v>
      </c>
      <c r="K3030" s="70">
        <f>K3029+1</f>
        <v>1170</v>
      </c>
      <c r="L3030" s="34" t="s">
        <v>104</v>
      </c>
      <c r="N3030" s="34" t="s">
        <v>349</v>
      </c>
    </row>
    <row r="3031" spans="1:16" ht="15" hidden="1" customHeight="1" outlineLevel="2" x14ac:dyDescent="0.25">
      <c r="A3031" s="34"/>
      <c r="B3031" s="33" t="str">
        <f t="shared" si="347"/>
        <v>Current Demand- Circuit 3</v>
      </c>
      <c r="C3031" s="34">
        <f t="shared" si="348"/>
        <v>3</v>
      </c>
      <c r="D3031" s="28">
        <f t="shared" si="349"/>
        <v>6730</v>
      </c>
      <c r="E3031" s="27"/>
      <c r="F3031" s="29">
        <v>5194</v>
      </c>
      <c r="G3031" s="23" t="s">
        <v>144</v>
      </c>
      <c r="H3031" s="21">
        <f t="shared" ref="H3031:H3094" si="350">I3030+1</f>
        <v>12308</v>
      </c>
      <c r="I3031" s="23">
        <f t="shared" ref="I3031:I3094" si="351">+H3031+1</f>
        <v>12309</v>
      </c>
      <c r="J3031" s="71" t="s">
        <v>420</v>
      </c>
      <c r="K3031" s="70">
        <f t="shared" ref="K3031:K3094" si="352">K3030+1</f>
        <v>1171</v>
      </c>
      <c r="L3031" s="34" t="s">
        <v>104</v>
      </c>
      <c r="N3031" s="34" t="s">
        <v>349</v>
      </c>
    </row>
    <row r="3032" spans="1:16" ht="15" hidden="1" customHeight="1" outlineLevel="2" x14ac:dyDescent="0.25">
      <c r="A3032" s="34"/>
      <c r="B3032" s="33" t="str">
        <f t="shared" si="347"/>
        <v>Current Demand- Circuit 4</v>
      </c>
      <c r="C3032" s="34">
        <f t="shared" si="348"/>
        <v>4</v>
      </c>
      <c r="D3032" s="28">
        <f t="shared" si="349"/>
        <v>6731</v>
      </c>
      <c r="E3032" s="27"/>
      <c r="F3032" s="29">
        <v>5195</v>
      </c>
      <c r="G3032" s="23" t="s">
        <v>144</v>
      </c>
      <c r="H3032" s="21">
        <f t="shared" si="350"/>
        <v>12310</v>
      </c>
      <c r="I3032" s="23">
        <f t="shared" si="351"/>
        <v>12311</v>
      </c>
      <c r="J3032" s="71" t="s">
        <v>420</v>
      </c>
      <c r="K3032" s="70">
        <f t="shared" si="352"/>
        <v>1172</v>
      </c>
      <c r="L3032" s="34" t="s">
        <v>104</v>
      </c>
      <c r="N3032" s="34" t="s">
        <v>349</v>
      </c>
    </row>
    <row r="3033" spans="1:16" ht="15" hidden="1" customHeight="1" outlineLevel="2" x14ac:dyDescent="0.25">
      <c r="A3033" s="34"/>
      <c r="B3033" s="33" t="str">
        <f t="shared" si="347"/>
        <v>Current Demand- Circuit 5</v>
      </c>
      <c r="C3033" s="34">
        <f t="shared" si="348"/>
        <v>5</v>
      </c>
      <c r="D3033" s="28">
        <f t="shared" si="349"/>
        <v>6732</v>
      </c>
      <c r="E3033" s="27"/>
      <c r="F3033" s="29">
        <v>5196</v>
      </c>
      <c r="G3033" s="23" t="s">
        <v>144</v>
      </c>
      <c r="H3033" s="21">
        <f t="shared" si="350"/>
        <v>12312</v>
      </c>
      <c r="I3033" s="23">
        <f t="shared" si="351"/>
        <v>12313</v>
      </c>
      <c r="J3033" s="71" t="s">
        <v>420</v>
      </c>
      <c r="K3033" s="70">
        <f t="shared" si="352"/>
        <v>1173</v>
      </c>
      <c r="L3033" s="34" t="s">
        <v>104</v>
      </c>
      <c r="N3033" s="34" t="s">
        <v>349</v>
      </c>
    </row>
    <row r="3034" spans="1:16" ht="15" hidden="1" customHeight="1" outlineLevel="2" x14ac:dyDescent="0.25">
      <c r="A3034" s="34"/>
      <c r="B3034" s="33" t="str">
        <f t="shared" si="347"/>
        <v>Current Demand- Circuit 6</v>
      </c>
      <c r="C3034" s="34">
        <f t="shared" si="348"/>
        <v>6</v>
      </c>
      <c r="D3034" s="28">
        <f t="shared" si="349"/>
        <v>6733</v>
      </c>
      <c r="E3034" s="27"/>
      <c r="F3034" s="29">
        <v>5197</v>
      </c>
      <c r="G3034" s="23" t="s">
        <v>144</v>
      </c>
      <c r="H3034" s="21">
        <f t="shared" si="350"/>
        <v>12314</v>
      </c>
      <c r="I3034" s="23">
        <f t="shared" si="351"/>
        <v>12315</v>
      </c>
      <c r="J3034" s="71" t="s">
        <v>420</v>
      </c>
      <c r="K3034" s="70">
        <f t="shared" si="352"/>
        <v>1174</v>
      </c>
      <c r="L3034" s="34" t="s">
        <v>104</v>
      </c>
      <c r="N3034" s="34" t="s">
        <v>349</v>
      </c>
    </row>
    <row r="3035" spans="1:16" ht="15" hidden="1" customHeight="1" outlineLevel="2" x14ac:dyDescent="0.25">
      <c r="A3035" s="34"/>
      <c r="B3035" s="33" t="str">
        <f t="shared" si="347"/>
        <v>Current Demand- Circuit 7</v>
      </c>
      <c r="C3035" s="34">
        <f t="shared" si="348"/>
        <v>7</v>
      </c>
      <c r="D3035" s="28">
        <f t="shared" si="349"/>
        <v>6734</v>
      </c>
      <c r="E3035" s="27"/>
      <c r="F3035" s="29">
        <v>5198</v>
      </c>
      <c r="G3035" s="23" t="s">
        <v>144</v>
      </c>
      <c r="H3035" s="21">
        <f t="shared" si="350"/>
        <v>12316</v>
      </c>
      <c r="I3035" s="23">
        <f t="shared" si="351"/>
        <v>12317</v>
      </c>
      <c r="J3035" s="71" t="s">
        <v>420</v>
      </c>
      <c r="K3035" s="70">
        <f t="shared" si="352"/>
        <v>1175</v>
      </c>
      <c r="L3035" s="34" t="s">
        <v>104</v>
      </c>
      <c r="N3035" s="34" t="s">
        <v>349</v>
      </c>
    </row>
    <row r="3036" spans="1:16" ht="15" hidden="1" customHeight="1" outlineLevel="2" x14ac:dyDescent="0.25">
      <c r="A3036" s="34"/>
      <c r="B3036" s="33" t="str">
        <f t="shared" si="347"/>
        <v>Current Demand- Circuit 8</v>
      </c>
      <c r="C3036" s="34">
        <f t="shared" si="348"/>
        <v>8</v>
      </c>
      <c r="D3036" s="28">
        <f t="shared" si="349"/>
        <v>6735</v>
      </c>
      <c r="E3036" s="27"/>
      <c r="F3036" s="29">
        <v>5199</v>
      </c>
      <c r="G3036" s="23" t="s">
        <v>144</v>
      </c>
      <c r="H3036" s="21">
        <f t="shared" si="350"/>
        <v>12318</v>
      </c>
      <c r="I3036" s="23">
        <f t="shared" si="351"/>
        <v>12319</v>
      </c>
      <c r="J3036" s="71" t="s">
        <v>420</v>
      </c>
      <c r="K3036" s="70">
        <f t="shared" si="352"/>
        <v>1176</v>
      </c>
      <c r="L3036" s="34" t="s">
        <v>104</v>
      </c>
      <c r="N3036" s="34" t="s">
        <v>349</v>
      </c>
    </row>
    <row r="3037" spans="1:16" ht="15" hidden="1" customHeight="1" outlineLevel="2" x14ac:dyDescent="0.25">
      <c r="A3037" s="34"/>
      <c r="B3037" s="33" t="str">
        <f t="shared" si="347"/>
        <v>Current Demand- Circuit 9</v>
      </c>
      <c r="C3037" s="34">
        <f t="shared" si="348"/>
        <v>9</v>
      </c>
      <c r="D3037" s="28">
        <f t="shared" si="349"/>
        <v>6736</v>
      </c>
      <c r="E3037" s="27"/>
      <c r="F3037" s="29">
        <v>5200</v>
      </c>
      <c r="G3037" s="23" t="s">
        <v>144</v>
      </c>
      <c r="H3037" s="21">
        <f t="shared" si="350"/>
        <v>12320</v>
      </c>
      <c r="I3037" s="23">
        <f t="shared" si="351"/>
        <v>12321</v>
      </c>
      <c r="J3037" s="71" t="s">
        <v>420</v>
      </c>
      <c r="K3037" s="70">
        <f t="shared" si="352"/>
        <v>1177</v>
      </c>
      <c r="L3037" s="34" t="s">
        <v>104</v>
      </c>
      <c r="N3037" s="34" t="s">
        <v>349</v>
      </c>
    </row>
    <row r="3038" spans="1:16" ht="15" hidden="1" customHeight="1" outlineLevel="2" x14ac:dyDescent="0.25">
      <c r="A3038" s="34"/>
      <c r="B3038" s="33" t="str">
        <f t="shared" si="347"/>
        <v>Current Demand- Circuit 10</v>
      </c>
      <c r="C3038" s="34">
        <f t="shared" si="348"/>
        <v>10</v>
      </c>
      <c r="D3038" s="28">
        <f t="shared" si="349"/>
        <v>6737</v>
      </c>
      <c r="E3038" s="27"/>
      <c r="F3038" s="29">
        <v>5201</v>
      </c>
      <c r="G3038" s="23" t="s">
        <v>144</v>
      </c>
      <c r="H3038" s="21">
        <f t="shared" si="350"/>
        <v>12322</v>
      </c>
      <c r="I3038" s="23">
        <f t="shared" si="351"/>
        <v>12323</v>
      </c>
      <c r="J3038" s="71" t="s">
        <v>420</v>
      </c>
      <c r="K3038" s="70">
        <f t="shared" si="352"/>
        <v>1178</v>
      </c>
      <c r="L3038" s="34" t="s">
        <v>104</v>
      </c>
      <c r="N3038" s="34" t="s">
        <v>349</v>
      </c>
    </row>
    <row r="3039" spans="1:16" ht="15" hidden="1" customHeight="1" outlineLevel="2" x14ac:dyDescent="0.25">
      <c r="A3039" s="34"/>
      <c r="B3039" s="33" t="str">
        <f t="shared" si="347"/>
        <v>Current Demand- Circuit 11</v>
      </c>
      <c r="C3039" s="34">
        <f t="shared" si="348"/>
        <v>11</v>
      </c>
      <c r="D3039" s="28">
        <f t="shared" si="349"/>
        <v>6738</v>
      </c>
      <c r="E3039" s="27"/>
      <c r="F3039" s="29">
        <v>5202</v>
      </c>
      <c r="G3039" s="23" t="s">
        <v>144</v>
      </c>
      <c r="H3039" s="21">
        <f t="shared" si="350"/>
        <v>12324</v>
      </c>
      <c r="I3039" s="23">
        <f t="shared" si="351"/>
        <v>12325</v>
      </c>
      <c r="J3039" s="71" t="s">
        <v>420</v>
      </c>
      <c r="K3039" s="70">
        <f t="shared" si="352"/>
        <v>1179</v>
      </c>
      <c r="L3039" s="34" t="s">
        <v>104</v>
      </c>
      <c r="N3039" s="34" t="s">
        <v>349</v>
      </c>
    </row>
    <row r="3040" spans="1:16" ht="15" hidden="1" customHeight="1" outlineLevel="2" x14ac:dyDescent="0.25">
      <c r="A3040" s="34"/>
      <c r="B3040" s="33" t="str">
        <f t="shared" si="347"/>
        <v>Current Demand- Circuit 12</v>
      </c>
      <c r="C3040" s="34">
        <f t="shared" si="348"/>
        <v>12</v>
      </c>
      <c r="D3040" s="28">
        <f t="shared" si="349"/>
        <v>6739</v>
      </c>
      <c r="E3040" s="27"/>
      <c r="F3040" s="29">
        <v>5203</v>
      </c>
      <c r="G3040" s="23" t="s">
        <v>144</v>
      </c>
      <c r="H3040" s="21">
        <f t="shared" si="350"/>
        <v>12326</v>
      </c>
      <c r="I3040" s="23">
        <f t="shared" si="351"/>
        <v>12327</v>
      </c>
      <c r="J3040" s="71" t="s">
        <v>420</v>
      </c>
      <c r="K3040" s="70">
        <f t="shared" si="352"/>
        <v>1180</v>
      </c>
      <c r="L3040" s="34" t="s">
        <v>104</v>
      </c>
      <c r="N3040" s="34" t="s">
        <v>349</v>
      </c>
    </row>
    <row r="3041" spans="1:14" ht="15" hidden="1" customHeight="1" outlineLevel="2" x14ac:dyDescent="0.25">
      <c r="A3041" s="34"/>
      <c r="B3041" s="33" t="str">
        <f t="shared" si="347"/>
        <v>Current Demand- Circuit 13</v>
      </c>
      <c r="C3041" s="34">
        <f t="shared" si="348"/>
        <v>13</v>
      </c>
      <c r="D3041" s="28">
        <f t="shared" si="349"/>
        <v>6740</v>
      </c>
      <c r="E3041" s="27"/>
      <c r="F3041" s="29">
        <v>5204</v>
      </c>
      <c r="G3041" s="23" t="s">
        <v>144</v>
      </c>
      <c r="H3041" s="21">
        <f t="shared" si="350"/>
        <v>12328</v>
      </c>
      <c r="I3041" s="23">
        <f t="shared" si="351"/>
        <v>12329</v>
      </c>
      <c r="J3041" s="71" t="s">
        <v>420</v>
      </c>
      <c r="K3041" s="70">
        <f t="shared" si="352"/>
        <v>1181</v>
      </c>
      <c r="L3041" s="34" t="s">
        <v>104</v>
      </c>
      <c r="N3041" s="34" t="s">
        <v>349</v>
      </c>
    </row>
    <row r="3042" spans="1:14" ht="15" hidden="1" customHeight="1" outlineLevel="2" x14ac:dyDescent="0.25">
      <c r="A3042" s="34"/>
      <c r="B3042" s="33" t="str">
        <f t="shared" si="347"/>
        <v>Current Demand- Circuit 14</v>
      </c>
      <c r="C3042" s="34">
        <f t="shared" si="348"/>
        <v>14</v>
      </c>
      <c r="D3042" s="28">
        <f t="shared" si="349"/>
        <v>6741</v>
      </c>
      <c r="E3042" s="27"/>
      <c r="F3042" s="29">
        <v>5205</v>
      </c>
      <c r="G3042" s="23" t="s">
        <v>144</v>
      </c>
      <c r="H3042" s="21">
        <f t="shared" si="350"/>
        <v>12330</v>
      </c>
      <c r="I3042" s="23">
        <f t="shared" si="351"/>
        <v>12331</v>
      </c>
      <c r="J3042" s="71" t="s">
        <v>420</v>
      </c>
      <c r="K3042" s="70">
        <f t="shared" si="352"/>
        <v>1182</v>
      </c>
      <c r="L3042" s="34" t="s">
        <v>104</v>
      </c>
      <c r="N3042" s="34" t="s">
        <v>349</v>
      </c>
    </row>
    <row r="3043" spans="1:14" ht="15" hidden="1" customHeight="1" outlineLevel="2" x14ac:dyDescent="0.25">
      <c r="A3043" s="34"/>
      <c r="B3043" s="33" t="str">
        <f t="shared" si="347"/>
        <v>Current Demand- Circuit 15</v>
      </c>
      <c r="C3043" s="34">
        <f t="shared" si="348"/>
        <v>15</v>
      </c>
      <c r="D3043" s="28">
        <f t="shared" si="349"/>
        <v>6742</v>
      </c>
      <c r="E3043" s="27"/>
      <c r="F3043" s="29">
        <v>5206</v>
      </c>
      <c r="G3043" s="23" t="s">
        <v>144</v>
      </c>
      <c r="H3043" s="21">
        <f t="shared" si="350"/>
        <v>12332</v>
      </c>
      <c r="I3043" s="23">
        <f t="shared" si="351"/>
        <v>12333</v>
      </c>
      <c r="J3043" s="71" t="s">
        <v>420</v>
      </c>
      <c r="K3043" s="70">
        <f t="shared" si="352"/>
        <v>1183</v>
      </c>
      <c r="L3043" s="34" t="s">
        <v>104</v>
      </c>
      <c r="N3043" s="34" t="s">
        <v>349</v>
      </c>
    </row>
    <row r="3044" spans="1:14" ht="15" hidden="1" customHeight="1" outlineLevel="2" x14ac:dyDescent="0.25">
      <c r="A3044" s="34"/>
      <c r="B3044" s="33" t="str">
        <f t="shared" si="347"/>
        <v>Current Demand- Circuit 16</v>
      </c>
      <c r="C3044" s="34">
        <f t="shared" si="348"/>
        <v>16</v>
      </c>
      <c r="D3044" s="28">
        <f t="shared" si="349"/>
        <v>6743</v>
      </c>
      <c r="E3044" s="27"/>
      <c r="F3044" s="29">
        <v>5207</v>
      </c>
      <c r="G3044" s="23" t="s">
        <v>144</v>
      </c>
      <c r="H3044" s="21">
        <f t="shared" si="350"/>
        <v>12334</v>
      </c>
      <c r="I3044" s="23">
        <f t="shared" si="351"/>
        <v>12335</v>
      </c>
      <c r="J3044" s="71" t="s">
        <v>420</v>
      </c>
      <c r="K3044" s="70">
        <f t="shared" si="352"/>
        <v>1184</v>
      </c>
      <c r="L3044" s="34" t="s">
        <v>104</v>
      </c>
      <c r="N3044" s="34" t="s">
        <v>349</v>
      </c>
    </row>
    <row r="3045" spans="1:14" ht="15" hidden="1" customHeight="1" outlineLevel="2" x14ac:dyDescent="0.25">
      <c r="A3045" s="34"/>
      <c r="B3045" s="33" t="str">
        <f t="shared" si="347"/>
        <v>Current Demand- Circuit 17</v>
      </c>
      <c r="C3045" s="34">
        <f t="shared" si="348"/>
        <v>17</v>
      </c>
      <c r="D3045" s="28">
        <f t="shared" si="349"/>
        <v>6744</v>
      </c>
      <c r="E3045" s="27"/>
      <c r="F3045" s="29">
        <v>5208</v>
      </c>
      <c r="G3045" s="23" t="s">
        <v>144</v>
      </c>
      <c r="H3045" s="21">
        <f t="shared" si="350"/>
        <v>12336</v>
      </c>
      <c r="I3045" s="23">
        <f t="shared" si="351"/>
        <v>12337</v>
      </c>
      <c r="J3045" s="71" t="s">
        <v>420</v>
      </c>
      <c r="K3045" s="70">
        <f t="shared" si="352"/>
        <v>1185</v>
      </c>
      <c r="L3045" s="34" t="s">
        <v>104</v>
      </c>
      <c r="N3045" s="34" t="s">
        <v>349</v>
      </c>
    </row>
    <row r="3046" spans="1:14" ht="15" hidden="1" customHeight="1" outlineLevel="2" x14ac:dyDescent="0.25">
      <c r="A3046" s="34"/>
      <c r="B3046" s="33" t="str">
        <f t="shared" si="347"/>
        <v>Current Demand- Circuit 18</v>
      </c>
      <c r="C3046" s="34">
        <f t="shared" si="348"/>
        <v>18</v>
      </c>
      <c r="D3046" s="28">
        <f t="shared" si="349"/>
        <v>6745</v>
      </c>
      <c r="E3046" s="27"/>
      <c r="F3046" s="29">
        <v>5209</v>
      </c>
      <c r="G3046" s="23" t="s">
        <v>144</v>
      </c>
      <c r="H3046" s="21">
        <f t="shared" si="350"/>
        <v>12338</v>
      </c>
      <c r="I3046" s="23">
        <f t="shared" si="351"/>
        <v>12339</v>
      </c>
      <c r="J3046" s="71" t="s">
        <v>420</v>
      </c>
      <c r="K3046" s="70">
        <f t="shared" si="352"/>
        <v>1186</v>
      </c>
      <c r="L3046" s="34" t="s">
        <v>104</v>
      </c>
      <c r="N3046" s="34" t="s">
        <v>349</v>
      </c>
    </row>
    <row r="3047" spans="1:14" ht="15" hidden="1" customHeight="1" outlineLevel="2" x14ac:dyDescent="0.25">
      <c r="A3047" s="34"/>
      <c r="B3047" s="33" t="str">
        <f t="shared" si="347"/>
        <v>Current Demand- Circuit 19</v>
      </c>
      <c r="C3047" s="34">
        <f t="shared" si="348"/>
        <v>19</v>
      </c>
      <c r="D3047" s="28">
        <f t="shared" si="349"/>
        <v>6746</v>
      </c>
      <c r="E3047" s="27"/>
      <c r="F3047" s="29">
        <v>5210</v>
      </c>
      <c r="G3047" s="23" t="s">
        <v>144</v>
      </c>
      <c r="H3047" s="21">
        <f t="shared" si="350"/>
        <v>12340</v>
      </c>
      <c r="I3047" s="23">
        <f t="shared" si="351"/>
        <v>12341</v>
      </c>
      <c r="J3047" s="71" t="s">
        <v>420</v>
      </c>
      <c r="K3047" s="70">
        <f t="shared" si="352"/>
        <v>1187</v>
      </c>
      <c r="L3047" s="34" t="s">
        <v>104</v>
      </c>
      <c r="N3047" s="34" t="s">
        <v>349</v>
      </c>
    </row>
    <row r="3048" spans="1:14" ht="15" hidden="1" customHeight="1" outlineLevel="2" x14ac:dyDescent="0.25">
      <c r="A3048" s="34"/>
      <c r="B3048" s="33" t="str">
        <f t="shared" si="347"/>
        <v>Current Demand- Circuit 20</v>
      </c>
      <c r="C3048" s="34">
        <f t="shared" si="348"/>
        <v>20</v>
      </c>
      <c r="D3048" s="28">
        <f t="shared" si="349"/>
        <v>6747</v>
      </c>
      <c r="E3048" s="27"/>
      <c r="F3048" s="29">
        <v>5211</v>
      </c>
      <c r="G3048" s="23" t="s">
        <v>144</v>
      </c>
      <c r="H3048" s="21">
        <f t="shared" si="350"/>
        <v>12342</v>
      </c>
      <c r="I3048" s="23">
        <f t="shared" si="351"/>
        <v>12343</v>
      </c>
      <c r="J3048" s="71" t="s">
        <v>420</v>
      </c>
      <c r="K3048" s="70">
        <f t="shared" si="352"/>
        <v>1188</v>
      </c>
      <c r="L3048" s="34" t="s">
        <v>104</v>
      </c>
      <c r="N3048" s="34" t="s">
        <v>349</v>
      </c>
    </row>
    <row r="3049" spans="1:14" ht="15" hidden="1" customHeight="1" outlineLevel="2" x14ac:dyDescent="0.25">
      <c r="A3049" s="34"/>
      <c r="B3049" s="33" t="str">
        <f t="shared" si="347"/>
        <v>Current Demand- Circuit 21</v>
      </c>
      <c r="C3049" s="34">
        <f t="shared" si="348"/>
        <v>21</v>
      </c>
      <c r="D3049" s="28">
        <f t="shared" si="349"/>
        <v>6748</v>
      </c>
      <c r="E3049" s="27"/>
      <c r="F3049" s="29">
        <v>5212</v>
      </c>
      <c r="G3049" s="23" t="s">
        <v>144</v>
      </c>
      <c r="H3049" s="21">
        <f t="shared" si="350"/>
        <v>12344</v>
      </c>
      <c r="I3049" s="23">
        <f t="shared" si="351"/>
        <v>12345</v>
      </c>
      <c r="J3049" s="71" t="s">
        <v>420</v>
      </c>
      <c r="K3049" s="70">
        <f t="shared" si="352"/>
        <v>1189</v>
      </c>
      <c r="L3049" s="34" t="s">
        <v>104</v>
      </c>
      <c r="N3049" s="34" t="s">
        <v>349</v>
      </c>
    </row>
    <row r="3050" spans="1:14" ht="15" hidden="1" customHeight="1" outlineLevel="2" x14ac:dyDescent="0.25">
      <c r="A3050" s="34"/>
      <c r="B3050" s="33" t="str">
        <f t="shared" si="347"/>
        <v>Current Demand- Circuit 22</v>
      </c>
      <c r="C3050" s="34">
        <f t="shared" si="348"/>
        <v>22</v>
      </c>
      <c r="D3050" s="28">
        <f t="shared" si="349"/>
        <v>6749</v>
      </c>
      <c r="E3050" s="27"/>
      <c r="F3050" s="29">
        <v>5213</v>
      </c>
      <c r="G3050" s="23" t="s">
        <v>144</v>
      </c>
      <c r="H3050" s="21">
        <f t="shared" si="350"/>
        <v>12346</v>
      </c>
      <c r="I3050" s="23">
        <f t="shared" si="351"/>
        <v>12347</v>
      </c>
      <c r="J3050" s="71" t="s">
        <v>420</v>
      </c>
      <c r="K3050" s="70">
        <f t="shared" si="352"/>
        <v>1190</v>
      </c>
      <c r="L3050" s="34" t="s">
        <v>104</v>
      </c>
      <c r="N3050" s="34" t="s">
        <v>349</v>
      </c>
    </row>
    <row r="3051" spans="1:14" ht="15" hidden="1" customHeight="1" outlineLevel="2" x14ac:dyDescent="0.25">
      <c r="A3051" s="34"/>
      <c r="B3051" s="33" t="str">
        <f t="shared" si="347"/>
        <v>Current Demand- Circuit 23</v>
      </c>
      <c r="C3051" s="34">
        <f t="shared" si="348"/>
        <v>23</v>
      </c>
      <c r="D3051" s="28">
        <f t="shared" si="349"/>
        <v>6750</v>
      </c>
      <c r="E3051" s="27"/>
      <c r="F3051" s="29">
        <v>5214</v>
      </c>
      <c r="G3051" s="23" t="s">
        <v>144</v>
      </c>
      <c r="H3051" s="21">
        <f t="shared" si="350"/>
        <v>12348</v>
      </c>
      <c r="I3051" s="23">
        <f t="shared" si="351"/>
        <v>12349</v>
      </c>
      <c r="J3051" s="71" t="s">
        <v>420</v>
      </c>
      <c r="K3051" s="70">
        <f t="shared" si="352"/>
        <v>1191</v>
      </c>
      <c r="L3051" s="34" t="s">
        <v>104</v>
      </c>
      <c r="N3051" s="34" t="s">
        <v>349</v>
      </c>
    </row>
    <row r="3052" spans="1:14" ht="15" hidden="1" customHeight="1" outlineLevel="2" x14ac:dyDescent="0.25">
      <c r="A3052" s="34"/>
      <c r="B3052" s="33" t="str">
        <f t="shared" si="347"/>
        <v>Current Demand- Circuit 24</v>
      </c>
      <c r="C3052" s="34">
        <f t="shared" si="348"/>
        <v>24</v>
      </c>
      <c r="D3052" s="28">
        <f t="shared" si="349"/>
        <v>6751</v>
      </c>
      <c r="E3052" s="27"/>
      <c r="F3052" s="29">
        <v>5215</v>
      </c>
      <c r="G3052" s="23" t="s">
        <v>144</v>
      </c>
      <c r="H3052" s="21">
        <f t="shared" si="350"/>
        <v>12350</v>
      </c>
      <c r="I3052" s="23">
        <f t="shared" si="351"/>
        <v>12351</v>
      </c>
      <c r="J3052" s="71" t="s">
        <v>420</v>
      </c>
      <c r="K3052" s="70">
        <f t="shared" si="352"/>
        <v>1192</v>
      </c>
      <c r="L3052" s="34" t="s">
        <v>104</v>
      </c>
      <c r="N3052" s="34" t="s">
        <v>349</v>
      </c>
    </row>
    <row r="3053" spans="1:14" ht="15" hidden="1" customHeight="1" outlineLevel="2" x14ac:dyDescent="0.25">
      <c r="A3053" s="34"/>
      <c r="B3053" s="33" t="str">
        <f t="shared" si="347"/>
        <v>Current Demand- Circuit 25</v>
      </c>
      <c r="C3053" s="34">
        <f t="shared" si="348"/>
        <v>25</v>
      </c>
      <c r="D3053" s="28">
        <f t="shared" si="349"/>
        <v>6752</v>
      </c>
      <c r="E3053" s="27"/>
      <c r="F3053" s="29">
        <v>5216</v>
      </c>
      <c r="G3053" s="23" t="s">
        <v>144</v>
      </c>
      <c r="H3053" s="21">
        <f t="shared" si="350"/>
        <v>12352</v>
      </c>
      <c r="I3053" s="23">
        <f t="shared" si="351"/>
        <v>12353</v>
      </c>
      <c r="J3053" s="71" t="s">
        <v>420</v>
      </c>
      <c r="K3053" s="70">
        <f t="shared" si="352"/>
        <v>1193</v>
      </c>
      <c r="L3053" s="34" t="s">
        <v>104</v>
      </c>
      <c r="N3053" s="34" t="s">
        <v>349</v>
      </c>
    </row>
    <row r="3054" spans="1:14" ht="15" hidden="1" customHeight="1" outlineLevel="2" x14ac:dyDescent="0.25">
      <c r="A3054" s="34"/>
      <c r="B3054" s="33" t="str">
        <f t="shared" si="347"/>
        <v>Current Demand- Circuit 26</v>
      </c>
      <c r="C3054" s="34">
        <f t="shared" si="348"/>
        <v>26</v>
      </c>
      <c r="D3054" s="28">
        <f t="shared" si="349"/>
        <v>6753</v>
      </c>
      <c r="E3054" s="27"/>
      <c r="F3054" s="29">
        <v>5217</v>
      </c>
      <c r="G3054" s="23" t="s">
        <v>144</v>
      </c>
      <c r="H3054" s="21">
        <f t="shared" si="350"/>
        <v>12354</v>
      </c>
      <c r="I3054" s="23">
        <f t="shared" si="351"/>
        <v>12355</v>
      </c>
      <c r="J3054" s="71" t="s">
        <v>420</v>
      </c>
      <c r="K3054" s="70">
        <f t="shared" si="352"/>
        <v>1194</v>
      </c>
      <c r="L3054" s="34" t="s">
        <v>104</v>
      </c>
      <c r="N3054" s="34" t="s">
        <v>349</v>
      </c>
    </row>
    <row r="3055" spans="1:14" ht="15" hidden="1" customHeight="1" outlineLevel="2" x14ac:dyDescent="0.25">
      <c r="A3055" s="34"/>
      <c r="B3055" s="33" t="str">
        <f t="shared" si="347"/>
        <v>Current Demand- Circuit 27</v>
      </c>
      <c r="C3055" s="34">
        <f t="shared" si="348"/>
        <v>27</v>
      </c>
      <c r="D3055" s="28">
        <f t="shared" si="349"/>
        <v>6754</v>
      </c>
      <c r="E3055" s="27"/>
      <c r="F3055" s="29">
        <v>5218</v>
      </c>
      <c r="G3055" s="23" t="s">
        <v>144</v>
      </c>
      <c r="H3055" s="21">
        <f t="shared" si="350"/>
        <v>12356</v>
      </c>
      <c r="I3055" s="23">
        <f t="shared" si="351"/>
        <v>12357</v>
      </c>
      <c r="J3055" s="71" t="s">
        <v>420</v>
      </c>
      <c r="K3055" s="70">
        <f t="shared" si="352"/>
        <v>1195</v>
      </c>
      <c r="L3055" s="34" t="s">
        <v>104</v>
      </c>
      <c r="N3055" s="34" t="s">
        <v>349</v>
      </c>
    </row>
    <row r="3056" spans="1:14" ht="15" hidden="1" customHeight="1" outlineLevel="2" x14ac:dyDescent="0.25">
      <c r="A3056" s="34"/>
      <c r="B3056" s="33" t="str">
        <f t="shared" si="347"/>
        <v>Current Demand- Circuit 28</v>
      </c>
      <c r="C3056" s="34">
        <f t="shared" si="348"/>
        <v>28</v>
      </c>
      <c r="D3056" s="28">
        <f t="shared" si="349"/>
        <v>6755</v>
      </c>
      <c r="E3056" s="27"/>
      <c r="F3056" s="29">
        <v>5219</v>
      </c>
      <c r="G3056" s="23" t="s">
        <v>144</v>
      </c>
      <c r="H3056" s="21">
        <f t="shared" si="350"/>
        <v>12358</v>
      </c>
      <c r="I3056" s="23">
        <f t="shared" si="351"/>
        <v>12359</v>
      </c>
      <c r="J3056" s="71" t="s">
        <v>420</v>
      </c>
      <c r="K3056" s="70">
        <f t="shared" si="352"/>
        <v>1196</v>
      </c>
      <c r="L3056" s="34" t="s">
        <v>104</v>
      </c>
      <c r="N3056" s="34" t="s">
        <v>349</v>
      </c>
    </row>
    <row r="3057" spans="1:14" ht="15" hidden="1" customHeight="1" outlineLevel="2" x14ac:dyDescent="0.25">
      <c r="A3057" s="34"/>
      <c r="B3057" s="33" t="str">
        <f t="shared" si="347"/>
        <v>Current Demand- Circuit 29</v>
      </c>
      <c r="C3057" s="34">
        <f t="shared" si="348"/>
        <v>29</v>
      </c>
      <c r="D3057" s="28">
        <f t="shared" si="349"/>
        <v>6756</v>
      </c>
      <c r="E3057" s="27"/>
      <c r="F3057" s="29">
        <v>5220</v>
      </c>
      <c r="G3057" s="23" t="s">
        <v>144</v>
      </c>
      <c r="H3057" s="21">
        <f t="shared" si="350"/>
        <v>12360</v>
      </c>
      <c r="I3057" s="23">
        <f t="shared" si="351"/>
        <v>12361</v>
      </c>
      <c r="J3057" s="71" t="s">
        <v>420</v>
      </c>
      <c r="K3057" s="70">
        <f t="shared" si="352"/>
        <v>1197</v>
      </c>
      <c r="L3057" s="34" t="s">
        <v>104</v>
      </c>
      <c r="N3057" s="34" t="s">
        <v>349</v>
      </c>
    </row>
    <row r="3058" spans="1:14" ht="15" hidden="1" customHeight="1" outlineLevel="2" x14ac:dyDescent="0.25">
      <c r="A3058" s="34"/>
      <c r="B3058" s="33" t="str">
        <f t="shared" si="347"/>
        <v>Current Demand- Circuit 30</v>
      </c>
      <c r="C3058" s="34">
        <f t="shared" si="348"/>
        <v>30</v>
      </c>
      <c r="D3058" s="28">
        <f t="shared" si="349"/>
        <v>6757</v>
      </c>
      <c r="E3058" s="27"/>
      <c r="F3058" s="29">
        <v>5221</v>
      </c>
      <c r="G3058" s="23" t="s">
        <v>144</v>
      </c>
      <c r="H3058" s="21">
        <f t="shared" si="350"/>
        <v>12362</v>
      </c>
      <c r="I3058" s="23">
        <f t="shared" si="351"/>
        <v>12363</v>
      </c>
      <c r="J3058" s="71" t="s">
        <v>420</v>
      </c>
      <c r="K3058" s="70">
        <f t="shared" si="352"/>
        <v>1198</v>
      </c>
      <c r="L3058" s="34" t="s">
        <v>104</v>
      </c>
      <c r="N3058" s="34" t="s">
        <v>349</v>
      </c>
    </row>
    <row r="3059" spans="1:14" ht="15" hidden="1" customHeight="1" outlineLevel="2" x14ac:dyDescent="0.25">
      <c r="A3059" s="34"/>
      <c r="B3059" s="33" t="str">
        <f t="shared" si="347"/>
        <v>Current Demand- Circuit 31</v>
      </c>
      <c r="C3059" s="34">
        <f t="shared" si="348"/>
        <v>31</v>
      </c>
      <c r="D3059" s="28">
        <f t="shared" si="349"/>
        <v>6758</v>
      </c>
      <c r="E3059" s="27"/>
      <c r="F3059" s="29">
        <v>5222</v>
      </c>
      <c r="G3059" s="23" t="s">
        <v>144</v>
      </c>
      <c r="H3059" s="21">
        <f t="shared" si="350"/>
        <v>12364</v>
      </c>
      <c r="I3059" s="23">
        <f t="shared" si="351"/>
        <v>12365</v>
      </c>
      <c r="J3059" s="71" t="s">
        <v>420</v>
      </c>
      <c r="K3059" s="70">
        <f t="shared" si="352"/>
        <v>1199</v>
      </c>
      <c r="L3059" s="34" t="s">
        <v>104</v>
      </c>
      <c r="N3059" s="34" t="s">
        <v>349</v>
      </c>
    </row>
    <row r="3060" spans="1:14" ht="15" hidden="1" customHeight="1" outlineLevel="2" x14ac:dyDescent="0.25">
      <c r="A3060" s="34"/>
      <c r="B3060" s="33" t="str">
        <f t="shared" si="347"/>
        <v>Current Demand- Circuit 32</v>
      </c>
      <c r="C3060" s="34">
        <f t="shared" si="348"/>
        <v>32</v>
      </c>
      <c r="D3060" s="28">
        <f t="shared" si="349"/>
        <v>6759</v>
      </c>
      <c r="E3060" s="27"/>
      <c r="F3060" s="29">
        <v>5223</v>
      </c>
      <c r="G3060" s="23" t="s">
        <v>144</v>
      </c>
      <c r="H3060" s="21">
        <f t="shared" si="350"/>
        <v>12366</v>
      </c>
      <c r="I3060" s="23">
        <f t="shared" si="351"/>
        <v>12367</v>
      </c>
      <c r="J3060" s="71" t="s">
        <v>420</v>
      </c>
      <c r="K3060" s="70">
        <f t="shared" si="352"/>
        <v>1200</v>
      </c>
      <c r="L3060" s="34" t="s">
        <v>104</v>
      </c>
      <c r="N3060" s="34" t="s">
        <v>349</v>
      </c>
    </row>
    <row r="3061" spans="1:14" ht="15" hidden="1" customHeight="1" outlineLevel="2" x14ac:dyDescent="0.25">
      <c r="A3061" s="34"/>
      <c r="B3061" s="33" t="str">
        <f t="shared" si="347"/>
        <v>Current Demand- Circuit 33</v>
      </c>
      <c r="C3061" s="34">
        <f t="shared" si="348"/>
        <v>33</v>
      </c>
      <c r="D3061" s="28">
        <f t="shared" si="349"/>
        <v>6760</v>
      </c>
      <c r="E3061" s="27"/>
      <c r="F3061" s="29">
        <v>5224</v>
      </c>
      <c r="G3061" s="23" t="s">
        <v>144</v>
      </c>
      <c r="H3061" s="21">
        <f t="shared" si="350"/>
        <v>12368</v>
      </c>
      <c r="I3061" s="23">
        <f t="shared" si="351"/>
        <v>12369</v>
      </c>
      <c r="J3061" s="71" t="s">
        <v>420</v>
      </c>
      <c r="K3061" s="70">
        <f t="shared" si="352"/>
        <v>1201</v>
      </c>
      <c r="L3061" s="34" t="s">
        <v>104</v>
      </c>
      <c r="N3061" s="34" t="s">
        <v>349</v>
      </c>
    </row>
    <row r="3062" spans="1:14" ht="15" hidden="1" customHeight="1" outlineLevel="2" x14ac:dyDescent="0.25">
      <c r="A3062" s="34"/>
      <c r="B3062" s="33" t="str">
        <f t="shared" si="347"/>
        <v>Current Demand- Circuit 34</v>
      </c>
      <c r="C3062" s="34">
        <f t="shared" ref="C3062:C3093" si="353">C3061+1</f>
        <v>34</v>
      </c>
      <c r="D3062" s="28">
        <f t="shared" ref="D3062:D3093" si="354">D3061+1</f>
        <v>6761</v>
      </c>
      <c r="E3062" s="27"/>
      <c r="F3062" s="29">
        <v>5225</v>
      </c>
      <c r="G3062" s="23" t="s">
        <v>144</v>
      </c>
      <c r="H3062" s="21">
        <f t="shared" si="350"/>
        <v>12370</v>
      </c>
      <c r="I3062" s="23">
        <f t="shared" si="351"/>
        <v>12371</v>
      </c>
      <c r="J3062" s="71" t="s">
        <v>420</v>
      </c>
      <c r="K3062" s="70">
        <f t="shared" si="352"/>
        <v>1202</v>
      </c>
      <c r="L3062" s="34" t="s">
        <v>104</v>
      </c>
      <c r="N3062" s="34" t="s">
        <v>349</v>
      </c>
    </row>
    <row r="3063" spans="1:14" ht="15" hidden="1" customHeight="1" outlineLevel="2" x14ac:dyDescent="0.25">
      <c r="A3063" s="34"/>
      <c r="B3063" s="33" t="str">
        <f t="shared" si="347"/>
        <v>Current Demand- Circuit 35</v>
      </c>
      <c r="C3063" s="34">
        <f t="shared" si="353"/>
        <v>35</v>
      </c>
      <c r="D3063" s="28">
        <f t="shared" si="354"/>
        <v>6762</v>
      </c>
      <c r="E3063" s="27"/>
      <c r="F3063" s="29">
        <v>5226</v>
      </c>
      <c r="G3063" s="23" t="s">
        <v>144</v>
      </c>
      <c r="H3063" s="21">
        <f t="shared" si="350"/>
        <v>12372</v>
      </c>
      <c r="I3063" s="23">
        <f t="shared" si="351"/>
        <v>12373</v>
      </c>
      <c r="J3063" s="71" t="s">
        <v>420</v>
      </c>
      <c r="K3063" s="70">
        <f t="shared" si="352"/>
        <v>1203</v>
      </c>
      <c r="L3063" s="34" t="s">
        <v>104</v>
      </c>
      <c r="N3063" s="34" t="s">
        <v>349</v>
      </c>
    </row>
    <row r="3064" spans="1:14" ht="15" hidden="1" customHeight="1" outlineLevel="2" x14ac:dyDescent="0.25">
      <c r="A3064" s="34"/>
      <c r="B3064" s="33" t="str">
        <f t="shared" si="347"/>
        <v>Current Demand- Circuit 36</v>
      </c>
      <c r="C3064" s="34">
        <f t="shared" si="353"/>
        <v>36</v>
      </c>
      <c r="D3064" s="28">
        <f t="shared" si="354"/>
        <v>6763</v>
      </c>
      <c r="E3064" s="27"/>
      <c r="F3064" s="29">
        <v>5227</v>
      </c>
      <c r="G3064" s="23" t="s">
        <v>144</v>
      </c>
      <c r="H3064" s="21">
        <f t="shared" si="350"/>
        <v>12374</v>
      </c>
      <c r="I3064" s="23">
        <f t="shared" si="351"/>
        <v>12375</v>
      </c>
      <c r="J3064" s="71" t="s">
        <v>420</v>
      </c>
      <c r="K3064" s="70">
        <f t="shared" si="352"/>
        <v>1204</v>
      </c>
      <c r="L3064" s="34" t="s">
        <v>104</v>
      </c>
      <c r="N3064" s="34" t="s">
        <v>349</v>
      </c>
    </row>
    <row r="3065" spans="1:14" ht="15" hidden="1" customHeight="1" outlineLevel="2" x14ac:dyDescent="0.25">
      <c r="A3065" s="34"/>
      <c r="B3065" s="33" t="str">
        <f t="shared" si="347"/>
        <v>Current Demand- Circuit 37</v>
      </c>
      <c r="C3065" s="34">
        <f t="shared" si="353"/>
        <v>37</v>
      </c>
      <c r="D3065" s="28">
        <f t="shared" si="354"/>
        <v>6764</v>
      </c>
      <c r="E3065" s="27"/>
      <c r="F3065" s="29">
        <v>5228</v>
      </c>
      <c r="G3065" s="23" t="s">
        <v>144</v>
      </c>
      <c r="H3065" s="21">
        <f t="shared" si="350"/>
        <v>12376</v>
      </c>
      <c r="I3065" s="23">
        <f t="shared" si="351"/>
        <v>12377</v>
      </c>
      <c r="J3065" s="71" t="s">
        <v>420</v>
      </c>
      <c r="K3065" s="70">
        <f t="shared" si="352"/>
        <v>1205</v>
      </c>
      <c r="L3065" s="34" t="s">
        <v>104</v>
      </c>
      <c r="N3065" s="34" t="s">
        <v>349</v>
      </c>
    </row>
    <row r="3066" spans="1:14" ht="15" hidden="1" customHeight="1" outlineLevel="2" x14ac:dyDescent="0.25">
      <c r="A3066" s="34"/>
      <c r="B3066" s="33" t="str">
        <f t="shared" si="347"/>
        <v>Current Demand- Circuit 38</v>
      </c>
      <c r="C3066" s="34">
        <f t="shared" si="353"/>
        <v>38</v>
      </c>
      <c r="D3066" s="28">
        <f t="shared" si="354"/>
        <v>6765</v>
      </c>
      <c r="E3066" s="27"/>
      <c r="F3066" s="29">
        <v>5229</v>
      </c>
      <c r="G3066" s="23" t="s">
        <v>144</v>
      </c>
      <c r="H3066" s="21">
        <f t="shared" si="350"/>
        <v>12378</v>
      </c>
      <c r="I3066" s="23">
        <f t="shared" si="351"/>
        <v>12379</v>
      </c>
      <c r="J3066" s="71" t="s">
        <v>420</v>
      </c>
      <c r="K3066" s="70">
        <f t="shared" si="352"/>
        <v>1206</v>
      </c>
      <c r="L3066" s="34" t="s">
        <v>104</v>
      </c>
      <c r="N3066" s="34" t="s">
        <v>349</v>
      </c>
    </row>
    <row r="3067" spans="1:14" ht="15" hidden="1" customHeight="1" outlineLevel="2" x14ac:dyDescent="0.25">
      <c r="A3067" s="34"/>
      <c r="B3067" s="33" t="str">
        <f t="shared" si="347"/>
        <v>Current Demand- Circuit 39</v>
      </c>
      <c r="C3067" s="34">
        <f t="shared" si="353"/>
        <v>39</v>
      </c>
      <c r="D3067" s="28">
        <f t="shared" si="354"/>
        <v>6766</v>
      </c>
      <c r="E3067" s="27"/>
      <c r="F3067" s="29">
        <v>5230</v>
      </c>
      <c r="G3067" s="23" t="s">
        <v>144</v>
      </c>
      <c r="H3067" s="21">
        <f t="shared" si="350"/>
        <v>12380</v>
      </c>
      <c r="I3067" s="23">
        <f t="shared" si="351"/>
        <v>12381</v>
      </c>
      <c r="J3067" s="71" t="s">
        <v>420</v>
      </c>
      <c r="K3067" s="70">
        <f t="shared" si="352"/>
        <v>1207</v>
      </c>
      <c r="L3067" s="34" t="s">
        <v>104</v>
      </c>
      <c r="N3067" s="34" t="s">
        <v>349</v>
      </c>
    </row>
    <row r="3068" spans="1:14" ht="15" hidden="1" customHeight="1" outlineLevel="2" x14ac:dyDescent="0.25">
      <c r="A3068" s="34"/>
      <c r="B3068" s="33" t="str">
        <f t="shared" si="347"/>
        <v>Current Demand- Circuit 40</v>
      </c>
      <c r="C3068" s="34">
        <f t="shared" si="353"/>
        <v>40</v>
      </c>
      <c r="D3068" s="28">
        <f t="shared" si="354"/>
        <v>6767</v>
      </c>
      <c r="E3068" s="27"/>
      <c r="F3068" s="29">
        <v>5231</v>
      </c>
      <c r="G3068" s="23" t="s">
        <v>144</v>
      </c>
      <c r="H3068" s="21">
        <f t="shared" si="350"/>
        <v>12382</v>
      </c>
      <c r="I3068" s="23">
        <f t="shared" si="351"/>
        <v>12383</v>
      </c>
      <c r="J3068" s="71" t="s">
        <v>420</v>
      </c>
      <c r="K3068" s="70">
        <f t="shared" si="352"/>
        <v>1208</v>
      </c>
      <c r="L3068" s="34" t="s">
        <v>104</v>
      </c>
      <c r="N3068" s="34" t="s">
        <v>349</v>
      </c>
    </row>
    <row r="3069" spans="1:14" ht="15" hidden="1" customHeight="1" outlineLevel="2" x14ac:dyDescent="0.25">
      <c r="A3069" s="34"/>
      <c r="B3069" s="33" t="str">
        <f t="shared" si="347"/>
        <v>Current Demand- Circuit 41</v>
      </c>
      <c r="C3069" s="34">
        <f t="shared" si="353"/>
        <v>41</v>
      </c>
      <c r="D3069" s="28">
        <f t="shared" si="354"/>
        <v>6768</v>
      </c>
      <c r="E3069" s="27"/>
      <c r="F3069" s="29">
        <v>5232</v>
      </c>
      <c r="G3069" s="23" t="s">
        <v>144</v>
      </c>
      <c r="H3069" s="21">
        <f t="shared" si="350"/>
        <v>12384</v>
      </c>
      <c r="I3069" s="23">
        <f t="shared" si="351"/>
        <v>12385</v>
      </c>
      <c r="J3069" s="71" t="s">
        <v>420</v>
      </c>
      <c r="K3069" s="70">
        <f t="shared" si="352"/>
        <v>1209</v>
      </c>
      <c r="L3069" s="34" t="s">
        <v>104</v>
      </c>
      <c r="N3069" s="34" t="s">
        <v>349</v>
      </c>
    </row>
    <row r="3070" spans="1:14" ht="15" hidden="1" customHeight="1" outlineLevel="2" x14ac:dyDescent="0.25">
      <c r="A3070" s="34"/>
      <c r="B3070" s="33" t="str">
        <f t="shared" si="347"/>
        <v>Current Demand- Circuit 42</v>
      </c>
      <c r="C3070" s="34">
        <f t="shared" si="353"/>
        <v>42</v>
      </c>
      <c r="D3070" s="28">
        <f t="shared" si="354"/>
        <v>6769</v>
      </c>
      <c r="E3070" s="27"/>
      <c r="F3070" s="29">
        <v>5233</v>
      </c>
      <c r="G3070" s="23" t="s">
        <v>144</v>
      </c>
      <c r="H3070" s="21">
        <f t="shared" si="350"/>
        <v>12386</v>
      </c>
      <c r="I3070" s="23">
        <f t="shared" si="351"/>
        <v>12387</v>
      </c>
      <c r="J3070" s="71" t="s">
        <v>420</v>
      </c>
      <c r="K3070" s="70">
        <f t="shared" si="352"/>
        <v>1210</v>
      </c>
      <c r="L3070" s="34" t="s">
        <v>104</v>
      </c>
      <c r="N3070" s="34" t="s">
        <v>349</v>
      </c>
    </row>
    <row r="3071" spans="1:14" ht="15" hidden="1" customHeight="1" outlineLevel="2" x14ac:dyDescent="0.25">
      <c r="A3071" s="34"/>
      <c r="B3071" s="33" t="str">
        <f t="shared" si="347"/>
        <v>Current Demand- Circuit 43</v>
      </c>
      <c r="C3071" s="34">
        <f t="shared" si="353"/>
        <v>43</v>
      </c>
      <c r="D3071" s="28">
        <f t="shared" si="354"/>
        <v>6770</v>
      </c>
      <c r="E3071" s="27"/>
      <c r="F3071" s="29">
        <v>5234</v>
      </c>
      <c r="G3071" s="23" t="s">
        <v>144</v>
      </c>
      <c r="H3071" s="21">
        <f t="shared" si="350"/>
        <v>12388</v>
      </c>
      <c r="I3071" s="23">
        <f t="shared" si="351"/>
        <v>12389</v>
      </c>
      <c r="J3071" s="71" t="s">
        <v>420</v>
      </c>
      <c r="K3071" s="70">
        <f t="shared" si="352"/>
        <v>1211</v>
      </c>
      <c r="L3071" s="34" t="s">
        <v>104</v>
      </c>
      <c r="N3071" s="34" t="s">
        <v>349</v>
      </c>
    </row>
    <row r="3072" spans="1:14" ht="15" hidden="1" customHeight="1" outlineLevel="2" x14ac:dyDescent="0.25">
      <c r="A3072" s="34"/>
      <c r="B3072" s="33" t="str">
        <f t="shared" si="347"/>
        <v>Current Demand- Circuit 44</v>
      </c>
      <c r="C3072" s="34">
        <f t="shared" si="353"/>
        <v>44</v>
      </c>
      <c r="D3072" s="28">
        <f t="shared" si="354"/>
        <v>6771</v>
      </c>
      <c r="E3072" s="27"/>
      <c r="F3072" s="29">
        <v>5235</v>
      </c>
      <c r="G3072" s="23" t="s">
        <v>144</v>
      </c>
      <c r="H3072" s="21">
        <f t="shared" si="350"/>
        <v>12390</v>
      </c>
      <c r="I3072" s="23">
        <f t="shared" si="351"/>
        <v>12391</v>
      </c>
      <c r="J3072" s="71" t="s">
        <v>420</v>
      </c>
      <c r="K3072" s="70">
        <f t="shared" si="352"/>
        <v>1212</v>
      </c>
      <c r="L3072" s="34" t="s">
        <v>104</v>
      </c>
      <c r="N3072" s="34" t="s">
        <v>349</v>
      </c>
    </row>
    <row r="3073" spans="1:14" ht="15" hidden="1" customHeight="1" outlineLevel="2" x14ac:dyDescent="0.25">
      <c r="A3073" s="34"/>
      <c r="B3073" s="33" t="str">
        <f t="shared" si="347"/>
        <v>Current Demand- Circuit 45</v>
      </c>
      <c r="C3073" s="34">
        <f t="shared" si="353"/>
        <v>45</v>
      </c>
      <c r="D3073" s="28">
        <f t="shared" si="354"/>
        <v>6772</v>
      </c>
      <c r="E3073" s="27"/>
      <c r="F3073" s="29">
        <v>5236</v>
      </c>
      <c r="G3073" s="23" t="s">
        <v>144</v>
      </c>
      <c r="H3073" s="21">
        <f t="shared" si="350"/>
        <v>12392</v>
      </c>
      <c r="I3073" s="23">
        <f t="shared" si="351"/>
        <v>12393</v>
      </c>
      <c r="J3073" s="71" t="s">
        <v>420</v>
      </c>
      <c r="K3073" s="70">
        <f t="shared" si="352"/>
        <v>1213</v>
      </c>
      <c r="L3073" s="34" t="s">
        <v>104</v>
      </c>
      <c r="N3073" s="34" t="s">
        <v>349</v>
      </c>
    </row>
    <row r="3074" spans="1:14" ht="15" hidden="1" customHeight="1" outlineLevel="2" x14ac:dyDescent="0.25">
      <c r="A3074" s="34"/>
      <c r="B3074" s="33" t="str">
        <f t="shared" si="347"/>
        <v>Current Demand- Circuit 46</v>
      </c>
      <c r="C3074" s="34">
        <f t="shared" si="353"/>
        <v>46</v>
      </c>
      <c r="D3074" s="28">
        <f t="shared" si="354"/>
        <v>6773</v>
      </c>
      <c r="E3074" s="27"/>
      <c r="F3074" s="29">
        <v>5237</v>
      </c>
      <c r="G3074" s="23" t="s">
        <v>144</v>
      </c>
      <c r="H3074" s="21">
        <f t="shared" si="350"/>
        <v>12394</v>
      </c>
      <c r="I3074" s="23">
        <f t="shared" si="351"/>
        <v>12395</v>
      </c>
      <c r="J3074" s="71" t="s">
        <v>420</v>
      </c>
      <c r="K3074" s="70">
        <f t="shared" si="352"/>
        <v>1214</v>
      </c>
      <c r="L3074" s="34" t="s">
        <v>104</v>
      </c>
      <c r="N3074" s="34" t="s">
        <v>349</v>
      </c>
    </row>
    <row r="3075" spans="1:14" ht="15" hidden="1" customHeight="1" outlineLevel="2" x14ac:dyDescent="0.25">
      <c r="A3075" s="34"/>
      <c r="B3075" s="33" t="str">
        <f t="shared" si="347"/>
        <v>Current Demand- Circuit 47</v>
      </c>
      <c r="C3075" s="34">
        <f t="shared" si="353"/>
        <v>47</v>
      </c>
      <c r="D3075" s="28">
        <f t="shared" si="354"/>
        <v>6774</v>
      </c>
      <c r="E3075" s="27"/>
      <c r="F3075" s="29">
        <v>5238</v>
      </c>
      <c r="G3075" s="23" t="s">
        <v>144</v>
      </c>
      <c r="H3075" s="21">
        <f t="shared" si="350"/>
        <v>12396</v>
      </c>
      <c r="I3075" s="23">
        <f t="shared" si="351"/>
        <v>12397</v>
      </c>
      <c r="J3075" s="71" t="s">
        <v>420</v>
      </c>
      <c r="K3075" s="70">
        <f t="shared" si="352"/>
        <v>1215</v>
      </c>
      <c r="L3075" s="34" t="s">
        <v>104</v>
      </c>
      <c r="N3075" s="34" t="s">
        <v>349</v>
      </c>
    </row>
    <row r="3076" spans="1:14" ht="15" hidden="1" customHeight="1" outlineLevel="2" x14ac:dyDescent="0.25">
      <c r="A3076" s="34"/>
      <c r="B3076" s="33" t="str">
        <f t="shared" si="347"/>
        <v>Current Demand- Circuit 48</v>
      </c>
      <c r="C3076" s="34">
        <f t="shared" si="353"/>
        <v>48</v>
      </c>
      <c r="D3076" s="28">
        <f t="shared" si="354"/>
        <v>6775</v>
      </c>
      <c r="E3076" s="27"/>
      <c r="F3076" s="29">
        <v>5239</v>
      </c>
      <c r="G3076" s="23" t="s">
        <v>144</v>
      </c>
      <c r="H3076" s="21">
        <f t="shared" si="350"/>
        <v>12398</v>
      </c>
      <c r="I3076" s="23">
        <f t="shared" si="351"/>
        <v>12399</v>
      </c>
      <c r="J3076" s="71" t="s">
        <v>420</v>
      </c>
      <c r="K3076" s="70">
        <f t="shared" si="352"/>
        <v>1216</v>
      </c>
      <c r="L3076" s="34" t="s">
        <v>104</v>
      </c>
      <c r="N3076" s="34" t="s">
        <v>349</v>
      </c>
    </row>
    <row r="3077" spans="1:14" ht="15" hidden="1" customHeight="1" outlineLevel="2" x14ac:dyDescent="0.25">
      <c r="A3077" s="34"/>
      <c r="B3077" s="33" t="str">
        <f t="shared" si="347"/>
        <v>Current Demand- Circuit 49</v>
      </c>
      <c r="C3077" s="34">
        <f t="shared" si="353"/>
        <v>49</v>
      </c>
      <c r="D3077" s="28">
        <f t="shared" si="354"/>
        <v>6776</v>
      </c>
      <c r="E3077" s="27"/>
      <c r="F3077" s="29">
        <v>5240</v>
      </c>
      <c r="G3077" s="23" t="s">
        <v>144</v>
      </c>
      <c r="H3077" s="21">
        <f t="shared" si="350"/>
        <v>12400</v>
      </c>
      <c r="I3077" s="23">
        <f t="shared" si="351"/>
        <v>12401</v>
      </c>
      <c r="J3077" s="71" t="s">
        <v>420</v>
      </c>
      <c r="K3077" s="70">
        <f t="shared" si="352"/>
        <v>1217</v>
      </c>
      <c r="L3077" s="34" t="s">
        <v>104</v>
      </c>
      <c r="N3077" s="34" t="s">
        <v>349</v>
      </c>
    </row>
    <row r="3078" spans="1:14" ht="15" hidden="1" customHeight="1" outlineLevel="2" x14ac:dyDescent="0.25">
      <c r="A3078" s="34"/>
      <c r="B3078" s="33" t="str">
        <f t="shared" si="347"/>
        <v>Current Demand- Circuit 50</v>
      </c>
      <c r="C3078" s="34">
        <f t="shared" si="353"/>
        <v>50</v>
      </c>
      <c r="D3078" s="28">
        <f t="shared" si="354"/>
        <v>6777</v>
      </c>
      <c r="E3078" s="27"/>
      <c r="F3078" s="29">
        <v>5241</v>
      </c>
      <c r="G3078" s="23" t="s">
        <v>144</v>
      </c>
      <c r="H3078" s="21">
        <f t="shared" si="350"/>
        <v>12402</v>
      </c>
      <c r="I3078" s="23">
        <f t="shared" si="351"/>
        <v>12403</v>
      </c>
      <c r="J3078" s="71" t="s">
        <v>420</v>
      </c>
      <c r="K3078" s="70">
        <f t="shared" si="352"/>
        <v>1218</v>
      </c>
      <c r="L3078" s="34" t="s">
        <v>104</v>
      </c>
      <c r="N3078" s="34" t="s">
        <v>349</v>
      </c>
    </row>
    <row r="3079" spans="1:14" ht="15" hidden="1" customHeight="1" outlineLevel="2" x14ac:dyDescent="0.25">
      <c r="A3079" s="34"/>
      <c r="B3079" s="33" t="str">
        <f t="shared" si="347"/>
        <v>Current Demand- Circuit 51</v>
      </c>
      <c r="C3079" s="34">
        <f t="shared" si="353"/>
        <v>51</v>
      </c>
      <c r="D3079" s="28">
        <f t="shared" si="354"/>
        <v>6778</v>
      </c>
      <c r="E3079" s="27"/>
      <c r="F3079" s="29">
        <v>5242</v>
      </c>
      <c r="G3079" s="23" t="s">
        <v>144</v>
      </c>
      <c r="H3079" s="21">
        <f t="shared" si="350"/>
        <v>12404</v>
      </c>
      <c r="I3079" s="23">
        <f t="shared" si="351"/>
        <v>12405</v>
      </c>
      <c r="J3079" s="71" t="s">
        <v>420</v>
      </c>
      <c r="K3079" s="70">
        <f t="shared" si="352"/>
        <v>1219</v>
      </c>
      <c r="L3079" s="34" t="s">
        <v>104</v>
      </c>
      <c r="N3079" s="34" t="s">
        <v>349</v>
      </c>
    </row>
    <row r="3080" spans="1:14" ht="15" hidden="1" customHeight="1" outlineLevel="2" x14ac:dyDescent="0.25">
      <c r="A3080" s="34"/>
      <c r="B3080" s="33" t="str">
        <f t="shared" si="347"/>
        <v>Current Demand- Circuit 52</v>
      </c>
      <c r="C3080" s="34">
        <f t="shared" si="353"/>
        <v>52</v>
      </c>
      <c r="D3080" s="28">
        <f t="shared" si="354"/>
        <v>6779</v>
      </c>
      <c r="E3080" s="27"/>
      <c r="F3080" s="29">
        <v>5243</v>
      </c>
      <c r="G3080" s="23" t="s">
        <v>144</v>
      </c>
      <c r="H3080" s="21">
        <f t="shared" si="350"/>
        <v>12406</v>
      </c>
      <c r="I3080" s="23">
        <f t="shared" si="351"/>
        <v>12407</v>
      </c>
      <c r="J3080" s="71" t="s">
        <v>420</v>
      </c>
      <c r="K3080" s="70">
        <f t="shared" si="352"/>
        <v>1220</v>
      </c>
      <c r="L3080" s="34" t="s">
        <v>104</v>
      </c>
      <c r="N3080" s="34" t="s">
        <v>349</v>
      </c>
    </row>
    <row r="3081" spans="1:14" ht="15" hidden="1" customHeight="1" outlineLevel="2" x14ac:dyDescent="0.25">
      <c r="A3081" s="34"/>
      <c r="B3081" s="33" t="str">
        <f t="shared" si="347"/>
        <v>Current Demand- Circuit 53</v>
      </c>
      <c r="C3081" s="34">
        <f t="shared" si="353"/>
        <v>53</v>
      </c>
      <c r="D3081" s="28">
        <f t="shared" si="354"/>
        <v>6780</v>
      </c>
      <c r="E3081" s="27"/>
      <c r="F3081" s="29">
        <v>5244</v>
      </c>
      <c r="G3081" s="23" t="s">
        <v>144</v>
      </c>
      <c r="H3081" s="21">
        <f t="shared" si="350"/>
        <v>12408</v>
      </c>
      <c r="I3081" s="23">
        <f t="shared" si="351"/>
        <v>12409</v>
      </c>
      <c r="J3081" s="71" t="s">
        <v>420</v>
      </c>
      <c r="K3081" s="70">
        <f t="shared" si="352"/>
        <v>1221</v>
      </c>
      <c r="L3081" s="34" t="s">
        <v>104</v>
      </c>
      <c r="N3081" s="34" t="s">
        <v>349</v>
      </c>
    </row>
    <row r="3082" spans="1:14" ht="15" hidden="1" customHeight="1" outlineLevel="2" x14ac:dyDescent="0.25">
      <c r="A3082" s="34"/>
      <c r="B3082" s="33" t="str">
        <f t="shared" si="347"/>
        <v>Current Demand- Circuit 54</v>
      </c>
      <c r="C3082" s="34">
        <f t="shared" si="353"/>
        <v>54</v>
      </c>
      <c r="D3082" s="28">
        <f t="shared" si="354"/>
        <v>6781</v>
      </c>
      <c r="E3082" s="27"/>
      <c r="F3082" s="29">
        <v>5245</v>
      </c>
      <c r="G3082" s="23" t="s">
        <v>144</v>
      </c>
      <c r="H3082" s="21">
        <f t="shared" si="350"/>
        <v>12410</v>
      </c>
      <c r="I3082" s="23">
        <f t="shared" si="351"/>
        <v>12411</v>
      </c>
      <c r="J3082" s="71" t="s">
        <v>420</v>
      </c>
      <c r="K3082" s="70">
        <f t="shared" si="352"/>
        <v>1222</v>
      </c>
      <c r="L3082" s="34" t="s">
        <v>104</v>
      </c>
      <c r="N3082" s="34" t="s">
        <v>349</v>
      </c>
    </row>
    <row r="3083" spans="1:14" ht="15" hidden="1" customHeight="1" outlineLevel="2" x14ac:dyDescent="0.25">
      <c r="A3083" s="34"/>
      <c r="B3083" s="33" t="str">
        <f t="shared" si="347"/>
        <v>Current Demand- Circuit 55</v>
      </c>
      <c r="C3083" s="34">
        <f t="shared" si="353"/>
        <v>55</v>
      </c>
      <c r="D3083" s="28">
        <f t="shared" si="354"/>
        <v>6782</v>
      </c>
      <c r="E3083" s="27"/>
      <c r="F3083" s="29">
        <v>5246</v>
      </c>
      <c r="G3083" s="23" t="s">
        <v>144</v>
      </c>
      <c r="H3083" s="21">
        <f t="shared" si="350"/>
        <v>12412</v>
      </c>
      <c r="I3083" s="23">
        <f t="shared" si="351"/>
        <v>12413</v>
      </c>
      <c r="J3083" s="71" t="s">
        <v>420</v>
      </c>
      <c r="K3083" s="70">
        <f t="shared" si="352"/>
        <v>1223</v>
      </c>
      <c r="L3083" s="34" t="s">
        <v>104</v>
      </c>
      <c r="N3083" s="34" t="s">
        <v>349</v>
      </c>
    </row>
    <row r="3084" spans="1:14" ht="15" hidden="1" customHeight="1" outlineLevel="2" x14ac:dyDescent="0.25">
      <c r="A3084" s="34"/>
      <c r="B3084" s="33" t="str">
        <f t="shared" si="347"/>
        <v>Current Demand- Circuit 56</v>
      </c>
      <c r="C3084" s="34">
        <f t="shared" si="353"/>
        <v>56</v>
      </c>
      <c r="D3084" s="28">
        <f t="shared" si="354"/>
        <v>6783</v>
      </c>
      <c r="E3084" s="27"/>
      <c r="F3084" s="29">
        <v>5247</v>
      </c>
      <c r="G3084" s="23" t="s">
        <v>144</v>
      </c>
      <c r="H3084" s="21">
        <f t="shared" si="350"/>
        <v>12414</v>
      </c>
      <c r="I3084" s="23">
        <f t="shared" si="351"/>
        <v>12415</v>
      </c>
      <c r="J3084" s="71" t="s">
        <v>420</v>
      </c>
      <c r="K3084" s="70">
        <f t="shared" si="352"/>
        <v>1224</v>
      </c>
      <c r="L3084" s="34" t="s">
        <v>104</v>
      </c>
      <c r="N3084" s="34" t="s">
        <v>349</v>
      </c>
    </row>
    <row r="3085" spans="1:14" ht="15" hidden="1" customHeight="1" outlineLevel="2" x14ac:dyDescent="0.25">
      <c r="A3085" s="34"/>
      <c r="B3085" s="33" t="str">
        <f t="shared" si="347"/>
        <v>Current Demand- Circuit 57</v>
      </c>
      <c r="C3085" s="34">
        <f t="shared" si="353"/>
        <v>57</v>
      </c>
      <c r="D3085" s="28">
        <f t="shared" si="354"/>
        <v>6784</v>
      </c>
      <c r="E3085" s="27"/>
      <c r="F3085" s="29">
        <v>5248</v>
      </c>
      <c r="G3085" s="23" t="s">
        <v>144</v>
      </c>
      <c r="H3085" s="21">
        <f t="shared" si="350"/>
        <v>12416</v>
      </c>
      <c r="I3085" s="23">
        <f t="shared" si="351"/>
        <v>12417</v>
      </c>
      <c r="J3085" s="71" t="s">
        <v>420</v>
      </c>
      <c r="K3085" s="70">
        <f t="shared" si="352"/>
        <v>1225</v>
      </c>
      <c r="L3085" s="34" t="s">
        <v>104</v>
      </c>
      <c r="N3085" s="34" t="s">
        <v>349</v>
      </c>
    </row>
    <row r="3086" spans="1:14" ht="15" hidden="1" customHeight="1" outlineLevel="2" x14ac:dyDescent="0.25">
      <c r="A3086" s="34"/>
      <c r="B3086" s="33" t="str">
        <f t="shared" si="347"/>
        <v>Current Demand- Circuit 58</v>
      </c>
      <c r="C3086" s="34">
        <f t="shared" si="353"/>
        <v>58</v>
      </c>
      <c r="D3086" s="28">
        <f t="shared" si="354"/>
        <v>6785</v>
      </c>
      <c r="E3086" s="27"/>
      <c r="F3086" s="29">
        <v>5249</v>
      </c>
      <c r="G3086" s="23" t="s">
        <v>144</v>
      </c>
      <c r="H3086" s="21">
        <f t="shared" si="350"/>
        <v>12418</v>
      </c>
      <c r="I3086" s="23">
        <f t="shared" si="351"/>
        <v>12419</v>
      </c>
      <c r="J3086" s="71" t="s">
        <v>420</v>
      </c>
      <c r="K3086" s="70">
        <f t="shared" si="352"/>
        <v>1226</v>
      </c>
      <c r="L3086" s="34" t="s">
        <v>104</v>
      </c>
      <c r="N3086" s="34" t="s">
        <v>349</v>
      </c>
    </row>
    <row r="3087" spans="1:14" ht="15" hidden="1" customHeight="1" outlineLevel="2" x14ac:dyDescent="0.25">
      <c r="A3087" s="34"/>
      <c r="B3087" s="33" t="str">
        <f t="shared" si="347"/>
        <v>Current Demand- Circuit 59</v>
      </c>
      <c r="C3087" s="34">
        <f t="shared" si="353"/>
        <v>59</v>
      </c>
      <c r="D3087" s="28">
        <f t="shared" si="354"/>
        <v>6786</v>
      </c>
      <c r="E3087" s="27"/>
      <c r="F3087" s="29">
        <v>5250</v>
      </c>
      <c r="G3087" s="23" t="s">
        <v>144</v>
      </c>
      <c r="H3087" s="21">
        <f t="shared" si="350"/>
        <v>12420</v>
      </c>
      <c r="I3087" s="23">
        <f t="shared" si="351"/>
        <v>12421</v>
      </c>
      <c r="J3087" s="71" t="s">
        <v>420</v>
      </c>
      <c r="K3087" s="70">
        <f t="shared" si="352"/>
        <v>1227</v>
      </c>
      <c r="L3087" s="34" t="s">
        <v>104</v>
      </c>
      <c r="N3087" s="34" t="s">
        <v>349</v>
      </c>
    </row>
    <row r="3088" spans="1:14" ht="15" hidden="1" customHeight="1" outlineLevel="2" x14ac:dyDescent="0.25">
      <c r="A3088" s="34"/>
      <c r="B3088" s="33" t="str">
        <f t="shared" si="347"/>
        <v>Current Demand- Circuit 60</v>
      </c>
      <c r="C3088" s="34">
        <f t="shared" si="353"/>
        <v>60</v>
      </c>
      <c r="D3088" s="28">
        <f t="shared" si="354"/>
        <v>6787</v>
      </c>
      <c r="E3088" s="27"/>
      <c r="F3088" s="29">
        <v>5251</v>
      </c>
      <c r="G3088" s="23" t="s">
        <v>144</v>
      </c>
      <c r="H3088" s="21">
        <f t="shared" si="350"/>
        <v>12422</v>
      </c>
      <c r="I3088" s="23">
        <f t="shared" si="351"/>
        <v>12423</v>
      </c>
      <c r="J3088" s="71" t="s">
        <v>420</v>
      </c>
      <c r="K3088" s="70">
        <f t="shared" si="352"/>
        <v>1228</v>
      </c>
      <c r="L3088" s="34" t="s">
        <v>104</v>
      </c>
      <c r="N3088" s="34" t="s">
        <v>349</v>
      </c>
    </row>
    <row r="3089" spans="1:14" ht="15" hidden="1" customHeight="1" outlineLevel="2" x14ac:dyDescent="0.25">
      <c r="A3089" s="34"/>
      <c r="B3089" s="33" t="str">
        <f t="shared" si="347"/>
        <v>Current Demand- Circuit 61</v>
      </c>
      <c r="C3089" s="34">
        <f t="shared" si="353"/>
        <v>61</v>
      </c>
      <c r="D3089" s="28">
        <f t="shared" si="354"/>
        <v>6788</v>
      </c>
      <c r="E3089" s="27"/>
      <c r="F3089" s="29">
        <v>5252</v>
      </c>
      <c r="G3089" s="23" t="s">
        <v>144</v>
      </c>
      <c r="H3089" s="21">
        <f t="shared" si="350"/>
        <v>12424</v>
      </c>
      <c r="I3089" s="23">
        <f t="shared" si="351"/>
        <v>12425</v>
      </c>
      <c r="J3089" s="71" t="s">
        <v>420</v>
      </c>
      <c r="K3089" s="70">
        <f t="shared" si="352"/>
        <v>1229</v>
      </c>
      <c r="L3089" s="34" t="s">
        <v>104</v>
      </c>
      <c r="N3089" s="34" t="s">
        <v>349</v>
      </c>
    </row>
    <row r="3090" spans="1:14" ht="15" hidden="1" customHeight="1" outlineLevel="2" x14ac:dyDescent="0.25">
      <c r="A3090" s="34"/>
      <c r="B3090" s="33" t="str">
        <f t="shared" si="347"/>
        <v>Current Demand- Circuit 62</v>
      </c>
      <c r="C3090" s="34">
        <f t="shared" si="353"/>
        <v>62</v>
      </c>
      <c r="D3090" s="28">
        <f t="shared" si="354"/>
        <v>6789</v>
      </c>
      <c r="E3090" s="27"/>
      <c r="F3090" s="29">
        <v>5253</v>
      </c>
      <c r="G3090" s="23" t="s">
        <v>144</v>
      </c>
      <c r="H3090" s="21">
        <f t="shared" si="350"/>
        <v>12426</v>
      </c>
      <c r="I3090" s="23">
        <f t="shared" si="351"/>
        <v>12427</v>
      </c>
      <c r="J3090" s="71" t="s">
        <v>420</v>
      </c>
      <c r="K3090" s="70">
        <f t="shared" si="352"/>
        <v>1230</v>
      </c>
      <c r="L3090" s="34" t="s">
        <v>104</v>
      </c>
      <c r="N3090" s="34" t="s">
        <v>349</v>
      </c>
    </row>
    <row r="3091" spans="1:14" ht="15" hidden="1" customHeight="1" outlineLevel="2" x14ac:dyDescent="0.25">
      <c r="A3091" s="34"/>
      <c r="B3091" s="33" t="str">
        <f t="shared" si="347"/>
        <v>Current Demand- Circuit 63</v>
      </c>
      <c r="C3091" s="34">
        <f t="shared" si="353"/>
        <v>63</v>
      </c>
      <c r="D3091" s="28">
        <f t="shared" si="354"/>
        <v>6790</v>
      </c>
      <c r="E3091" s="27"/>
      <c r="F3091" s="29">
        <v>5254</v>
      </c>
      <c r="G3091" s="23" t="s">
        <v>144</v>
      </c>
      <c r="H3091" s="21">
        <f t="shared" si="350"/>
        <v>12428</v>
      </c>
      <c r="I3091" s="23">
        <f t="shared" si="351"/>
        <v>12429</v>
      </c>
      <c r="J3091" s="71" t="s">
        <v>420</v>
      </c>
      <c r="K3091" s="70">
        <f t="shared" si="352"/>
        <v>1231</v>
      </c>
      <c r="L3091" s="34" t="s">
        <v>104</v>
      </c>
      <c r="N3091" s="34" t="s">
        <v>349</v>
      </c>
    </row>
    <row r="3092" spans="1:14" ht="15" hidden="1" customHeight="1" outlineLevel="2" x14ac:dyDescent="0.25">
      <c r="A3092" s="34"/>
      <c r="B3092" s="33" t="str">
        <f t="shared" si="347"/>
        <v>Current Demand- Circuit 64</v>
      </c>
      <c r="C3092" s="34">
        <f t="shared" si="353"/>
        <v>64</v>
      </c>
      <c r="D3092" s="28">
        <f t="shared" si="354"/>
        <v>6791</v>
      </c>
      <c r="E3092" s="27"/>
      <c r="F3092" s="29">
        <v>5255</v>
      </c>
      <c r="G3092" s="23" t="s">
        <v>144</v>
      </c>
      <c r="H3092" s="21">
        <f t="shared" si="350"/>
        <v>12430</v>
      </c>
      <c r="I3092" s="23">
        <f t="shared" si="351"/>
        <v>12431</v>
      </c>
      <c r="J3092" s="71" t="s">
        <v>420</v>
      </c>
      <c r="K3092" s="70">
        <f t="shared" si="352"/>
        <v>1232</v>
      </c>
      <c r="L3092" s="34" t="s">
        <v>104</v>
      </c>
      <c r="N3092" s="34" t="s">
        <v>349</v>
      </c>
    </row>
    <row r="3093" spans="1:14" ht="15" hidden="1" customHeight="1" outlineLevel="2" x14ac:dyDescent="0.25">
      <c r="A3093" s="34"/>
      <c r="B3093" s="33" t="str">
        <f t="shared" si="347"/>
        <v>Current Demand- Circuit 65</v>
      </c>
      <c r="C3093" s="34">
        <f t="shared" si="353"/>
        <v>65</v>
      </c>
      <c r="D3093" s="28">
        <f t="shared" si="354"/>
        <v>6792</v>
      </c>
      <c r="E3093" s="27"/>
      <c r="F3093" s="29">
        <v>5256</v>
      </c>
      <c r="G3093" s="23" t="s">
        <v>144</v>
      </c>
      <c r="H3093" s="21">
        <f t="shared" si="350"/>
        <v>12432</v>
      </c>
      <c r="I3093" s="23">
        <f t="shared" si="351"/>
        <v>12433</v>
      </c>
      <c r="J3093" s="71" t="s">
        <v>420</v>
      </c>
      <c r="K3093" s="70">
        <f t="shared" si="352"/>
        <v>1233</v>
      </c>
      <c r="L3093" s="34" t="s">
        <v>104</v>
      </c>
      <c r="N3093" s="34" t="s">
        <v>349</v>
      </c>
    </row>
    <row r="3094" spans="1:14" ht="15" hidden="1" customHeight="1" outlineLevel="2" x14ac:dyDescent="0.25">
      <c r="A3094" s="34"/>
      <c r="B3094" s="33" t="str">
        <f t="shared" ref="B3094:B3124" si="355">CONCATENATE("Current Demand- Circuit ",C3094)</f>
        <v>Current Demand- Circuit 66</v>
      </c>
      <c r="C3094" s="34">
        <f t="shared" ref="C3094:C3124" si="356">C3093+1</f>
        <v>66</v>
      </c>
      <c r="D3094" s="28">
        <f t="shared" ref="D3094:D3124" si="357">D3093+1</f>
        <v>6793</v>
      </c>
      <c r="E3094" s="27"/>
      <c r="F3094" s="29">
        <v>5257</v>
      </c>
      <c r="G3094" s="23" t="s">
        <v>144</v>
      </c>
      <c r="H3094" s="21">
        <f t="shared" si="350"/>
        <v>12434</v>
      </c>
      <c r="I3094" s="23">
        <f t="shared" si="351"/>
        <v>12435</v>
      </c>
      <c r="J3094" s="71" t="s">
        <v>420</v>
      </c>
      <c r="K3094" s="70">
        <f t="shared" si="352"/>
        <v>1234</v>
      </c>
      <c r="L3094" s="34" t="s">
        <v>104</v>
      </c>
      <c r="N3094" s="34" t="s">
        <v>349</v>
      </c>
    </row>
    <row r="3095" spans="1:14" ht="15" hidden="1" customHeight="1" outlineLevel="2" x14ac:dyDescent="0.25">
      <c r="A3095" s="34"/>
      <c r="B3095" s="33" t="str">
        <f t="shared" si="355"/>
        <v>Current Demand- Circuit 67</v>
      </c>
      <c r="C3095" s="34">
        <f t="shared" si="356"/>
        <v>67</v>
      </c>
      <c r="D3095" s="28">
        <f t="shared" si="357"/>
        <v>6794</v>
      </c>
      <c r="E3095" s="27"/>
      <c r="F3095" s="29">
        <v>5258</v>
      </c>
      <c r="G3095" s="23" t="s">
        <v>144</v>
      </c>
      <c r="H3095" s="21">
        <f t="shared" ref="H3095:H3124" si="358">I3094+1</f>
        <v>12436</v>
      </c>
      <c r="I3095" s="23">
        <f t="shared" ref="I3095:I3124" si="359">+H3095+1</f>
        <v>12437</v>
      </c>
      <c r="J3095" s="71" t="s">
        <v>420</v>
      </c>
      <c r="K3095" s="70">
        <f t="shared" ref="K3095:K3124" si="360">K3094+1</f>
        <v>1235</v>
      </c>
      <c r="L3095" s="34" t="s">
        <v>104</v>
      </c>
      <c r="N3095" s="34" t="s">
        <v>349</v>
      </c>
    </row>
    <row r="3096" spans="1:14" ht="15" hidden="1" customHeight="1" outlineLevel="2" x14ac:dyDescent="0.25">
      <c r="A3096" s="34"/>
      <c r="B3096" s="33" t="str">
        <f t="shared" si="355"/>
        <v>Current Demand- Circuit 68</v>
      </c>
      <c r="C3096" s="34">
        <f t="shared" si="356"/>
        <v>68</v>
      </c>
      <c r="D3096" s="28">
        <f t="shared" si="357"/>
        <v>6795</v>
      </c>
      <c r="E3096" s="27"/>
      <c r="F3096" s="29">
        <v>5259</v>
      </c>
      <c r="G3096" s="23" t="s">
        <v>144</v>
      </c>
      <c r="H3096" s="21">
        <f t="shared" si="358"/>
        <v>12438</v>
      </c>
      <c r="I3096" s="23">
        <f t="shared" si="359"/>
        <v>12439</v>
      </c>
      <c r="J3096" s="71" t="s">
        <v>420</v>
      </c>
      <c r="K3096" s="70">
        <f t="shared" si="360"/>
        <v>1236</v>
      </c>
      <c r="L3096" s="34" t="s">
        <v>104</v>
      </c>
      <c r="N3096" s="34" t="s">
        <v>349</v>
      </c>
    </row>
    <row r="3097" spans="1:14" ht="15" hidden="1" customHeight="1" outlineLevel="2" x14ac:dyDescent="0.25">
      <c r="A3097" s="34"/>
      <c r="B3097" s="33" t="str">
        <f t="shared" si="355"/>
        <v>Current Demand- Circuit 69</v>
      </c>
      <c r="C3097" s="34">
        <f t="shared" si="356"/>
        <v>69</v>
      </c>
      <c r="D3097" s="28">
        <f t="shared" si="357"/>
        <v>6796</v>
      </c>
      <c r="E3097" s="27"/>
      <c r="F3097" s="29">
        <v>5260</v>
      </c>
      <c r="G3097" s="23" t="s">
        <v>144</v>
      </c>
      <c r="H3097" s="21">
        <f t="shared" si="358"/>
        <v>12440</v>
      </c>
      <c r="I3097" s="23">
        <f t="shared" si="359"/>
        <v>12441</v>
      </c>
      <c r="J3097" s="71" t="s">
        <v>420</v>
      </c>
      <c r="K3097" s="70">
        <f t="shared" si="360"/>
        <v>1237</v>
      </c>
      <c r="L3097" s="34" t="s">
        <v>104</v>
      </c>
      <c r="N3097" s="34" t="s">
        <v>349</v>
      </c>
    </row>
    <row r="3098" spans="1:14" ht="15" hidden="1" customHeight="1" outlineLevel="2" x14ac:dyDescent="0.25">
      <c r="A3098" s="34"/>
      <c r="B3098" s="33" t="str">
        <f t="shared" si="355"/>
        <v>Current Demand- Circuit 70</v>
      </c>
      <c r="C3098" s="34">
        <f t="shared" si="356"/>
        <v>70</v>
      </c>
      <c r="D3098" s="28">
        <f t="shared" si="357"/>
        <v>6797</v>
      </c>
      <c r="E3098" s="27"/>
      <c r="F3098" s="29">
        <v>5261</v>
      </c>
      <c r="G3098" s="23" t="s">
        <v>144</v>
      </c>
      <c r="H3098" s="21">
        <f t="shared" si="358"/>
        <v>12442</v>
      </c>
      <c r="I3098" s="23">
        <f t="shared" si="359"/>
        <v>12443</v>
      </c>
      <c r="J3098" s="71" t="s">
        <v>420</v>
      </c>
      <c r="K3098" s="70">
        <f t="shared" si="360"/>
        <v>1238</v>
      </c>
      <c r="L3098" s="34" t="s">
        <v>104</v>
      </c>
      <c r="N3098" s="34" t="s">
        <v>349</v>
      </c>
    </row>
    <row r="3099" spans="1:14" ht="15" hidden="1" customHeight="1" outlineLevel="2" x14ac:dyDescent="0.25">
      <c r="A3099" s="34"/>
      <c r="B3099" s="33" t="str">
        <f t="shared" si="355"/>
        <v>Current Demand- Circuit 71</v>
      </c>
      <c r="C3099" s="34">
        <f t="shared" si="356"/>
        <v>71</v>
      </c>
      <c r="D3099" s="28">
        <f t="shared" si="357"/>
        <v>6798</v>
      </c>
      <c r="E3099" s="27"/>
      <c r="F3099" s="29">
        <v>5262</v>
      </c>
      <c r="G3099" s="23" t="s">
        <v>144</v>
      </c>
      <c r="H3099" s="21">
        <f t="shared" si="358"/>
        <v>12444</v>
      </c>
      <c r="I3099" s="23">
        <f t="shared" si="359"/>
        <v>12445</v>
      </c>
      <c r="J3099" s="71" t="s">
        <v>420</v>
      </c>
      <c r="K3099" s="70">
        <f t="shared" si="360"/>
        <v>1239</v>
      </c>
      <c r="L3099" s="34" t="s">
        <v>104</v>
      </c>
      <c r="N3099" s="34" t="s">
        <v>349</v>
      </c>
    </row>
    <row r="3100" spans="1:14" ht="15" hidden="1" customHeight="1" outlineLevel="2" x14ac:dyDescent="0.25">
      <c r="A3100" s="34"/>
      <c r="B3100" s="33" t="str">
        <f t="shared" si="355"/>
        <v>Current Demand- Circuit 72</v>
      </c>
      <c r="C3100" s="34">
        <f t="shared" si="356"/>
        <v>72</v>
      </c>
      <c r="D3100" s="28">
        <f t="shared" si="357"/>
        <v>6799</v>
      </c>
      <c r="E3100" s="27"/>
      <c r="F3100" s="29">
        <v>5263</v>
      </c>
      <c r="G3100" s="23" t="s">
        <v>144</v>
      </c>
      <c r="H3100" s="21">
        <f t="shared" si="358"/>
        <v>12446</v>
      </c>
      <c r="I3100" s="23">
        <f t="shared" si="359"/>
        <v>12447</v>
      </c>
      <c r="J3100" s="71" t="s">
        <v>420</v>
      </c>
      <c r="K3100" s="70">
        <f t="shared" si="360"/>
        <v>1240</v>
      </c>
      <c r="L3100" s="34" t="s">
        <v>104</v>
      </c>
      <c r="N3100" s="34" t="s">
        <v>349</v>
      </c>
    </row>
    <row r="3101" spans="1:14" ht="15" hidden="1" customHeight="1" outlineLevel="2" x14ac:dyDescent="0.25">
      <c r="A3101" s="34"/>
      <c r="B3101" s="33" t="str">
        <f t="shared" si="355"/>
        <v>Current Demand- Circuit 73</v>
      </c>
      <c r="C3101" s="34">
        <f t="shared" si="356"/>
        <v>73</v>
      </c>
      <c r="D3101" s="28">
        <f t="shared" si="357"/>
        <v>6800</v>
      </c>
      <c r="E3101" s="27"/>
      <c r="F3101" s="29">
        <v>5264</v>
      </c>
      <c r="G3101" s="23" t="s">
        <v>144</v>
      </c>
      <c r="H3101" s="21">
        <f t="shared" si="358"/>
        <v>12448</v>
      </c>
      <c r="I3101" s="23">
        <f t="shared" si="359"/>
        <v>12449</v>
      </c>
      <c r="J3101" s="71" t="s">
        <v>420</v>
      </c>
      <c r="K3101" s="70">
        <f t="shared" si="360"/>
        <v>1241</v>
      </c>
      <c r="L3101" s="34" t="s">
        <v>104</v>
      </c>
      <c r="N3101" s="34" t="s">
        <v>349</v>
      </c>
    </row>
    <row r="3102" spans="1:14" ht="15" hidden="1" customHeight="1" outlineLevel="2" x14ac:dyDescent="0.25">
      <c r="A3102" s="34"/>
      <c r="B3102" s="33" t="str">
        <f t="shared" si="355"/>
        <v>Current Demand- Circuit 74</v>
      </c>
      <c r="C3102" s="34">
        <f t="shared" si="356"/>
        <v>74</v>
      </c>
      <c r="D3102" s="28">
        <f t="shared" si="357"/>
        <v>6801</v>
      </c>
      <c r="E3102" s="27"/>
      <c r="F3102" s="29">
        <v>5265</v>
      </c>
      <c r="G3102" s="23" t="s">
        <v>144</v>
      </c>
      <c r="H3102" s="21">
        <f t="shared" si="358"/>
        <v>12450</v>
      </c>
      <c r="I3102" s="23">
        <f t="shared" si="359"/>
        <v>12451</v>
      </c>
      <c r="J3102" s="71" t="s">
        <v>420</v>
      </c>
      <c r="K3102" s="70">
        <f t="shared" si="360"/>
        <v>1242</v>
      </c>
      <c r="L3102" s="34" t="s">
        <v>104</v>
      </c>
      <c r="N3102" s="34" t="s">
        <v>349</v>
      </c>
    </row>
    <row r="3103" spans="1:14" ht="15" hidden="1" customHeight="1" outlineLevel="2" x14ac:dyDescent="0.25">
      <c r="A3103" s="34"/>
      <c r="B3103" s="33" t="str">
        <f t="shared" si="355"/>
        <v>Current Demand- Circuit 75</v>
      </c>
      <c r="C3103" s="34">
        <f t="shared" si="356"/>
        <v>75</v>
      </c>
      <c r="D3103" s="28">
        <f t="shared" si="357"/>
        <v>6802</v>
      </c>
      <c r="E3103" s="27"/>
      <c r="F3103" s="29">
        <v>5266</v>
      </c>
      <c r="G3103" s="23" t="s">
        <v>144</v>
      </c>
      <c r="H3103" s="21">
        <f t="shared" si="358"/>
        <v>12452</v>
      </c>
      <c r="I3103" s="23">
        <f t="shared" si="359"/>
        <v>12453</v>
      </c>
      <c r="J3103" s="71" t="s">
        <v>420</v>
      </c>
      <c r="K3103" s="70">
        <f t="shared" si="360"/>
        <v>1243</v>
      </c>
      <c r="L3103" s="34" t="s">
        <v>104</v>
      </c>
      <c r="N3103" s="34" t="s">
        <v>349</v>
      </c>
    </row>
    <row r="3104" spans="1:14" ht="15" hidden="1" customHeight="1" outlineLevel="2" x14ac:dyDescent="0.25">
      <c r="A3104" s="34"/>
      <c r="B3104" s="33" t="str">
        <f t="shared" si="355"/>
        <v>Current Demand- Circuit 76</v>
      </c>
      <c r="C3104" s="34">
        <f t="shared" si="356"/>
        <v>76</v>
      </c>
      <c r="D3104" s="28">
        <f t="shared" si="357"/>
        <v>6803</v>
      </c>
      <c r="E3104" s="27"/>
      <c r="F3104" s="29">
        <v>5267</v>
      </c>
      <c r="G3104" s="23" t="s">
        <v>144</v>
      </c>
      <c r="H3104" s="21">
        <f t="shared" si="358"/>
        <v>12454</v>
      </c>
      <c r="I3104" s="23">
        <f t="shared" si="359"/>
        <v>12455</v>
      </c>
      <c r="J3104" s="71" t="s">
        <v>420</v>
      </c>
      <c r="K3104" s="70">
        <f t="shared" si="360"/>
        <v>1244</v>
      </c>
      <c r="L3104" s="34" t="s">
        <v>104</v>
      </c>
      <c r="N3104" s="34" t="s">
        <v>349</v>
      </c>
    </row>
    <row r="3105" spans="1:14" ht="15" hidden="1" customHeight="1" outlineLevel="2" x14ac:dyDescent="0.25">
      <c r="A3105" s="34"/>
      <c r="B3105" s="33" t="str">
        <f t="shared" si="355"/>
        <v>Current Demand- Circuit 77</v>
      </c>
      <c r="C3105" s="34">
        <f t="shared" si="356"/>
        <v>77</v>
      </c>
      <c r="D3105" s="28">
        <f t="shared" si="357"/>
        <v>6804</v>
      </c>
      <c r="E3105" s="27"/>
      <c r="F3105" s="29">
        <v>5268</v>
      </c>
      <c r="G3105" s="23" t="s">
        <v>144</v>
      </c>
      <c r="H3105" s="21">
        <f t="shared" si="358"/>
        <v>12456</v>
      </c>
      <c r="I3105" s="23">
        <f t="shared" si="359"/>
        <v>12457</v>
      </c>
      <c r="J3105" s="71" t="s">
        <v>420</v>
      </c>
      <c r="K3105" s="70">
        <f t="shared" si="360"/>
        <v>1245</v>
      </c>
      <c r="L3105" s="34" t="s">
        <v>104</v>
      </c>
      <c r="N3105" s="34" t="s">
        <v>349</v>
      </c>
    </row>
    <row r="3106" spans="1:14" ht="15" hidden="1" customHeight="1" outlineLevel="2" x14ac:dyDescent="0.25">
      <c r="A3106" s="34"/>
      <c r="B3106" s="33" t="str">
        <f t="shared" si="355"/>
        <v>Current Demand- Circuit 78</v>
      </c>
      <c r="C3106" s="34">
        <f t="shared" si="356"/>
        <v>78</v>
      </c>
      <c r="D3106" s="28">
        <f t="shared" si="357"/>
        <v>6805</v>
      </c>
      <c r="E3106" s="27"/>
      <c r="F3106" s="29">
        <v>5269</v>
      </c>
      <c r="G3106" s="23" t="s">
        <v>144</v>
      </c>
      <c r="H3106" s="21">
        <f t="shared" si="358"/>
        <v>12458</v>
      </c>
      <c r="I3106" s="23">
        <f t="shared" si="359"/>
        <v>12459</v>
      </c>
      <c r="J3106" s="71" t="s">
        <v>420</v>
      </c>
      <c r="K3106" s="70">
        <f t="shared" si="360"/>
        <v>1246</v>
      </c>
      <c r="L3106" s="34" t="s">
        <v>104</v>
      </c>
      <c r="N3106" s="34" t="s">
        <v>349</v>
      </c>
    </row>
    <row r="3107" spans="1:14" ht="15" hidden="1" customHeight="1" outlineLevel="2" x14ac:dyDescent="0.25">
      <c r="A3107" s="34"/>
      <c r="B3107" s="33" t="str">
        <f t="shared" si="355"/>
        <v>Current Demand- Circuit 79</v>
      </c>
      <c r="C3107" s="34">
        <f t="shared" si="356"/>
        <v>79</v>
      </c>
      <c r="D3107" s="28">
        <f t="shared" si="357"/>
        <v>6806</v>
      </c>
      <c r="E3107" s="27"/>
      <c r="F3107" s="29">
        <v>5270</v>
      </c>
      <c r="G3107" s="23" t="s">
        <v>144</v>
      </c>
      <c r="H3107" s="21">
        <f t="shared" si="358"/>
        <v>12460</v>
      </c>
      <c r="I3107" s="23">
        <f t="shared" si="359"/>
        <v>12461</v>
      </c>
      <c r="J3107" s="71" t="s">
        <v>420</v>
      </c>
      <c r="K3107" s="70">
        <f t="shared" si="360"/>
        <v>1247</v>
      </c>
      <c r="L3107" s="34" t="s">
        <v>104</v>
      </c>
      <c r="N3107" s="34" t="s">
        <v>349</v>
      </c>
    </row>
    <row r="3108" spans="1:14" ht="15" hidden="1" customHeight="1" outlineLevel="2" x14ac:dyDescent="0.25">
      <c r="A3108" s="34"/>
      <c r="B3108" s="33" t="str">
        <f t="shared" si="355"/>
        <v>Current Demand- Circuit 80</v>
      </c>
      <c r="C3108" s="34">
        <f t="shared" si="356"/>
        <v>80</v>
      </c>
      <c r="D3108" s="28">
        <f t="shared" si="357"/>
        <v>6807</v>
      </c>
      <c r="E3108" s="27"/>
      <c r="F3108" s="29">
        <v>5271</v>
      </c>
      <c r="G3108" s="23" t="s">
        <v>144</v>
      </c>
      <c r="H3108" s="21">
        <f t="shared" si="358"/>
        <v>12462</v>
      </c>
      <c r="I3108" s="23">
        <f t="shared" si="359"/>
        <v>12463</v>
      </c>
      <c r="J3108" s="71" t="s">
        <v>420</v>
      </c>
      <c r="K3108" s="70">
        <f t="shared" si="360"/>
        <v>1248</v>
      </c>
      <c r="L3108" s="34" t="s">
        <v>104</v>
      </c>
      <c r="N3108" s="34" t="s">
        <v>349</v>
      </c>
    </row>
    <row r="3109" spans="1:14" ht="15" hidden="1" customHeight="1" outlineLevel="2" x14ac:dyDescent="0.25">
      <c r="A3109" s="34"/>
      <c r="B3109" s="33" t="str">
        <f t="shared" si="355"/>
        <v>Current Demand- Circuit 81</v>
      </c>
      <c r="C3109" s="34">
        <f t="shared" si="356"/>
        <v>81</v>
      </c>
      <c r="D3109" s="28">
        <f t="shared" si="357"/>
        <v>6808</v>
      </c>
      <c r="E3109" s="27"/>
      <c r="F3109" s="29">
        <v>5272</v>
      </c>
      <c r="G3109" s="23" t="s">
        <v>144</v>
      </c>
      <c r="H3109" s="21">
        <f t="shared" si="358"/>
        <v>12464</v>
      </c>
      <c r="I3109" s="23">
        <f t="shared" si="359"/>
        <v>12465</v>
      </c>
      <c r="J3109" s="71" t="s">
        <v>420</v>
      </c>
      <c r="K3109" s="70">
        <f t="shared" si="360"/>
        <v>1249</v>
      </c>
      <c r="L3109" s="34" t="s">
        <v>104</v>
      </c>
      <c r="N3109" s="34" t="s">
        <v>349</v>
      </c>
    </row>
    <row r="3110" spans="1:14" ht="15" hidden="1" customHeight="1" outlineLevel="2" x14ac:dyDescent="0.25">
      <c r="A3110" s="34"/>
      <c r="B3110" s="33" t="str">
        <f t="shared" si="355"/>
        <v>Current Demand- Circuit 82</v>
      </c>
      <c r="C3110" s="34">
        <f t="shared" si="356"/>
        <v>82</v>
      </c>
      <c r="D3110" s="28">
        <f t="shared" si="357"/>
        <v>6809</v>
      </c>
      <c r="E3110" s="27"/>
      <c r="F3110" s="29">
        <v>5273</v>
      </c>
      <c r="G3110" s="23" t="s">
        <v>144</v>
      </c>
      <c r="H3110" s="21">
        <f t="shared" si="358"/>
        <v>12466</v>
      </c>
      <c r="I3110" s="23">
        <f t="shared" si="359"/>
        <v>12467</v>
      </c>
      <c r="J3110" s="71" t="s">
        <v>420</v>
      </c>
      <c r="K3110" s="70">
        <f t="shared" si="360"/>
        <v>1250</v>
      </c>
      <c r="L3110" s="34" t="s">
        <v>104</v>
      </c>
      <c r="N3110" s="34" t="s">
        <v>349</v>
      </c>
    </row>
    <row r="3111" spans="1:14" ht="15" hidden="1" customHeight="1" outlineLevel="2" x14ac:dyDescent="0.25">
      <c r="A3111" s="34"/>
      <c r="B3111" s="33" t="str">
        <f t="shared" si="355"/>
        <v>Current Demand- Circuit 83</v>
      </c>
      <c r="C3111" s="34">
        <f t="shared" si="356"/>
        <v>83</v>
      </c>
      <c r="D3111" s="28">
        <f t="shared" si="357"/>
        <v>6810</v>
      </c>
      <c r="E3111" s="27"/>
      <c r="F3111" s="29">
        <v>5274</v>
      </c>
      <c r="G3111" s="23" t="s">
        <v>144</v>
      </c>
      <c r="H3111" s="21">
        <f t="shared" si="358"/>
        <v>12468</v>
      </c>
      <c r="I3111" s="23">
        <f t="shared" si="359"/>
        <v>12469</v>
      </c>
      <c r="J3111" s="71" t="s">
        <v>420</v>
      </c>
      <c r="K3111" s="70">
        <f t="shared" si="360"/>
        <v>1251</v>
      </c>
      <c r="L3111" s="34" t="s">
        <v>104</v>
      </c>
      <c r="N3111" s="34" t="s">
        <v>349</v>
      </c>
    </row>
    <row r="3112" spans="1:14" ht="15" hidden="1" customHeight="1" outlineLevel="2" x14ac:dyDescent="0.25">
      <c r="A3112" s="34"/>
      <c r="B3112" s="33" t="str">
        <f t="shared" si="355"/>
        <v>Current Demand- Circuit 84</v>
      </c>
      <c r="C3112" s="34">
        <f t="shared" si="356"/>
        <v>84</v>
      </c>
      <c r="D3112" s="28">
        <f t="shared" si="357"/>
        <v>6811</v>
      </c>
      <c r="E3112" s="27"/>
      <c r="F3112" s="29">
        <v>5275</v>
      </c>
      <c r="G3112" s="23" t="s">
        <v>144</v>
      </c>
      <c r="H3112" s="21">
        <f t="shared" si="358"/>
        <v>12470</v>
      </c>
      <c r="I3112" s="23">
        <f t="shared" si="359"/>
        <v>12471</v>
      </c>
      <c r="J3112" s="71" t="s">
        <v>420</v>
      </c>
      <c r="K3112" s="70">
        <f t="shared" si="360"/>
        <v>1252</v>
      </c>
      <c r="L3112" s="34" t="s">
        <v>104</v>
      </c>
      <c r="N3112" s="34" t="s">
        <v>349</v>
      </c>
    </row>
    <row r="3113" spans="1:14" ht="15" hidden="1" customHeight="1" outlineLevel="2" x14ac:dyDescent="0.25">
      <c r="A3113" s="34"/>
      <c r="B3113" s="33" t="str">
        <f t="shared" si="355"/>
        <v>Current Demand- Circuit 85</v>
      </c>
      <c r="C3113" s="34">
        <f t="shared" si="356"/>
        <v>85</v>
      </c>
      <c r="D3113" s="28">
        <f t="shared" si="357"/>
        <v>6812</v>
      </c>
      <c r="E3113" s="27"/>
      <c r="F3113" s="29">
        <v>5276</v>
      </c>
      <c r="G3113" s="23" t="s">
        <v>144</v>
      </c>
      <c r="H3113" s="21">
        <f t="shared" si="358"/>
        <v>12472</v>
      </c>
      <c r="I3113" s="23">
        <f t="shared" si="359"/>
        <v>12473</v>
      </c>
      <c r="J3113" s="71" t="s">
        <v>420</v>
      </c>
      <c r="K3113" s="70">
        <f t="shared" si="360"/>
        <v>1253</v>
      </c>
      <c r="L3113" s="34" t="s">
        <v>104</v>
      </c>
      <c r="N3113" s="34" t="s">
        <v>349</v>
      </c>
    </row>
    <row r="3114" spans="1:14" ht="15" hidden="1" customHeight="1" outlineLevel="2" x14ac:dyDescent="0.25">
      <c r="A3114" s="34"/>
      <c r="B3114" s="33" t="str">
        <f t="shared" si="355"/>
        <v>Current Demand- Circuit 86</v>
      </c>
      <c r="C3114" s="34">
        <f t="shared" si="356"/>
        <v>86</v>
      </c>
      <c r="D3114" s="28">
        <f t="shared" si="357"/>
        <v>6813</v>
      </c>
      <c r="E3114" s="27"/>
      <c r="F3114" s="29">
        <v>5277</v>
      </c>
      <c r="G3114" s="23" t="s">
        <v>144</v>
      </c>
      <c r="H3114" s="21">
        <f t="shared" si="358"/>
        <v>12474</v>
      </c>
      <c r="I3114" s="23">
        <f t="shared" si="359"/>
        <v>12475</v>
      </c>
      <c r="J3114" s="71" t="s">
        <v>420</v>
      </c>
      <c r="K3114" s="70">
        <f t="shared" si="360"/>
        <v>1254</v>
      </c>
      <c r="L3114" s="34" t="s">
        <v>104</v>
      </c>
      <c r="N3114" s="34" t="s">
        <v>349</v>
      </c>
    </row>
    <row r="3115" spans="1:14" ht="15" hidden="1" customHeight="1" outlineLevel="2" x14ac:dyDescent="0.25">
      <c r="A3115" s="34"/>
      <c r="B3115" s="33" t="str">
        <f t="shared" si="355"/>
        <v>Current Demand- Circuit 87</v>
      </c>
      <c r="C3115" s="34">
        <f t="shared" si="356"/>
        <v>87</v>
      </c>
      <c r="D3115" s="28">
        <f t="shared" si="357"/>
        <v>6814</v>
      </c>
      <c r="E3115" s="27"/>
      <c r="F3115" s="29">
        <v>5278</v>
      </c>
      <c r="G3115" s="23" t="s">
        <v>144</v>
      </c>
      <c r="H3115" s="21">
        <f t="shared" si="358"/>
        <v>12476</v>
      </c>
      <c r="I3115" s="23">
        <f t="shared" si="359"/>
        <v>12477</v>
      </c>
      <c r="J3115" s="71" t="s">
        <v>420</v>
      </c>
      <c r="K3115" s="70">
        <f t="shared" si="360"/>
        <v>1255</v>
      </c>
      <c r="L3115" s="34" t="s">
        <v>104</v>
      </c>
      <c r="N3115" s="34" t="s">
        <v>349</v>
      </c>
    </row>
    <row r="3116" spans="1:14" ht="15" hidden="1" customHeight="1" outlineLevel="2" x14ac:dyDescent="0.25">
      <c r="A3116" s="34"/>
      <c r="B3116" s="33" t="str">
        <f t="shared" si="355"/>
        <v>Current Demand- Circuit 88</v>
      </c>
      <c r="C3116" s="34">
        <f t="shared" si="356"/>
        <v>88</v>
      </c>
      <c r="D3116" s="28">
        <f t="shared" si="357"/>
        <v>6815</v>
      </c>
      <c r="E3116" s="27"/>
      <c r="F3116" s="29">
        <v>5279</v>
      </c>
      <c r="G3116" s="23" t="s">
        <v>144</v>
      </c>
      <c r="H3116" s="21">
        <f t="shared" si="358"/>
        <v>12478</v>
      </c>
      <c r="I3116" s="23">
        <f t="shared" si="359"/>
        <v>12479</v>
      </c>
      <c r="J3116" s="71" t="s">
        <v>420</v>
      </c>
      <c r="K3116" s="70">
        <f t="shared" si="360"/>
        <v>1256</v>
      </c>
      <c r="L3116" s="34" t="s">
        <v>104</v>
      </c>
      <c r="N3116" s="34" t="s">
        <v>349</v>
      </c>
    </row>
    <row r="3117" spans="1:14" ht="15" hidden="1" customHeight="1" outlineLevel="2" x14ac:dyDescent="0.25">
      <c r="A3117" s="34"/>
      <c r="B3117" s="33" t="str">
        <f t="shared" si="355"/>
        <v>Current Demand- Circuit 89</v>
      </c>
      <c r="C3117" s="34">
        <f t="shared" si="356"/>
        <v>89</v>
      </c>
      <c r="D3117" s="28">
        <f t="shared" si="357"/>
        <v>6816</v>
      </c>
      <c r="E3117" s="27"/>
      <c r="F3117" s="29">
        <v>5280</v>
      </c>
      <c r="G3117" s="23" t="s">
        <v>144</v>
      </c>
      <c r="H3117" s="21">
        <f t="shared" si="358"/>
        <v>12480</v>
      </c>
      <c r="I3117" s="23">
        <f t="shared" si="359"/>
        <v>12481</v>
      </c>
      <c r="J3117" s="71" t="s">
        <v>420</v>
      </c>
      <c r="K3117" s="70">
        <f t="shared" si="360"/>
        <v>1257</v>
      </c>
      <c r="L3117" s="34" t="s">
        <v>104</v>
      </c>
      <c r="N3117" s="34" t="s">
        <v>349</v>
      </c>
    </row>
    <row r="3118" spans="1:14" ht="15" hidden="1" customHeight="1" outlineLevel="2" x14ac:dyDescent="0.25">
      <c r="A3118" s="34"/>
      <c r="B3118" s="33" t="str">
        <f t="shared" si="355"/>
        <v>Current Demand- Circuit 90</v>
      </c>
      <c r="C3118" s="34">
        <f t="shared" si="356"/>
        <v>90</v>
      </c>
      <c r="D3118" s="28">
        <f t="shared" si="357"/>
        <v>6817</v>
      </c>
      <c r="E3118" s="27"/>
      <c r="F3118" s="29">
        <v>5281</v>
      </c>
      <c r="G3118" s="23" t="s">
        <v>144</v>
      </c>
      <c r="H3118" s="21">
        <f t="shared" si="358"/>
        <v>12482</v>
      </c>
      <c r="I3118" s="23">
        <f t="shared" si="359"/>
        <v>12483</v>
      </c>
      <c r="J3118" s="71" t="s">
        <v>420</v>
      </c>
      <c r="K3118" s="70">
        <f t="shared" si="360"/>
        <v>1258</v>
      </c>
      <c r="L3118" s="34" t="s">
        <v>104</v>
      </c>
      <c r="N3118" s="34" t="s">
        <v>349</v>
      </c>
    </row>
    <row r="3119" spans="1:14" ht="15" hidden="1" customHeight="1" outlineLevel="2" x14ac:dyDescent="0.25">
      <c r="A3119" s="34"/>
      <c r="B3119" s="33" t="str">
        <f t="shared" si="355"/>
        <v>Current Demand- Circuit 91</v>
      </c>
      <c r="C3119" s="34">
        <f t="shared" si="356"/>
        <v>91</v>
      </c>
      <c r="D3119" s="28">
        <f t="shared" si="357"/>
        <v>6818</v>
      </c>
      <c r="E3119" s="27"/>
      <c r="F3119" s="29">
        <v>5282</v>
      </c>
      <c r="G3119" s="23" t="s">
        <v>144</v>
      </c>
      <c r="H3119" s="21">
        <f t="shared" si="358"/>
        <v>12484</v>
      </c>
      <c r="I3119" s="23">
        <f t="shared" si="359"/>
        <v>12485</v>
      </c>
      <c r="J3119" s="71" t="s">
        <v>420</v>
      </c>
      <c r="K3119" s="70">
        <f t="shared" si="360"/>
        <v>1259</v>
      </c>
      <c r="L3119" s="34" t="s">
        <v>104</v>
      </c>
      <c r="N3119" s="34" t="s">
        <v>349</v>
      </c>
    </row>
    <row r="3120" spans="1:14" ht="15" hidden="1" customHeight="1" outlineLevel="2" x14ac:dyDescent="0.25">
      <c r="A3120" s="34"/>
      <c r="B3120" s="33" t="str">
        <f t="shared" si="355"/>
        <v>Current Demand- Circuit 92</v>
      </c>
      <c r="C3120" s="34">
        <f t="shared" si="356"/>
        <v>92</v>
      </c>
      <c r="D3120" s="28">
        <f t="shared" si="357"/>
        <v>6819</v>
      </c>
      <c r="E3120" s="27"/>
      <c r="F3120" s="29">
        <v>5283</v>
      </c>
      <c r="G3120" s="23" t="s">
        <v>144</v>
      </c>
      <c r="H3120" s="21">
        <f t="shared" si="358"/>
        <v>12486</v>
      </c>
      <c r="I3120" s="23">
        <f t="shared" si="359"/>
        <v>12487</v>
      </c>
      <c r="J3120" s="71" t="s">
        <v>420</v>
      </c>
      <c r="K3120" s="70">
        <f t="shared" si="360"/>
        <v>1260</v>
      </c>
      <c r="L3120" s="34" t="s">
        <v>104</v>
      </c>
      <c r="N3120" s="34" t="s">
        <v>349</v>
      </c>
    </row>
    <row r="3121" spans="1:16" ht="15" hidden="1" customHeight="1" outlineLevel="2" x14ac:dyDescent="0.25">
      <c r="A3121" s="34"/>
      <c r="B3121" s="33" t="str">
        <f t="shared" si="355"/>
        <v>Current Demand- Circuit 93</v>
      </c>
      <c r="C3121" s="34">
        <f t="shared" si="356"/>
        <v>93</v>
      </c>
      <c r="D3121" s="28">
        <f t="shared" si="357"/>
        <v>6820</v>
      </c>
      <c r="E3121" s="27"/>
      <c r="F3121" s="29">
        <v>5284</v>
      </c>
      <c r="G3121" s="23" t="s">
        <v>144</v>
      </c>
      <c r="H3121" s="21">
        <f t="shared" si="358"/>
        <v>12488</v>
      </c>
      <c r="I3121" s="23">
        <f t="shared" si="359"/>
        <v>12489</v>
      </c>
      <c r="J3121" s="71" t="s">
        <v>420</v>
      </c>
      <c r="K3121" s="70">
        <f t="shared" si="360"/>
        <v>1261</v>
      </c>
      <c r="L3121" s="34" t="s">
        <v>104</v>
      </c>
      <c r="N3121" s="34" t="s">
        <v>349</v>
      </c>
    </row>
    <row r="3122" spans="1:16" ht="15" hidden="1" customHeight="1" outlineLevel="2" x14ac:dyDescent="0.25">
      <c r="A3122" s="34"/>
      <c r="B3122" s="33" t="str">
        <f t="shared" si="355"/>
        <v>Current Demand- Circuit 94</v>
      </c>
      <c r="C3122" s="34">
        <f t="shared" si="356"/>
        <v>94</v>
      </c>
      <c r="D3122" s="28">
        <f t="shared" si="357"/>
        <v>6821</v>
      </c>
      <c r="E3122" s="27"/>
      <c r="F3122" s="29">
        <v>5285</v>
      </c>
      <c r="G3122" s="23" t="s">
        <v>144</v>
      </c>
      <c r="H3122" s="21">
        <f t="shared" si="358"/>
        <v>12490</v>
      </c>
      <c r="I3122" s="23">
        <f t="shared" si="359"/>
        <v>12491</v>
      </c>
      <c r="J3122" s="71" t="s">
        <v>420</v>
      </c>
      <c r="K3122" s="70">
        <f t="shared" si="360"/>
        <v>1262</v>
      </c>
      <c r="L3122" s="34" t="s">
        <v>104</v>
      </c>
      <c r="N3122" s="34" t="s">
        <v>349</v>
      </c>
    </row>
    <row r="3123" spans="1:16" ht="15" hidden="1" customHeight="1" outlineLevel="2" x14ac:dyDescent="0.25">
      <c r="A3123" s="34"/>
      <c r="B3123" s="33" t="str">
        <f t="shared" si="355"/>
        <v>Current Demand- Circuit 95</v>
      </c>
      <c r="C3123" s="34">
        <f t="shared" si="356"/>
        <v>95</v>
      </c>
      <c r="D3123" s="28">
        <f t="shared" si="357"/>
        <v>6822</v>
      </c>
      <c r="E3123" s="27"/>
      <c r="F3123" s="29">
        <v>5286</v>
      </c>
      <c r="G3123" s="23" t="s">
        <v>144</v>
      </c>
      <c r="H3123" s="21">
        <f t="shared" si="358"/>
        <v>12492</v>
      </c>
      <c r="I3123" s="23">
        <f t="shared" si="359"/>
        <v>12493</v>
      </c>
      <c r="J3123" s="71" t="s">
        <v>420</v>
      </c>
      <c r="K3123" s="70">
        <f t="shared" si="360"/>
        <v>1263</v>
      </c>
      <c r="L3123" s="34" t="s">
        <v>104</v>
      </c>
      <c r="N3123" s="34" t="s">
        <v>349</v>
      </c>
    </row>
    <row r="3124" spans="1:16" ht="15" hidden="1" customHeight="1" outlineLevel="2" x14ac:dyDescent="0.25">
      <c r="A3124" s="34"/>
      <c r="B3124" s="33" t="str">
        <f t="shared" si="355"/>
        <v>Current Demand- Circuit 96</v>
      </c>
      <c r="C3124" s="34">
        <f t="shared" si="356"/>
        <v>96</v>
      </c>
      <c r="D3124" s="28">
        <f t="shared" si="357"/>
        <v>6823</v>
      </c>
      <c r="E3124" s="27"/>
      <c r="F3124" s="29">
        <v>5287</v>
      </c>
      <c r="G3124" s="23" t="s">
        <v>144</v>
      </c>
      <c r="H3124" s="21">
        <f t="shared" si="358"/>
        <v>12494</v>
      </c>
      <c r="I3124" s="23">
        <f t="shared" si="359"/>
        <v>12495</v>
      </c>
      <c r="J3124" s="71" t="s">
        <v>420</v>
      </c>
      <c r="K3124" s="70">
        <f t="shared" si="360"/>
        <v>1264</v>
      </c>
      <c r="L3124" s="34" t="s">
        <v>104</v>
      </c>
      <c r="N3124" s="34" t="s">
        <v>349</v>
      </c>
    </row>
    <row r="3125" spans="1:16" ht="15" outlineLevel="1" collapsed="1" x14ac:dyDescent="0.25">
      <c r="A3125" s="34"/>
      <c r="D3125" s="28"/>
      <c r="E3125" s="27"/>
      <c r="F3125" s="29"/>
    </row>
    <row r="3126" spans="1:16" s="63" customFormat="1" outlineLevel="1" x14ac:dyDescent="0.25">
      <c r="A3126" s="65"/>
      <c r="B3126" s="33" t="s">
        <v>82</v>
      </c>
      <c r="C3126" s="33"/>
      <c r="D3126" s="28">
        <f>E3028+1</f>
        <v>6824</v>
      </c>
      <c r="E3126" s="27">
        <f>D3222</f>
        <v>6919</v>
      </c>
      <c r="F3126" s="29" t="s">
        <v>171</v>
      </c>
      <c r="G3126" s="23" t="s">
        <v>144</v>
      </c>
      <c r="H3126" s="21">
        <f>I3028+1</f>
        <v>12496</v>
      </c>
      <c r="I3126" s="23">
        <f>I3222</f>
        <v>12687</v>
      </c>
      <c r="J3126" s="71" t="s">
        <v>420</v>
      </c>
      <c r="K3126" s="70" t="s">
        <v>439</v>
      </c>
      <c r="L3126" s="34" t="s">
        <v>104</v>
      </c>
      <c r="M3126" s="34"/>
      <c r="N3126" s="34" t="s">
        <v>79</v>
      </c>
      <c r="O3126" s="34"/>
      <c r="P3126" s="33"/>
    </row>
    <row r="3127" spans="1:16" ht="15.75" hidden="1" customHeight="1" outlineLevel="2" x14ac:dyDescent="0.25">
      <c r="B3127" s="33" t="str">
        <f>CONCATENATE("kW Demand- Circuit ",C3127)</f>
        <v>kW Demand- Circuit 1</v>
      </c>
      <c r="C3127" s="34">
        <v>1</v>
      </c>
      <c r="D3127" s="28">
        <f>D3126</f>
        <v>6824</v>
      </c>
      <c r="E3127" s="27"/>
      <c r="F3127" s="29">
        <v>5096</v>
      </c>
      <c r="G3127" s="23" t="s">
        <v>144</v>
      </c>
      <c r="H3127" s="21">
        <f>H3126</f>
        <v>12496</v>
      </c>
      <c r="I3127" s="23">
        <f>+H3127+1</f>
        <v>12497</v>
      </c>
      <c r="J3127" s="71" t="s">
        <v>420</v>
      </c>
      <c r="K3127" s="70">
        <f>K3124+1</f>
        <v>1265</v>
      </c>
      <c r="L3127" s="34" t="s">
        <v>104</v>
      </c>
      <c r="N3127" s="34" t="s">
        <v>79</v>
      </c>
    </row>
    <row r="3128" spans="1:16" ht="15.75" hidden="1" customHeight="1" outlineLevel="2" x14ac:dyDescent="0.25">
      <c r="B3128" s="33" t="str">
        <f t="shared" ref="B3128:B3191" si="361">CONCATENATE("kW Demand- Circuit ",C3128)</f>
        <v>kW Demand- Circuit 2</v>
      </c>
      <c r="C3128" s="34">
        <f t="shared" ref="C3128:C3159" si="362">C3127+1</f>
        <v>2</v>
      </c>
      <c r="D3128" s="28">
        <f t="shared" ref="D3128:D3159" si="363">D3127+1</f>
        <v>6825</v>
      </c>
      <c r="E3128" s="27"/>
      <c r="F3128" s="29">
        <v>5097</v>
      </c>
      <c r="G3128" s="23" t="s">
        <v>144</v>
      </c>
      <c r="H3128" s="21">
        <f>I3127+1</f>
        <v>12498</v>
      </c>
      <c r="I3128" s="23">
        <f>+H3128+1</f>
        <v>12499</v>
      </c>
      <c r="J3128" s="71" t="s">
        <v>420</v>
      </c>
      <c r="K3128" s="70">
        <f>K3127+1</f>
        <v>1266</v>
      </c>
      <c r="L3128" s="34" t="s">
        <v>104</v>
      </c>
      <c r="N3128" s="34" t="s">
        <v>79</v>
      </c>
    </row>
    <row r="3129" spans="1:16" ht="15.75" hidden="1" customHeight="1" outlineLevel="2" x14ac:dyDescent="0.25">
      <c r="B3129" s="33" t="str">
        <f t="shared" si="361"/>
        <v>kW Demand- Circuit 3</v>
      </c>
      <c r="C3129" s="34">
        <f t="shared" si="362"/>
        <v>3</v>
      </c>
      <c r="D3129" s="28">
        <f t="shared" si="363"/>
        <v>6826</v>
      </c>
      <c r="E3129" s="27"/>
      <c r="F3129" s="29">
        <v>5098</v>
      </c>
      <c r="G3129" s="23" t="s">
        <v>144</v>
      </c>
      <c r="H3129" s="21">
        <f t="shared" ref="H3129:H3192" si="364">I3128+1</f>
        <v>12500</v>
      </c>
      <c r="I3129" s="23">
        <f t="shared" ref="I3129:I3192" si="365">+H3129+1</f>
        <v>12501</v>
      </c>
      <c r="J3129" s="71" t="s">
        <v>420</v>
      </c>
      <c r="K3129" s="70">
        <f t="shared" ref="K3129:K3192" si="366">K3128+1</f>
        <v>1267</v>
      </c>
      <c r="L3129" s="34" t="s">
        <v>104</v>
      </c>
      <c r="N3129" s="34" t="s">
        <v>79</v>
      </c>
    </row>
    <row r="3130" spans="1:16" ht="15.75" hidden="1" customHeight="1" outlineLevel="2" x14ac:dyDescent="0.25">
      <c r="B3130" s="33" t="str">
        <f t="shared" si="361"/>
        <v>kW Demand- Circuit 4</v>
      </c>
      <c r="C3130" s="34">
        <f t="shared" si="362"/>
        <v>4</v>
      </c>
      <c r="D3130" s="28">
        <f t="shared" si="363"/>
        <v>6827</v>
      </c>
      <c r="E3130" s="27"/>
      <c r="F3130" s="29">
        <v>5099</v>
      </c>
      <c r="G3130" s="23" t="s">
        <v>144</v>
      </c>
      <c r="H3130" s="21">
        <f t="shared" si="364"/>
        <v>12502</v>
      </c>
      <c r="I3130" s="23">
        <f t="shared" si="365"/>
        <v>12503</v>
      </c>
      <c r="J3130" s="71" t="s">
        <v>420</v>
      </c>
      <c r="K3130" s="70">
        <f t="shared" si="366"/>
        <v>1268</v>
      </c>
      <c r="L3130" s="34" t="s">
        <v>104</v>
      </c>
      <c r="N3130" s="34" t="s">
        <v>79</v>
      </c>
    </row>
    <row r="3131" spans="1:16" ht="15.75" hidden="1" customHeight="1" outlineLevel="2" x14ac:dyDescent="0.25">
      <c r="B3131" s="33" t="str">
        <f t="shared" si="361"/>
        <v>kW Demand- Circuit 5</v>
      </c>
      <c r="C3131" s="34">
        <f t="shared" si="362"/>
        <v>5</v>
      </c>
      <c r="D3131" s="28">
        <f t="shared" si="363"/>
        <v>6828</v>
      </c>
      <c r="E3131" s="27"/>
      <c r="F3131" s="29">
        <v>5100</v>
      </c>
      <c r="G3131" s="23" t="s">
        <v>144</v>
      </c>
      <c r="H3131" s="21">
        <f t="shared" si="364"/>
        <v>12504</v>
      </c>
      <c r="I3131" s="23">
        <f t="shared" si="365"/>
        <v>12505</v>
      </c>
      <c r="J3131" s="71" t="s">
        <v>420</v>
      </c>
      <c r="K3131" s="70">
        <f t="shared" si="366"/>
        <v>1269</v>
      </c>
      <c r="L3131" s="34" t="s">
        <v>104</v>
      </c>
      <c r="N3131" s="34" t="s">
        <v>79</v>
      </c>
    </row>
    <row r="3132" spans="1:16" ht="15.75" hidden="1" customHeight="1" outlineLevel="2" x14ac:dyDescent="0.25">
      <c r="B3132" s="33" t="str">
        <f t="shared" si="361"/>
        <v>kW Demand- Circuit 6</v>
      </c>
      <c r="C3132" s="34">
        <f t="shared" si="362"/>
        <v>6</v>
      </c>
      <c r="D3132" s="28">
        <f t="shared" si="363"/>
        <v>6829</v>
      </c>
      <c r="E3132" s="27"/>
      <c r="F3132" s="29">
        <v>5101</v>
      </c>
      <c r="G3132" s="23" t="s">
        <v>144</v>
      </c>
      <c r="H3132" s="21">
        <f t="shared" si="364"/>
        <v>12506</v>
      </c>
      <c r="I3132" s="23">
        <f t="shared" si="365"/>
        <v>12507</v>
      </c>
      <c r="J3132" s="71" t="s">
        <v>420</v>
      </c>
      <c r="K3132" s="70">
        <f t="shared" si="366"/>
        <v>1270</v>
      </c>
      <c r="L3132" s="34" t="s">
        <v>104</v>
      </c>
      <c r="N3132" s="34" t="s">
        <v>79</v>
      </c>
    </row>
    <row r="3133" spans="1:16" ht="15.75" hidden="1" customHeight="1" outlineLevel="2" x14ac:dyDescent="0.25">
      <c r="B3133" s="33" t="str">
        <f t="shared" si="361"/>
        <v>kW Demand- Circuit 7</v>
      </c>
      <c r="C3133" s="34">
        <f t="shared" si="362"/>
        <v>7</v>
      </c>
      <c r="D3133" s="28">
        <f t="shared" si="363"/>
        <v>6830</v>
      </c>
      <c r="E3133" s="27"/>
      <c r="F3133" s="29">
        <v>5102</v>
      </c>
      <c r="G3133" s="23" t="s">
        <v>144</v>
      </c>
      <c r="H3133" s="21">
        <f t="shared" si="364"/>
        <v>12508</v>
      </c>
      <c r="I3133" s="23">
        <f t="shared" si="365"/>
        <v>12509</v>
      </c>
      <c r="J3133" s="71" t="s">
        <v>420</v>
      </c>
      <c r="K3133" s="70">
        <f t="shared" si="366"/>
        <v>1271</v>
      </c>
      <c r="L3133" s="34" t="s">
        <v>104</v>
      </c>
      <c r="N3133" s="34" t="s">
        <v>79</v>
      </c>
    </row>
    <row r="3134" spans="1:16" ht="15.75" hidden="1" customHeight="1" outlineLevel="2" x14ac:dyDescent="0.25">
      <c r="B3134" s="33" t="str">
        <f t="shared" si="361"/>
        <v>kW Demand- Circuit 8</v>
      </c>
      <c r="C3134" s="34">
        <f t="shared" si="362"/>
        <v>8</v>
      </c>
      <c r="D3134" s="28">
        <f t="shared" si="363"/>
        <v>6831</v>
      </c>
      <c r="E3134" s="27"/>
      <c r="F3134" s="29">
        <v>5103</v>
      </c>
      <c r="G3134" s="23" t="s">
        <v>144</v>
      </c>
      <c r="H3134" s="21">
        <f t="shared" si="364"/>
        <v>12510</v>
      </c>
      <c r="I3134" s="23">
        <f t="shared" si="365"/>
        <v>12511</v>
      </c>
      <c r="J3134" s="71" t="s">
        <v>420</v>
      </c>
      <c r="K3134" s="70">
        <f t="shared" si="366"/>
        <v>1272</v>
      </c>
      <c r="L3134" s="34" t="s">
        <v>104</v>
      </c>
      <c r="N3134" s="34" t="s">
        <v>79</v>
      </c>
    </row>
    <row r="3135" spans="1:16" ht="15.75" hidden="1" customHeight="1" outlineLevel="2" x14ac:dyDescent="0.25">
      <c r="B3135" s="33" t="str">
        <f t="shared" si="361"/>
        <v>kW Demand- Circuit 9</v>
      </c>
      <c r="C3135" s="34">
        <f t="shared" si="362"/>
        <v>9</v>
      </c>
      <c r="D3135" s="28">
        <f t="shared" si="363"/>
        <v>6832</v>
      </c>
      <c r="E3135" s="27"/>
      <c r="F3135" s="29">
        <v>5104</v>
      </c>
      <c r="G3135" s="23" t="s">
        <v>144</v>
      </c>
      <c r="H3135" s="21">
        <f t="shared" si="364"/>
        <v>12512</v>
      </c>
      <c r="I3135" s="23">
        <f t="shared" si="365"/>
        <v>12513</v>
      </c>
      <c r="J3135" s="71" t="s">
        <v>420</v>
      </c>
      <c r="K3135" s="70">
        <f t="shared" si="366"/>
        <v>1273</v>
      </c>
      <c r="L3135" s="34" t="s">
        <v>104</v>
      </c>
      <c r="N3135" s="34" t="s">
        <v>79</v>
      </c>
    </row>
    <row r="3136" spans="1:16" ht="15.75" hidden="1" customHeight="1" outlineLevel="2" x14ac:dyDescent="0.25">
      <c r="B3136" s="33" t="str">
        <f t="shared" si="361"/>
        <v>kW Demand- Circuit 10</v>
      </c>
      <c r="C3136" s="34">
        <f t="shared" si="362"/>
        <v>10</v>
      </c>
      <c r="D3136" s="28">
        <f t="shared" si="363"/>
        <v>6833</v>
      </c>
      <c r="E3136" s="27"/>
      <c r="F3136" s="29">
        <v>5105</v>
      </c>
      <c r="G3136" s="23" t="s">
        <v>144</v>
      </c>
      <c r="H3136" s="21">
        <f t="shared" si="364"/>
        <v>12514</v>
      </c>
      <c r="I3136" s="23">
        <f t="shared" si="365"/>
        <v>12515</v>
      </c>
      <c r="J3136" s="71" t="s">
        <v>420</v>
      </c>
      <c r="K3136" s="70">
        <f t="shared" si="366"/>
        <v>1274</v>
      </c>
      <c r="L3136" s="34" t="s">
        <v>104</v>
      </c>
      <c r="N3136" s="34" t="s">
        <v>79</v>
      </c>
    </row>
    <row r="3137" spans="1:14" ht="15.75" hidden="1" customHeight="1" outlineLevel="2" x14ac:dyDescent="0.25">
      <c r="B3137" s="33" t="str">
        <f t="shared" si="361"/>
        <v>kW Demand- Circuit 11</v>
      </c>
      <c r="C3137" s="34">
        <f t="shared" si="362"/>
        <v>11</v>
      </c>
      <c r="D3137" s="28">
        <f t="shared" si="363"/>
        <v>6834</v>
      </c>
      <c r="E3137" s="27"/>
      <c r="F3137" s="29">
        <v>5106</v>
      </c>
      <c r="G3137" s="23" t="s">
        <v>144</v>
      </c>
      <c r="H3137" s="21">
        <f t="shared" si="364"/>
        <v>12516</v>
      </c>
      <c r="I3137" s="23">
        <f t="shared" si="365"/>
        <v>12517</v>
      </c>
      <c r="J3137" s="71" t="s">
        <v>420</v>
      </c>
      <c r="K3137" s="70">
        <f t="shared" si="366"/>
        <v>1275</v>
      </c>
      <c r="L3137" s="34" t="s">
        <v>104</v>
      </c>
      <c r="N3137" s="34" t="s">
        <v>79</v>
      </c>
    </row>
    <row r="3138" spans="1:14" ht="15.75" hidden="1" customHeight="1" outlineLevel="2" x14ac:dyDescent="0.25">
      <c r="B3138" s="33" t="str">
        <f t="shared" si="361"/>
        <v>kW Demand- Circuit 12</v>
      </c>
      <c r="C3138" s="34">
        <f t="shared" si="362"/>
        <v>12</v>
      </c>
      <c r="D3138" s="28">
        <f t="shared" si="363"/>
        <v>6835</v>
      </c>
      <c r="E3138" s="27"/>
      <c r="F3138" s="29">
        <v>5107</v>
      </c>
      <c r="G3138" s="23" t="s">
        <v>144</v>
      </c>
      <c r="H3138" s="21">
        <f t="shared" si="364"/>
        <v>12518</v>
      </c>
      <c r="I3138" s="23">
        <f t="shared" si="365"/>
        <v>12519</v>
      </c>
      <c r="J3138" s="71" t="s">
        <v>420</v>
      </c>
      <c r="K3138" s="70">
        <f t="shared" si="366"/>
        <v>1276</v>
      </c>
      <c r="L3138" s="34" t="s">
        <v>104</v>
      </c>
      <c r="N3138" s="34" t="s">
        <v>79</v>
      </c>
    </row>
    <row r="3139" spans="1:14" ht="15.75" hidden="1" customHeight="1" outlineLevel="2" x14ac:dyDescent="0.25">
      <c r="B3139" s="33" t="str">
        <f t="shared" si="361"/>
        <v>kW Demand- Circuit 13</v>
      </c>
      <c r="C3139" s="34">
        <f t="shared" si="362"/>
        <v>13</v>
      </c>
      <c r="D3139" s="28">
        <f t="shared" si="363"/>
        <v>6836</v>
      </c>
      <c r="E3139" s="27"/>
      <c r="F3139" s="29">
        <v>5108</v>
      </c>
      <c r="G3139" s="23" t="s">
        <v>144</v>
      </c>
      <c r="H3139" s="21">
        <f t="shared" si="364"/>
        <v>12520</v>
      </c>
      <c r="I3139" s="23">
        <f t="shared" si="365"/>
        <v>12521</v>
      </c>
      <c r="J3139" s="71" t="s">
        <v>420</v>
      </c>
      <c r="K3139" s="70">
        <f t="shared" si="366"/>
        <v>1277</v>
      </c>
      <c r="L3139" s="34" t="s">
        <v>104</v>
      </c>
      <c r="N3139" s="34" t="s">
        <v>79</v>
      </c>
    </row>
    <row r="3140" spans="1:14" ht="15.75" hidden="1" customHeight="1" outlineLevel="2" x14ac:dyDescent="0.25">
      <c r="B3140" s="33" t="str">
        <f t="shared" si="361"/>
        <v>kW Demand- Circuit 14</v>
      </c>
      <c r="C3140" s="34">
        <f t="shared" si="362"/>
        <v>14</v>
      </c>
      <c r="D3140" s="28">
        <f t="shared" si="363"/>
        <v>6837</v>
      </c>
      <c r="E3140" s="27"/>
      <c r="F3140" s="29">
        <v>5109</v>
      </c>
      <c r="G3140" s="23" t="s">
        <v>144</v>
      </c>
      <c r="H3140" s="21">
        <f t="shared" si="364"/>
        <v>12522</v>
      </c>
      <c r="I3140" s="23">
        <f t="shared" si="365"/>
        <v>12523</v>
      </c>
      <c r="J3140" s="71" t="s">
        <v>420</v>
      </c>
      <c r="K3140" s="70">
        <f t="shared" si="366"/>
        <v>1278</v>
      </c>
      <c r="L3140" s="34" t="s">
        <v>104</v>
      </c>
      <c r="N3140" s="34" t="s">
        <v>79</v>
      </c>
    </row>
    <row r="3141" spans="1:14" ht="15.75" hidden="1" customHeight="1" outlineLevel="2" x14ac:dyDescent="0.25">
      <c r="B3141" s="33" t="str">
        <f t="shared" si="361"/>
        <v>kW Demand- Circuit 15</v>
      </c>
      <c r="C3141" s="34">
        <f t="shared" si="362"/>
        <v>15</v>
      </c>
      <c r="D3141" s="28">
        <f t="shared" si="363"/>
        <v>6838</v>
      </c>
      <c r="E3141" s="27"/>
      <c r="F3141" s="29">
        <v>5110</v>
      </c>
      <c r="G3141" s="23" t="s">
        <v>144</v>
      </c>
      <c r="H3141" s="21">
        <f t="shared" si="364"/>
        <v>12524</v>
      </c>
      <c r="I3141" s="23">
        <f t="shared" si="365"/>
        <v>12525</v>
      </c>
      <c r="J3141" s="71" t="s">
        <v>420</v>
      </c>
      <c r="K3141" s="70">
        <f t="shared" si="366"/>
        <v>1279</v>
      </c>
      <c r="L3141" s="34" t="s">
        <v>104</v>
      </c>
      <c r="N3141" s="34" t="s">
        <v>79</v>
      </c>
    </row>
    <row r="3142" spans="1:14" ht="15" hidden="1" customHeight="1" outlineLevel="2" x14ac:dyDescent="0.25">
      <c r="A3142" s="34"/>
      <c r="B3142" s="33" t="str">
        <f t="shared" si="361"/>
        <v>kW Demand- Circuit 16</v>
      </c>
      <c r="C3142" s="34">
        <f t="shared" si="362"/>
        <v>16</v>
      </c>
      <c r="D3142" s="28">
        <f t="shared" si="363"/>
        <v>6839</v>
      </c>
      <c r="E3142" s="27"/>
      <c r="F3142" s="29">
        <v>5111</v>
      </c>
      <c r="G3142" s="23" t="s">
        <v>144</v>
      </c>
      <c r="H3142" s="21">
        <f t="shared" si="364"/>
        <v>12526</v>
      </c>
      <c r="I3142" s="23">
        <f t="shared" si="365"/>
        <v>12527</v>
      </c>
      <c r="J3142" s="71" t="s">
        <v>420</v>
      </c>
      <c r="K3142" s="70">
        <f t="shared" si="366"/>
        <v>1280</v>
      </c>
      <c r="L3142" s="34" t="s">
        <v>104</v>
      </c>
      <c r="N3142" s="34" t="s">
        <v>79</v>
      </c>
    </row>
    <row r="3143" spans="1:14" ht="15" hidden="1" customHeight="1" outlineLevel="2" x14ac:dyDescent="0.25">
      <c r="A3143" s="34"/>
      <c r="B3143" s="33" t="str">
        <f t="shared" si="361"/>
        <v>kW Demand- Circuit 17</v>
      </c>
      <c r="C3143" s="34">
        <f t="shared" si="362"/>
        <v>17</v>
      </c>
      <c r="D3143" s="28">
        <f t="shared" si="363"/>
        <v>6840</v>
      </c>
      <c r="E3143" s="27"/>
      <c r="F3143" s="29">
        <v>5112</v>
      </c>
      <c r="G3143" s="23" t="s">
        <v>144</v>
      </c>
      <c r="H3143" s="21">
        <f t="shared" si="364"/>
        <v>12528</v>
      </c>
      <c r="I3143" s="23">
        <f t="shared" si="365"/>
        <v>12529</v>
      </c>
      <c r="J3143" s="71" t="s">
        <v>420</v>
      </c>
      <c r="K3143" s="70">
        <f t="shared" si="366"/>
        <v>1281</v>
      </c>
      <c r="L3143" s="34" t="s">
        <v>104</v>
      </c>
      <c r="N3143" s="34" t="s">
        <v>79</v>
      </c>
    </row>
    <row r="3144" spans="1:14" ht="15" hidden="1" customHeight="1" outlineLevel="2" x14ac:dyDescent="0.25">
      <c r="A3144" s="34"/>
      <c r="B3144" s="33" t="str">
        <f t="shared" si="361"/>
        <v>kW Demand- Circuit 18</v>
      </c>
      <c r="C3144" s="34">
        <f t="shared" si="362"/>
        <v>18</v>
      </c>
      <c r="D3144" s="28">
        <f t="shared" si="363"/>
        <v>6841</v>
      </c>
      <c r="E3144" s="27"/>
      <c r="F3144" s="29">
        <v>5113</v>
      </c>
      <c r="G3144" s="23" t="s">
        <v>144</v>
      </c>
      <c r="H3144" s="21">
        <f t="shared" si="364"/>
        <v>12530</v>
      </c>
      <c r="I3144" s="23">
        <f t="shared" si="365"/>
        <v>12531</v>
      </c>
      <c r="J3144" s="71" t="s">
        <v>420</v>
      </c>
      <c r="K3144" s="70">
        <f t="shared" si="366"/>
        <v>1282</v>
      </c>
      <c r="L3144" s="34" t="s">
        <v>104</v>
      </c>
      <c r="N3144" s="34" t="s">
        <v>79</v>
      </c>
    </row>
    <row r="3145" spans="1:14" ht="15" hidden="1" customHeight="1" outlineLevel="2" x14ac:dyDescent="0.25">
      <c r="A3145" s="34"/>
      <c r="B3145" s="33" t="str">
        <f t="shared" si="361"/>
        <v>kW Demand- Circuit 19</v>
      </c>
      <c r="C3145" s="34">
        <f t="shared" si="362"/>
        <v>19</v>
      </c>
      <c r="D3145" s="28">
        <f t="shared" si="363"/>
        <v>6842</v>
      </c>
      <c r="E3145" s="27"/>
      <c r="F3145" s="29">
        <v>5114</v>
      </c>
      <c r="G3145" s="23" t="s">
        <v>144</v>
      </c>
      <c r="H3145" s="21">
        <f t="shared" si="364"/>
        <v>12532</v>
      </c>
      <c r="I3145" s="23">
        <f t="shared" si="365"/>
        <v>12533</v>
      </c>
      <c r="J3145" s="71" t="s">
        <v>420</v>
      </c>
      <c r="K3145" s="70">
        <f t="shared" si="366"/>
        <v>1283</v>
      </c>
      <c r="L3145" s="34" t="s">
        <v>104</v>
      </c>
      <c r="N3145" s="34" t="s">
        <v>79</v>
      </c>
    </row>
    <row r="3146" spans="1:14" ht="15" hidden="1" customHeight="1" outlineLevel="2" x14ac:dyDescent="0.25">
      <c r="A3146" s="34"/>
      <c r="B3146" s="33" t="str">
        <f t="shared" si="361"/>
        <v>kW Demand- Circuit 20</v>
      </c>
      <c r="C3146" s="34">
        <f t="shared" si="362"/>
        <v>20</v>
      </c>
      <c r="D3146" s="28">
        <f t="shared" si="363"/>
        <v>6843</v>
      </c>
      <c r="E3146" s="27"/>
      <c r="F3146" s="29">
        <v>5115</v>
      </c>
      <c r="G3146" s="23" t="s">
        <v>144</v>
      </c>
      <c r="H3146" s="21">
        <f t="shared" si="364"/>
        <v>12534</v>
      </c>
      <c r="I3146" s="23">
        <f t="shared" si="365"/>
        <v>12535</v>
      </c>
      <c r="J3146" s="71" t="s">
        <v>420</v>
      </c>
      <c r="K3146" s="70">
        <f t="shared" si="366"/>
        <v>1284</v>
      </c>
      <c r="L3146" s="34" t="s">
        <v>104</v>
      </c>
      <c r="N3146" s="34" t="s">
        <v>79</v>
      </c>
    </row>
    <row r="3147" spans="1:14" ht="15" hidden="1" customHeight="1" outlineLevel="2" x14ac:dyDescent="0.25">
      <c r="A3147" s="34"/>
      <c r="B3147" s="33" t="str">
        <f t="shared" si="361"/>
        <v>kW Demand- Circuit 21</v>
      </c>
      <c r="C3147" s="34">
        <f t="shared" si="362"/>
        <v>21</v>
      </c>
      <c r="D3147" s="28">
        <f t="shared" si="363"/>
        <v>6844</v>
      </c>
      <c r="E3147" s="27"/>
      <c r="F3147" s="29">
        <v>5116</v>
      </c>
      <c r="G3147" s="23" t="s">
        <v>144</v>
      </c>
      <c r="H3147" s="21">
        <f t="shared" si="364"/>
        <v>12536</v>
      </c>
      <c r="I3147" s="23">
        <f t="shared" si="365"/>
        <v>12537</v>
      </c>
      <c r="J3147" s="71" t="s">
        <v>420</v>
      </c>
      <c r="K3147" s="70">
        <f t="shared" si="366"/>
        <v>1285</v>
      </c>
      <c r="L3147" s="34" t="s">
        <v>104</v>
      </c>
      <c r="N3147" s="34" t="s">
        <v>79</v>
      </c>
    </row>
    <row r="3148" spans="1:14" ht="15" hidden="1" customHeight="1" outlineLevel="2" x14ac:dyDescent="0.25">
      <c r="A3148" s="34"/>
      <c r="B3148" s="33" t="str">
        <f t="shared" si="361"/>
        <v>kW Demand- Circuit 22</v>
      </c>
      <c r="C3148" s="34">
        <f t="shared" si="362"/>
        <v>22</v>
      </c>
      <c r="D3148" s="28">
        <f t="shared" si="363"/>
        <v>6845</v>
      </c>
      <c r="E3148" s="27"/>
      <c r="F3148" s="29">
        <v>5117</v>
      </c>
      <c r="G3148" s="23" t="s">
        <v>144</v>
      </c>
      <c r="H3148" s="21">
        <f t="shared" si="364"/>
        <v>12538</v>
      </c>
      <c r="I3148" s="23">
        <f t="shared" si="365"/>
        <v>12539</v>
      </c>
      <c r="J3148" s="71" t="s">
        <v>420</v>
      </c>
      <c r="K3148" s="70">
        <f t="shared" si="366"/>
        <v>1286</v>
      </c>
      <c r="L3148" s="34" t="s">
        <v>104</v>
      </c>
      <c r="N3148" s="34" t="s">
        <v>79</v>
      </c>
    </row>
    <row r="3149" spans="1:14" ht="15" hidden="1" customHeight="1" outlineLevel="2" x14ac:dyDescent="0.25">
      <c r="A3149" s="34"/>
      <c r="B3149" s="33" t="str">
        <f t="shared" si="361"/>
        <v>kW Demand- Circuit 23</v>
      </c>
      <c r="C3149" s="34">
        <f t="shared" si="362"/>
        <v>23</v>
      </c>
      <c r="D3149" s="28">
        <f t="shared" si="363"/>
        <v>6846</v>
      </c>
      <c r="E3149" s="27"/>
      <c r="F3149" s="29">
        <v>5118</v>
      </c>
      <c r="G3149" s="23" t="s">
        <v>144</v>
      </c>
      <c r="H3149" s="21">
        <f t="shared" si="364"/>
        <v>12540</v>
      </c>
      <c r="I3149" s="23">
        <f t="shared" si="365"/>
        <v>12541</v>
      </c>
      <c r="J3149" s="71" t="s">
        <v>420</v>
      </c>
      <c r="K3149" s="70">
        <f t="shared" si="366"/>
        <v>1287</v>
      </c>
      <c r="L3149" s="34" t="s">
        <v>104</v>
      </c>
      <c r="N3149" s="34" t="s">
        <v>79</v>
      </c>
    </row>
    <row r="3150" spans="1:14" ht="15" hidden="1" customHeight="1" outlineLevel="2" x14ac:dyDescent="0.25">
      <c r="A3150" s="34"/>
      <c r="B3150" s="33" t="str">
        <f t="shared" si="361"/>
        <v>kW Demand- Circuit 24</v>
      </c>
      <c r="C3150" s="34">
        <f t="shared" si="362"/>
        <v>24</v>
      </c>
      <c r="D3150" s="28">
        <f t="shared" si="363"/>
        <v>6847</v>
      </c>
      <c r="E3150" s="27"/>
      <c r="F3150" s="29">
        <v>5119</v>
      </c>
      <c r="G3150" s="23" t="s">
        <v>144</v>
      </c>
      <c r="H3150" s="21">
        <f t="shared" si="364"/>
        <v>12542</v>
      </c>
      <c r="I3150" s="23">
        <f t="shared" si="365"/>
        <v>12543</v>
      </c>
      <c r="J3150" s="71" t="s">
        <v>420</v>
      </c>
      <c r="K3150" s="70">
        <f t="shared" si="366"/>
        <v>1288</v>
      </c>
      <c r="L3150" s="34" t="s">
        <v>104</v>
      </c>
      <c r="N3150" s="34" t="s">
        <v>79</v>
      </c>
    </row>
    <row r="3151" spans="1:14" ht="15" hidden="1" customHeight="1" outlineLevel="2" x14ac:dyDescent="0.25">
      <c r="A3151" s="34"/>
      <c r="B3151" s="33" t="str">
        <f t="shared" si="361"/>
        <v>kW Demand- Circuit 25</v>
      </c>
      <c r="C3151" s="34">
        <f t="shared" si="362"/>
        <v>25</v>
      </c>
      <c r="D3151" s="28">
        <f t="shared" si="363"/>
        <v>6848</v>
      </c>
      <c r="E3151" s="27"/>
      <c r="F3151" s="29">
        <v>5120</v>
      </c>
      <c r="G3151" s="23" t="s">
        <v>144</v>
      </c>
      <c r="H3151" s="21">
        <f t="shared" si="364"/>
        <v>12544</v>
      </c>
      <c r="I3151" s="23">
        <f t="shared" si="365"/>
        <v>12545</v>
      </c>
      <c r="J3151" s="71" t="s">
        <v>420</v>
      </c>
      <c r="K3151" s="70">
        <f t="shared" si="366"/>
        <v>1289</v>
      </c>
      <c r="L3151" s="34" t="s">
        <v>104</v>
      </c>
      <c r="N3151" s="34" t="s">
        <v>79</v>
      </c>
    </row>
    <row r="3152" spans="1:14" ht="15" hidden="1" customHeight="1" outlineLevel="2" x14ac:dyDescent="0.25">
      <c r="A3152" s="34"/>
      <c r="B3152" s="33" t="str">
        <f t="shared" si="361"/>
        <v>kW Demand- Circuit 26</v>
      </c>
      <c r="C3152" s="34">
        <f t="shared" si="362"/>
        <v>26</v>
      </c>
      <c r="D3152" s="28">
        <f t="shared" si="363"/>
        <v>6849</v>
      </c>
      <c r="E3152" s="27"/>
      <c r="F3152" s="29">
        <v>5121</v>
      </c>
      <c r="G3152" s="23" t="s">
        <v>144</v>
      </c>
      <c r="H3152" s="21">
        <f t="shared" si="364"/>
        <v>12546</v>
      </c>
      <c r="I3152" s="23">
        <f t="shared" si="365"/>
        <v>12547</v>
      </c>
      <c r="J3152" s="71" t="s">
        <v>420</v>
      </c>
      <c r="K3152" s="70">
        <f t="shared" si="366"/>
        <v>1290</v>
      </c>
      <c r="L3152" s="34" t="s">
        <v>104</v>
      </c>
      <c r="N3152" s="34" t="s">
        <v>79</v>
      </c>
    </row>
    <row r="3153" spans="1:14" ht="15" hidden="1" customHeight="1" outlineLevel="2" x14ac:dyDescent="0.25">
      <c r="A3153" s="34"/>
      <c r="B3153" s="33" t="str">
        <f t="shared" si="361"/>
        <v>kW Demand- Circuit 27</v>
      </c>
      <c r="C3153" s="34">
        <f t="shared" si="362"/>
        <v>27</v>
      </c>
      <c r="D3153" s="28">
        <f t="shared" si="363"/>
        <v>6850</v>
      </c>
      <c r="E3153" s="27"/>
      <c r="F3153" s="29">
        <v>5122</v>
      </c>
      <c r="G3153" s="23" t="s">
        <v>144</v>
      </c>
      <c r="H3153" s="21">
        <f t="shared" si="364"/>
        <v>12548</v>
      </c>
      <c r="I3153" s="23">
        <f t="shared" si="365"/>
        <v>12549</v>
      </c>
      <c r="J3153" s="71" t="s">
        <v>420</v>
      </c>
      <c r="K3153" s="70">
        <f t="shared" si="366"/>
        <v>1291</v>
      </c>
      <c r="L3153" s="34" t="s">
        <v>104</v>
      </c>
      <c r="N3153" s="34" t="s">
        <v>79</v>
      </c>
    </row>
    <row r="3154" spans="1:14" ht="15" hidden="1" customHeight="1" outlineLevel="2" x14ac:dyDescent="0.25">
      <c r="A3154" s="34"/>
      <c r="B3154" s="33" t="str">
        <f t="shared" si="361"/>
        <v>kW Demand- Circuit 28</v>
      </c>
      <c r="C3154" s="34">
        <f t="shared" si="362"/>
        <v>28</v>
      </c>
      <c r="D3154" s="28">
        <f t="shared" si="363"/>
        <v>6851</v>
      </c>
      <c r="E3154" s="27"/>
      <c r="F3154" s="29">
        <v>5123</v>
      </c>
      <c r="G3154" s="23" t="s">
        <v>144</v>
      </c>
      <c r="H3154" s="21">
        <f t="shared" si="364"/>
        <v>12550</v>
      </c>
      <c r="I3154" s="23">
        <f t="shared" si="365"/>
        <v>12551</v>
      </c>
      <c r="J3154" s="71" t="s">
        <v>420</v>
      </c>
      <c r="K3154" s="70">
        <f t="shared" si="366"/>
        <v>1292</v>
      </c>
      <c r="L3154" s="34" t="s">
        <v>104</v>
      </c>
      <c r="N3154" s="34" t="s">
        <v>79</v>
      </c>
    </row>
    <row r="3155" spans="1:14" ht="15" hidden="1" customHeight="1" outlineLevel="2" x14ac:dyDescent="0.25">
      <c r="A3155" s="34"/>
      <c r="B3155" s="33" t="str">
        <f t="shared" si="361"/>
        <v>kW Demand- Circuit 29</v>
      </c>
      <c r="C3155" s="34">
        <f t="shared" si="362"/>
        <v>29</v>
      </c>
      <c r="D3155" s="28">
        <f t="shared" si="363"/>
        <v>6852</v>
      </c>
      <c r="E3155" s="27"/>
      <c r="F3155" s="29">
        <v>5124</v>
      </c>
      <c r="G3155" s="23" t="s">
        <v>144</v>
      </c>
      <c r="H3155" s="21">
        <f t="shared" si="364"/>
        <v>12552</v>
      </c>
      <c r="I3155" s="23">
        <f t="shared" si="365"/>
        <v>12553</v>
      </c>
      <c r="J3155" s="71" t="s">
        <v>420</v>
      </c>
      <c r="K3155" s="70">
        <f t="shared" si="366"/>
        <v>1293</v>
      </c>
      <c r="L3155" s="34" t="s">
        <v>104</v>
      </c>
      <c r="N3155" s="34" t="s">
        <v>79</v>
      </c>
    </row>
    <row r="3156" spans="1:14" ht="15" hidden="1" customHeight="1" outlineLevel="2" x14ac:dyDescent="0.25">
      <c r="A3156" s="34"/>
      <c r="B3156" s="33" t="str">
        <f t="shared" si="361"/>
        <v>kW Demand- Circuit 30</v>
      </c>
      <c r="C3156" s="34">
        <f t="shared" si="362"/>
        <v>30</v>
      </c>
      <c r="D3156" s="28">
        <f t="shared" si="363"/>
        <v>6853</v>
      </c>
      <c r="E3156" s="27"/>
      <c r="F3156" s="29">
        <v>5125</v>
      </c>
      <c r="G3156" s="23" t="s">
        <v>144</v>
      </c>
      <c r="H3156" s="21">
        <f t="shared" si="364"/>
        <v>12554</v>
      </c>
      <c r="I3156" s="23">
        <f t="shared" si="365"/>
        <v>12555</v>
      </c>
      <c r="J3156" s="71" t="s">
        <v>420</v>
      </c>
      <c r="K3156" s="70">
        <f t="shared" si="366"/>
        <v>1294</v>
      </c>
      <c r="L3156" s="34" t="s">
        <v>104</v>
      </c>
      <c r="N3156" s="34" t="s">
        <v>79</v>
      </c>
    </row>
    <row r="3157" spans="1:14" ht="15" hidden="1" customHeight="1" outlineLevel="2" x14ac:dyDescent="0.25">
      <c r="A3157" s="34"/>
      <c r="B3157" s="33" t="str">
        <f t="shared" si="361"/>
        <v>kW Demand- Circuit 31</v>
      </c>
      <c r="C3157" s="34">
        <f t="shared" si="362"/>
        <v>31</v>
      </c>
      <c r="D3157" s="28">
        <f t="shared" si="363"/>
        <v>6854</v>
      </c>
      <c r="E3157" s="27"/>
      <c r="F3157" s="29">
        <v>5126</v>
      </c>
      <c r="G3157" s="23" t="s">
        <v>144</v>
      </c>
      <c r="H3157" s="21">
        <f t="shared" si="364"/>
        <v>12556</v>
      </c>
      <c r="I3157" s="23">
        <f t="shared" si="365"/>
        <v>12557</v>
      </c>
      <c r="J3157" s="71" t="s">
        <v>420</v>
      </c>
      <c r="K3157" s="70">
        <f t="shared" si="366"/>
        <v>1295</v>
      </c>
      <c r="L3157" s="34" t="s">
        <v>104</v>
      </c>
      <c r="N3157" s="34" t="s">
        <v>79</v>
      </c>
    </row>
    <row r="3158" spans="1:14" ht="15" hidden="1" customHeight="1" outlineLevel="2" x14ac:dyDescent="0.25">
      <c r="A3158" s="34"/>
      <c r="B3158" s="33" t="str">
        <f t="shared" si="361"/>
        <v>kW Demand- Circuit 32</v>
      </c>
      <c r="C3158" s="34">
        <f t="shared" si="362"/>
        <v>32</v>
      </c>
      <c r="D3158" s="28">
        <f t="shared" si="363"/>
        <v>6855</v>
      </c>
      <c r="E3158" s="27"/>
      <c r="F3158" s="29">
        <v>5127</v>
      </c>
      <c r="G3158" s="23" t="s">
        <v>144</v>
      </c>
      <c r="H3158" s="21">
        <f t="shared" si="364"/>
        <v>12558</v>
      </c>
      <c r="I3158" s="23">
        <f t="shared" si="365"/>
        <v>12559</v>
      </c>
      <c r="J3158" s="71" t="s">
        <v>420</v>
      </c>
      <c r="K3158" s="70">
        <f t="shared" si="366"/>
        <v>1296</v>
      </c>
      <c r="L3158" s="34" t="s">
        <v>104</v>
      </c>
      <c r="N3158" s="34" t="s">
        <v>79</v>
      </c>
    </row>
    <row r="3159" spans="1:14" ht="15" hidden="1" customHeight="1" outlineLevel="2" x14ac:dyDescent="0.25">
      <c r="A3159" s="34"/>
      <c r="B3159" s="33" t="str">
        <f t="shared" si="361"/>
        <v>kW Demand- Circuit 33</v>
      </c>
      <c r="C3159" s="34">
        <f t="shared" si="362"/>
        <v>33</v>
      </c>
      <c r="D3159" s="28">
        <f t="shared" si="363"/>
        <v>6856</v>
      </c>
      <c r="E3159" s="27"/>
      <c r="F3159" s="29">
        <v>5128</v>
      </c>
      <c r="G3159" s="23" t="s">
        <v>144</v>
      </c>
      <c r="H3159" s="21">
        <f t="shared" si="364"/>
        <v>12560</v>
      </c>
      <c r="I3159" s="23">
        <f t="shared" si="365"/>
        <v>12561</v>
      </c>
      <c r="J3159" s="71" t="s">
        <v>420</v>
      </c>
      <c r="K3159" s="70">
        <f t="shared" si="366"/>
        <v>1297</v>
      </c>
      <c r="L3159" s="34" t="s">
        <v>104</v>
      </c>
      <c r="N3159" s="34" t="s">
        <v>79</v>
      </c>
    </row>
    <row r="3160" spans="1:14" ht="15" hidden="1" customHeight="1" outlineLevel="2" x14ac:dyDescent="0.25">
      <c r="A3160" s="34"/>
      <c r="B3160" s="33" t="str">
        <f t="shared" si="361"/>
        <v>kW Demand- Circuit 34</v>
      </c>
      <c r="C3160" s="34">
        <f t="shared" ref="C3160:C3191" si="367">C3159+1</f>
        <v>34</v>
      </c>
      <c r="D3160" s="28">
        <f t="shared" ref="D3160:D3191" si="368">D3159+1</f>
        <v>6857</v>
      </c>
      <c r="E3160" s="27"/>
      <c r="F3160" s="29">
        <v>5129</v>
      </c>
      <c r="G3160" s="23" t="s">
        <v>144</v>
      </c>
      <c r="H3160" s="21">
        <f t="shared" si="364"/>
        <v>12562</v>
      </c>
      <c r="I3160" s="23">
        <f t="shared" si="365"/>
        <v>12563</v>
      </c>
      <c r="J3160" s="71" t="s">
        <v>420</v>
      </c>
      <c r="K3160" s="70">
        <f t="shared" si="366"/>
        <v>1298</v>
      </c>
      <c r="L3160" s="34" t="s">
        <v>104</v>
      </c>
      <c r="N3160" s="34" t="s">
        <v>79</v>
      </c>
    </row>
    <row r="3161" spans="1:14" ht="15" hidden="1" customHeight="1" outlineLevel="2" x14ac:dyDescent="0.25">
      <c r="A3161" s="34"/>
      <c r="B3161" s="33" t="str">
        <f t="shared" si="361"/>
        <v>kW Demand- Circuit 35</v>
      </c>
      <c r="C3161" s="34">
        <f t="shared" si="367"/>
        <v>35</v>
      </c>
      <c r="D3161" s="28">
        <f t="shared" si="368"/>
        <v>6858</v>
      </c>
      <c r="E3161" s="27"/>
      <c r="F3161" s="29">
        <v>5130</v>
      </c>
      <c r="G3161" s="23" t="s">
        <v>144</v>
      </c>
      <c r="H3161" s="21">
        <f t="shared" si="364"/>
        <v>12564</v>
      </c>
      <c r="I3161" s="23">
        <f t="shared" si="365"/>
        <v>12565</v>
      </c>
      <c r="J3161" s="71" t="s">
        <v>420</v>
      </c>
      <c r="K3161" s="70">
        <f t="shared" si="366"/>
        <v>1299</v>
      </c>
      <c r="L3161" s="34" t="s">
        <v>104</v>
      </c>
      <c r="N3161" s="34" t="s">
        <v>79</v>
      </c>
    </row>
    <row r="3162" spans="1:14" ht="15" hidden="1" customHeight="1" outlineLevel="2" x14ac:dyDescent="0.25">
      <c r="A3162" s="34"/>
      <c r="B3162" s="33" t="str">
        <f t="shared" si="361"/>
        <v>kW Demand- Circuit 36</v>
      </c>
      <c r="C3162" s="34">
        <f t="shared" si="367"/>
        <v>36</v>
      </c>
      <c r="D3162" s="28">
        <f t="shared" si="368"/>
        <v>6859</v>
      </c>
      <c r="E3162" s="27"/>
      <c r="F3162" s="29">
        <v>5131</v>
      </c>
      <c r="G3162" s="23" t="s">
        <v>144</v>
      </c>
      <c r="H3162" s="21">
        <f t="shared" si="364"/>
        <v>12566</v>
      </c>
      <c r="I3162" s="23">
        <f t="shared" si="365"/>
        <v>12567</v>
      </c>
      <c r="J3162" s="71" t="s">
        <v>420</v>
      </c>
      <c r="K3162" s="70">
        <f t="shared" si="366"/>
        <v>1300</v>
      </c>
      <c r="L3162" s="34" t="s">
        <v>104</v>
      </c>
      <c r="N3162" s="34" t="s">
        <v>79</v>
      </c>
    </row>
    <row r="3163" spans="1:14" ht="15" hidden="1" customHeight="1" outlineLevel="2" x14ac:dyDescent="0.25">
      <c r="A3163" s="34"/>
      <c r="B3163" s="33" t="str">
        <f t="shared" si="361"/>
        <v>kW Demand- Circuit 37</v>
      </c>
      <c r="C3163" s="34">
        <f t="shared" si="367"/>
        <v>37</v>
      </c>
      <c r="D3163" s="28">
        <f t="shared" si="368"/>
        <v>6860</v>
      </c>
      <c r="E3163" s="27"/>
      <c r="F3163" s="29">
        <v>5132</v>
      </c>
      <c r="G3163" s="23" t="s">
        <v>144</v>
      </c>
      <c r="H3163" s="21">
        <f t="shared" si="364"/>
        <v>12568</v>
      </c>
      <c r="I3163" s="23">
        <f t="shared" si="365"/>
        <v>12569</v>
      </c>
      <c r="J3163" s="71" t="s">
        <v>420</v>
      </c>
      <c r="K3163" s="70">
        <f t="shared" si="366"/>
        <v>1301</v>
      </c>
      <c r="L3163" s="34" t="s">
        <v>104</v>
      </c>
      <c r="N3163" s="34" t="s">
        <v>79</v>
      </c>
    </row>
    <row r="3164" spans="1:14" ht="15" hidden="1" customHeight="1" outlineLevel="2" x14ac:dyDescent="0.25">
      <c r="A3164" s="34"/>
      <c r="B3164" s="33" t="str">
        <f t="shared" si="361"/>
        <v>kW Demand- Circuit 38</v>
      </c>
      <c r="C3164" s="34">
        <f t="shared" si="367"/>
        <v>38</v>
      </c>
      <c r="D3164" s="28">
        <f t="shared" si="368"/>
        <v>6861</v>
      </c>
      <c r="E3164" s="27"/>
      <c r="F3164" s="29">
        <v>5133</v>
      </c>
      <c r="G3164" s="23" t="s">
        <v>144</v>
      </c>
      <c r="H3164" s="21">
        <f t="shared" si="364"/>
        <v>12570</v>
      </c>
      <c r="I3164" s="23">
        <f t="shared" si="365"/>
        <v>12571</v>
      </c>
      <c r="J3164" s="71" t="s">
        <v>420</v>
      </c>
      <c r="K3164" s="70">
        <f t="shared" si="366"/>
        <v>1302</v>
      </c>
      <c r="L3164" s="34" t="s">
        <v>104</v>
      </c>
      <c r="N3164" s="34" t="s">
        <v>79</v>
      </c>
    </row>
    <row r="3165" spans="1:14" ht="15" hidden="1" customHeight="1" outlineLevel="2" x14ac:dyDescent="0.25">
      <c r="A3165" s="34"/>
      <c r="B3165" s="33" t="str">
        <f t="shared" si="361"/>
        <v>kW Demand- Circuit 39</v>
      </c>
      <c r="C3165" s="34">
        <f t="shared" si="367"/>
        <v>39</v>
      </c>
      <c r="D3165" s="28">
        <f t="shared" si="368"/>
        <v>6862</v>
      </c>
      <c r="E3165" s="27"/>
      <c r="F3165" s="29">
        <v>5134</v>
      </c>
      <c r="G3165" s="23" t="s">
        <v>144</v>
      </c>
      <c r="H3165" s="21">
        <f t="shared" si="364"/>
        <v>12572</v>
      </c>
      <c r="I3165" s="23">
        <f t="shared" si="365"/>
        <v>12573</v>
      </c>
      <c r="J3165" s="71" t="s">
        <v>420</v>
      </c>
      <c r="K3165" s="70">
        <f t="shared" si="366"/>
        <v>1303</v>
      </c>
      <c r="L3165" s="34" t="s">
        <v>104</v>
      </c>
      <c r="N3165" s="34" t="s">
        <v>79</v>
      </c>
    </row>
    <row r="3166" spans="1:14" ht="15" hidden="1" customHeight="1" outlineLevel="2" x14ac:dyDescent="0.25">
      <c r="A3166" s="34"/>
      <c r="B3166" s="33" t="str">
        <f t="shared" si="361"/>
        <v>kW Demand- Circuit 40</v>
      </c>
      <c r="C3166" s="34">
        <f t="shared" si="367"/>
        <v>40</v>
      </c>
      <c r="D3166" s="28">
        <f t="shared" si="368"/>
        <v>6863</v>
      </c>
      <c r="E3166" s="27"/>
      <c r="F3166" s="29">
        <v>5135</v>
      </c>
      <c r="G3166" s="23" t="s">
        <v>144</v>
      </c>
      <c r="H3166" s="21">
        <f t="shared" si="364"/>
        <v>12574</v>
      </c>
      <c r="I3166" s="23">
        <f t="shared" si="365"/>
        <v>12575</v>
      </c>
      <c r="J3166" s="71" t="s">
        <v>420</v>
      </c>
      <c r="K3166" s="70">
        <f t="shared" si="366"/>
        <v>1304</v>
      </c>
      <c r="L3166" s="34" t="s">
        <v>104</v>
      </c>
      <c r="N3166" s="34" t="s">
        <v>79</v>
      </c>
    </row>
    <row r="3167" spans="1:14" ht="15" hidden="1" customHeight="1" outlineLevel="2" x14ac:dyDescent="0.25">
      <c r="A3167" s="34"/>
      <c r="B3167" s="33" t="str">
        <f t="shared" si="361"/>
        <v>kW Demand- Circuit 41</v>
      </c>
      <c r="C3167" s="34">
        <f t="shared" si="367"/>
        <v>41</v>
      </c>
      <c r="D3167" s="28">
        <f t="shared" si="368"/>
        <v>6864</v>
      </c>
      <c r="E3167" s="27"/>
      <c r="F3167" s="29">
        <v>5136</v>
      </c>
      <c r="G3167" s="23" t="s">
        <v>144</v>
      </c>
      <c r="H3167" s="21">
        <f t="shared" si="364"/>
        <v>12576</v>
      </c>
      <c r="I3167" s="23">
        <f t="shared" si="365"/>
        <v>12577</v>
      </c>
      <c r="J3167" s="71" t="s">
        <v>420</v>
      </c>
      <c r="K3167" s="70">
        <f t="shared" si="366"/>
        <v>1305</v>
      </c>
      <c r="L3167" s="34" t="s">
        <v>104</v>
      </c>
      <c r="N3167" s="34" t="s">
        <v>79</v>
      </c>
    </row>
    <row r="3168" spans="1:14" ht="15" hidden="1" customHeight="1" outlineLevel="2" x14ac:dyDescent="0.25">
      <c r="A3168" s="34"/>
      <c r="B3168" s="33" t="str">
        <f t="shared" si="361"/>
        <v>kW Demand- Circuit 42</v>
      </c>
      <c r="C3168" s="34">
        <f t="shared" si="367"/>
        <v>42</v>
      </c>
      <c r="D3168" s="28">
        <f t="shared" si="368"/>
        <v>6865</v>
      </c>
      <c r="E3168" s="27"/>
      <c r="F3168" s="29">
        <v>5137</v>
      </c>
      <c r="G3168" s="23" t="s">
        <v>144</v>
      </c>
      <c r="H3168" s="21">
        <f t="shared" si="364"/>
        <v>12578</v>
      </c>
      <c r="I3168" s="23">
        <f t="shared" si="365"/>
        <v>12579</v>
      </c>
      <c r="J3168" s="71" t="s">
        <v>420</v>
      </c>
      <c r="K3168" s="70">
        <f t="shared" si="366"/>
        <v>1306</v>
      </c>
      <c r="L3168" s="34" t="s">
        <v>104</v>
      </c>
      <c r="N3168" s="34" t="s">
        <v>79</v>
      </c>
    </row>
    <row r="3169" spans="1:14" ht="15" hidden="1" customHeight="1" outlineLevel="2" x14ac:dyDescent="0.25">
      <c r="A3169" s="34"/>
      <c r="B3169" s="33" t="str">
        <f t="shared" si="361"/>
        <v>kW Demand- Circuit 43</v>
      </c>
      <c r="C3169" s="34">
        <f t="shared" si="367"/>
        <v>43</v>
      </c>
      <c r="D3169" s="28">
        <f t="shared" si="368"/>
        <v>6866</v>
      </c>
      <c r="E3169" s="27"/>
      <c r="F3169" s="29">
        <v>5138</v>
      </c>
      <c r="G3169" s="23" t="s">
        <v>144</v>
      </c>
      <c r="H3169" s="21">
        <f t="shared" si="364"/>
        <v>12580</v>
      </c>
      <c r="I3169" s="23">
        <f t="shared" si="365"/>
        <v>12581</v>
      </c>
      <c r="J3169" s="71" t="s">
        <v>420</v>
      </c>
      <c r="K3169" s="70">
        <f t="shared" si="366"/>
        <v>1307</v>
      </c>
      <c r="L3169" s="34" t="s">
        <v>104</v>
      </c>
      <c r="N3169" s="34" t="s">
        <v>79</v>
      </c>
    </row>
    <row r="3170" spans="1:14" ht="15" hidden="1" customHeight="1" outlineLevel="2" x14ac:dyDescent="0.25">
      <c r="A3170" s="34"/>
      <c r="B3170" s="33" t="str">
        <f t="shared" si="361"/>
        <v>kW Demand- Circuit 44</v>
      </c>
      <c r="C3170" s="34">
        <f t="shared" si="367"/>
        <v>44</v>
      </c>
      <c r="D3170" s="28">
        <f t="shared" si="368"/>
        <v>6867</v>
      </c>
      <c r="E3170" s="27"/>
      <c r="F3170" s="29">
        <v>5139</v>
      </c>
      <c r="G3170" s="23" t="s">
        <v>144</v>
      </c>
      <c r="H3170" s="21">
        <f t="shared" si="364"/>
        <v>12582</v>
      </c>
      <c r="I3170" s="23">
        <f t="shared" si="365"/>
        <v>12583</v>
      </c>
      <c r="J3170" s="71" t="s">
        <v>420</v>
      </c>
      <c r="K3170" s="70">
        <f t="shared" si="366"/>
        <v>1308</v>
      </c>
      <c r="L3170" s="34" t="s">
        <v>104</v>
      </c>
      <c r="N3170" s="34" t="s">
        <v>79</v>
      </c>
    </row>
    <row r="3171" spans="1:14" ht="15" hidden="1" customHeight="1" outlineLevel="2" x14ac:dyDescent="0.25">
      <c r="A3171" s="34"/>
      <c r="B3171" s="33" t="str">
        <f t="shared" si="361"/>
        <v>kW Demand- Circuit 45</v>
      </c>
      <c r="C3171" s="34">
        <f t="shared" si="367"/>
        <v>45</v>
      </c>
      <c r="D3171" s="28">
        <f t="shared" si="368"/>
        <v>6868</v>
      </c>
      <c r="E3171" s="27"/>
      <c r="F3171" s="29">
        <v>5140</v>
      </c>
      <c r="G3171" s="23" t="s">
        <v>144</v>
      </c>
      <c r="H3171" s="21">
        <f t="shared" si="364"/>
        <v>12584</v>
      </c>
      <c r="I3171" s="23">
        <f t="shared" si="365"/>
        <v>12585</v>
      </c>
      <c r="J3171" s="71" t="s">
        <v>420</v>
      </c>
      <c r="K3171" s="70">
        <f t="shared" si="366"/>
        <v>1309</v>
      </c>
      <c r="L3171" s="34" t="s">
        <v>104</v>
      </c>
      <c r="N3171" s="34" t="s">
        <v>79</v>
      </c>
    </row>
    <row r="3172" spans="1:14" ht="15" hidden="1" customHeight="1" outlineLevel="2" x14ac:dyDescent="0.25">
      <c r="A3172" s="34"/>
      <c r="B3172" s="33" t="str">
        <f t="shared" si="361"/>
        <v>kW Demand- Circuit 46</v>
      </c>
      <c r="C3172" s="34">
        <f t="shared" si="367"/>
        <v>46</v>
      </c>
      <c r="D3172" s="28">
        <f t="shared" si="368"/>
        <v>6869</v>
      </c>
      <c r="E3172" s="27"/>
      <c r="F3172" s="29">
        <v>5141</v>
      </c>
      <c r="G3172" s="23" t="s">
        <v>144</v>
      </c>
      <c r="H3172" s="21">
        <f t="shared" si="364"/>
        <v>12586</v>
      </c>
      <c r="I3172" s="23">
        <f t="shared" si="365"/>
        <v>12587</v>
      </c>
      <c r="J3172" s="71" t="s">
        <v>420</v>
      </c>
      <c r="K3172" s="70">
        <f t="shared" si="366"/>
        <v>1310</v>
      </c>
      <c r="L3172" s="34" t="s">
        <v>104</v>
      </c>
      <c r="N3172" s="34" t="s">
        <v>79</v>
      </c>
    </row>
    <row r="3173" spans="1:14" ht="15" hidden="1" customHeight="1" outlineLevel="2" x14ac:dyDescent="0.25">
      <c r="A3173" s="34"/>
      <c r="B3173" s="33" t="str">
        <f t="shared" si="361"/>
        <v>kW Demand- Circuit 47</v>
      </c>
      <c r="C3173" s="34">
        <f t="shared" si="367"/>
        <v>47</v>
      </c>
      <c r="D3173" s="28">
        <f t="shared" si="368"/>
        <v>6870</v>
      </c>
      <c r="E3173" s="27"/>
      <c r="F3173" s="29">
        <v>5142</v>
      </c>
      <c r="G3173" s="23" t="s">
        <v>144</v>
      </c>
      <c r="H3173" s="21">
        <f t="shared" si="364"/>
        <v>12588</v>
      </c>
      <c r="I3173" s="23">
        <f t="shared" si="365"/>
        <v>12589</v>
      </c>
      <c r="J3173" s="71" t="s">
        <v>420</v>
      </c>
      <c r="K3173" s="70">
        <f t="shared" si="366"/>
        <v>1311</v>
      </c>
      <c r="L3173" s="34" t="s">
        <v>104</v>
      </c>
      <c r="N3173" s="34" t="s">
        <v>79</v>
      </c>
    </row>
    <row r="3174" spans="1:14" ht="15" hidden="1" customHeight="1" outlineLevel="2" x14ac:dyDescent="0.25">
      <c r="A3174" s="34"/>
      <c r="B3174" s="33" t="str">
        <f t="shared" si="361"/>
        <v>kW Demand- Circuit 48</v>
      </c>
      <c r="C3174" s="34">
        <f t="shared" si="367"/>
        <v>48</v>
      </c>
      <c r="D3174" s="28">
        <f t="shared" si="368"/>
        <v>6871</v>
      </c>
      <c r="E3174" s="27"/>
      <c r="F3174" s="29">
        <v>5143</v>
      </c>
      <c r="G3174" s="23" t="s">
        <v>144</v>
      </c>
      <c r="H3174" s="21">
        <f t="shared" si="364"/>
        <v>12590</v>
      </c>
      <c r="I3174" s="23">
        <f t="shared" si="365"/>
        <v>12591</v>
      </c>
      <c r="J3174" s="71" t="s">
        <v>420</v>
      </c>
      <c r="K3174" s="70">
        <f t="shared" si="366"/>
        <v>1312</v>
      </c>
      <c r="L3174" s="34" t="s">
        <v>104</v>
      </c>
      <c r="N3174" s="34" t="s">
        <v>79</v>
      </c>
    </row>
    <row r="3175" spans="1:14" ht="15" hidden="1" customHeight="1" outlineLevel="2" x14ac:dyDescent="0.25">
      <c r="A3175" s="34"/>
      <c r="B3175" s="33" t="str">
        <f t="shared" si="361"/>
        <v>kW Demand- Circuit 49</v>
      </c>
      <c r="C3175" s="34">
        <f t="shared" si="367"/>
        <v>49</v>
      </c>
      <c r="D3175" s="28">
        <f t="shared" si="368"/>
        <v>6872</v>
      </c>
      <c r="E3175" s="27"/>
      <c r="F3175" s="29">
        <v>5144</v>
      </c>
      <c r="G3175" s="23" t="s">
        <v>144</v>
      </c>
      <c r="H3175" s="21">
        <f t="shared" si="364"/>
        <v>12592</v>
      </c>
      <c r="I3175" s="23">
        <f t="shared" si="365"/>
        <v>12593</v>
      </c>
      <c r="J3175" s="71" t="s">
        <v>420</v>
      </c>
      <c r="K3175" s="70">
        <f t="shared" si="366"/>
        <v>1313</v>
      </c>
      <c r="L3175" s="34" t="s">
        <v>104</v>
      </c>
      <c r="N3175" s="34" t="s">
        <v>79</v>
      </c>
    </row>
    <row r="3176" spans="1:14" ht="15" hidden="1" customHeight="1" outlineLevel="2" x14ac:dyDescent="0.25">
      <c r="A3176" s="34"/>
      <c r="B3176" s="33" t="str">
        <f t="shared" si="361"/>
        <v>kW Demand- Circuit 50</v>
      </c>
      <c r="C3176" s="34">
        <f t="shared" si="367"/>
        <v>50</v>
      </c>
      <c r="D3176" s="28">
        <f t="shared" si="368"/>
        <v>6873</v>
      </c>
      <c r="E3176" s="27"/>
      <c r="F3176" s="29">
        <v>5145</v>
      </c>
      <c r="G3176" s="23" t="s">
        <v>144</v>
      </c>
      <c r="H3176" s="21">
        <f t="shared" si="364"/>
        <v>12594</v>
      </c>
      <c r="I3176" s="23">
        <f t="shared" si="365"/>
        <v>12595</v>
      </c>
      <c r="J3176" s="71" t="s">
        <v>420</v>
      </c>
      <c r="K3176" s="70">
        <f t="shared" si="366"/>
        <v>1314</v>
      </c>
      <c r="L3176" s="34" t="s">
        <v>104</v>
      </c>
      <c r="N3176" s="34" t="s">
        <v>79</v>
      </c>
    </row>
    <row r="3177" spans="1:14" ht="15" hidden="1" customHeight="1" outlineLevel="2" x14ac:dyDescent="0.25">
      <c r="A3177" s="34"/>
      <c r="B3177" s="33" t="str">
        <f t="shared" si="361"/>
        <v>kW Demand- Circuit 51</v>
      </c>
      <c r="C3177" s="34">
        <f t="shared" si="367"/>
        <v>51</v>
      </c>
      <c r="D3177" s="28">
        <f t="shared" si="368"/>
        <v>6874</v>
      </c>
      <c r="E3177" s="27"/>
      <c r="F3177" s="29">
        <v>5146</v>
      </c>
      <c r="G3177" s="23" t="s">
        <v>144</v>
      </c>
      <c r="H3177" s="21">
        <f t="shared" si="364"/>
        <v>12596</v>
      </c>
      <c r="I3177" s="23">
        <f t="shared" si="365"/>
        <v>12597</v>
      </c>
      <c r="J3177" s="71" t="s">
        <v>420</v>
      </c>
      <c r="K3177" s="70">
        <f t="shared" si="366"/>
        <v>1315</v>
      </c>
      <c r="L3177" s="34" t="s">
        <v>104</v>
      </c>
      <c r="N3177" s="34" t="s">
        <v>79</v>
      </c>
    </row>
    <row r="3178" spans="1:14" ht="15" hidden="1" customHeight="1" outlineLevel="2" x14ac:dyDescent="0.25">
      <c r="A3178" s="34"/>
      <c r="B3178" s="33" t="str">
        <f t="shared" si="361"/>
        <v>kW Demand- Circuit 52</v>
      </c>
      <c r="C3178" s="34">
        <f t="shared" si="367"/>
        <v>52</v>
      </c>
      <c r="D3178" s="28">
        <f t="shared" si="368"/>
        <v>6875</v>
      </c>
      <c r="E3178" s="27"/>
      <c r="F3178" s="29">
        <v>5147</v>
      </c>
      <c r="G3178" s="23" t="s">
        <v>144</v>
      </c>
      <c r="H3178" s="21">
        <f t="shared" si="364"/>
        <v>12598</v>
      </c>
      <c r="I3178" s="23">
        <f t="shared" si="365"/>
        <v>12599</v>
      </c>
      <c r="J3178" s="71" t="s">
        <v>420</v>
      </c>
      <c r="K3178" s="70">
        <f t="shared" si="366"/>
        <v>1316</v>
      </c>
      <c r="L3178" s="34" t="s">
        <v>104</v>
      </c>
      <c r="N3178" s="34" t="s">
        <v>79</v>
      </c>
    </row>
    <row r="3179" spans="1:14" ht="15" hidden="1" customHeight="1" outlineLevel="2" x14ac:dyDescent="0.25">
      <c r="A3179" s="34"/>
      <c r="B3179" s="33" t="str">
        <f t="shared" si="361"/>
        <v>kW Demand- Circuit 53</v>
      </c>
      <c r="C3179" s="34">
        <f t="shared" si="367"/>
        <v>53</v>
      </c>
      <c r="D3179" s="28">
        <f t="shared" si="368"/>
        <v>6876</v>
      </c>
      <c r="E3179" s="27"/>
      <c r="F3179" s="29">
        <v>5148</v>
      </c>
      <c r="G3179" s="23" t="s">
        <v>144</v>
      </c>
      <c r="H3179" s="21">
        <f t="shared" si="364"/>
        <v>12600</v>
      </c>
      <c r="I3179" s="23">
        <f t="shared" si="365"/>
        <v>12601</v>
      </c>
      <c r="J3179" s="71" t="s">
        <v>420</v>
      </c>
      <c r="K3179" s="70">
        <f t="shared" si="366"/>
        <v>1317</v>
      </c>
      <c r="L3179" s="34" t="s">
        <v>104</v>
      </c>
      <c r="N3179" s="34" t="s">
        <v>79</v>
      </c>
    </row>
    <row r="3180" spans="1:14" ht="15" hidden="1" customHeight="1" outlineLevel="2" x14ac:dyDescent="0.25">
      <c r="A3180" s="34"/>
      <c r="B3180" s="33" t="str">
        <f t="shared" si="361"/>
        <v>kW Demand- Circuit 54</v>
      </c>
      <c r="C3180" s="34">
        <f t="shared" si="367"/>
        <v>54</v>
      </c>
      <c r="D3180" s="28">
        <f t="shared" si="368"/>
        <v>6877</v>
      </c>
      <c r="E3180" s="27"/>
      <c r="F3180" s="29">
        <v>5149</v>
      </c>
      <c r="G3180" s="23" t="s">
        <v>144</v>
      </c>
      <c r="H3180" s="21">
        <f t="shared" si="364"/>
        <v>12602</v>
      </c>
      <c r="I3180" s="23">
        <f t="shared" si="365"/>
        <v>12603</v>
      </c>
      <c r="J3180" s="71" t="s">
        <v>420</v>
      </c>
      <c r="K3180" s="70">
        <f t="shared" si="366"/>
        <v>1318</v>
      </c>
      <c r="L3180" s="34" t="s">
        <v>104</v>
      </c>
      <c r="N3180" s="34" t="s">
        <v>79</v>
      </c>
    </row>
    <row r="3181" spans="1:14" ht="15" hidden="1" customHeight="1" outlineLevel="2" x14ac:dyDescent="0.25">
      <c r="A3181" s="34"/>
      <c r="B3181" s="33" t="str">
        <f t="shared" si="361"/>
        <v>kW Demand- Circuit 55</v>
      </c>
      <c r="C3181" s="34">
        <f t="shared" si="367"/>
        <v>55</v>
      </c>
      <c r="D3181" s="28">
        <f t="shared" si="368"/>
        <v>6878</v>
      </c>
      <c r="E3181" s="27"/>
      <c r="F3181" s="29">
        <v>5150</v>
      </c>
      <c r="G3181" s="23" t="s">
        <v>144</v>
      </c>
      <c r="H3181" s="21">
        <f t="shared" si="364"/>
        <v>12604</v>
      </c>
      <c r="I3181" s="23">
        <f t="shared" si="365"/>
        <v>12605</v>
      </c>
      <c r="J3181" s="71" t="s">
        <v>420</v>
      </c>
      <c r="K3181" s="70">
        <f t="shared" si="366"/>
        <v>1319</v>
      </c>
      <c r="L3181" s="34" t="s">
        <v>104</v>
      </c>
      <c r="N3181" s="34" t="s">
        <v>79</v>
      </c>
    </row>
    <row r="3182" spans="1:14" ht="15" hidden="1" customHeight="1" outlineLevel="2" x14ac:dyDescent="0.25">
      <c r="A3182" s="34"/>
      <c r="B3182" s="33" t="str">
        <f t="shared" si="361"/>
        <v>kW Demand- Circuit 56</v>
      </c>
      <c r="C3182" s="34">
        <f t="shared" si="367"/>
        <v>56</v>
      </c>
      <c r="D3182" s="28">
        <f t="shared" si="368"/>
        <v>6879</v>
      </c>
      <c r="E3182" s="27"/>
      <c r="F3182" s="29">
        <v>5151</v>
      </c>
      <c r="G3182" s="23" t="s">
        <v>144</v>
      </c>
      <c r="H3182" s="21">
        <f t="shared" si="364"/>
        <v>12606</v>
      </c>
      <c r="I3182" s="23">
        <f t="shared" si="365"/>
        <v>12607</v>
      </c>
      <c r="J3182" s="71" t="s">
        <v>420</v>
      </c>
      <c r="K3182" s="70">
        <f t="shared" si="366"/>
        <v>1320</v>
      </c>
      <c r="L3182" s="34" t="s">
        <v>104</v>
      </c>
      <c r="N3182" s="34" t="s">
        <v>79</v>
      </c>
    </row>
    <row r="3183" spans="1:14" ht="15" hidden="1" customHeight="1" outlineLevel="2" x14ac:dyDescent="0.25">
      <c r="A3183" s="34"/>
      <c r="B3183" s="33" t="str">
        <f t="shared" si="361"/>
        <v>kW Demand- Circuit 57</v>
      </c>
      <c r="C3183" s="34">
        <f t="shared" si="367"/>
        <v>57</v>
      </c>
      <c r="D3183" s="28">
        <f t="shared" si="368"/>
        <v>6880</v>
      </c>
      <c r="E3183" s="27"/>
      <c r="F3183" s="29">
        <v>5152</v>
      </c>
      <c r="G3183" s="23" t="s">
        <v>144</v>
      </c>
      <c r="H3183" s="21">
        <f t="shared" si="364"/>
        <v>12608</v>
      </c>
      <c r="I3183" s="23">
        <f t="shared" si="365"/>
        <v>12609</v>
      </c>
      <c r="J3183" s="71" t="s">
        <v>420</v>
      </c>
      <c r="K3183" s="70">
        <f t="shared" si="366"/>
        <v>1321</v>
      </c>
      <c r="L3183" s="34" t="s">
        <v>104</v>
      </c>
      <c r="N3183" s="34" t="s">
        <v>79</v>
      </c>
    </row>
    <row r="3184" spans="1:14" ht="15" hidden="1" customHeight="1" outlineLevel="2" x14ac:dyDescent="0.25">
      <c r="A3184" s="34"/>
      <c r="B3184" s="33" t="str">
        <f t="shared" si="361"/>
        <v>kW Demand- Circuit 58</v>
      </c>
      <c r="C3184" s="34">
        <f t="shared" si="367"/>
        <v>58</v>
      </c>
      <c r="D3184" s="28">
        <f t="shared" si="368"/>
        <v>6881</v>
      </c>
      <c r="E3184" s="27"/>
      <c r="F3184" s="29">
        <v>5153</v>
      </c>
      <c r="G3184" s="23" t="s">
        <v>144</v>
      </c>
      <c r="H3184" s="21">
        <f t="shared" si="364"/>
        <v>12610</v>
      </c>
      <c r="I3184" s="23">
        <f t="shared" si="365"/>
        <v>12611</v>
      </c>
      <c r="J3184" s="71" t="s">
        <v>420</v>
      </c>
      <c r="K3184" s="70">
        <f t="shared" si="366"/>
        <v>1322</v>
      </c>
      <c r="L3184" s="34" t="s">
        <v>104</v>
      </c>
      <c r="N3184" s="34" t="s">
        <v>79</v>
      </c>
    </row>
    <row r="3185" spans="1:14" ht="15" hidden="1" customHeight="1" outlineLevel="2" x14ac:dyDescent="0.25">
      <c r="A3185" s="34"/>
      <c r="B3185" s="33" t="str">
        <f t="shared" si="361"/>
        <v>kW Demand- Circuit 59</v>
      </c>
      <c r="C3185" s="34">
        <f t="shared" si="367"/>
        <v>59</v>
      </c>
      <c r="D3185" s="28">
        <f t="shared" si="368"/>
        <v>6882</v>
      </c>
      <c r="E3185" s="27"/>
      <c r="F3185" s="29">
        <v>5154</v>
      </c>
      <c r="G3185" s="23" t="s">
        <v>144</v>
      </c>
      <c r="H3185" s="21">
        <f t="shared" si="364"/>
        <v>12612</v>
      </c>
      <c r="I3185" s="23">
        <f t="shared" si="365"/>
        <v>12613</v>
      </c>
      <c r="J3185" s="71" t="s">
        <v>420</v>
      </c>
      <c r="K3185" s="70">
        <f t="shared" si="366"/>
        <v>1323</v>
      </c>
      <c r="L3185" s="34" t="s">
        <v>104</v>
      </c>
      <c r="N3185" s="34" t="s">
        <v>79</v>
      </c>
    </row>
    <row r="3186" spans="1:14" ht="15" hidden="1" customHeight="1" outlineLevel="2" x14ac:dyDescent="0.25">
      <c r="A3186" s="34"/>
      <c r="B3186" s="33" t="str">
        <f t="shared" si="361"/>
        <v>kW Demand- Circuit 60</v>
      </c>
      <c r="C3186" s="34">
        <f t="shared" si="367"/>
        <v>60</v>
      </c>
      <c r="D3186" s="28">
        <f t="shared" si="368"/>
        <v>6883</v>
      </c>
      <c r="E3186" s="27"/>
      <c r="F3186" s="29">
        <v>5155</v>
      </c>
      <c r="G3186" s="23" t="s">
        <v>144</v>
      </c>
      <c r="H3186" s="21">
        <f t="shared" si="364"/>
        <v>12614</v>
      </c>
      <c r="I3186" s="23">
        <f t="shared" si="365"/>
        <v>12615</v>
      </c>
      <c r="J3186" s="71" t="s">
        <v>420</v>
      </c>
      <c r="K3186" s="70">
        <f t="shared" si="366"/>
        <v>1324</v>
      </c>
      <c r="L3186" s="34" t="s">
        <v>104</v>
      </c>
      <c r="N3186" s="34" t="s">
        <v>79</v>
      </c>
    </row>
    <row r="3187" spans="1:14" ht="15" hidden="1" customHeight="1" outlineLevel="2" x14ac:dyDescent="0.25">
      <c r="A3187" s="34"/>
      <c r="B3187" s="33" t="str">
        <f t="shared" si="361"/>
        <v>kW Demand- Circuit 61</v>
      </c>
      <c r="C3187" s="34">
        <f t="shared" si="367"/>
        <v>61</v>
      </c>
      <c r="D3187" s="28">
        <f t="shared" si="368"/>
        <v>6884</v>
      </c>
      <c r="E3187" s="27"/>
      <c r="F3187" s="29">
        <v>5156</v>
      </c>
      <c r="G3187" s="23" t="s">
        <v>144</v>
      </c>
      <c r="H3187" s="21">
        <f t="shared" si="364"/>
        <v>12616</v>
      </c>
      <c r="I3187" s="23">
        <f t="shared" si="365"/>
        <v>12617</v>
      </c>
      <c r="J3187" s="71" t="s">
        <v>420</v>
      </c>
      <c r="K3187" s="70">
        <f t="shared" si="366"/>
        <v>1325</v>
      </c>
      <c r="L3187" s="34" t="s">
        <v>104</v>
      </c>
      <c r="N3187" s="34" t="s">
        <v>79</v>
      </c>
    </row>
    <row r="3188" spans="1:14" ht="15" hidden="1" customHeight="1" outlineLevel="2" x14ac:dyDescent="0.25">
      <c r="A3188" s="34"/>
      <c r="B3188" s="33" t="str">
        <f t="shared" si="361"/>
        <v>kW Demand- Circuit 62</v>
      </c>
      <c r="C3188" s="34">
        <f t="shared" si="367"/>
        <v>62</v>
      </c>
      <c r="D3188" s="28">
        <f t="shared" si="368"/>
        <v>6885</v>
      </c>
      <c r="E3188" s="27"/>
      <c r="F3188" s="29">
        <v>5157</v>
      </c>
      <c r="G3188" s="23" t="s">
        <v>144</v>
      </c>
      <c r="H3188" s="21">
        <f t="shared" si="364"/>
        <v>12618</v>
      </c>
      <c r="I3188" s="23">
        <f t="shared" si="365"/>
        <v>12619</v>
      </c>
      <c r="J3188" s="71" t="s">
        <v>420</v>
      </c>
      <c r="K3188" s="70">
        <f t="shared" si="366"/>
        <v>1326</v>
      </c>
      <c r="L3188" s="34" t="s">
        <v>104</v>
      </c>
      <c r="N3188" s="34" t="s">
        <v>79</v>
      </c>
    </row>
    <row r="3189" spans="1:14" ht="15" hidden="1" customHeight="1" outlineLevel="2" x14ac:dyDescent="0.25">
      <c r="A3189" s="34"/>
      <c r="B3189" s="33" t="str">
        <f t="shared" si="361"/>
        <v>kW Demand- Circuit 63</v>
      </c>
      <c r="C3189" s="34">
        <f t="shared" si="367"/>
        <v>63</v>
      </c>
      <c r="D3189" s="28">
        <f t="shared" si="368"/>
        <v>6886</v>
      </c>
      <c r="E3189" s="27"/>
      <c r="F3189" s="29">
        <v>5158</v>
      </c>
      <c r="G3189" s="23" t="s">
        <v>144</v>
      </c>
      <c r="H3189" s="21">
        <f t="shared" si="364"/>
        <v>12620</v>
      </c>
      <c r="I3189" s="23">
        <f t="shared" si="365"/>
        <v>12621</v>
      </c>
      <c r="J3189" s="71" t="s">
        <v>420</v>
      </c>
      <c r="K3189" s="70">
        <f t="shared" si="366"/>
        <v>1327</v>
      </c>
      <c r="L3189" s="34" t="s">
        <v>104</v>
      </c>
      <c r="N3189" s="34" t="s">
        <v>79</v>
      </c>
    </row>
    <row r="3190" spans="1:14" ht="15" hidden="1" customHeight="1" outlineLevel="2" x14ac:dyDescent="0.25">
      <c r="A3190" s="34"/>
      <c r="B3190" s="33" t="str">
        <f t="shared" si="361"/>
        <v>kW Demand- Circuit 64</v>
      </c>
      <c r="C3190" s="34">
        <f t="shared" si="367"/>
        <v>64</v>
      </c>
      <c r="D3190" s="28">
        <f t="shared" si="368"/>
        <v>6887</v>
      </c>
      <c r="E3190" s="27"/>
      <c r="F3190" s="29">
        <v>5159</v>
      </c>
      <c r="G3190" s="23" t="s">
        <v>144</v>
      </c>
      <c r="H3190" s="21">
        <f t="shared" si="364"/>
        <v>12622</v>
      </c>
      <c r="I3190" s="23">
        <f t="shared" si="365"/>
        <v>12623</v>
      </c>
      <c r="J3190" s="71" t="s">
        <v>420</v>
      </c>
      <c r="K3190" s="70">
        <f t="shared" si="366"/>
        <v>1328</v>
      </c>
      <c r="L3190" s="34" t="s">
        <v>104</v>
      </c>
      <c r="N3190" s="34" t="s">
        <v>79</v>
      </c>
    </row>
    <row r="3191" spans="1:14" ht="15" hidden="1" customHeight="1" outlineLevel="2" x14ac:dyDescent="0.25">
      <c r="A3191" s="34"/>
      <c r="B3191" s="33" t="str">
        <f t="shared" si="361"/>
        <v>kW Demand- Circuit 65</v>
      </c>
      <c r="C3191" s="34">
        <f t="shared" si="367"/>
        <v>65</v>
      </c>
      <c r="D3191" s="28">
        <f t="shared" si="368"/>
        <v>6888</v>
      </c>
      <c r="E3191" s="27"/>
      <c r="F3191" s="29">
        <v>5160</v>
      </c>
      <c r="G3191" s="23" t="s">
        <v>144</v>
      </c>
      <c r="H3191" s="21">
        <f t="shared" si="364"/>
        <v>12624</v>
      </c>
      <c r="I3191" s="23">
        <f t="shared" si="365"/>
        <v>12625</v>
      </c>
      <c r="J3191" s="71" t="s">
        <v>420</v>
      </c>
      <c r="K3191" s="70">
        <f t="shared" si="366"/>
        <v>1329</v>
      </c>
      <c r="L3191" s="34" t="s">
        <v>104</v>
      </c>
      <c r="N3191" s="34" t="s">
        <v>79</v>
      </c>
    </row>
    <row r="3192" spans="1:14" ht="15" hidden="1" customHeight="1" outlineLevel="2" x14ac:dyDescent="0.25">
      <c r="A3192" s="34"/>
      <c r="B3192" s="33" t="str">
        <f t="shared" ref="B3192:B3222" si="369">CONCATENATE("kW Demand- Circuit ",C3192)</f>
        <v>kW Demand- Circuit 66</v>
      </c>
      <c r="C3192" s="34">
        <f t="shared" ref="C3192:C3222" si="370">C3191+1</f>
        <v>66</v>
      </c>
      <c r="D3192" s="28">
        <f t="shared" ref="D3192:D3222" si="371">D3191+1</f>
        <v>6889</v>
      </c>
      <c r="E3192" s="27"/>
      <c r="F3192" s="29">
        <v>5161</v>
      </c>
      <c r="G3192" s="23" t="s">
        <v>144</v>
      </c>
      <c r="H3192" s="21">
        <f t="shared" si="364"/>
        <v>12626</v>
      </c>
      <c r="I3192" s="23">
        <f t="shared" si="365"/>
        <v>12627</v>
      </c>
      <c r="J3192" s="71" t="s">
        <v>420</v>
      </c>
      <c r="K3192" s="70">
        <f t="shared" si="366"/>
        <v>1330</v>
      </c>
      <c r="L3192" s="34" t="s">
        <v>104</v>
      </c>
      <c r="N3192" s="34" t="s">
        <v>79</v>
      </c>
    </row>
    <row r="3193" spans="1:14" ht="15" hidden="1" customHeight="1" outlineLevel="2" x14ac:dyDescent="0.25">
      <c r="A3193" s="34"/>
      <c r="B3193" s="33" t="str">
        <f t="shared" si="369"/>
        <v>kW Demand- Circuit 67</v>
      </c>
      <c r="C3193" s="34">
        <f t="shared" si="370"/>
        <v>67</v>
      </c>
      <c r="D3193" s="28">
        <f t="shared" si="371"/>
        <v>6890</v>
      </c>
      <c r="E3193" s="27"/>
      <c r="F3193" s="29">
        <v>5162</v>
      </c>
      <c r="G3193" s="23" t="s">
        <v>144</v>
      </c>
      <c r="H3193" s="21">
        <f t="shared" ref="H3193:H3222" si="372">I3192+1</f>
        <v>12628</v>
      </c>
      <c r="I3193" s="23">
        <f t="shared" ref="I3193:I3222" si="373">+H3193+1</f>
        <v>12629</v>
      </c>
      <c r="J3193" s="71" t="s">
        <v>420</v>
      </c>
      <c r="K3193" s="70">
        <f t="shared" ref="K3193:K3222" si="374">K3192+1</f>
        <v>1331</v>
      </c>
      <c r="L3193" s="34" t="s">
        <v>104</v>
      </c>
      <c r="N3193" s="34" t="s">
        <v>79</v>
      </c>
    </row>
    <row r="3194" spans="1:14" ht="15" hidden="1" customHeight="1" outlineLevel="2" x14ac:dyDescent="0.25">
      <c r="A3194" s="34"/>
      <c r="B3194" s="33" t="str">
        <f t="shared" si="369"/>
        <v>kW Demand- Circuit 68</v>
      </c>
      <c r="C3194" s="34">
        <f t="shared" si="370"/>
        <v>68</v>
      </c>
      <c r="D3194" s="28">
        <f t="shared" si="371"/>
        <v>6891</v>
      </c>
      <c r="E3194" s="27"/>
      <c r="F3194" s="29">
        <v>5163</v>
      </c>
      <c r="G3194" s="23" t="s">
        <v>144</v>
      </c>
      <c r="H3194" s="21">
        <f t="shared" si="372"/>
        <v>12630</v>
      </c>
      <c r="I3194" s="23">
        <f t="shared" si="373"/>
        <v>12631</v>
      </c>
      <c r="J3194" s="71" t="s">
        <v>420</v>
      </c>
      <c r="K3194" s="70">
        <f t="shared" si="374"/>
        <v>1332</v>
      </c>
      <c r="L3194" s="34" t="s">
        <v>104</v>
      </c>
      <c r="N3194" s="34" t="s">
        <v>79</v>
      </c>
    </row>
    <row r="3195" spans="1:14" ht="15" hidden="1" customHeight="1" outlineLevel="2" x14ac:dyDescent="0.25">
      <c r="A3195" s="34"/>
      <c r="B3195" s="33" t="str">
        <f t="shared" si="369"/>
        <v>kW Demand- Circuit 69</v>
      </c>
      <c r="C3195" s="34">
        <f t="shared" si="370"/>
        <v>69</v>
      </c>
      <c r="D3195" s="28">
        <f t="shared" si="371"/>
        <v>6892</v>
      </c>
      <c r="E3195" s="27"/>
      <c r="F3195" s="29">
        <v>5164</v>
      </c>
      <c r="G3195" s="23" t="s">
        <v>144</v>
      </c>
      <c r="H3195" s="21">
        <f t="shared" si="372"/>
        <v>12632</v>
      </c>
      <c r="I3195" s="23">
        <f t="shared" si="373"/>
        <v>12633</v>
      </c>
      <c r="J3195" s="71" t="s">
        <v>420</v>
      </c>
      <c r="K3195" s="70">
        <f t="shared" si="374"/>
        <v>1333</v>
      </c>
      <c r="L3195" s="34" t="s">
        <v>104</v>
      </c>
      <c r="N3195" s="34" t="s">
        <v>79</v>
      </c>
    </row>
    <row r="3196" spans="1:14" ht="15" hidden="1" customHeight="1" outlineLevel="2" x14ac:dyDescent="0.25">
      <c r="A3196" s="34"/>
      <c r="B3196" s="33" t="str">
        <f t="shared" si="369"/>
        <v>kW Demand- Circuit 70</v>
      </c>
      <c r="C3196" s="34">
        <f t="shared" si="370"/>
        <v>70</v>
      </c>
      <c r="D3196" s="28">
        <f t="shared" si="371"/>
        <v>6893</v>
      </c>
      <c r="E3196" s="27"/>
      <c r="F3196" s="29">
        <v>5165</v>
      </c>
      <c r="G3196" s="23" t="s">
        <v>144</v>
      </c>
      <c r="H3196" s="21">
        <f t="shared" si="372"/>
        <v>12634</v>
      </c>
      <c r="I3196" s="23">
        <f t="shared" si="373"/>
        <v>12635</v>
      </c>
      <c r="J3196" s="71" t="s">
        <v>420</v>
      </c>
      <c r="K3196" s="70">
        <f t="shared" si="374"/>
        <v>1334</v>
      </c>
      <c r="L3196" s="34" t="s">
        <v>104</v>
      </c>
      <c r="N3196" s="34" t="s">
        <v>79</v>
      </c>
    </row>
    <row r="3197" spans="1:14" ht="15" hidden="1" customHeight="1" outlineLevel="2" x14ac:dyDescent="0.25">
      <c r="A3197" s="34"/>
      <c r="B3197" s="33" t="str">
        <f t="shared" si="369"/>
        <v>kW Demand- Circuit 71</v>
      </c>
      <c r="C3197" s="34">
        <f t="shared" si="370"/>
        <v>71</v>
      </c>
      <c r="D3197" s="28">
        <f t="shared" si="371"/>
        <v>6894</v>
      </c>
      <c r="E3197" s="27"/>
      <c r="F3197" s="29">
        <v>5166</v>
      </c>
      <c r="G3197" s="23" t="s">
        <v>144</v>
      </c>
      <c r="H3197" s="21">
        <f t="shared" si="372"/>
        <v>12636</v>
      </c>
      <c r="I3197" s="23">
        <f t="shared" si="373"/>
        <v>12637</v>
      </c>
      <c r="J3197" s="71" t="s">
        <v>420</v>
      </c>
      <c r="K3197" s="70">
        <f t="shared" si="374"/>
        <v>1335</v>
      </c>
      <c r="L3197" s="34" t="s">
        <v>104</v>
      </c>
      <c r="N3197" s="34" t="s">
        <v>79</v>
      </c>
    </row>
    <row r="3198" spans="1:14" ht="15" hidden="1" customHeight="1" outlineLevel="2" x14ac:dyDescent="0.25">
      <c r="A3198" s="34"/>
      <c r="B3198" s="33" t="str">
        <f t="shared" si="369"/>
        <v>kW Demand- Circuit 72</v>
      </c>
      <c r="C3198" s="34">
        <f t="shared" si="370"/>
        <v>72</v>
      </c>
      <c r="D3198" s="28">
        <f t="shared" si="371"/>
        <v>6895</v>
      </c>
      <c r="E3198" s="27"/>
      <c r="F3198" s="29">
        <v>5167</v>
      </c>
      <c r="G3198" s="23" t="s">
        <v>144</v>
      </c>
      <c r="H3198" s="21">
        <f t="shared" si="372"/>
        <v>12638</v>
      </c>
      <c r="I3198" s="23">
        <f t="shared" si="373"/>
        <v>12639</v>
      </c>
      <c r="J3198" s="71" t="s">
        <v>420</v>
      </c>
      <c r="K3198" s="70">
        <f t="shared" si="374"/>
        <v>1336</v>
      </c>
      <c r="L3198" s="34" t="s">
        <v>104</v>
      </c>
      <c r="N3198" s="34" t="s">
        <v>79</v>
      </c>
    </row>
    <row r="3199" spans="1:14" ht="15" hidden="1" customHeight="1" outlineLevel="2" x14ac:dyDescent="0.25">
      <c r="A3199" s="34"/>
      <c r="B3199" s="33" t="str">
        <f t="shared" si="369"/>
        <v>kW Demand- Circuit 73</v>
      </c>
      <c r="C3199" s="34">
        <f t="shared" si="370"/>
        <v>73</v>
      </c>
      <c r="D3199" s="28">
        <f t="shared" si="371"/>
        <v>6896</v>
      </c>
      <c r="E3199" s="27"/>
      <c r="F3199" s="29">
        <v>5168</v>
      </c>
      <c r="G3199" s="23" t="s">
        <v>144</v>
      </c>
      <c r="H3199" s="21">
        <f t="shared" si="372"/>
        <v>12640</v>
      </c>
      <c r="I3199" s="23">
        <f t="shared" si="373"/>
        <v>12641</v>
      </c>
      <c r="J3199" s="71" t="s">
        <v>420</v>
      </c>
      <c r="K3199" s="70">
        <f t="shared" si="374"/>
        <v>1337</v>
      </c>
      <c r="L3199" s="34" t="s">
        <v>104</v>
      </c>
      <c r="N3199" s="34" t="s">
        <v>79</v>
      </c>
    </row>
    <row r="3200" spans="1:14" ht="15" hidden="1" customHeight="1" outlineLevel="2" x14ac:dyDescent="0.25">
      <c r="A3200" s="34"/>
      <c r="B3200" s="33" t="str">
        <f t="shared" si="369"/>
        <v>kW Demand- Circuit 74</v>
      </c>
      <c r="C3200" s="34">
        <f t="shared" si="370"/>
        <v>74</v>
      </c>
      <c r="D3200" s="28">
        <f t="shared" si="371"/>
        <v>6897</v>
      </c>
      <c r="E3200" s="27"/>
      <c r="F3200" s="29">
        <v>5169</v>
      </c>
      <c r="G3200" s="23" t="s">
        <v>144</v>
      </c>
      <c r="H3200" s="21">
        <f t="shared" si="372"/>
        <v>12642</v>
      </c>
      <c r="I3200" s="23">
        <f t="shared" si="373"/>
        <v>12643</v>
      </c>
      <c r="J3200" s="71" t="s">
        <v>420</v>
      </c>
      <c r="K3200" s="70">
        <f t="shared" si="374"/>
        <v>1338</v>
      </c>
      <c r="L3200" s="34" t="s">
        <v>104</v>
      </c>
      <c r="N3200" s="34" t="s">
        <v>79</v>
      </c>
    </row>
    <row r="3201" spans="1:14" ht="15" hidden="1" customHeight="1" outlineLevel="2" x14ac:dyDescent="0.25">
      <c r="A3201" s="34"/>
      <c r="B3201" s="33" t="str">
        <f t="shared" si="369"/>
        <v>kW Demand- Circuit 75</v>
      </c>
      <c r="C3201" s="34">
        <f t="shared" si="370"/>
        <v>75</v>
      </c>
      <c r="D3201" s="28">
        <f t="shared" si="371"/>
        <v>6898</v>
      </c>
      <c r="E3201" s="27"/>
      <c r="F3201" s="29">
        <v>5170</v>
      </c>
      <c r="G3201" s="23" t="s">
        <v>144</v>
      </c>
      <c r="H3201" s="21">
        <f t="shared" si="372"/>
        <v>12644</v>
      </c>
      <c r="I3201" s="23">
        <f t="shared" si="373"/>
        <v>12645</v>
      </c>
      <c r="J3201" s="71" t="s">
        <v>420</v>
      </c>
      <c r="K3201" s="70">
        <f t="shared" si="374"/>
        <v>1339</v>
      </c>
      <c r="L3201" s="34" t="s">
        <v>104</v>
      </c>
      <c r="N3201" s="34" t="s">
        <v>79</v>
      </c>
    </row>
    <row r="3202" spans="1:14" ht="15" hidden="1" customHeight="1" outlineLevel="2" x14ac:dyDescent="0.25">
      <c r="A3202" s="34"/>
      <c r="B3202" s="33" t="str">
        <f t="shared" si="369"/>
        <v>kW Demand- Circuit 76</v>
      </c>
      <c r="C3202" s="34">
        <f t="shared" si="370"/>
        <v>76</v>
      </c>
      <c r="D3202" s="28">
        <f t="shared" si="371"/>
        <v>6899</v>
      </c>
      <c r="E3202" s="27"/>
      <c r="F3202" s="29">
        <v>5171</v>
      </c>
      <c r="G3202" s="23" t="s">
        <v>144</v>
      </c>
      <c r="H3202" s="21">
        <f t="shared" si="372"/>
        <v>12646</v>
      </c>
      <c r="I3202" s="23">
        <f t="shared" si="373"/>
        <v>12647</v>
      </c>
      <c r="J3202" s="71" t="s">
        <v>420</v>
      </c>
      <c r="K3202" s="70">
        <f t="shared" si="374"/>
        <v>1340</v>
      </c>
      <c r="L3202" s="34" t="s">
        <v>104</v>
      </c>
      <c r="N3202" s="34" t="s">
        <v>79</v>
      </c>
    </row>
    <row r="3203" spans="1:14" ht="15" hidden="1" customHeight="1" outlineLevel="2" x14ac:dyDescent="0.25">
      <c r="A3203" s="34"/>
      <c r="B3203" s="33" t="str">
        <f t="shared" si="369"/>
        <v>kW Demand- Circuit 77</v>
      </c>
      <c r="C3203" s="34">
        <f t="shared" si="370"/>
        <v>77</v>
      </c>
      <c r="D3203" s="28">
        <f t="shared" si="371"/>
        <v>6900</v>
      </c>
      <c r="E3203" s="27"/>
      <c r="F3203" s="29">
        <v>5172</v>
      </c>
      <c r="G3203" s="23" t="s">
        <v>144</v>
      </c>
      <c r="H3203" s="21">
        <f t="shared" si="372"/>
        <v>12648</v>
      </c>
      <c r="I3203" s="23">
        <f t="shared" si="373"/>
        <v>12649</v>
      </c>
      <c r="J3203" s="71" t="s">
        <v>420</v>
      </c>
      <c r="K3203" s="70">
        <f t="shared" si="374"/>
        <v>1341</v>
      </c>
      <c r="L3203" s="34" t="s">
        <v>104</v>
      </c>
      <c r="N3203" s="34" t="s">
        <v>79</v>
      </c>
    </row>
    <row r="3204" spans="1:14" ht="15" hidden="1" customHeight="1" outlineLevel="2" x14ac:dyDescent="0.25">
      <c r="A3204" s="34"/>
      <c r="B3204" s="33" t="str">
        <f t="shared" si="369"/>
        <v>kW Demand- Circuit 78</v>
      </c>
      <c r="C3204" s="34">
        <f t="shared" si="370"/>
        <v>78</v>
      </c>
      <c r="D3204" s="28">
        <f t="shared" si="371"/>
        <v>6901</v>
      </c>
      <c r="E3204" s="27"/>
      <c r="F3204" s="29">
        <v>5173</v>
      </c>
      <c r="G3204" s="23" t="s">
        <v>144</v>
      </c>
      <c r="H3204" s="21">
        <f t="shared" si="372"/>
        <v>12650</v>
      </c>
      <c r="I3204" s="23">
        <f t="shared" si="373"/>
        <v>12651</v>
      </c>
      <c r="J3204" s="71" t="s">
        <v>420</v>
      </c>
      <c r="K3204" s="70">
        <f t="shared" si="374"/>
        <v>1342</v>
      </c>
      <c r="L3204" s="34" t="s">
        <v>104</v>
      </c>
      <c r="N3204" s="34" t="s">
        <v>79</v>
      </c>
    </row>
    <row r="3205" spans="1:14" ht="15" hidden="1" customHeight="1" outlineLevel="2" x14ac:dyDescent="0.25">
      <c r="A3205" s="34"/>
      <c r="B3205" s="33" t="str">
        <f t="shared" si="369"/>
        <v>kW Demand- Circuit 79</v>
      </c>
      <c r="C3205" s="34">
        <f t="shared" si="370"/>
        <v>79</v>
      </c>
      <c r="D3205" s="28">
        <f t="shared" si="371"/>
        <v>6902</v>
      </c>
      <c r="E3205" s="27"/>
      <c r="F3205" s="29">
        <v>5174</v>
      </c>
      <c r="G3205" s="23" t="s">
        <v>144</v>
      </c>
      <c r="H3205" s="21">
        <f t="shared" si="372"/>
        <v>12652</v>
      </c>
      <c r="I3205" s="23">
        <f t="shared" si="373"/>
        <v>12653</v>
      </c>
      <c r="J3205" s="71" t="s">
        <v>420</v>
      </c>
      <c r="K3205" s="70">
        <f t="shared" si="374"/>
        <v>1343</v>
      </c>
      <c r="L3205" s="34" t="s">
        <v>104</v>
      </c>
      <c r="N3205" s="34" t="s">
        <v>79</v>
      </c>
    </row>
    <row r="3206" spans="1:14" ht="15" hidden="1" customHeight="1" outlineLevel="2" x14ac:dyDescent="0.25">
      <c r="A3206" s="34"/>
      <c r="B3206" s="33" t="str">
        <f t="shared" si="369"/>
        <v>kW Demand- Circuit 80</v>
      </c>
      <c r="C3206" s="34">
        <f t="shared" si="370"/>
        <v>80</v>
      </c>
      <c r="D3206" s="28">
        <f t="shared" si="371"/>
        <v>6903</v>
      </c>
      <c r="E3206" s="27"/>
      <c r="F3206" s="29">
        <v>5175</v>
      </c>
      <c r="G3206" s="23" t="s">
        <v>144</v>
      </c>
      <c r="H3206" s="21">
        <f t="shared" si="372"/>
        <v>12654</v>
      </c>
      <c r="I3206" s="23">
        <f t="shared" si="373"/>
        <v>12655</v>
      </c>
      <c r="J3206" s="71" t="s">
        <v>420</v>
      </c>
      <c r="K3206" s="70">
        <f t="shared" si="374"/>
        <v>1344</v>
      </c>
      <c r="L3206" s="34" t="s">
        <v>104</v>
      </c>
      <c r="N3206" s="34" t="s">
        <v>79</v>
      </c>
    </row>
    <row r="3207" spans="1:14" ht="15" hidden="1" customHeight="1" outlineLevel="2" x14ac:dyDescent="0.25">
      <c r="A3207" s="34"/>
      <c r="B3207" s="33" t="str">
        <f t="shared" si="369"/>
        <v>kW Demand- Circuit 81</v>
      </c>
      <c r="C3207" s="34">
        <f t="shared" si="370"/>
        <v>81</v>
      </c>
      <c r="D3207" s="28">
        <f t="shared" si="371"/>
        <v>6904</v>
      </c>
      <c r="E3207" s="27"/>
      <c r="F3207" s="29">
        <v>5176</v>
      </c>
      <c r="G3207" s="23" t="s">
        <v>144</v>
      </c>
      <c r="H3207" s="21">
        <f t="shared" si="372"/>
        <v>12656</v>
      </c>
      <c r="I3207" s="23">
        <f t="shared" si="373"/>
        <v>12657</v>
      </c>
      <c r="J3207" s="71" t="s">
        <v>420</v>
      </c>
      <c r="K3207" s="70">
        <f t="shared" si="374"/>
        <v>1345</v>
      </c>
      <c r="L3207" s="34" t="s">
        <v>104</v>
      </c>
      <c r="N3207" s="34" t="s">
        <v>79</v>
      </c>
    </row>
    <row r="3208" spans="1:14" ht="15" hidden="1" customHeight="1" outlineLevel="2" x14ac:dyDescent="0.25">
      <c r="A3208" s="34"/>
      <c r="B3208" s="33" t="str">
        <f t="shared" si="369"/>
        <v>kW Demand- Circuit 82</v>
      </c>
      <c r="C3208" s="34">
        <f t="shared" si="370"/>
        <v>82</v>
      </c>
      <c r="D3208" s="28">
        <f t="shared" si="371"/>
        <v>6905</v>
      </c>
      <c r="E3208" s="27"/>
      <c r="F3208" s="29">
        <v>5177</v>
      </c>
      <c r="G3208" s="23" t="s">
        <v>144</v>
      </c>
      <c r="H3208" s="21">
        <f t="shared" si="372"/>
        <v>12658</v>
      </c>
      <c r="I3208" s="23">
        <f t="shared" si="373"/>
        <v>12659</v>
      </c>
      <c r="J3208" s="71" t="s">
        <v>420</v>
      </c>
      <c r="K3208" s="70">
        <f t="shared" si="374"/>
        <v>1346</v>
      </c>
      <c r="L3208" s="34" t="s">
        <v>104</v>
      </c>
      <c r="N3208" s="34" t="s">
        <v>79</v>
      </c>
    </row>
    <row r="3209" spans="1:14" ht="15" hidden="1" customHeight="1" outlineLevel="2" x14ac:dyDescent="0.25">
      <c r="A3209" s="34"/>
      <c r="B3209" s="33" t="str">
        <f t="shared" si="369"/>
        <v>kW Demand- Circuit 83</v>
      </c>
      <c r="C3209" s="34">
        <f t="shared" si="370"/>
        <v>83</v>
      </c>
      <c r="D3209" s="28">
        <f t="shared" si="371"/>
        <v>6906</v>
      </c>
      <c r="E3209" s="27"/>
      <c r="F3209" s="29">
        <v>5178</v>
      </c>
      <c r="G3209" s="23" t="s">
        <v>144</v>
      </c>
      <c r="H3209" s="21">
        <f t="shared" si="372"/>
        <v>12660</v>
      </c>
      <c r="I3209" s="23">
        <f t="shared" si="373"/>
        <v>12661</v>
      </c>
      <c r="J3209" s="71" t="s">
        <v>420</v>
      </c>
      <c r="K3209" s="70">
        <f t="shared" si="374"/>
        <v>1347</v>
      </c>
      <c r="L3209" s="34" t="s">
        <v>104</v>
      </c>
      <c r="N3209" s="34" t="s">
        <v>79</v>
      </c>
    </row>
    <row r="3210" spans="1:14" ht="15" hidden="1" customHeight="1" outlineLevel="2" x14ac:dyDescent="0.25">
      <c r="A3210" s="34"/>
      <c r="B3210" s="33" t="str">
        <f t="shared" si="369"/>
        <v>kW Demand- Circuit 84</v>
      </c>
      <c r="C3210" s="34">
        <f t="shared" si="370"/>
        <v>84</v>
      </c>
      <c r="D3210" s="28">
        <f t="shared" si="371"/>
        <v>6907</v>
      </c>
      <c r="E3210" s="27"/>
      <c r="F3210" s="29">
        <v>5179</v>
      </c>
      <c r="G3210" s="23" t="s">
        <v>144</v>
      </c>
      <c r="H3210" s="21">
        <f t="shared" si="372"/>
        <v>12662</v>
      </c>
      <c r="I3210" s="23">
        <f t="shared" si="373"/>
        <v>12663</v>
      </c>
      <c r="J3210" s="71" t="s">
        <v>420</v>
      </c>
      <c r="K3210" s="70">
        <f t="shared" si="374"/>
        <v>1348</v>
      </c>
      <c r="L3210" s="34" t="s">
        <v>104</v>
      </c>
      <c r="N3210" s="34" t="s">
        <v>79</v>
      </c>
    </row>
    <row r="3211" spans="1:14" ht="15" hidden="1" customHeight="1" outlineLevel="2" x14ac:dyDescent="0.25">
      <c r="A3211" s="34"/>
      <c r="B3211" s="33" t="str">
        <f t="shared" si="369"/>
        <v>kW Demand- Circuit 85</v>
      </c>
      <c r="C3211" s="34">
        <f t="shared" si="370"/>
        <v>85</v>
      </c>
      <c r="D3211" s="28">
        <f t="shared" si="371"/>
        <v>6908</v>
      </c>
      <c r="E3211" s="27"/>
      <c r="F3211" s="29">
        <v>5180</v>
      </c>
      <c r="G3211" s="23" t="s">
        <v>144</v>
      </c>
      <c r="H3211" s="21">
        <f t="shared" si="372"/>
        <v>12664</v>
      </c>
      <c r="I3211" s="23">
        <f t="shared" si="373"/>
        <v>12665</v>
      </c>
      <c r="J3211" s="71" t="s">
        <v>420</v>
      </c>
      <c r="K3211" s="70">
        <f t="shared" si="374"/>
        <v>1349</v>
      </c>
      <c r="L3211" s="34" t="s">
        <v>104</v>
      </c>
      <c r="N3211" s="34" t="s">
        <v>79</v>
      </c>
    </row>
    <row r="3212" spans="1:14" ht="15" hidden="1" customHeight="1" outlineLevel="2" x14ac:dyDescent="0.25">
      <c r="A3212" s="34"/>
      <c r="B3212" s="33" t="str">
        <f t="shared" si="369"/>
        <v>kW Demand- Circuit 86</v>
      </c>
      <c r="C3212" s="34">
        <f t="shared" si="370"/>
        <v>86</v>
      </c>
      <c r="D3212" s="28">
        <f t="shared" si="371"/>
        <v>6909</v>
      </c>
      <c r="E3212" s="27"/>
      <c r="F3212" s="29">
        <v>5181</v>
      </c>
      <c r="G3212" s="23" t="s">
        <v>144</v>
      </c>
      <c r="H3212" s="21">
        <f t="shared" si="372"/>
        <v>12666</v>
      </c>
      <c r="I3212" s="23">
        <f t="shared" si="373"/>
        <v>12667</v>
      </c>
      <c r="J3212" s="71" t="s">
        <v>420</v>
      </c>
      <c r="K3212" s="70">
        <f t="shared" si="374"/>
        <v>1350</v>
      </c>
      <c r="L3212" s="34" t="s">
        <v>104</v>
      </c>
      <c r="N3212" s="34" t="s">
        <v>79</v>
      </c>
    </row>
    <row r="3213" spans="1:14" ht="15" hidden="1" customHeight="1" outlineLevel="2" x14ac:dyDescent="0.25">
      <c r="A3213" s="34"/>
      <c r="B3213" s="33" t="str">
        <f t="shared" si="369"/>
        <v>kW Demand- Circuit 87</v>
      </c>
      <c r="C3213" s="34">
        <f t="shared" si="370"/>
        <v>87</v>
      </c>
      <c r="D3213" s="28">
        <f t="shared" si="371"/>
        <v>6910</v>
      </c>
      <c r="E3213" s="27"/>
      <c r="F3213" s="29">
        <v>5182</v>
      </c>
      <c r="G3213" s="23" t="s">
        <v>144</v>
      </c>
      <c r="H3213" s="21">
        <f t="shared" si="372"/>
        <v>12668</v>
      </c>
      <c r="I3213" s="23">
        <f t="shared" si="373"/>
        <v>12669</v>
      </c>
      <c r="J3213" s="71" t="s">
        <v>420</v>
      </c>
      <c r="K3213" s="70">
        <f t="shared" si="374"/>
        <v>1351</v>
      </c>
      <c r="L3213" s="34" t="s">
        <v>104</v>
      </c>
      <c r="N3213" s="34" t="s">
        <v>79</v>
      </c>
    </row>
    <row r="3214" spans="1:14" ht="15" hidden="1" customHeight="1" outlineLevel="2" x14ac:dyDescent="0.25">
      <c r="A3214" s="34"/>
      <c r="B3214" s="33" t="str">
        <f t="shared" si="369"/>
        <v>kW Demand- Circuit 88</v>
      </c>
      <c r="C3214" s="34">
        <f t="shared" si="370"/>
        <v>88</v>
      </c>
      <c r="D3214" s="28">
        <f t="shared" si="371"/>
        <v>6911</v>
      </c>
      <c r="E3214" s="27"/>
      <c r="F3214" s="29">
        <v>5183</v>
      </c>
      <c r="G3214" s="23" t="s">
        <v>144</v>
      </c>
      <c r="H3214" s="21">
        <f t="shared" si="372"/>
        <v>12670</v>
      </c>
      <c r="I3214" s="23">
        <f t="shared" si="373"/>
        <v>12671</v>
      </c>
      <c r="J3214" s="71" t="s">
        <v>420</v>
      </c>
      <c r="K3214" s="70">
        <f t="shared" si="374"/>
        <v>1352</v>
      </c>
      <c r="L3214" s="34" t="s">
        <v>104</v>
      </c>
      <c r="N3214" s="34" t="s">
        <v>79</v>
      </c>
    </row>
    <row r="3215" spans="1:14" ht="15" hidden="1" customHeight="1" outlineLevel="2" x14ac:dyDescent="0.25">
      <c r="A3215" s="34"/>
      <c r="B3215" s="33" t="str">
        <f t="shared" si="369"/>
        <v>kW Demand- Circuit 89</v>
      </c>
      <c r="C3215" s="34">
        <f t="shared" si="370"/>
        <v>89</v>
      </c>
      <c r="D3215" s="28">
        <f t="shared" si="371"/>
        <v>6912</v>
      </c>
      <c r="E3215" s="27"/>
      <c r="F3215" s="29">
        <v>5184</v>
      </c>
      <c r="G3215" s="23" t="s">
        <v>144</v>
      </c>
      <c r="H3215" s="21">
        <f t="shared" si="372"/>
        <v>12672</v>
      </c>
      <c r="I3215" s="23">
        <f t="shared" si="373"/>
        <v>12673</v>
      </c>
      <c r="J3215" s="71" t="s">
        <v>420</v>
      </c>
      <c r="K3215" s="70">
        <f t="shared" si="374"/>
        <v>1353</v>
      </c>
      <c r="L3215" s="34" t="s">
        <v>104</v>
      </c>
      <c r="N3215" s="34" t="s">
        <v>79</v>
      </c>
    </row>
    <row r="3216" spans="1:14" ht="15" hidden="1" customHeight="1" outlineLevel="2" x14ac:dyDescent="0.25">
      <c r="A3216" s="34"/>
      <c r="B3216" s="33" t="str">
        <f t="shared" si="369"/>
        <v>kW Demand- Circuit 90</v>
      </c>
      <c r="C3216" s="34">
        <f t="shared" si="370"/>
        <v>90</v>
      </c>
      <c r="D3216" s="28">
        <f t="shared" si="371"/>
        <v>6913</v>
      </c>
      <c r="E3216" s="27"/>
      <c r="F3216" s="29">
        <v>5185</v>
      </c>
      <c r="G3216" s="23" t="s">
        <v>144</v>
      </c>
      <c r="H3216" s="21">
        <f t="shared" si="372"/>
        <v>12674</v>
      </c>
      <c r="I3216" s="23">
        <f t="shared" si="373"/>
        <v>12675</v>
      </c>
      <c r="J3216" s="71" t="s">
        <v>420</v>
      </c>
      <c r="K3216" s="70">
        <f t="shared" si="374"/>
        <v>1354</v>
      </c>
      <c r="L3216" s="34" t="s">
        <v>104</v>
      </c>
      <c r="N3216" s="34" t="s">
        <v>79</v>
      </c>
    </row>
    <row r="3217" spans="1:16" ht="15" hidden="1" customHeight="1" outlineLevel="2" x14ac:dyDescent="0.25">
      <c r="A3217" s="34"/>
      <c r="B3217" s="33" t="str">
        <f t="shared" si="369"/>
        <v>kW Demand- Circuit 91</v>
      </c>
      <c r="C3217" s="34">
        <f t="shared" si="370"/>
        <v>91</v>
      </c>
      <c r="D3217" s="28">
        <f t="shared" si="371"/>
        <v>6914</v>
      </c>
      <c r="E3217" s="27"/>
      <c r="F3217" s="29">
        <v>5186</v>
      </c>
      <c r="G3217" s="23" t="s">
        <v>144</v>
      </c>
      <c r="H3217" s="21">
        <f t="shared" si="372"/>
        <v>12676</v>
      </c>
      <c r="I3217" s="23">
        <f t="shared" si="373"/>
        <v>12677</v>
      </c>
      <c r="J3217" s="71" t="s">
        <v>420</v>
      </c>
      <c r="K3217" s="70">
        <f t="shared" si="374"/>
        <v>1355</v>
      </c>
      <c r="L3217" s="34" t="s">
        <v>104</v>
      </c>
      <c r="N3217" s="34" t="s">
        <v>79</v>
      </c>
    </row>
    <row r="3218" spans="1:16" ht="15" hidden="1" customHeight="1" outlineLevel="2" x14ac:dyDescent="0.25">
      <c r="A3218" s="34"/>
      <c r="B3218" s="33" t="str">
        <f t="shared" si="369"/>
        <v>kW Demand- Circuit 92</v>
      </c>
      <c r="C3218" s="34">
        <f t="shared" si="370"/>
        <v>92</v>
      </c>
      <c r="D3218" s="28">
        <f t="shared" si="371"/>
        <v>6915</v>
      </c>
      <c r="E3218" s="27"/>
      <c r="F3218" s="29">
        <v>5187</v>
      </c>
      <c r="G3218" s="23" t="s">
        <v>144</v>
      </c>
      <c r="H3218" s="21">
        <f t="shared" si="372"/>
        <v>12678</v>
      </c>
      <c r="I3218" s="23">
        <f t="shared" si="373"/>
        <v>12679</v>
      </c>
      <c r="J3218" s="71" t="s">
        <v>420</v>
      </c>
      <c r="K3218" s="70">
        <f t="shared" si="374"/>
        <v>1356</v>
      </c>
      <c r="L3218" s="34" t="s">
        <v>104</v>
      </c>
      <c r="N3218" s="34" t="s">
        <v>79</v>
      </c>
    </row>
    <row r="3219" spans="1:16" ht="15" hidden="1" customHeight="1" outlineLevel="2" x14ac:dyDescent="0.25">
      <c r="A3219" s="34"/>
      <c r="B3219" s="33" t="str">
        <f t="shared" si="369"/>
        <v>kW Demand- Circuit 93</v>
      </c>
      <c r="C3219" s="34">
        <f t="shared" si="370"/>
        <v>93</v>
      </c>
      <c r="D3219" s="28">
        <f t="shared" si="371"/>
        <v>6916</v>
      </c>
      <c r="E3219" s="27"/>
      <c r="F3219" s="29">
        <v>5188</v>
      </c>
      <c r="G3219" s="23" t="s">
        <v>144</v>
      </c>
      <c r="H3219" s="21">
        <f t="shared" si="372"/>
        <v>12680</v>
      </c>
      <c r="I3219" s="23">
        <f t="shared" si="373"/>
        <v>12681</v>
      </c>
      <c r="J3219" s="71" t="s">
        <v>420</v>
      </c>
      <c r="K3219" s="70">
        <f t="shared" si="374"/>
        <v>1357</v>
      </c>
      <c r="L3219" s="34" t="s">
        <v>104</v>
      </c>
      <c r="N3219" s="34" t="s">
        <v>79</v>
      </c>
    </row>
    <row r="3220" spans="1:16" ht="15" hidden="1" customHeight="1" outlineLevel="2" x14ac:dyDescent="0.25">
      <c r="A3220" s="34"/>
      <c r="B3220" s="33" t="str">
        <f t="shared" si="369"/>
        <v>kW Demand- Circuit 94</v>
      </c>
      <c r="C3220" s="34">
        <f t="shared" si="370"/>
        <v>94</v>
      </c>
      <c r="D3220" s="28">
        <f t="shared" si="371"/>
        <v>6917</v>
      </c>
      <c r="E3220" s="27"/>
      <c r="F3220" s="29">
        <v>5189</v>
      </c>
      <c r="G3220" s="23" t="s">
        <v>144</v>
      </c>
      <c r="H3220" s="21">
        <f t="shared" si="372"/>
        <v>12682</v>
      </c>
      <c r="I3220" s="23">
        <f t="shared" si="373"/>
        <v>12683</v>
      </c>
      <c r="J3220" s="71" t="s">
        <v>420</v>
      </c>
      <c r="K3220" s="70">
        <f t="shared" si="374"/>
        <v>1358</v>
      </c>
      <c r="L3220" s="34" t="s">
        <v>104</v>
      </c>
      <c r="N3220" s="34" t="s">
        <v>79</v>
      </c>
    </row>
    <row r="3221" spans="1:16" ht="15" hidden="1" customHeight="1" outlineLevel="2" x14ac:dyDescent="0.25">
      <c r="A3221" s="34"/>
      <c r="B3221" s="33" t="str">
        <f t="shared" si="369"/>
        <v>kW Demand- Circuit 95</v>
      </c>
      <c r="C3221" s="34">
        <f t="shared" si="370"/>
        <v>95</v>
      </c>
      <c r="D3221" s="28">
        <f t="shared" si="371"/>
        <v>6918</v>
      </c>
      <c r="E3221" s="27"/>
      <c r="F3221" s="29">
        <v>5190</v>
      </c>
      <c r="G3221" s="23" t="s">
        <v>144</v>
      </c>
      <c r="H3221" s="21">
        <f t="shared" si="372"/>
        <v>12684</v>
      </c>
      <c r="I3221" s="23">
        <f t="shared" si="373"/>
        <v>12685</v>
      </c>
      <c r="J3221" s="71" t="s">
        <v>420</v>
      </c>
      <c r="K3221" s="70">
        <f t="shared" si="374"/>
        <v>1359</v>
      </c>
      <c r="L3221" s="34" t="s">
        <v>104</v>
      </c>
      <c r="N3221" s="34" t="s">
        <v>79</v>
      </c>
    </row>
    <row r="3222" spans="1:16" ht="15.75" hidden="1" customHeight="1" outlineLevel="2" x14ac:dyDescent="0.25">
      <c r="B3222" s="33" t="str">
        <f t="shared" si="369"/>
        <v>kW Demand- Circuit 96</v>
      </c>
      <c r="C3222" s="34">
        <f t="shared" si="370"/>
        <v>96</v>
      </c>
      <c r="D3222" s="28">
        <f t="shared" si="371"/>
        <v>6919</v>
      </c>
      <c r="E3222" s="27"/>
      <c r="F3222" s="29">
        <v>5191</v>
      </c>
      <c r="G3222" s="23" t="s">
        <v>144</v>
      </c>
      <c r="H3222" s="21">
        <f t="shared" si="372"/>
        <v>12686</v>
      </c>
      <c r="I3222" s="23">
        <f t="shared" si="373"/>
        <v>12687</v>
      </c>
      <c r="J3222" s="71" t="s">
        <v>420</v>
      </c>
      <c r="K3222" s="70">
        <f t="shared" si="374"/>
        <v>1360</v>
      </c>
      <c r="L3222" s="34" t="s">
        <v>104</v>
      </c>
      <c r="N3222" s="34" t="s">
        <v>79</v>
      </c>
    </row>
    <row r="3223" spans="1:16" outlineLevel="1" collapsed="1" x14ac:dyDescent="0.25">
      <c r="D3223" s="28"/>
      <c r="E3223" s="27"/>
      <c r="F3223" s="29"/>
    </row>
    <row r="3224" spans="1:16" s="63" customFormat="1" outlineLevel="1" x14ac:dyDescent="0.25">
      <c r="A3224" s="65"/>
      <c r="B3224" s="33" t="s">
        <v>21</v>
      </c>
      <c r="C3224" s="33"/>
      <c r="D3224" s="28">
        <f>E3126+1</f>
        <v>6920</v>
      </c>
      <c r="E3224" s="27">
        <f>D3320</f>
        <v>7015</v>
      </c>
      <c r="F3224" s="29" t="s">
        <v>13</v>
      </c>
      <c r="G3224" s="23" t="s">
        <v>144</v>
      </c>
      <c r="H3224" s="21">
        <f>I3126+1</f>
        <v>12688</v>
      </c>
      <c r="I3224" s="23">
        <f>I3320</f>
        <v>12879</v>
      </c>
      <c r="J3224" s="71" t="s">
        <v>420</v>
      </c>
      <c r="K3224" s="70" t="s">
        <v>440</v>
      </c>
      <c r="L3224" s="34" t="s">
        <v>104</v>
      </c>
      <c r="M3224" s="34" t="s">
        <v>51</v>
      </c>
      <c r="N3224" s="34" t="s">
        <v>349</v>
      </c>
      <c r="O3224" s="34"/>
      <c r="P3224" s="33"/>
    </row>
    <row r="3225" spans="1:16" ht="15.75" hidden="1" customHeight="1" outlineLevel="2" x14ac:dyDescent="0.25">
      <c r="B3225" s="33" t="str">
        <f>CONCATENATE("Max Current Demand - Circuit ",C3225)</f>
        <v>Max Current Demand - Circuit 1</v>
      </c>
      <c r="C3225" s="34">
        <v>1</v>
      </c>
      <c r="D3225" s="28">
        <f>D3224</f>
        <v>6920</v>
      </c>
      <c r="E3225" s="27"/>
      <c r="F3225" s="29">
        <v>5192</v>
      </c>
      <c r="G3225" s="23" t="s">
        <v>144</v>
      </c>
      <c r="H3225" s="21">
        <f>H3224</f>
        <v>12688</v>
      </c>
      <c r="I3225" s="23">
        <f>+H3225+1</f>
        <v>12689</v>
      </c>
      <c r="J3225" s="71" t="s">
        <v>420</v>
      </c>
      <c r="K3225" s="70">
        <f>K3222+1</f>
        <v>1361</v>
      </c>
      <c r="L3225" s="34" t="s">
        <v>104</v>
      </c>
      <c r="M3225" s="34" t="s">
        <v>51</v>
      </c>
      <c r="N3225" s="34" t="s">
        <v>349</v>
      </c>
    </row>
    <row r="3226" spans="1:16" ht="15.75" hidden="1" customHeight="1" outlineLevel="2" x14ac:dyDescent="0.25">
      <c r="B3226" s="33" t="str">
        <f t="shared" ref="B3226:B3289" si="375">CONCATENATE("Max Current Demand - Circuit ",C3226)</f>
        <v>Max Current Demand - Circuit 2</v>
      </c>
      <c r="C3226" s="34">
        <f t="shared" ref="C3226:C3257" si="376">C3225+1</f>
        <v>2</v>
      </c>
      <c r="D3226" s="28">
        <f t="shared" ref="D3226:D3257" si="377">D3225+1</f>
        <v>6921</v>
      </c>
      <c r="E3226" s="27"/>
      <c r="F3226" s="29">
        <v>5193</v>
      </c>
      <c r="G3226" s="23" t="s">
        <v>144</v>
      </c>
      <c r="H3226" s="21">
        <f>I3225+1</f>
        <v>12690</v>
      </c>
      <c r="I3226" s="23">
        <f>+H3226+1</f>
        <v>12691</v>
      </c>
      <c r="J3226" s="71" t="s">
        <v>420</v>
      </c>
      <c r="K3226" s="70">
        <f>K3225+1</f>
        <v>1362</v>
      </c>
      <c r="L3226" s="34" t="s">
        <v>104</v>
      </c>
      <c r="M3226" s="34" t="s">
        <v>51</v>
      </c>
      <c r="N3226" s="34" t="s">
        <v>349</v>
      </c>
    </row>
    <row r="3227" spans="1:16" ht="15.75" hidden="1" customHeight="1" outlineLevel="2" x14ac:dyDescent="0.25">
      <c r="B3227" s="33" t="str">
        <f t="shared" si="375"/>
        <v>Max Current Demand - Circuit 3</v>
      </c>
      <c r="C3227" s="34">
        <f t="shared" si="376"/>
        <v>3</v>
      </c>
      <c r="D3227" s="28">
        <f t="shared" si="377"/>
        <v>6922</v>
      </c>
      <c r="E3227" s="27"/>
      <c r="F3227" s="29">
        <v>5194</v>
      </c>
      <c r="G3227" s="23" t="s">
        <v>144</v>
      </c>
      <c r="H3227" s="21">
        <f t="shared" ref="H3227:H3290" si="378">I3226+1</f>
        <v>12692</v>
      </c>
      <c r="I3227" s="23">
        <f t="shared" ref="I3227:I3290" si="379">+H3227+1</f>
        <v>12693</v>
      </c>
      <c r="J3227" s="71" t="s">
        <v>420</v>
      </c>
      <c r="K3227" s="70">
        <f t="shared" ref="K3227:K3290" si="380">K3226+1</f>
        <v>1363</v>
      </c>
      <c r="L3227" s="34" t="s">
        <v>104</v>
      </c>
      <c r="M3227" s="34" t="s">
        <v>51</v>
      </c>
      <c r="N3227" s="34" t="s">
        <v>349</v>
      </c>
    </row>
    <row r="3228" spans="1:16" ht="15.75" hidden="1" customHeight="1" outlineLevel="2" x14ac:dyDescent="0.25">
      <c r="B3228" s="33" t="str">
        <f t="shared" si="375"/>
        <v>Max Current Demand - Circuit 4</v>
      </c>
      <c r="C3228" s="34">
        <f t="shared" si="376"/>
        <v>4</v>
      </c>
      <c r="D3228" s="28">
        <f t="shared" si="377"/>
        <v>6923</v>
      </c>
      <c r="E3228" s="27"/>
      <c r="F3228" s="29">
        <v>5195</v>
      </c>
      <c r="G3228" s="23" t="s">
        <v>144</v>
      </c>
      <c r="H3228" s="21">
        <f t="shared" si="378"/>
        <v>12694</v>
      </c>
      <c r="I3228" s="23">
        <f t="shared" si="379"/>
        <v>12695</v>
      </c>
      <c r="J3228" s="71" t="s">
        <v>420</v>
      </c>
      <c r="K3228" s="70">
        <f t="shared" si="380"/>
        <v>1364</v>
      </c>
      <c r="L3228" s="34" t="s">
        <v>104</v>
      </c>
      <c r="M3228" s="34" t="s">
        <v>51</v>
      </c>
      <c r="N3228" s="34" t="s">
        <v>349</v>
      </c>
    </row>
    <row r="3229" spans="1:16" ht="15.75" hidden="1" customHeight="1" outlineLevel="2" x14ac:dyDescent="0.25">
      <c r="B3229" s="33" t="str">
        <f t="shared" si="375"/>
        <v>Max Current Demand - Circuit 5</v>
      </c>
      <c r="C3229" s="34">
        <f t="shared" si="376"/>
        <v>5</v>
      </c>
      <c r="D3229" s="28">
        <f t="shared" si="377"/>
        <v>6924</v>
      </c>
      <c r="E3229" s="27"/>
      <c r="F3229" s="29">
        <v>5196</v>
      </c>
      <c r="G3229" s="23" t="s">
        <v>144</v>
      </c>
      <c r="H3229" s="21">
        <f t="shared" si="378"/>
        <v>12696</v>
      </c>
      <c r="I3229" s="23">
        <f t="shared" si="379"/>
        <v>12697</v>
      </c>
      <c r="J3229" s="71" t="s">
        <v>420</v>
      </c>
      <c r="K3229" s="70">
        <f t="shared" si="380"/>
        <v>1365</v>
      </c>
      <c r="L3229" s="34" t="s">
        <v>104</v>
      </c>
      <c r="M3229" s="34" t="s">
        <v>51</v>
      </c>
      <c r="N3229" s="34" t="s">
        <v>349</v>
      </c>
    </row>
    <row r="3230" spans="1:16" ht="15.75" hidden="1" customHeight="1" outlineLevel="2" x14ac:dyDescent="0.25">
      <c r="B3230" s="33" t="str">
        <f t="shared" si="375"/>
        <v>Max Current Demand - Circuit 6</v>
      </c>
      <c r="C3230" s="34">
        <f t="shared" si="376"/>
        <v>6</v>
      </c>
      <c r="D3230" s="28">
        <f t="shared" si="377"/>
        <v>6925</v>
      </c>
      <c r="E3230" s="27"/>
      <c r="F3230" s="29">
        <v>5197</v>
      </c>
      <c r="G3230" s="23" t="s">
        <v>144</v>
      </c>
      <c r="H3230" s="21">
        <f t="shared" si="378"/>
        <v>12698</v>
      </c>
      <c r="I3230" s="23">
        <f t="shared" si="379"/>
        <v>12699</v>
      </c>
      <c r="J3230" s="71" t="s">
        <v>420</v>
      </c>
      <c r="K3230" s="70">
        <f t="shared" si="380"/>
        <v>1366</v>
      </c>
      <c r="L3230" s="34" t="s">
        <v>104</v>
      </c>
      <c r="M3230" s="34" t="s">
        <v>51</v>
      </c>
      <c r="N3230" s="34" t="s">
        <v>349</v>
      </c>
    </row>
    <row r="3231" spans="1:16" ht="15.75" hidden="1" customHeight="1" outlineLevel="2" x14ac:dyDescent="0.25">
      <c r="B3231" s="33" t="str">
        <f t="shared" si="375"/>
        <v>Max Current Demand - Circuit 7</v>
      </c>
      <c r="C3231" s="34">
        <f t="shared" si="376"/>
        <v>7</v>
      </c>
      <c r="D3231" s="28">
        <f t="shared" si="377"/>
        <v>6926</v>
      </c>
      <c r="E3231" s="27"/>
      <c r="F3231" s="29">
        <v>5198</v>
      </c>
      <c r="G3231" s="23" t="s">
        <v>144</v>
      </c>
      <c r="H3231" s="21">
        <f t="shared" si="378"/>
        <v>12700</v>
      </c>
      <c r="I3231" s="23">
        <f t="shared" si="379"/>
        <v>12701</v>
      </c>
      <c r="J3231" s="71" t="s">
        <v>420</v>
      </c>
      <c r="K3231" s="70">
        <f t="shared" si="380"/>
        <v>1367</v>
      </c>
      <c r="L3231" s="34" t="s">
        <v>104</v>
      </c>
      <c r="M3231" s="34" t="s">
        <v>51</v>
      </c>
      <c r="N3231" s="34" t="s">
        <v>349</v>
      </c>
    </row>
    <row r="3232" spans="1:16" ht="15.75" hidden="1" customHeight="1" outlineLevel="2" x14ac:dyDescent="0.25">
      <c r="B3232" s="33" t="str">
        <f t="shared" si="375"/>
        <v>Max Current Demand - Circuit 8</v>
      </c>
      <c r="C3232" s="34">
        <f t="shared" si="376"/>
        <v>8</v>
      </c>
      <c r="D3232" s="28">
        <f t="shared" si="377"/>
        <v>6927</v>
      </c>
      <c r="E3232" s="27"/>
      <c r="F3232" s="29">
        <v>5199</v>
      </c>
      <c r="G3232" s="23" t="s">
        <v>144</v>
      </c>
      <c r="H3232" s="21">
        <f t="shared" si="378"/>
        <v>12702</v>
      </c>
      <c r="I3232" s="23">
        <f t="shared" si="379"/>
        <v>12703</v>
      </c>
      <c r="J3232" s="71" t="s">
        <v>420</v>
      </c>
      <c r="K3232" s="70">
        <f t="shared" si="380"/>
        <v>1368</v>
      </c>
      <c r="L3232" s="34" t="s">
        <v>104</v>
      </c>
      <c r="M3232" s="34" t="s">
        <v>51</v>
      </c>
      <c r="N3232" s="34" t="s">
        <v>349</v>
      </c>
    </row>
    <row r="3233" spans="1:14" ht="15.75" hidden="1" customHeight="1" outlineLevel="2" x14ac:dyDescent="0.25">
      <c r="B3233" s="33" t="str">
        <f t="shared" si="375"/>
        <v>Max Current Demand - Circuit 9</v>
      </c>
      <c r="C3233" s="34">
        <f t="shared" si="376"/>
        <v>9</v>
      </c>
      <c r="D3233" s="28">
        <f t="shared" si="377"/>
        <v>6928</v>
      </c>
      <c r="E3233" s="27"/>
      <c r="F3233" s="29">
        <v>5200</v>
      </c>
      <c r="G3233" s="23" t="s">
        <v>144</v>
      </c>
      <c r="H3233" s="21">
        <f t="shared" si="378"/>
        <v>12704</v>
      </c>
      <c r="I3233" s="23">
        <f t="shared" si="379"/>
        <v>12705</v>
      </c>
      <c r="J3233" s="71" t="s">
        <v>420</v>
      </c>
      <c r="K3233" s="70">
        <f t="shared" si="380"/>
        <v>1369</v>
      </c>
      <c r="L3233" s="34" t="s">
        <v>104</v>
      </c>
      <c r="M3233" s="34" t="s">
        <v>51</v>
      </c>
      <c r="N3233" s="34" t="s">
        <v>349</v>
      </c>
    </row>
    <row r="3234" spans="1:14" ht="15.75" hidden="1" customHeight="1" outlineLevel="2" x14ac:dyDescent="0.25">
      <c r="B3234" s="33" t="str">
        <f t="shared" si="375"/>
        <v>Max Current Demand - Circuit 10</v>
      </c>
      <c r="C3234" s="34">
        <f t="shared" si="376"/>
        <v>10</v>
      </c>
      <c r="D3234" s="28">
        <f t="shared" si="377"/>
        <v>6929</v>
      </c>
      <c r="E3234" s="27"/>
      <c r="F3234" s="29">
        <v>5201</v>
      </c>
      <c r="G3234" s="23" t="s">
        <v>144</v>
      </c>
      <c r="H3234" s="21">
        <f t="shared" si="378"/>
        <v>12706</v>
      </c>
      <c r="I3234" s="23">
        <f t="shared" si="379"/>
        <v>12707</v>
      </c>
      <c r="J3234" s="71" t="s">
        <v>420</v>
      </c>
      <c r="K3234" s="70">
        <f t="shared" si="380"/>
        <v>1370</v>
      </c>
      <c r="L3234" s="34" t="s">
        <v>104</v>
      </c>
      <c r="M3234" s="34" t="s">
        <v>51</v>
      </c>
      <c r="N3234" s="34" t="s">
        <v>349</v>
      </c>
    </row>
    <row r="3235" spans="1:14" ht="15.75" hidden="1" customHeight="1" outlineLevel="2" x14ac:dyDescent="0.25">
      <c r="B3235" s="33" t="str">
        <f t="shared" si="375"/>
        <v>Max Current Demand - Circuit 11</v>
      </c>
      <c r="C3235" s="34">
        <f t="shared" si="376"/>
        <v>11</v>
      </c>
      <c r="D3235" s="28">
        <f t="shared" si="377"/>
        <v>6930</v>
      </c>
      <c r="E3235" s="27"/>
      <c r="F3235" s="29">
        <v>5202</v>
      </c>
      <c r="G3235" s="23" t="s">
        <v>144</v>
      </c>
      <c r="H3235" s="21">
        <f t="shared" si="378"/>
        <v>12708</v>
      </c>
      <c r="I3235" s="23">
        <f t="shared" si="379"/>
        <v>12709</v>
      </c>
      <c r="J3235" s="71" t="s">
        <v>420</v>
      </c>
      <c r="K3235" s="70">
        <f t="shared" si="380"/>
        <v>1371</v>
      </c>
      <c r="L3235" s="34" t="s">
        <v>104</v>
      </c>
      <c r="M3235" s="34" t="s">
        <v>51</v>
      </c>
      <c r="N3235" s="34" t="s">
        <v>349</v>
      </c>
    </row>
    <row r="3236" spans="1:14" ht="15.75" hidden="1" customHeight="1" outlineLevel="2" x14ac:dyDescent="0.25">
      <c r="B3236" s="33" t="str">
        <f t="shared" si="375"/>
        <v>Max Current Demand - Circuit 12</v>
      </c>
      <c r="C3236" s="34">
        <f t="shared" si="376"/>
        <v>12</v>
      </c>
      <c r="D3236" s="28">
        <f t="shared" si="377"/>
        <v>6931</v>
      </c>
      <c r="E3236" s="27"/>
      <c r="F3236" s="29">
        <v>5203</v>
      </c>
      <c r="G3236" s="23" t="s">
        <v>144</v>
      </c>
      <c r="H3236" s="21">
        <f t="shared" si="378"/>
        <v>12710</v>
      </c>
      <c r="I3236" s="23">
        <f t="shared" si="379"/>
        <v>12711</v>
      </c>
      <c r="J3236" s="71" t="s">
        <v>420</v>
      </c>
      <c r="K3236" s="70">
        <f t="shared" si="380"/>
        <v>1372</v>
      </c>
      <c r="L3236" s="34" t="s">
        <v>104</v>
      </c>
      <c r="M3236" s="34" t="s">
        <v>51</v>
      </c>
      <c r="N3236" s="34" t="s">
        <v>349</v>
      </c>
    </row>
    <row r="3237" spans="1:14" ht="15.75" hidden="1" customHeight="1" outlineLevel="2" x14ac:dyDescent="0.25">
      <c r="B3237" s="33" t="str">
        <f t="shared" si="375"/>
        <v>Max Current Demand - Circuit 13</v>
      </c>
      <c r="C3237" s="34">
        <f t="shared" si="376"/>
        <v>13</v>
      </c>
      <c r="D3237" s="28">
        <f t="shared" si="377"/>
        <v>6932</v>
      </c>
      <c r="E3237" s="27"/>
      <c r="F3237" s="29">
        <v>5204</v>
      </c>
      <c r="G3237" s="23" t="s">
        <v>144</v>
      </c>
      <c r="H3237" s="21">
        <f t="shared" si="378"/>
        <v>12712</v>
      </c>
      <c r="I3237" s="23">
        <f t="shared" si="379"/>
        <v>12713</v>
      </c>
      <c r="J3237" s="71" t="s">
        <v>420</v>
      </c>
      <c r="K3237" s="70">
        <f t="shared" si="380"/>
        <v>1373</v>
      </c>
      <c r="L3237" s="34" t="s">
        <v>104</v>
      </c>
      <c r="M3237" s="34" t="s">
        <v>51</v>
      </c>
      <c r="N3237" s="34" t="s">
        <v>349</v>
      </c>
    </row>
    <row r="3238" spans="1:14" ht="15" hidden="1" customHeight="1" outlineLevel="2" x14ac:dyDescent="0.25">
      <c r="A3238" s="34"/>
      <c r="B3238" s="33" t="str">
        <f t="shared" si="375"/>
        <v>Max Current Demand - Circuit 14</v>
      </c>
      <c r="C3238" s="34">
        <f t="shared" si="376"/>
        <v>14</v>
      </c>
      <c r="D3238" s="28">
        <f t="shared" si="377"/>
        <v>6933</v>
      </c>
      <c r="E3238" s="27"/>
      <c r="F3238" s="29">
        <v>5205</v>
      </c>
      <c r="G3238" s="23" t="s">
        <v>144</v>
      </c>
      <c r="H3238" s="21">
        <f t="shared" si="378"/>
        <v>12714</v>
      </c>
      <c r="I3238" s="23">
        <f t="shared" si="379"/>
        <v>12715</v>
      </c>
      <c r="J3238" s="71" t="s">
        <v>420</v>
      </c>
      <c r="K3238" s="70">
        <f t="shared" si="380"/>
        <v>1374</v>
      </c>
      <c r="L3238" s="34" t="s">
        <v>104</v>
      </c>
      <c r="M3238" s="34" t="s">
        <v>51</v>
      </c>
      <c r="N3238" s="34" t="s">
        <v>349</v>
      </c>
    </row>
    <row r="3239" spans="1:14" ht="15" hidden="1" customHeight="1" outlineLevel="2" x14ac:dyDescent="0.25">
      <c r="A3239" s="34"/>
      <c r="B3239" s="33" t="str">
        <f t="shared" si="375"/>
        <v>Max Current Demand - Circuit 15</v>
      </c>
      <c r="C3239" s="34">
        <f t="shared" si="376"/>
        <v>15</v>
      </c>
      <c r="D3239" s="28">
        <f t="shared" si="377"/>
        <v>6934</v>
      </c>
      <c r="E3239" s="27"/>
      <c r="F3239" s="29">
        <v>5206</v>
      </c>
      <c r="G3239" s="23" t="s">
        <v>144</v>
      </c>
      <c r="H3239" s="21">
        <f t="shared" si="378"/>
        <v>12716</v>
      </c>
      <c r="I3239" s="23">
        <f t="shared" si="379"/>
        <v>12717</v>
      </c>
      <c r="J3239" s="71" t="s">
        <v>420</v>
      </c>
      <c r="K3239" s="70">
        <f t="shared" si="380"/>
        <v>1375</v>
      </c>
      <c r="L3239" s="34" t="s">
        <v>104</v>
      </c>
      <c r="M3239" s="34" t="s">
        <v>51</v>
      </c>
      <c r="N3239" s="34" t="s">
        <v>349</v>
      </c>
    </row>
    <row r="3240" spans="1:14" ht="15" hidden="1" customHeight="1" outlineLevel="2" x14ac:dyDescent="0.25">
      <c r="A3240" s="34"/>
      <c r="B3240" s="33" t="str">
        <f t="shared" si="375"/>
        <v>Max Current Demand - Circuit 16</v>
      </c>
      <c r="C3240" s="34">
        <f t="shared" si="376"/>
        <v>16</v>
      </c>
      <c r="D3240" s="28">
        <f t="shared" si="377"/>
        <v>6935</v>
      </c>
      <c r="E3240" s="27"/>
      <c r="F3240" s="29">
        <v>5207</v>
      </c>
      <c r="G3240" s="23" t="s">
        <v>144</v>
      </c>
      <c r="H3240" s="21">
        <f t="shared" si="378"/>
        <v>12718</v>
      </c>
      <c r="I3240" s="23">
        <f t="shared" si="379"/>
        <v>12719</v>
      </c>
      <c r="J3240" s="71" t="s">
        <v>420</v>
      </c>
      <c r="K3240" s="70">
        <f t="shared" si="380"/>
        <v>1376</v>
      </c>
      <c r="L3240" s="34" t="s">
        <v>104</v>
      </c>
      <c r="M3240" s="34" t="s">
        <v>51</v>
      </c>
      <c r="N3240" s="34" t="s">
        <v>349</v>
      </c>
    </row>
    <row r="3241" spans="1:14" ht="15" hidden="1" customHeight="1" outlineLevel="2" x14ac:dyDescent="0.25">
      <c r="A3241" s="34"/>
      <c r="B3241" s="33" t="str">
        <f t="shared" si="375"/>
        <v>Max Current Demand - Circuit 17</v>
      </c>
      <c r="C3241" s="34">
        <f t="shared" si="376"/>
        <v>17</v>
      </c>
      <c r="D3241" s="28">
        <f t="shared" si="377"/>
        <v>6936</v>
      </c>
      <c r="E3241" s="27"/>
      <c r="F3241" s="29">
        <v>5208</v>
      </c>
      <c r="G3241" s="23" t="s">
        <v>144</v>
      </c>
      <c r="H3241" s="21">
        <f t="shared" si="378"/>
        <v>12720</v>
      </c>
      <c r="I3241" s="23">
        <f t="shared" si="379"/>
        <v>12721</v>
      </c>
      <c r="J3241" s="71" t="s">
        <v>420</v>
      </c>
      <c r="K3241" s="70">
        <f t="shared" si="380"/>
        <v>1377</v>
      </c>
      <c r="L3241" s="34" t="s">
        <v>104</v>
      </c>
      <c r="M3241" s="34" t="s">
        <v>51</v>
      </c>
      <c r="N3241" s="34" t="s">
        <v>349</v>
      </c>
    </row>
    <row r="3242" spans="1:14" ht="15" hidden="1" customHeight="1" outlineLevel="2" x14ac:dyDescent="0.25">
      <c r="A3242" s="34"/>
      <c r="B3242" s="33" t="str">
        <f t="shared" si="375"/>
        <v>Max Current Demand - Circuit 18</v>
      </c>
      <c r="C3242" s="34">
        <f t="shared" si="376"/>
        <v>18</v>
      </c>
      <c r="D3242" s="28">
        <f t="shared" si="377"/>
        <v>6937</v>
      </c>
      <c r="E3242" s="27"/>
      <c r="F3242" s="29">
        <v>5209</v>
      </c>
      <c r="G3242" s="23" t="s">
        <v>144</v>
      </c>
      <c r="H3242" s="21">
        <f t="shared" si="378"/>
        <v>12722</v>
      </c>
      <c r="I3242" s="23">
        <f t="shared" si="379"/>
        <v>12723</v>
      </c>
      <c r="J3242" s="71" t="s">
        <v>420</v>
      </c>
      <c r="K3242" s="70">
        <f t="shared" si="380"/>
        <v>1378</v>
      </c>
      <c r="L3242" s="34" t="s">
        <v>104</v>
      </c>
      <c r="M3242" s="34" t="s">
        <v>51</v>
      </c>
      <c r="N3242" s="34" t="s">
        <v>349</v>
      </c>
    </row>
    <row r="3243" spans="1:14" ht="15" hidden="1" customHeight="1" outlineLevel="2" x14ac:dyDescent="0.25">
      <c r="A3243" s="34"/>
      <c r="B3243" s="33" t="str">
        <f t="shared" si="375"/>
        <v>Max Current Demand - Circuit 19</v>
      </c>
      <c r="C3243" s="34">
        <f t="shared" si="376"/>
        <v>19</v>
      </c>
      <c r="D3243" s="28">
        <f t="shared" si="377"/>
        <v>6938</v>
      </c>
      <c r="E3243" s="27"/>
      <c r="F3243" s="29">
        <v>5210</v>
      </c>
      <c r="G3243" s="23" t="s">
        <v>144</v>
      </c>
      <c r="H3243" s="21">
        <f t="shared" si="378"/>
        <v>12724</v>
      </c>
      <c r="I3243" s="23">
        <f t="shared" si="379"/>
        <v>12725</v>
      </c>
      <c r="J3243" s="71" t="s">
        <v>420</v>
      </c>
      <c r="K3243" s="70">
        <f t="shared" si="380"/>
        <v>1379</v>
      </c>
      <c r="L3243" s="34" t="s">
        <v>104</v>
      </c>
      <c r="M3243" s="34" t="s">
        <v>51</v>
      </c>
      <c r="N3243" s="34" t="s">
        <v>349</v>
      </c>
    </row>
    <row r="3244" spans="1:14" ht="15" hidden="1" customHeight="1" outlineLevel="2" x14ac:dyDescent="0.25">
      <c r="A3244" s="34"/>
      <c r="B3244" s="33" t="str">
        <f t="shared" si="375"/>
        <v>Max Current Demand - Circuit 20</v>
      </c>
      <c r="C3244" s="34">
        <f t="shared" si="376"/>
        <v>20</v>
      </c>
      <c r="D3244" s="28">
        <f t="shared" si="377"/>
        <v>6939</v>
      </c>
      <c r="E3244" s="27"/>
      <c r="F3244" s="29">
        <v>5211</v>
      </c>
      <c r="G3244" s="23" t="s">
        <v>144</v>
      </c>
      <c r="H3244" s="21">
        <f t="shared" si="378"/>
        <v>12726</v>
      </c>
      <c r="I3244" s="23">
        <f t="shared" si="379"/>
        <v>12727</v>
      </c>
      <c r="J3244" s="71" t="s">
        <v>420</v>
      </c>
      <c r="K3244" s="70">
        <f t="shared" si="380"/>
        <v>1380</v>
      </c>
      <c r="L3244" s="34" t="s">
        <v>104</v>
      </c>
      <c r="M3244" s="34" t="s">
        <v>51</v>
      </c>
      <c r="N3244" s="34" t="s">
        <v>349</v>
      </c>
    </row>
    <row r="3245" spans="1:14" ht="15" hidden="1" customHeight="1" outlineLevel="2" x14ac:dyDescent="0.25">
      <c r="A3245" s="34"/>
      <c r="B3245" s="33" t="str">
        <f t="shared" si="375"/>
        <v>Max Current Demand - Circuit 21</v>
      </c>
      <c r="C3245" s="34">
        <f t="shared" si="376"/>
        <v>21</v>
      </c>
      <c r="D3245" s="28">
        <f t="shared" si="377"/>
        <v>6940</v>
      </c>
      <c r="E3245" s="27"/>
      <c r="F3245" s="29">
        <v>5212</v>
      </c>
      <c r="G3245" s="23" t="s">
        <v>144</v>
      </c>
      <c r="H3245" s="21">
        <f t="shared" si="378"/>
        <v>12728</v>
      </c>
      <c r="I3245" s="23">
        <f t="shared" si="379"/>
        <v>12729</v>
      </c>
      <c r="J3245" s="71" t="s">
        <v>420</v>
      </c>
      <c r="K3245" s="70">
        <f t="shared" si="380"/>
        <v>1381</v>
      </c>
      <c r="L3245" s="34" t="s">
        <v>104</v>
      </c>
      <c r="M3245" s="34" t="s">
        <v>51</v>
      </c>
      <c r="N3245" s="34" t="s">
        <v>349</v>
      </c>
    </row>
    <row r="3246" spans="1:14" ht="15" hidden="1" customHeight="1" outlineLevel="2" x14ac:dyDescent="0.25">
      <c r="A3246" s="34"/>
      <c r="B3246" s="33" t="str">
        <f t="shared" si="375"/>
        <v>Max Current Demand - Circuit 22</v>
      </c>
      <c r="C3246" s="34">
        <f t="shared" si="376"/>
        <v>22</v>
      </c>
      <c r="D3246" s="28">
        <f t="shared" si="377"/>
        <v>6941</v>
      </c>
      <c r="E3246" s="27"/>
      <c r="F3246" s="29">
        <v>5213</v>
      </c>
      <c r="G3246" s="23" t="s">
        <v>144</v>
      </c>
      <c r="H3246" s="21">
        <f t="shared" si="378"/>
        <v>12730</v>
      </c>
      <c r="I3246" s="23">
        <f t="shared" si="379"/>
        <v>12731</v>
      </c>
      <c r="J3246" s="71" t="s">
        <v>420</v>
      </c>
      <c r="K3246" s="70">
        <f t="shared" si="380"/>
        <v>1382</v>
      </c>
      <c r="L3246" s="34" t="s">
        <v>104</v>
      </c>
      <c r="M3246" s="34" t="s">
        <v>51</v>
      </c>
      <c r="N3246" s="34" t="s">
        <v>349</v>
      </c>
    </row>
    <row r="3247" spans="1:14" ht="15" hidden="1" customHeight="1" outlineLevel="2" x14ac:dyDescent="0.25">
      <c r="A3247" s="34"/>
      <c r="B3247" s="33" t="str">
        <f t="shared" si="375"/>
        <v>Max Current Demand - Circuit 23</v>
      </c>
      <c r="C3247" s="34">
        <f t="shared" si="376"/>
        <v>23</v>
      </c>
      <c r="D3247" s="28">
        <f t="shared" si="377"/>
        <v>6942</v>
      </c>
      <c r="E3247" s="27"/>
      <c r="F3247" s="29">
        <v>5214</v>
      </c>
      <c r="G3247" s="23" t="s">
        <v>144</v>
      </c>
      <c r="H3247" s="21">
        <f t="shared" si="378"/>
        <v>12732</v>
      </c>
      <c r="I3247" s="23">
        <f t="shared" si="379"/>
        <v>12733</v>
      </c>
      <c r="J3247" s="71" t="s">
        <v>420</v>
      </c>
      <c r="K3247" s="70">
        <f t="shared" si="380"/>
        <v>1383</v>
      </c>
      <c r="L3247" s="34" t="s">
        <v>104</v>
      </c>
      <c r="M3247" s="34" t="s">
        <v>51</v>
      </c>
      <c r="N3247" s="34" t="s">
        <v>349</v>
      </c>
    </row>
    <row r="3248" spans="1:14" ht="15" hidden="1" customHeight="1" outlineLevel="2" x14ac:dyDescent="0.25">
      <c r="A3248" s="34"/>
      <c r="B3248" s="33" t="str">
        <f t="shared" si="375"/>
        <v>Max Current Demand - Circuit 24</v>
      </c>
      <c r="C3248" s="34">
        <f t="shared" si="376"/>
        <v>24</v>
      </c>
      <c r="D3248" s="28">
        <f t="shared" si="377"/>
        <v>6943</v>
      </c>
      <c r="E3248" s="27"/>
      <c r="F3248" s="29">
        <v>5215</v>
      </c>
      <c r="G3248" s="23" t="s">
        <v>144</v>
      </c>
      <c r="H3248" s="21">
        <f t="shared" si="378"/>
        <v>12734</v>
      </c>
      <c r="I3248" s="23">
        <f t="shared" si="379"/>
        <v>12735</v>
      </c>
      <c r="J3248" s="71" t="s">
        <v>420</v>
      </c>
      <c r="K3248" s="70">
        <f t="shared" si="380"/>
        <v>1384</v>
      </c>
      <c r="L3248" s="34" t="s">
        <v>104</v>
      </c>
      <c r="M3248" s="34" t="s">
        <v>51</v>
      </c>
      <c r="N3248" s="34" t="s">
        <v>349</v>
      </c>
    </row>
    <row r="3249" spans="1:14" ht="15" hidden="1" customHeight="1" outlineLevel="2" x14ac:dyDescent="0.25">
      <c r="A3249" s="34"/>
      <c r="B3249" s="33" t="str">
        <f t="shared" si="375"/>
        <v>Max Current Demand - Circuit 25</v>
      </c>
      <c r="C3249" s="34">
        <f t="shared" si="376"/>
        <v>25</v>
      </c>
      <c r="D3249" s="28">
        <f t="shared" si="377"/>
        <v>6944</v>
      </c>
      <c r="E3249" s="27"/>
      <c r="F3249" s="29">
        <v>5216</v>
      </c>
      <c r="G3249" s="23" t="s">
        <v>144</v>
      </c>
      <c r="H3249" s="21">
        <f t="shared" si="378"/>
        <v>12736</v>
      </c>
      <c r="I3249" s="23">
        <f t="shared" si="379"/>
        <v>12737</v>
      </c>
      <c r="J3249" s="71" t="s">
        <v>420</v>
      </c>
      <c r="K3249" s="70">
        <f t="shared" si="380"/>
        <v>1385</v>
      </c>
      <c r="L3249" s="34" t="s">
        <v>104</v>
      </c>
      <c r="M3249" s="34" t="s">
        <v>51</v>
      </c>
      <c r="N3249" s="34" t="s">
        <v>349</v>
      </c>
    </row>
    <row r="3250" spans="1:14" ht="15" hidden="1" customHeight="1" outlineLevel="2" x14ac:dyDescent="0.25">
      <c r="A3250" s="34"/>
      <c r="B3250" s="33" t="str">
        <f t="shared" si="375"/>
        <v>Max Current Demand - Circuit 26</v>
      </c>
      <c r="C3250" s="34">
        <f t="shared" si="376"/>
        <v>26</v>
      </c>
      <c r="D3250" s="28">
        <f t="shared" si="377"/>
        <v>6945</v>
      </c>
      <c r="E3250" s="27"/>
      <c r="F3250" s="29">
        <v>5217</v>
      </c>
      <c r="G3250" s="23" t="s">
        <v>144</v>
      </c>
      <c r="H3250" s="21">
        <f t="shared" si="378"/>
        <v>12738</v>
      </c>
      <c r="I3250" s="23">
        <f t="shared" si="379"/>
        <v>12739</v>
      </c>
      <c r="J3250" s="71" t="s">
        <v>420</v>
      </c>
      <c r="K3250" s="70">
        <f t="shared" si="380"/>
        <v>1386</v>
      </c>
      <c r="L3250" s="34" t="s">
        <v>104</v>
      </c>
      <c r="M3250" s="34" t="s">
        <v>51</v>
      </c>
      <c r="N3250" s="34" t="s">
        <v>349</v>
      </c>
    </row>
    <row r="3251" spans="1:14" ht="15" hidden="1" customHeight="1" outlineLevel="2" x14ac:dyDescent="0.25">
      <c r="A3251" s="34"/>
      <c r="B3251" s="33" t="str">
        <f t="shared" si="375"/>
        <v>Max Current Demand - Circuit 27</v>
      </c>
      <c r="C3251" s="34">
        <f t="shared" si="376"/>
        <v>27</v>
      </c>
      <c r="D3251" s="28">
        <f t="shared" si="377"/>
        <v>6946</v>
      </c>
      <c r="E3251" s="27"/>
      <c r="F3251" s="29">
        <v>5218</v>
      </c>
      <c r="G3251" s="23" t="s">
        <v>144</v>
      </c>
      <c r="H3251" s="21">
        <f t="shared" si="378"/>
        <v>12740</v>
      </c>
      <c r="I3251" s="23">
        <f t="shared" si="379"/>
        <v>12741</v>
      </c>
      <c r="J3251" s="71" t="s">
        <v>420</v>
      </c>
      <c r="K3251" s="70">
        <f t="shared" si="380"/>
        <v>1387</v>
      </c>
      <c r="L3251" s="34" t="s">
        <v>104</v>
      </c>
      <c r="M3251" s="34" t="s">
        <v>51</v>
      </c>
      <c r="N3251" s="34" t="s">
        <v>349</v>
      </c>
    </row>
    <row r="3252" spans="1:14" ht="15" hidden="1" customHeight="1" outlineLevel="2" x14ac:dyDescent="0.25">
      <c r="A3252" s="34"/>
      <c r="B3252" s="33" t="str">
        <f t="shared" si="375"/>
        <v>Max Current Demand - Circuit 28</v>
      </c>
      <c r="C3252" s="34">
        <f t="shared" si="376"/>
        <v>28</v>
      </c>
      <c r="D3252" s="28">
        <f t="shared" si="377"/>
        <v>6947</v>
      </c>
      <c r="E3252" s="27"/>
      <c r="F3252" s="29">
        <v>5219</v>
      </c>
      <c r="G3252" s="23" t="s">
        <v>144</v>
      </c>
      <c r="H3252" s="21">
        <f t="shared" si="378"/>
        <v>12742</v>
      </c>
      <c r="I3252" s="23">
        <f t="shared" si="379"/>
        <v>12743</v>
      </c>
      <c r="J3252" s="71" t="s">
        <v>420</v>
      </c>
      <c r="K3252" s="70">
        <f t="shared" si="380"/>
        <v>1388</v>
      </c>
      <c r="L3252" s="34" t="s">
        <v>104</v>
      </c>
      <c r="M3252" s="34" t="s">
        <v>51</v>
      </c>
      <c r="N3252" s="34" t="s">
        <v>349</v>
      </c>
    </row>
    <row r="3253" spans="1:14" ht="15" hidden="1" customHeight="1" outlineLevel="2" x14ac:dyDescent="0.25">
      <c r="A3253" s="34"/>
      <c r="B3253" s="33" t="str">
        <f t="shared" si="375"/>
        <v>Max Current Demand - Circuit 29</v>
      </c>
      <c r="C3253" s="34">
        <f t="shared" si="376"/>
        <v>29</v>
      </c>
      <c r="D3253" s="28">
        <f t="shared" si="377"/>
        <v>6948</v>
      </c>
      <c r="E3253" s="27"/>
      <c r="F3253" s="29">
        <v>5220</v>
      </c>
      <c r="G3253" s="23" t="s">
        <v>144</v>
      </c>
      <c r="H3253" s="21">
        <f t="shared" si="378"/>
        <v>12744</v>
      </c>
      <c r="I3253" s="23">
        <f t="shared" si="379"/>
        <v>12745</v>
      </c>
      <c r="J3253" s="71" t="s">
        <v>420</v>
      </c>
      <c r="K3253" s="70">
        <f t="shared" si="380"/>
        <v>1389</v>
      </c>
      <c r="L3253" s="34" t="s">
        <v>104</v>
      </c>
      <c r="M3253" s="34" t="s">
        <v>51</v>
      </c>
      <c r="N3253" s="34" t="s">
        <v>349</v>
      </c>
    </row>
    <row r="3254" spans="1:14" ht="15" hidden="1" customHeight="1" outlineLevel="2" x14ac:dyDescent="0.25">
      <c r="A3254" s="34"/>
      <c r="B3254" s="33" t="str">
        <f t="shared" si="375"/>
        <v>Max Current Demand - Circuit 30</v>
      </c>
      <c r="C3254" s="34">
        <f t="shared" si="376"/>
        <v>30</v>
      </c>
      <c r="D3254" s="28">
        <f t="shared" si="377"/>
        <v>6949</v>
      </c>
      <c r="E3254" s="27"/>
      <c r="F3254" s="29">
        <v>5221</v>
      </c>
      <c r="G3254" s="23" t="s">
        <v>144</v>
      </c>
      <c r="H3254" s="21">
        <f t="shared" si="378"/>
        <v>12746</v>
      </c>
      <c r="I3254" s="23">
        <f t="shared" si="379"/>
        <v>12747</v>
      </c>
      <c r="J3254" s="71" t="s">
        <v>420</v>
      </c>
      <c r="K3254" s="70">
        <f t="shared" si="380"/>
        <v>1390</v>
      </c>
      <c r="L3254" s="34" t="s">
        <v>104</v>
      </c>
      <c r="M3254" s="34" t="s">
        <v>51</v>
      </c>
      <c r="N3254" s="34" t="s">
        <v>349</v>
      </c>
    </row>
    <row r="3255" spans="1:14" ht="15" hidden="1" customHeight="1" outlineLevel="2" x14ac:dyDescent="0.25">
      <c r="A3255" s="34"/>
      <c r="B3255" s="33" t="str">
        <f t="shared" si="375"/>
        <v>Max Current Demand - Circuit 31</v>
      </c>
      <c r="C3255" s="34">
        <f t="shared" si="376"/>
        <v>31</v>
      </c>
      <c r="D3255" s="28">
        <f t="shared" si="377"/>
        <v>6950</v>
      </c>
      <c r="E3255" s="27"/>
      <c r="F3255" s="29">
        <v>5222</v>
      </c>
      <c r="G3255" s="23" t="s">
        <v>144</v>
      </c>
      <c r="H3255" s="21">
        <f t="shared" si="378"/>
        <v>12748</v>
      </c>
      <c r="I3255" s="23">
        <f t="shared" si="379"/>
        <v>12749</v>
      </c>
      <c r="J3255" s="71" t="s">
        <v>420</v>
      </c>
      <c r="K3255" s="70">
        <f t="shared" si="380"/>
        <v>1391</v>
      </c>
      <c r="L3255" s="34" t="s">
        <v>104</v>
      </c>
      <c r="M3255" s="34" t="s">
        <v>51</v>
      </c>
      <c r="N3255" s="34" t="s">
        <v>349</v>
      </c>
    </row>
    <row r="3256" spans="1:14" ht="15" hidden="1" customHeight="1" outlineLevel="2" x14ac:dyDescent="0.25">
      <c r="A3256" s="34"/>
      <c r="B3256" s="33" t="str">
        <f t="shared" si="375"/>
        <v>Max Current Demand - Circuit 32</v>
      </c>
      <c r="C3256" s="34">
        <f t="shared" si="376"/>
        <v>32</v>
      </c>
      <c r="D3256" s="28">
        <f t="shared" si="377"/>
        <v>6951</v>
      </c>
      <c r="E3256" s="27"/>
      <c r="F3256" s="29">
        <v>5223</v>
      </c>
      <c r="G3256" s="23" t="s">
        <v>144</v>
      </c>
      <c r="H3256" s="21">
        <f t="shared" si="378"/>
        <v>12750</v>
      </c>
      <c r="I3256" s="23">
        <f t="shared" si="379"/>
        <v>12751</v>
      </c>
      <c r="J3256" s="71" t="s">
        <v>420</v>
      </c>
      <c r="K3256" s="70">
        <f t="shared" si="380"/>
        <v>1392</v>
      </c>
      <c r="L3256" s="34" t="s">
        <v>104</v>
      </c>
      <c r="M3256" s="34" t="s">
        <v>51</v>
      </c>
      <c r="N3256" s="34" t="s">
        <v>349</v>
      </c>
    </row>
    <row r="3257" spans="1:14" ht="15" hidden="1" customHeight="1" outlineLevel="2" x14ac:dyDescent="0.25">
      <c r="A3257" s="34"/>
      <c r="B3257" s="33" t="str">
        <f t="shared" si="375"/>
        <v>Max Current Demand - Circuit 33</v>
      </c>
      <c r="C3257" s="34">
        <f t="shared" si="376"/>
        <v>33</v>
      </c>
      <c r="D3257" s="28">
        <f t="shared" si="377"/>
        <v>6952</v>
      </c>
      <c r="E3257" s="27"/>
      <c r="F3257" s="29">
        <v>5224</v>
      </c>
      <c r="G3257" s="23" t="s">
        <v>144</v>
      </c>
      <c r="H3257" s="21">
        <f t="shared" si="378"/>
        <v>12752</v>
      </c>
      <c r="I3257" s="23">
        <f t="shared" si="379"/>
        <v>12753</v>
      </c>
      <c r="J3257" s="71" t="s">
        <v>420</v>
      </c>
      <c r="K3257" s="70">
        <f t="shared" si="380"/>
        <v>1393</v>
      </c>
      <c r="L3257" s="34" t="s">
        <v>104</v>
      </c>
      <c r="M3257" s="34" t="s">
        <v>51</v>
      </c>
      <c r="N3257" s="34" t="s">
        <v>349</v>
      </c>
    </row>
    <row r="3258" spans="1:14" ht="15" hidden="1" customHeight="1" outlineLevel="2" x14ac:dyDescent="0.25">
      <c r="A3258" s="34"/>
      <c r="B3258" s="33" t="str">
        <f t="shared" si="375"/>
        <v>Max Current Demand - Circuit 34</v>
      </c>
      <c r="C3258" s="34">
        <f t="shared" ref="C3258:C3289" si="381">C3257+1</f>
        <v>34</v>
      </c>
      <c r="D3258" s="28">
        <f t="shared" ref="D3258:D3289" si="382">D3257+1</f>
        <v>6953</v>
      </c>
      <c r="E3258" s="27"/>
      <c r="F3258" s="29">
        <v>5225</v>
      </c>
      <c r="G3258" s="23" t="s">
        <v>144</v>
      </c>
      <c r="H3258" s="21">
        <f t="shared" si="378"/>
        <v>12754</v>
      </c>
      <c r="I3258" s="23">
        <f t="shared" si="379"/>
        <v>12755</v>
      </c>
      <c r="J3258" s="71" t="s">
        <v>420</v>
      </c>
      <c r="K3258" s="70">
        <f t="shared" si="380"/>
        <v>1394</v>
      </c>
      <c r="L3258" s="34" t="s">
        <v>104</v>
      </c>
      <c r="M3258" s="34" t="s">
        <v>51</v>
      </c>
      <c r="N3258" s="34" t="s">
        <v>349</v>
      </c>
    </row>
    <row r="3259" spans="1:14" ht="15" hidden="1" customHeight="1" outlineLevel="2" x14ac:dyDescent="0.25">
      <c r="A3259" s="34"/>
      <c r="B3259" s="33" t="str">
        <f t="shared" si="375"/>
        <v>Max Current Demand - Circuit 35</v>
      </c>
      <c r="C3259" s="34">
        <f t="shared" si="381"/>
        <v>35</v>
      </c>
      <c r="D3259" s="28">
        <f t="shared" si="382"/>
        <v>6954</v>
      </c>
      <c r="E3259" s="27"/>
      <c r="F3259" s="29">
        <v>5226</v>
      </c>
      <c r="G3259" s="23" t="s">
        <v>144</v>
      </c>
      <c r="H3259" s="21">
        <f t="shared" si="378"/>
        <v>12756</v>
      </c>
      <c r="I3259" s="23">
        <f t="shared" si="379"/>
        <v>12757</v>
      </c>
      <c r="J3259" s="71" t="s">
        <v>420</v>
      </c>
      <c r="K3259" s="70">
        <f t="shared" si="380"/>
        <v>1395</v>
      </c>
      <c r="L3259" s="34" t="s">
        <v>104</v>
      </c>
      <c r="M3259" s="34" t="s">
        <v>51</v>
      </c>
      <c r="N3259" s="34" t="s">
        <v>349</v>
      </c>
    </row>
    <row r="3260" spans="1:14" ht="15" hidden="1" customHeight="1" outlineLevel="2" x14ac:dyDescent="0.25">
      <c r="A3260" s="34"/>
      <c r="B3260" s="33" t="str">
        <f t="shared" si="375"/>
        <v>Max Current Demand - Circuit 36</v>
      </c>
      <c r="C3260" s="34">
        <f t="shared" si="381"/>
        <v>36</v>
      </c>
      <c r="D3260" s="28">
        <f t="shared" si="382"/>
        <v>6955</v>
      </c>
      <c r="E3260" s="27"/>
      <c r="F3260" s="29">
        <v>5227</v>
      </c>
      <c r="G3260" s="23" t="s">
        <v>144</v>
      </c>
      <c r="H3260" s="21">
        <f t="shared" si="378"/>
        <v>12758</v>
      </c>
      <c r="I3260" s="23">
        <f t="shared" si="379"/>
        <v>12759</v>
      </c>
      <c r="J3260" s="71" t="s">
        <v>420</v>
      </c>
      <c r="K3260" s="70">
        <f t="shared" si="380"/>
        <v>1396</v>
      </c>
      <c r="L3260" s="34" t="s">
        <v>104</v>
      </c>
      <c r="M3260" s="34" t="s">
        <v>51</v>
      </c>
      <c r="N3260" s="34" t="s">
        <v>349</v>
      </c>
    </row>
    <row r="3261" spans="1:14" ht="15" hidden="1" customHeight="1" outlineLevel="2" x14ac:dyDescent="0.25">
      <c r="A3261" s="34"/>
      <c r="B3261" s="33" t="str">
        <f t="shared" si="375"/>
        <v>Max Current Demand - Circuit 37</v>
      </c>
      <c r="C3261" s="34">
        <f t="shared" si="381"/>
        <v>37</v>
      </c>
      <c r="D3261" s="28">
        <f t="shared" si="382"/>
        <v>6956</v>
      </c>
      <c r="E3261" s="27"/>
      <c r="F3261" s="29">
        <v>5228</v>
      </c>
      <c r="G3261" s="23" t="s">
        <v>144</v>
      </c>
      <c r="H3261" s="21">
        <f t="shared" si="378"/>
        <v>12760</v>
      </c>
      <c r="I3261" s="23">
        <f t="shared" si="379"/>
        <v>12761</v>
      </c>
      <c r="J3261" s="71" t="s">
        <v>420</v>
      </c>
      <c r="K3261" s="70">
        <f t="shared" si="380"/>
        <v>1397</v>
      </c>
      <c r="L3261" s="34" t="s">
        <v>104</v>
      </c>
      <c r="M3261" s="34" t="s">
        <v>51</v>
      </c>
      <c r="N3261" s="34" t="s">
        <v>349</v>
      </c>
    </row>
    <row r="3262" spans="1:14" ht="15" hidden="1" customHeight="1" outlineLevel="2" x14ac:dyDescent="0.25">
      <c r="A3262" s="34"/>
      <c r="B3262" s="33" t="str">
        <f t="shared" si="375"/>
        <v>Max Current Demand - Circuit 38</v>
      </c>
      <c r="C3262" s="34">
        <f t="shared" si="381"/>
        <v>38</v>
      </c>
      <c r="D3262" s="28">
        <f t="shared" si="382"/>
        <v>6957</v>
      </c>
      <c r="E3262" s="27"/>
      <c r="F3262" s="29">
        <v>5229</v>
      </c>
      <c r="G3262" s="23" t="s">
        <v>144</v>
      </c>
      <c r="H3262" s="21">
        <f t="shared" si="378"/>
        <v>12762</v>
      </c>
      <c r="I3262" s="23">
        <f t="shared" si="379"/>
        <v>12763</v>
      </c>
      <c r="J3262" s="71" t="s">
        <v>420</v>
      </c>
      <c r="K3262" s="70">
        <f t="shared" si="380"/>
        <v>1398</v>
      </c>
      <c r="L3262" s="34" t="s">
        <v>104</v>
      </c>
      <c r="M3262" s="34" t="s">
        <v>51</v>
      </c>
      <c r="N3262" s="34" t="s">
        <v>349</v>
      </c>
    </row>
    <row r="3263" spans="1:14" ht="15" hidden="1" customHeight="1" outlineLevel="2" x14ac:dyDescent="0.25">
      <c r="A3263" s="34"/>
      <c r="B3263" s="33" t="str">
        <f t="shared" si="375"/>
        <v>Max Current Demand - Circuit 39</v>
      </c>
      <c r="C3263" s="34">
        <f t="shared" si="381"/>
        <v>39</v>
      </c>
      <c r="D3263" s="28">
        <f t="shared" si="382"/>
        <v>6958</v>
      </c>
      <c r="E3263" s="27"/>
      <c r="F3263" s="29">
        <v>5230</v>
      </c>
      <c r="G3263" s="23" t="s">
        <v>144</v>
      </c>
      <c r="H3263" s="21">
        <f t="shared" si="378"/>
        <v>12764</v>
      </c>
      <c r="I3263" s="23">
        <f t="shared" si="379"/>
        <v>12765</v>
      </c>
      <c r="J3263" s="71" t="s">
        <v>420</v>
      </c>
      <c r="K3263" s="70">
        <f t="shared" si="380"/>
        <v>1399</v>
      </c>
      <c r="L3263" s="34" t="s">
        <v>104</v>
      </c>
      <c r="M3263" s="34" t="s">
        <v>51</v>
      </c>
      <c r="N3263" s="34" t="s">
        <v>349</v>
      </c>
    </row>
    <row r="3264" spans="1:14" ht="15" hidden="1" customHeight="1" outlineLevel="2" x14ac:dyDescent="0.25">
      <c r="A3264" s="34"/>
      <c r="B3264" s="33" t="str">
        <f t="shared" si="375"/>
        <v>Max Current Demand - Circuit 40</v>
      </c>
      <c r="C3264" s="34">
        <f t="shared" si="381"/>
        <v>40</v>
      </c>
      <c r="D3264" s="28">
        <f t="shared" si="382"/>
        <v>6959</v>
      </c>
      <c r="E3264" s="27"/>
      <c r="F3264" s="29">
        <v>5231</v>
      </c>
      <c r="G3264" s="23" t="s">
        <v>144</v>
      </c>
      <c r="H3264" s="21">
        <f t="shared" si="378"/>
        <v>12766</v>
      </c>
      <c r="I3264" s="23">
        <f t="shared" si="379"/>
        <v>12767</v>
      </c>
      <c r="J3264" s="71" t="s">
        <v>420</v>
      </c>
      <c r="K3264" s="70">
        <f t="shared" si="380"/>
        <v>1400</v>
      </c>
      <c r="L3264" s="34" t="s">
        <v>104</v>
      </c>
      <c r="M3264" s="34" t="s">
        <v>51</v>
      </c>
      <c r="N3264" s="34" t="s">
        <v>349</v>
      </c>
    </row>
    <row r="3265" spans="1:14" ht="15" hidden="1" customHeight="1" outlineLevel="2" x14ac:dyDescent="0.25">
      <c r="A3265" s="34"/>
      <c r="B3265" s="33" t="str">
        <f t="shared" si="375"/>
        <v>Max Current Demand - Circuit 41</v>
      </c>
      <c r="C3265" s="34">
        <f t="shared" si="381"/>
        <v>41</v>
      </c>
      <c r="D3265" s="28">
        <f t="shared" si="382"/>
        <v>6960</v>
      </c>
      <c r="E3265" s="27"/>
      <c r="F3265" s="29">
        <v>5232</v>
      </c>
      <c r="G3265" s="23" t="s">
        <v>144</v>
      </c>
      <c r="H3265" s="21">
        <f t="shared" si="378"/>
        <v>12768</v>
      </c>
      <c r="I3265" s="23">
        <f t="shared" si="379"/>
        <v>12769</v>
      </c>
      <c r="J3265" s="71" t="s">
        <v>420</v>
      </c>
      <c r="K3265" s="70">
        <f t="shared" si="380"/>
        <v>1401</v>
      </c>
      <c r="L3265" s="34" t="s">
        <v>104</v>
      </c>
      <c r="M3265" s="34" t="s">
        <v>51</v>
      </c>
      <c r="N3265" s="34" t="s">
        <v>349</v>
      </c>
    </row>
    <row r="3266" spans="1:14" ht="15" hidden="1" customHeight="1" outlineLevel="2" x14ac:dyDescent="0.25">
      <c r="A3266" s="34"/>
      <c r="B3266" s="33" t="str">
        <f t="shared" si="375"/>
        <v>Max Current Demand - Circuit 42</v>
      </c>
      <c r="C3266" s="34">
        <f t="shared" si="381"/>
        <v>42</v>
      </c>
      <c r="D3266" s="28">
        <f t="shared" si="382"/>
        <v>6961</v>
      </c>
      <c r="E3266" s="27"/>
      <c r="F3266" s="29">
        <v>5233</v>
      </c>
      <c r="G3266" s="23" t="s">
        <v>144</v>
      </c>
      <c r="H3266" s="21">
        <f t="shared" si="378"/>
        <v>12770</v>
      </c>
      <c r="I3266" s="23">
        <f t="shared" si="379"/>
        <v>12771</v>
      </c>
      <c r="J3266" s="71" t="s">
        <v>420</v>
      </c>
      <c r="K3266" s="70">
        <f t="shared" si="380"/>
        <v>1402</v>
      </c>
      <c r="L3266" s="34" t="s">
        <v>104</v>
      </c>
      <c r="M3266" s="34" t="s">
        <v>51</v>
      </c>
      <c r="N3266" s="34" t="s">
        <v>349</v>
      </c>
    </row>
    <row r="3267" spans="1:14" ht="15" hidden="1" customHeight="1" outlineLevel="2" x14ac:dyDescent="0.25">
      <c r="A3267" s="34"/>
      <c r="B3267" s="33" t="str">
        <f t="shared" si="375"/>
        <v>Max Current Demand - Circuit 43</v>
      </c>
      <c r="C3267" s="34">
        <f t="shared" si="381"/>
        <v>43</v>
      </c>
      <c r="D3267" s="28">
        <f t="shared" si="382"/>
        <v>6962</v>
      </c>
      <c r="E3267" s="27"/>
      <c r="F3267" s="29">
        <v>5234</v>
      </c>
      <c r="G3267" s="23" t="s">
        <v>144</v>
      </c>
      <c r="H3267" s="21">
        <f t="shared" si="378"/>
        <v>12772</v>
      </c>
      <c r="I3267" s="23">
        <f t="shared" si="379"/>
        <v>12773</v>
      </c>
      <c r="J3267" s="71" t="s">
        <v>420</v>
      </c>
      <c r="K3267" s="70">
        <f t="shared" si="380"/>
        <v>1403</v>
      </c>
      <c r="L3267" s="34" t="s">
        <v>104</v>
      </c>
      <c r="M3267" s="34" t="s">
        <v>51</v>
      </c>
      <c r="N3267" s="34" t="s">
        <v>349</v>
      </c>
    </row>
    <row r="3268" spans="1:14" ht="15" hidden="1" customHeight="1" outlineLevel="2" x14ac:dyDescent="0.25">
      <c r="A3268" s="34"/>
      <c r="B3268" s="33" t="str">
        <f t="shared" si="375"/>
        <v>Max Current Demand - Circuit 44</v>
      </c>
      <c r="C3268" s="34">
        <f t="shared" si="381"/>
        <v>44</v>
      </c>
      <c r="D3268" s="28">
        <f t="shared" si="382"/>
        <v>6963</v>
      </c>
      <c r="E3268" s="27"/>
      <c r="F3268" s="29">
        <v>5235</v>
      </c>
      <c r="G3268" s="23" t="s">
        <v>144</v>
      </c>
      <c r="H3268" s="21">
        <f t="shared" si="378"/>
        <v>12774</v>
      </c>
      <c r="I3268" s="23">
        <f t="shared" si="379"/>
        <v>12775</v>
      </c>
      <c r="J3268" s="71" t="s">
        <v>420</v>
      </c>
      <c r="K3268" s="70">
        <f t="shared" si="380"/>
        <v>1404</v>
      </c>
      <c r="L3268" s="34" t="s">
        <v>104</v>
      </c>
      <c r="M3268" s="34" t="s">
        <v>51</v>
      </c>
      <c r="N3268" s="34" t="s">
        <v>349</v>
      </c>
    </row>
    <row r="3269" spans="1:14" ht="15" hidden="1" customHeight="1" outlineLevel="2" x14ac:dyDescent="0.25">
      <c r="A3269" s="34"/>
      <c r="B3269" s="33" t="str">
        <f t="shared" si="375"/>
        <v>Max Current Demand - Circuit 45</v>
      </c>
      <c r="C3269" s="34">
        <f t="shared" si="381"/>
        <v>45</v>
      </c>
      <c r="D3269" s="28">
        <f t="shared" si="382"/>
        <v>6964</v>
      </c>
      <c r="E3269" s="27"/>
      <c r="F3269" s="29">
        <v>5236</v>
      </c>
      <c r="G3269" s="23" t="s">
        <v>144</v>
      </c>
      <c r="H3269" s="21">
        <f t="shared" si="378"/>
        <v>12776</v>
      </c>
      <c r="I3269" s="23">
        <f t="shared" si="379"/>
        <v>12777</v>
      </c>
      <c r="J3269" s="71" t="s">
        <v>420</v>
      </c>
      <c r="K3269" s="70">
        <f t="shared" si="380"/>
        <v>1405</v>
      </c>
      <c r="L3269" s="34" t="s">
        <v>104</v>
      </c>
      <c r="M3269" s="34" t="s">
        <v>51</v>
      </c>
      <c r="N3269" s="34" t="s">
        <v>349</v>
      </c>
    </row>
    <row r="3270" spans="1:14" ht="15" hidden="1" customHeight="1" outlineLevel="2" x14ac:dyDescent="0.25">
      <c r="A3270" s="34"/>
      <c r="B3270" s="33" t="str">
        <f t="shared" si="375"/>
        <v>Max Current Demand - Circuit 46</v>
      </c>
      <c r="C3270" s="34">
        <f t="shared" si="381"/>
        <v>46</v>
      </c>
      <c r="D3270" s="28">
        <f t="shared" si="382"/>
        <v>6965</v>
      </c>
      <c r="E3270" s="27"/>
      <c r="F3270" s="29">
        <v>5237</v>
      </c>
      <c r="G3270" s="23" t="s">
        <v>144</v>
      </c>
      <c r="H3270" s="21">
        <f t="shared" si="378"/>
        <v>12778</v>
      </c>
      <c r="I3270" s="23">
        <f t="shared" si="379"/>
        <v>12779</v>
      </c>
      <c r="J3270" s="71" t="s">
        <v>420</v>
      </c>
      <c r="K3270" s="70">
        <f t="shared" si="380"/>
        <v>1406</v>
      </c>
      <c r="L3270" s="34" t="s">
        <v>104</v>
      </c>
      <c r="M3270" s="34" t="s">
        <v>51</v>
      </c>
      <c r="N3270" s="34" t="s">
        <v>349</v>
      </c>
    </row>
    <row r="3271" spans="1:14" ht="15" hidden="1" customHeight="1" outlineLevel="2" x14ac:dyDescent="0.25">
      <c r="A3271" s="34"/>
      <c r="B3271" s="33" t="str">
        <f t="shared" si="375"/>
        <v>Max Current Demand - Circuit 47</v>
      </c>
      <c r="C3271" s="34">
        <f t="shared" si="381"/>
        <v>47</v>
      </c>
      <c r="D3271" s="28">
        <f t="shared" si="382"/>
        <v>6966</v>
      </c>
      <c r="E3271" s="27"/>
      <c r="F3271" s="29">
        <v>5238</v>
      </c>
      <c r="G3271" s="23" t="s">
        <v>144</v>
      </c>
      <c r="H3271" s="21">
        <f t="shared" si="378"/>
        <v>12780</v>
      </c>
      <c r="I3271" s="23">
        <f t="shared" si="379"/>
        <v>12781</v>
      </c>
      <c r="J3271" s="71" t="s">
        <v>420</v>
      </c>
      <c r="K3271" s="70">
        <f t="shared" si="380"/>
        <v>1407</v>
      </c>
      <c r="L3271" s="34" t="s">
        <v>104</v>
      </c>
      <c r="M3271" s="34" t="s">
        <v>51</v>
      </c>
      <c r="N3271" s="34" t="s">
        <v>349</v>
      </c>
    </row>
    <row r="3272" spans="1:14" ht="15" hidden="1" customHeight="1" outlineLevel="2" x14ac:dyDescent="0.25">
      <c r="A3272" s="34"/>
      <c r="B3272" s="33" t="str">
        <f t="shared" si="375"/>
        <v>Max Current Demand - Circuit 48</v>
      </c>
      <c r="C3272" s="34">
        <f t="shared" si="381"/>
        <v>48</v>
      </c>
      <c r="D3272" s="28">
        <f t="shared" si="382"/>
        <v>6967</v>
      </c>
      <c r="E3272" s="27"/>
      <c r="F3272" s="29">
        <v>5239</v>
      </c>
      <c r="G3272" s="23" t="s">
        <v>144</v>
      </c>
      <c r="H3272" s="21">
        <f t="shared" si="378"/>
        <v>12782</v>
      </c>
      <c r="I3272" s="23">
        <f t="shared" si="379"/>
        <v>12783</v>
      </c>
      <c r="J3272" s="71" t="s">
        <v>420</v>
      </c>
      <c r="K3272" s="70">
        <f t="shared" si="380"/>
        <v>1408</v>
      </c>
      <c r="L3272" s="34" t="s">
        <v>104</v>
      </c>
      <c r="M3272" s="34" t="s">
        <v>51</v>
      </c>
      <c r="N3272" s="34" t="s">
        <v>349</v>
      </c>
    </row>
    <row r="3273" spans="1:14" ht="15" hidden="1" customHeight="1" outlineLevel="2" x14ac:dyDescent="0.25">
      <c r="A3273" s="34"/>
      <c r="B3273" s="33" t="str">
        <f t="shared" si="375"/>
        <v>Max Current Demand - Circuit 49</v>
      </c>
      <c r="C3273" s="34">
        <f t="shared" si="381"/>
        <v>49</v>
      </c>
      <c r="D3273" s="28">
        <f t="shared" si="382"/>
        <v>6968</v>
      </c>
      <c r="E3273" s="27"/>
      <c r="F3273" s="29">
        <v>5240</v>
      </c>
      <c r="G3273" s="23" t="s">
        <v>144</v>
      </c>
      <c r="H3273" s="21">
        <f t="shared" si="378"/>
        <v>12784</v>
      </c>
      <c r="I3273" s="23">
        <f t="shared" si="379"/>
        <v>12785</v>
      </c>
      <c r="J3273" s="71" t="s">
        <v>420</v>
      </c>
      <c r="K3273" s="70">
        <f t="shared" si="380"/>
        <v>1409</v>
      </c>
      <c r="L3273" s="34" t="s">
        <v>104</v>
      </c>
      <c r="M3273" s="34" t="s">
        <v>51</v>
      </c>
      <c r="N3273" s="34" t="s">
        <v>349</v>
      </c>
    </row>
    <row r="3274" spans="1:14" ht="15" hidden="1" customHeight="1" outlineLevel="2" x14ac:dyDescent="0.25">
      <c r="A3274" s="34"/>
      <c r="B3274" s="33" t="str">
        <f t="shared" si="375"/>
        <v>Max Current Demand - Circuit 50</v>
      </c>
      <c r="C3274" s="34">
        <f t="shared" si="381"/>
        <v>50</v>
      </c>
      <c r="D3274" s="28">
        <f t="shared" si="382"/>
        <v>6969</v>
      </c>
      <c r="E3274" s="27"/>
      <c r="F3274" s="29">
        <v>5241</v>
      </c>
      <c r="G3274" s="23" t="s">
        <v>144</v>
      </c>
      <c r="H3274" s="21">
        <f t="shared" si="378"/>
        <v>12786</v>
      </c>
      <c r="I3274" s="23">
        <f t="shared" si="379"/>
        <v>12787</v>
      </c>
      <c r="J3274" s="71" t="s">
        <v>420</v>
      </c>
      <c r="K3274" s="70">
        <f t="shared" si="380"/>
        <v>1410</v>
      </c>
      <c r="L3274" s="34" t="s">
        <v>104</v>
      </c>
      <c r="M3274" s="34" t="s">
        <v>51</v>
      </c>
      <c r="N3274" s="34" t="s">
        <v>349</v>
      </c>
    </row>
    <row r="3275" spans="1:14" ht="15" hidden="1" customHeight="1" outlineLevel="2" x14ac:dyDescent="0.25">
      <c r="A3275" s="34"/>
      <c r="B3275" s="33" t="str">
        <f t="shared" si="375"/>
        <v>Max Current Demand - Circuit 51</v>
      </c>
      <c r="C3275" s="34">
        <f t="shared" si="381"/>
        <v>51</v>
      </c>
      <c r="D3275" s="28">
        <f t="shared" si="382"/>
        <v>6970</v>
      </c>
      <c r="E3275" s="27"/>
      <c r="F3275" s="29">
        <v>5242</v>
      </c>
      <c r="G3275" s="23" t="s">
        <v>144</v>
      </c>
      <c r="H3275" s="21">
        <f t="shared" si="378"/>
        <v>12788</v>
      </c>
      <c r="I3275" s="23">
        <f t="shared" si="379"/>
        <v>12789</v>
      </c>
      <c r="J3275" s="71" t="s">
        <v>420</v>
      </c>
      <c r="K3275" s="70">
        <f t="shared" si="380"/>
        <v>1411</v>
      </c>
      <c r="L3275" s="34" t="s">
        <v>104</v>
      </c>
      <c r="M3275" s="34" t="s">
        <v>51</v>
      </c>
      <c r="N3275" s="34" t="s">
        <v>349</v>
      </c>
    </row>
    <row r="3276" spans="1:14" ht="15" hidden="1" customHeight="1" outlineLevel="2" x14ac:dyDescent="0.25">
      <c r="A3276" s="34"/>
      <c r="B3276" s="33" t="str">
        <f t="shared" si="375"/>
        <v>Max Current Demand - Circuit 52</v>
      </c>
      <c r="C3276" s="34">
        <f t="shared" si="381"/>
        <v>52</v>
      </c>
      <c r="D3276" s="28">
        <f t="shared" si="382"/>
        <v>6971</v>
      </c>
      <c r="E3276" s="27"/>
      <c r="F3276" s="29">
        <v>5243</v>
      </c>
      <c r="G3276" s="23" t="s">
        <v>144</v>
      </c>
      <c r="H3276" s="21">
        <f t="shared" si="378"/>
        <v>12790</v>
      </c>
      <c r="I3276" s="23">
        <f t="shared" si="379"/>
        <v>12791</v>
      </c>
      <c r="J3276" s="71" t="s">
        <v>420</v>
      </c>
      <c r="K3276" s="70">
        <f t="shared" si="380"/>
        <v>1412</v>
      </c>
      <c r="L3276" s="34" t="s">
        <v>104</v>
      </c>
      <c r="M3276" s="34" t="s">
        <v>51</v>
      </c>
      <c r="N3276" s="34" t="s">
        <v>349</v>
      </c>
    </row>
    <row r="3277" spans="1:14" ht="15" hidden="1" customHeight="1" outlineLevel="2" x14ac:dyDescent="0.25">
      <c r="A3277" s="34"/>
      <c r="B3277" s="33" t="str">
        <f t="shared" si="375"/>
        <v>Max Current Demand - Circuit 53</v>
      </c>
      <c r="C3277" s="34">
        <f t="shared" si="381"/>
        <v>53</v>
      </c>
      <c r="D3277" s="28">
        <f t="shared" si="382"/>
        <v>6972</v>
      </c>
      <c r="E3277" s="27"/>
      <c r="F3277" s="29">
        <v>5244</v>
      </c>
      <c r="G3277" s="23" t="s">
        <v>144</v>
      </c>
      <c r="H3277" s="21">
        <f t="shared" si="378"/>
        <v>12792</v>
      </c>
      <c r="I3277" s="23">
        <f t="shared" si="379"/>
        <v>12793</v>
      </c>
      <c r="J3277" s="71" t="s">
        <v>420</v>
      </c>
      <c r="K3277" s="70">
        <f t="shared" si="380"/>
        <v>1413</v>
      </c>
      <c r="L3277" s="34" t="s">
        <v>104</v>
      </c>
      <c r="M3277" s="34" t="s">
        <v>51</v>
      </c>
      <c r="N3277" s="34" t="s">
        <v>349</v>
      </c>
    </row>
    <row r="3278" spans="1:14" ht="15" hidden="1" customHeight="1" outlineLevel="2" x14ac:dyDescent="0.25">
      <c r="A3278" s="34"/>
      <c r="B3278" s="33" t="str">
        <f t="shared" si="375"/>
        <v>Max Current Demand - Circuit 54</v>
      </c>
      <c r="C3278" s="34">
        <f t="shared" si="381"/>
        <v>54</v>
      </c>
      <c r="D3278" s="28">
        <f t="shared" si="382"/>
        <v>6973</v>
      </c>
      <c r="E3278" s="27"/>
      <c r="F3278" s="29">
        <v>5245</v>
      </c>
      <c r="G3278" s="23" t="s">
        <v>144</v>
      </c>
      <c r="H3278" s="21">
        <f t="shared" si="378"/>
        <v>12794</v>
      </c>
      <c r="I3278" s="23">
        <f t="shared" si="379"/>
        <v>12795</v>
      </c>
      <c r="J3278" s="71" t="s">
        <v>420</v>
      </c>
      <c r="K3278" s="70">
        <f t="shared" si="380"/>
        <v>1414</v>
      </c>
      <c r="L3278" s="34" t="s">
        <v>104</v>
      </c>
      <c r="M3278" s="34" t="s">
        <v>51</v>
      </c>
      <c r="N3278" s="34" t="s">
        <v>349</v>
      </c>
    </row>
    <row r="3279" spans="1:14" ht="15" hidden="1" customHeight="1" outlineLevel="2" x14ac:dyDescent="0.25">
      <c r="A3279" s="34"/>
      <c r="B3279" s="33" t="str">
        <f t="shared" si="375"/>
        <v>Max Current Demand - Circuit 55</v>
      </c>
      <c r="C3279" s="34">
        <f t="shared" si="381"/>
        <v>55</v>
      </c>
      <c r="D3279" s="28">
        <f t="shared" si="382"/>
        <v>6974</v>
      </c>
      <c r="E3279" s="27"/>
      <c r="F3279" s="29">
        <v>5246</v>
      </c>
      <c r="G3279" s="23" t="s">
        <v>144</v>
      </c>
      <c r="H3279" s="21">
        <f t="shared" si="378"/>
        <v>12796</v>
      </c>
      <c r="I3279" s="23">
        <f t="shared" si="379"/>
        <v>12797</v>
      </c>
      <c r="J3279" s="71" t="s">
        <v>420</v>
      </c>
      <c r="K3279" s="70">
        <f t="shared" si="380"/>
        <v>1415</v>
      </c>
      <c r="L3279" s="34" t="s">
        <v>104</v>
      </c>
      <c r="M3279" s="34" t="s">
        <v>51</v>
      </c>
      <c r="N3279" s="34" t="s">
        <v>349</v>
      </c>
    </row>
    <row r="3280" spans="1:14" ht="15" hidden="1" customHeight="1" outlineLevel="2" x14ac:dyDescent="0.25">
      <c r="A3280" s="34"/>
      <c r="B3280" s="33" t="str">
        <f t="shared" si="375"/>
        <v>Max Current Demand - Circuit 56</v>
      </c>
      <c r="C3280" s="34">
        <f t="shared" si="381"/>
        <v>56</v>
      </c>
      <c r="D3280" s="28">
        <f t="shared" si="382"/>
        <v>6975</v>
      </c>
      <c r="E3280" s="27"/>
      <c r="F3280" s="29">
        <v>5247</v>
      </c>
      <c r="G3280" s="23" t="s">
        <v>144</v>
      </c>
      <c r="H3280" s="21">
        <f t="shared" si="378"/>
        <v>12798</v>
      </c>
      <c r="I3280" s="23">
        <f t="shared" si="379"/>
        <v>12799</v>
      </c>
      <c r="J3280" s="71" t="s">
        <v>420</v>
      </c>
      <c r="K3280" s="70">
        <f t="shared" si="380"/>
        <v>1416</v>
      </c>
      <c r="L3280" s="34" t="s">
        <v>104</v>
      </c>
      <c r="M3280" s="34" t="s">
        <v>51</v>
      </c>
      <c r="N3280" s="34" t="s">
        <v>349</v>
      </c>
    </row>
    <row r="3281" spans="1:14" ht="15" hidden="1" customHeight="1" outlineLevel="2" x14ac:dyDescent="0.25">
      <c r="A3281" s="34"/>
      <c r="B3281" s="33" t="str">
        <f t="shared" si="375"/>
        <v>Max Current Demand - Circuit 57</v>
      </c>
      <c r="C3281" s="34">
        <f t="shared" si="381"/>
        <v>57</v>
      </c>
      <c r="D3281" s="28">
        <f t="shared" si="382"/>
        <v>6976</v>
      </c>
      <c r="E3281" s="27"/>
      <c r="F3281" s="29">
        <v>5248</v>
      </c>
      <c r="G3281" s="23" t="s">
        <v>144</v>
      </c>
      <c r="H3281" s="21">
        <f t="shared" si="378"/>
        <v>12800</v>
      </c>
      <c r="I3281" s="23">
        <f t="shared" si="379"/>
        <v>12801</v>
      </c>
      <c r="J3281" s="71" t="s">
        <v>420</v>
      </c>
      <c r="K3281" s="70">
        <f t="shared" si="380"/>
        <v>1417</v>
      </c>
      <c r="L3281" s="34" t="s">
        <v>104</v>
      </c>
      <c r="M3281" s="34" t="s">
        <v>51</v>
      </c>
      <c r="N3281" s="34" t="s">
        <v>349</v>
      </c>
    </row>
    <row r="3282" spans="1:14" ht="15" hidden="1" customHeight="1" outlineLevel="2" x14ac:dyDescent="0.25">
      <c r="A3282" s="34"/>
      <c r="B3282" s="33" t="str">
        <f t="shared" si="375"/>
        <v>Max Current Demand - Circuit 58</v>
      </c>
      <c r="C3282" s="34">
        <f t="shared" si="381"/>
        <v>58</v>
      </c>
      <c r="D3282" s="28">
        <f t="shared" si="382"/>
        <v>6977</v>
      </c>
      <c r="E3282" s="27"/>
      <c r="F3282" s="29">
        <v>5249</v>
      </c>
      <c r="G3282" s="23" t="s">
        <v>144</v>
      </c>
      <c r="H3282" s="21">
        <f t="shared" si="378"/>
        <v>12802</v>
      </c>
      <c r="I3282" s="23">
        <f t="shared" si="379"/>
        <v>12803</v>
      </c>
      <c r="J3282" s="71" t="s">
        <v>420</v>
      </c>
      <c r="K3282" s="70">
        <f t="shared" si="380"/>
        <v>1418</v>
      </c>
      <c r="L3282" s="34" t="s">
        <v>104</v>
      </c>
      <c r="M3282" s="34" t="s">
        <v>51</v>
      </c>
      <c r="N3282" s="34" t="s">
        <v>349</v>
      </c>
    </row>
    <row r="3283" spans="1:14" ht="15" hidden="1" customHeight="1" outlineLevel="2" x14ac:dyDescent="0.25">
      <c r="A3283" s="34"/>
      <c r="B3283" s="33" t="str">
        <f t="shared" si="375"/>
        <v>Max Current Demand - Circuit 59</v>
      </c>
      <c r="C3283" s="34">
        <f t="shared" si="381"/>
        <v>59</v>
      </c>
      <c r="D3283" s="28">
        <f t="shared" si="382"/>
        <v>6978</v>
      </c>
      <c r="E3283" s="27"/>
      <c r="F3283" s="29">
        <v>5250</v>
      </c>
      <c r="G3283" s="23" t="s">
        <v>144</v>
      </c>
      <c r="H3283" s="21">
        <f t="shared" si="378"/>
        <v>12804</v>
      </c>
      <c r="I3283" s="23">
        <f t="shared" si="379"/>
        <v>12805</v>
      </c>
      <c r="J3283" s="71" t="s">
        <v>420</v>
      </c>
      <c r="K3283" s="70">
        <f t="shared" si="380"/>
        <v>1419</v>
      </c>
      <c r="L3283" s="34" t="s">
        <v>104</v>
      </c>
      <c r="M3283" s="34" t="s">
        <v>51</v>
      </c>
      <c r="N3283" s="34" t="s">
        <v>349</v>
      </c>
    </row>
    <row r="3284" spans="1:14" ht="15" hidden="1" customHeight="1" outlineLevel="2" x14ac:dyDescent="0.25">
      <c r="A3284" s="34"/>
      <c r="B3284" s="33" t="str">
        <f t="shared" si="375"/>
        <v>Max Current Demand - Circuit 60</v>
      </c>
      <c r="C3284" s="34">
        <f t="shared" si="381"/>
        <v>60</v>
      </c>
      <c r="D3284" s="28">
        <f t="shared" si="382"/>
        <v>6979</v>
      </c>
      <c r="E3284" s="27"/>
      <c r="F3284" s="29">
        <v>5251</v>
      </c>
      <c r="G3284" s="23" t="s">
        <v>144</v>
      </c>
      <c r="H3284" s="21">
        <f t="shared" si="378"/>
        <v>12806</v>
      </c>
      <c r="I3284" s="23">
        <f t="shared" si="379"/>
        <v>12807</v>
      </c>
      <c r="J3284" s="71" t="s">
        <v>420</v>
      </c>
      <c r="K3284" s="70">
        <f t="shared" si="380"/>
        <v>1420</v>
      </c>
      <c r="L3284" s="34" t="s">
        <v>104</v>
      </c>
      <c r="M3284" s="34" t="s">
        <v>51</v>
      </c>
      <c r="N3284" s="34" t="s">
        <v>349</v>
      </c>
    </row>
    <row r="3285" spans="1:14" ht="15" hidden="1" customHeight="1" outlineLevel="2" x14ac:dyDescent="0.25">
      <c r="A3285" s="34"/>
      <c r="B3285" s="33" t="str">
        <f t="shared" si="375"/>
        <v>Max Current Demand - Circuit 61</v>
      </c>
      <c r="C3285" s="34">
        <f t="shared" si="381"/>
        <v>61</v>
      </c>
      <c r="D3285" s="28">
        <f t="shared" si="382"/>
        <v>6980</v>
      </c>
      <c r="E3285" s="27"/>
      <c r="F3285" s="29">
        <v>5252</v>
      </c>
      <c r="G3285" s="23" t="s">
        <v>144</v>
      </c>
      <c r="H3285" s="21">
        <f t="shared" si="378"/>
        <v>12808</v>
      </c>
      <c r="I3285" s="23">
        <f t="shared" si="379"/>
        <v>12809</v>
      </c>
      <c r="J3285" s="71" t="s">
        <v>420</v>
      </c>
      <c r="K3285" s="70">
        <f t="shared" si="380"/>
        <v>1421</v>
      </c>
      <c r="L3285" s="34" t="s">
        <v>104</v>
      </c>
      <c r="M3285" s="34" t="s">
        <v>51</v>
      </c>
      <c r="N3285" s="34" t="s">
        <v>349</v>
      </c>
    </row>
    <row r="3286" spans="1:14" ht="15" hidden="1" customHeight="1" outlineLevel="2" x14ac:dyDescent="0.25">
      <c r="A3286" s="34"/>
      <c r="B3286" s="33" t="str">
        <f t="shared" si="375"/>
        <v>Max Current Demand - Circuit 62</v>
      </c>
      <c r="C3286" s="34">
        <f t="shared" si="381"/>
        <v>62</v>
      </c>
      <c r="D3286" s="28">
        <f t="shared" si="382"/>
        <v>6981</v>
      </c>
      <c r="E3286" s="27"/>
      <c r="F3286" s="29">
        <v>5253</v>
      </c>
      <c r="G3286" s="23" t="s">
        <v>144</v>
      </c>
      <c r="H3286" s="21">
        <f t="shared" si="378"/>
        <v>12810</v>
      </c>
      <c r="I3286" s="23">
        <f t="shared" si="379"/>
        <v>12811</v>
      </c>
      <c r="J3286" s="71" t="s">
        <v>420</v>
      </c>
      <c r="K3286" s="70">
        <f t="shared" si="380"/>
        <v>1422</v>
      </c>
      <c r="L3286" s="34" t="s">
        <v>104</v>
      </c>
      <c r="M3286" s="34" t="s">
        <v>51</v>
      </c>
      <c r="N3286" s="34" t="s">
        <v>349</v>
      </c>
    </row>
    <row r="3287" spans="1:14" ht="15" hidden="1" customHeight="1" outlineLevel="2" x14ac:dyDescent="0.25">
      <c r="A3287" s="34"/>
      <c r="B3287" s="33" t="str">
        <f t="shared" si="375"/>
        <v>Max Current Demand - Circuit 63</v>
      </c>
      <c r="C3287" s="34">
        <f t="shared" si="381"/>
        <v>63</v>
      </c>
      <c r="D3287" s="28">
        <f t="shared" si="382"/>
        <v>6982</v>
      </c>
      <c r="E3287" s="27"/>
      <c r="F3287" s="29">
        <v>5254</v>
      </c>
      <c r="G3287" s="23" t="s">
        <v>144</v>
      </c>
      <c r="H3287" s="21">
        <f t="shared" si="378"/>
        <v>12812</v>
      </c>
      <c r="I3287" s="23">
        <f t="shared" si="379"/>
        <v>12813</v>
      </c>
      <c r="J3287" s="71" t="s">
        <v>420</v>
      </c>
      <c r="K3287" s="70">
        <f t="shared" si="380"/>
        <v>1423</v>
      </c>
      <c r="L3287" s="34" t="s">
        <v>104</v>
      </c>
      <c r="M3287" s="34" t="s">
        <v>51</v>
      </c>
      <c r="N3287" s="34" t="s">
        <v>349</v>
      </c>
    </row>
    <row r="3288" spans="1:14" ht="15" hidden="1" customHeight="1" outlineLevel="2" x14ac:dyDescent="0.25">
      <c r="A3288" s="34"/>
      <c r="B3288" s="33" t="str">
        <f t="shared" si="375"/>
        <v>Max Current Demand - Circuit 64</v>
      </c>
      <c r="C3288" s="34">
        <f t="shared" si="381"/>
        <v>64</v>
      </c>
      <c r="D3288" s="28">
        <f t="shared" si="382"/>
        <v>6983</v>
      </c>
      <c r="E3288" s="27"/>
      <c r="F3288" s="29">
        <v>5255</v>
      </c>
      <c r="G3288" s="23" t="s">
        <v>144</v>
      </c>
      <c r="H3288" s="21">
        <f t="shared" si="378"/>
        <v>12814</v>
      </c>
      <c r="I3288" s="23">
        <f t="shared" si="379"/>
        <v>12815</v>
      </c>
      <c r="J3288" s="71" t="s">
        <v>420</v>
      </c>
      <c r="K3288" s="70">
        <f t="shared" si="380"/>
        <v>1424</v>
      </c>
      <c r="L3288" s="34" t="s">
        <v>104</v>
      </c>
      <c r="M3288" s="34" t="s">
        <v>51</v>
      </c>
      <c r="N3288" s="34" t="s">
        <v>349</v>
      </c>
    </row>
    <row r="3289" spans="1:14" ht="15" hidden="1" customHeight="1" outlineLevel="2" x14ac:dyDescent="0.25">
      <c r="A3289" s="34"/>
      <c r="B3289" s="33" t="str">
        <f t="shared" si="375"/>
        <v>Max Current Demand - Circuit 65</v>
      </c>
      <c r="C3289" s="34">
        <f t="shared" si="381"/>
        <v>65</v>
      </c>
      <c r="D3289" s="28">
        <f t="shared" si="382"/>
        <v>6984</v>
      </c>
      <c r="E3289" s="27"/>
      <c r="F3289" s="29">
        <v>5256</v>
      </c>
      <c r="G3289" s="23" t="s">
        <v>144</v>
      </c>
      <c r="H3289" s="21">
        <f t="shared" si="378"/>
        <v>12816</v>
      </c>
      <c r="I3289" s="23">
        <f t="shared" si="379"/>
        <v>12817</v>
      </c>
      <c r="J3289" s="71" t="s">
        <v>420</v>
      </c>
      <c r="K3289" s="70">
        <f t="shared" si="380"/>
        <v>1425</v>
      </c>
      <c r="L3289" s="34" t="s">
        <v>104</v>
      </c>
      <c r="M3289" s="34" t="s">
        <v>51</v>
      </c>
      <c r="N3289" s="34" t="s">
        <v>349</v>
      </c>
    </row>
    <row r="3290" spans="1:14" ht="15" hidden="1" customHeight="1" outlineLevel="2" x14ac:dyDescent="0.25">
      <c r="A3290" s="34"/>
      <c r="B3290" s="33" t="str">
        <f t="shared" ref="B3290:B3320" si="383">CONCATENATE("Max Current Demand - Circuit ",C3290)</f>
        <v>Max Current Demand - Circuit 66</v>
      </c>
      <c r="C3290" s="34">
        <f t="shared" ref="C3290:C3320" si="384">C3289+1</f>
        <v>66</v>
      </c>
      <c r="D3290" s="28">
        <f t="shared" ref="D3290:D3320" si="385">D3289+1</f>
        <v>6985</v>
      </c>
      <c r="E3290" s="27"/>
      <c r="F3290" s="29">
        <v>5257</v>
      </c>
      <c r="G3290" s="23" t="s">
        <v>144</v>
      </c>
      <c r="H3290" s="21">
        <f t="shared" si="378"/>
        <v>12818</v>
      </c>
      <c r="I3290" s="23">
        <f t="shared" si="379"/>
        <v>12819</v>
      </c>
      <c r="J3290" s="71" t="s">
        <v>420</v>
      </c>
      <c r="K3290" s="70">
        <f t="shared" si="380"/>
        <v>1426</v>
      </c>
      <c r="L3290" s="34" t="s">
        <v>104</v>
      </c>
      <c r="M3290" s="34" t="s">
        <v>51</v>
      </c>
      <c r="N3290" s="34" t="s">
        <v>349</v>
      </c>
    </row>
    <row r="3291" spans="1:14" ht="15" hidden="1" customHeight="1" outlineLevel="2" x14ac:dyDescent="0.25">
      <c r="A3291" s="34"/>
      <c r="B3291" s="33" t="str">
        <f t="shared" si="383"/>
        <v>Max Current Demand - Circuit 67</v>
      </c>
      <c r="C3291" s="34">
        <f t="shared" si="384"/>
        <v>67</v>
      </c>
      <c r="D3291" s="28">
        <f t="shared" si="385"/>
        <v>6986</v>
      </c>
      <c r="E3291" s="27"/>
      <c r="F3291" s="29">
        <v>5258</v>
      </c>
      <c r="G3291" s="23" t="s">
        <v>144</v>
      </c>
      <c r="H3291" s="21">
        <f t="shared" ref="H3291:H3320" si="386">I3290+1</f>
        <v>12820</v>
      </c>
      <c r="I3291" s="23">
        <f t="shared" ref="I3291:I3320" si="387">+H3291+1</f>
        <v>12821</v>
      </c>
      <c r="J3291" s="71" t="s">
        <v>420</v>
      </c>
      <c r="K3291" s="70">
        <f t="shared" ref="K3291:K3320" si="388">K3290+1</f>
        <v>1427</v>
      </c>
      <c r="L3291" s="34" t="s">
        <v>104</v>
      </c>
      <c r="M3291" s="34" t="s">
        <v>51</v>
      </c>
      <c r="N3291" s="34" t="s">
        <v>349</v>
      </c>
    </row>
    <row r="3292" spans="1:14" ht="15" hidden="1" customHeight="1" outlineLevel="2" x14ac:dyDescent="0.25">
      <c r="A3292" s="34"/>
      <c r="B3292" s="33" t="str">
        <f t="shared" si="383"/>
        <v>Max Current Demand - Circuit 68</v>
      </c>
      <c r="C3292" s="34">
        <f t="shared" si="384"/>
        <v>68</v>
      </c>
      <c r="D3292" s="28">
        <f t="shared" si="385"/>
        <v>6987</v>
      </c>
      <c r="E3292" s="27"/>
      <c r="F3292" s="29">
        <v>5259</v>
      </c>
      <c r="G3292" s="23" t="s">
        <v>144</v>
      </c>
      <c r="H3292" s="21">
        <f t="shared" si="386"/>
        <v>12822</v>
      </c>
      <c r="I3292" s="23">
        <f t="shared" si="387"/>
        <v>12823</v>
      </c>
      <c r="J3292" s="71" t="s">
        <v>420</v>
      </c>
      <c r="K3292" s="70">
        <f t="shared" si="388"/>
        <v>1428</v>
      </c>
      <c r="L3292" s="34" t="s">
        <v>104</v>
      </c>
      <c r="M3292" s="34" t="s">
        <v>51</v>
      </c>
      <c r="N3292" s="34" t="s">
        <v>349</v>
      </c>
    </row>
    <row r="3293" spans="1:14" ht="15" hidden="1" customHeight="1" outlineLevel="2" x14ac:dyDescent="0.25">
      <c r="A3293" s="34"/>
      <c r="B3293" s="33" t="str">
        <f t="shared" si="383"/>
        <v>Max Current Demand - Circuit 69</v>
      </c>
      <c r="C3293" s="34">
        <f t="shared" si="384"/>
        <v>69</v>
      </c>
      <c r="D3293" s="28">
        <f t="shared" si="385"/>
        <v>6988</v>
      </c>
      <c r="E3293" s="27"/>
      <c r="F3293" s="29">
        <v>5260</v>
      </c>
      <c r="G3293" s="23" t="s">
        <v>144</v>
      </c>
      <c r="H3293" s="21">
        <f t="shared" si="386"/>
        <v>12824</v>
      </c>
      <c r="I3293" s="23">
        <f t="shared" si="387"/>
        <v>12825</v>
      </c>
      <c r="J3293" s="71" t="s">
        <v>420</v>
      </c>
      <c r="K3293" s="70">
        <f t="shared" si="388"/>
        <v>1429</v>
      </c>
      <c r="L3293" s="34" t="s">
        <v>104</v>
      </c>
      <c r="M3293" s="34" t="s">
        <v>51</v>
      </c>
      <c r="N3293" s="34" t="s">
        <v>349</v>
      </c>
    </row>
    <row r="3294" spans="1:14" ht="15" hidden="1" customHeight="1" outlineLevel="2" x14ac:dyDescent="0.25">
      <c r="A3294" s="34"/>
      <c r="B3294" s="33" t="str">
        <f t="shared" si="383"/>
        <v>Max Current Demand - Circuit 70</v>
      </c>
      <c r="C3294" s="34">
        <f t="shared" si="384"/>
        <v>70</v>
      </c>
      <c r="D3294" s="28">
        <f t="shared" si="385"/>
        <v>6989</v>
      </c>
      <c r="E3294" s="27"/>
      <c r="F3294" s="29">
        <v>5261</v>
      </c>
      <c r="G3294" s="23" t="s">
        <v>144</v>
      </c>
      <c r="H3294" s="21">
        <f t="shared" si="386"/>
        <v>12826</v>
      </c>
      <c r="I3294" s="23">
        <f t="shared" si="387"/>
        <v>12827</v>
      </c>
      <c r="J3294" s="71" t="s">
        <v>420</v>
      </c>
      <c r="K3294" s="70">
        <f t="shared" si="388"/>
        <v>1430</v>
      </c>
      <c r="L3294" s="34" t="s">
        <v>104</v>
      </c>
      <c r="M3294" s="34" t="s">
        <v>51</v>
      </c>
      <c r="N3294" s="34" t="s">
        <v>349</v>
      </c>
    </row>
    <row r="3295" spans="1:14" ht="15" hidden="1" customHeight="1" outlineLevel="2" x14ac:dyDescent="0.25">
      <c r="A3295" s="34"/>
      <c r="B3295" s="33" t="str">
        <f t="shared" si="383"/>
        <v>Max Current Demand - Circuit 71</v>
      </c>
      <c r="C3295" s="34">
        <f t="shared" si="384"/>
        <v>71</v>
      </c>
      <c r="D3295" s="28">
        <f t="shared" si="385"/>
        <v>6990</v>
      </c>
      <c r="E3295" s="27"/>
      <c r="F3295" s="29">
        <v>5262</v>
      </c>
      <c r="G3295" s="23" t="s">
        <v>144</v>
      </c>
      <c r="H3295" s="21">
        <f t="shared" si="386"/>
        <v>12828</v>
      </c>
      <c r="I3295" s="23">
        <f t="shared" si="387"/>
        <v>12829</v>
      </c>
      <c r="J3295" s="71" t="s">
        <v>420</v>
      </c>
      <c r="K3295" s="70">
        <f t="shared" si="388"/>
        <v>1431</v>
      </c>
      <c r="L3295" s="34" t="s">
        <v>104</v>
      </c>
      <c r="M3295" s="34" t="s">
        <v>51</v>
      </c>
      <c r="N3295" s="34" t="s">
        <v>349</v>
      </c>
    </row>
    <row r="3296" spans="1:14" ht="15" hidden="1" customHeight="1" outlineLevel="2" x14ac:dyDescent="0.25">
      <c r="A3296" s="34"/>
      <c r="B3296" s="33" t="str">
        <f t="shared" si="383"/>
        <v>Max Current Demand - Circuit 72</v>
      </c>
      <c r="C3296" s="34">
        <f t="shared" si="384"/>
        <v>72</v>
      </c>
      <c r="D3296" s="28">
        <f t="shared" si="385"/>
        <v>6991</v>
      </c>
      <c r="E3296" s="27"/>
      <c r="F3296" s="29">
        <v>5263</v>
      </c>
      <c r="G3296" s="23" t="s">
        <v>144</v>
      </c>
      <c r="H3296" s="21">
        <f t="shared" si="386"/>
        <v>12830</v>
      </c>
      <c r="I3296" s="23">
        <f t="shared" si="387"/>
        <v>12831</v>
      </c>
      <c r="J3296" s="71" t="s">
        <v>420</v>
      </c>
      <c r="K3296" s="70">
        <f t="shared" si="388"/>
        <v>1432</v>
      </c>
      <c r="L3296" s="34" t="s">
        <v>104</v>
      </c>
      <c r="M3296" s="34" t="s">
        <v>51</v>
      </c>
      <c r="N3296" s="34" t="s">
        <v>349</v>
      </c>
    </row>
    <row r="3297" spans="1:14" ht="15" hidden="1" customHeight="1" outlineLevel="2" x14ac:dyDescent="0.25">
      <c r="A3297" s="34"/>
      <c r="B3297" s="33" t="str">
        <f t="shared" si="383"/>
        <v>Max Current Demand - Circuit 73</v>
      </c>
      <c r="C3297" s="34">
        <f t="shared" si="384"/>
        <v>73</v>
      </c>
      <c r="D3297" s="28">
        <f t="shared" si="385"/>
        <v>6992</v>
      </c>
      <c r="E3297" s="27"/>
      <c r="F3297" s="29">
        <v>5264</v>
      </c>
      <c r="G3297" s="23" t="s">
        <v>144</v>
      </c>
      <c r="H3297" s="21">
        <f t="shared" si="386"/>
        <v>12832</v>
      </c>
      <c r="I3297" s="23">
        <f t="shared" si="387"/>
        <v>12833</v>
      </c>
      <c r="J3297" s="71" t="s">
        <v>420</v>
      </c>
      <c r="K3297" s="70">
        <f t="shared" si="388"/>
        <v>1433</v>
      </c>
      <c r="L3297" s="34" t="s">
        <v>104</v>
      </c>
      <c r="M3297" s="34" t="s">
        <v>51</v>
      </c>
      <c r="N3297" s="34" t="s">
        <v>349</v>
      </c>
    </row>
    <row r="3298" spans="1:14" ht="15" hidden="1" customHeight="1" outlineLevel="2" x14ac:dyDescent="0.25">
      <c r="A3298" s="34"/>
      <c r="B3298" s="33" t="str">
        <f t="shared" si="383"/>
        <v>Max Current Demand - Circuit 74</v>
      </c>
      <c r="C3298" s="34">
        <f t="shared" si="384"/>
        <v>74</v>
      </c>
      <c r="D3298" s="28">
        <f t="shared" si="385"/>
        <v>6993</v>
      </c>
      <c r="E3298" s="27"/>
      <c r="F3298" s="29">
        <v>5265</v>
      </c>
      <c r="G3298" s="23" t="s">
        <v>144</v>
      </c>
      <c r="H3298" s="21">
        <f t="shared" si="386"/>
        <v>12834</v>
      </c>
      <c r="I3298" s="23">
        <f t="shared" si="387"/>
        <v>12835</v>
      </c>
      <c r="J3298" s="71" t="s">
        <v>420</v>
      </c>
      <c r="K3298" s="70">
        <f t="shared" si="388"/>
        <v>1434</v>
      </c>
      <c r="L3298" s="34" t="s">
        <v>104</v>
      </c>
      <c r="M3298" s="34" t="s">
        <v>51</v>
      </c>
      <c r="N3298" s="34" t="s">
        <v>349</v>
      </c>
    </row>
    <row r="3299" spans="1:14" ht="15" hidden="1" customHeight="1" outlineLevel="2" x14ac:dyDescent="0.25">
      <c r="A3299" s="34"/>
      <c r="B3299" s="33" t="str">
        <f t="shared" si="383"/>
        <v>Max Current Demand - Circuit 75</v>
      </c>
      <c r="C3299" s="34">
        <f t="shared" si="384"/>
        <v>75</v>
      </c>
      <c r="D3299" s="28">
        <f t="shared" si="385"/>
        <v>6994</v>
      </c>
      <c r="E3299" s="27"/>
      <c r="F3299" s="29">
        <v>5266</v>
      </c>
      <c r="G3299" s="23" t="s">
        <v>144</v>
      </c>
      <c r="H3299" s="21">
        <f t="shared" si="386"/>
        <v>12836</v>
      </c>
      <c r="I3299" s="23">
        <f t="shared" si="387"/>
        <v>12837</v>
      </c>
      <c r="J3299" s="71" t="s">
        <v>420</v>
      </c>
      <c r="K3299" s="70">
        <f t="shared" si="388"/>
        <v>1435</v>
      </c>
      <c r="L3299" s="34" t="s">
        <v>104</v>
      </c>
      <c r="M3299" s="34" t="s">
        <v>51</v>
      </c>
      <c r="N3299" s="34" t="s">
        <v>349</v>
      </c>
    </row>
    <row r="3300" spans="1:14" ht="15" hidden="1" customHeight="1" outlineLevel="2" x14ac:dyDescent="0.25">
      <c r="A3300" s="34"/>
      <c r="B3300" s="33" t="str">
        <f t="shared" si="383"/>
        <v>Max Current Demand - Circuit 76</v>
      </c>
      <c r="C3300" s="34">
        <f t="shared" si="384"/>
        <v>76</v>
      </c>
      <c r="D3300" s="28">
        <f t="shared" si="385"/>
        <v>6995</v>
      </c>
      <c r="E3300" s="27"/>
      <c r="F3300" s="29">
        <v>5267</v>
      </c>
      <c r="G3300" s="23" t="s">
        <v>144</v>
      </c>
      <c r="H3300" s="21">
        <f t="shared" si="386"/>
        <v>12838</v>
      </c>
      <c r="I3300" s="23">
        <f t="shared" si="387"/>
        <v>12839</v>
      </c>
      <c r="J3300" s="71" t="s">
        <v>420</v>
      </c>
      <c r="K3300" s="70">
        <f t="shared" si="388"/>
        <v>1436</v>
      </c>
      <c r="L3300" s="34" t="s">
        <v>104</v>
      </c>
      <c r="M3300" s="34" t="s">
        <v>51</v>
      </c>
      <c r="N3300" s="34" t="s">
        <v>349</v>
      </c>
    </row>
    <row r="3301" spans="1:14" ht="15" hidden="1" customHeight="1" outlineLevel="2" x14ac:dyDescent="0.25">
      <c r="A3301" s="34"/>
      <c r="B3301" s="33" t="str">
        <f t="shared" si="383"/>
        <v>Max Current Demand - Circuit 77</v>
      </c>
      <c r="C3301" s="34">
        <f t="shared" si="384"/>
        <v>77</v>
      </c>
      <c r="D3301" s="28">
        <f t="shared" si="385"/>
        <v>6996</v>
      </c>
      <c r="E3301" s="27"/>
      <c r="F3301" s="29">
        <v>5268</v>
      </c>
      <c r="G3301" s="23" t="s">
        <v>144</v>
      </c>
      <c r="H3301" s="21">
        <f t="shared" si="386"/>
        <v>12840</v>
      </c>
      <c r="I3301" s="23">
        <f t="shared" si="387"/>
        <v>12841</v>
      </c>
      <c r="J3301" s="71" t="s">
        <v>420</v>
      </c>
      <c r="K3301" s="70">
        <f t="shared" si="388"/>
        <v>1437</v>
      </c>
      <c r="L3301" s="34" t="s">
        <v>104</v>
      </c>
      <c r="M3301" s="34" t="s">
        <v>51</v>
      </c>
      <c r="N3301" s="34" t="s">
        <v>349</v>
      </c>
    </row>
    <row r="3302" spans="1:14" ht="15" hidden="1" customHeight="1" outlineLevel="2" x14ac:dyDescent="0.25">
      <c r="A3302" s="34"/>
      <c r="B3302" s="33" t="str">
        <f t="shared" si="383"/>
        <v>Max Current Demand - Circuit 78</v>
      </c>
      <c r="C3302" s="34">
        <f t="shared" si="384"/>
        <v>78</v>
      </c>
      <c r="D3302" s="28">
        <f t="shared" si="385"/>
        <v>6997</v>
      </c>
      <c r="E3302" s="27"/>
      <c r="F3302" s="29">
        <v>5269</v>
      </c>
      <c r="G3302" s="23" t="s">
        <v>144</v>
      </c>
      <c r="H3302" s="21">
        <f t="shared" si="386"/>
        <v>12842</v>
      </c>
      <c r="I3302" s="23">
        <f t="shared" si="387"/>
        <v>12843</v>
      </c>
      <c r="J3302" s="71" t="s">
        <v>420</v>
      </c>
      <c r="K3302" s="70">
        <f t="shared" si="388"/>
        <v>1438</v>
      </c>
      <c r="L3302" s="34" t="s">
        <v>104</v>
      </c>
      <c r="M3302" s="34" t="s">
        <v>51</v>
      </c>
      <c r="N3302" s="34" t="s">
        <v>349</v>
      </c>
    </row>
    <row r="3303" spans="1:14" ht="15" hidden="1" customHeight="1" outlineLevel="2" x14ac:dyDescent="0.25">
      <c r="A3303" s="34"/>
      <c r="B3303" s="33" t="str">
        <f t="shared" si="383"/>
        <v>Max Current Demand - Circuit 79</v>
      </c>
      <c r="C3303" s="34">
        <f t="shared" si="384"/>
        <v>79</v>
      </c>
      <c r="D3303" s="28">
        <f t="shared" si="385"/>
        <v>6998</v>
      </c>
      <c r="E3303" s="27"/>
      <c r="F3303" s="29">
        <v>5270</v>
      </c>
      <c r="G3303" s="23" t="s">
        <v>144</v>
      </c>
      <c r="H3303" s="21">
        <f t="shared" si="386"/>
        <v>12844</v>
      </c>
      <c r="I3303" s="23">
        <f t="shared" si="387"/>
        <v>12845</v>
      </c>
      <c r="J3303" s="71" t="s">
        <v>420</v>
      </c>
      <c r="K3303" s="70">
        <f t="shared" si="388"/>
        <v>1439</v>
      </c>
      <c r="L3303" s="34" t="s">
        <v>104</v>
      </c>
      <c r="M3303" s="34" t="s">
        <v>51</v>
      </c>
      <c r="N3303" s="34" t="s">
        <v>349</v>
      </c>
    </row>
    <row r="3304" spans="1:14" ht="15" hidden="1" customHeight="1" outlineLevel="2" x14ac:dyDescent="0.25">
      <c r="A3304" s="34"/>
      <c r="B3304" s="33" t="str">
        <f t="shared" si="383"/>
        <v>Max Current Demand - Circuit 80</v>
      </c>
      <c r="C3304" s="34">
        <f t="shared" si="384"/>
        <v>80</v>
      </c>
      <c r="D3304" s="28">
        <f t="shared" si="385"/>
        <v>6999</v>
      </c>
      <c r="E3304" s="27"/>
      <c r="F3304" s="29">
        <v>5271</v>
      </c>
      <c r="G3304" s="23" t="s">
        <v>144</v>
      </c>
      <c r="H3304" s="21">
        <f t="shared" si="386"/>
        <v>12846</v>
      </c>
      <c r="I3304" s="23">
        <f t="shared" si="387"/>
        <v>12847</v>
      </c>
      <c r="J3304" s="71" t="s">
        <v>420</v>
      </c>
      <c r="K3304" s="70">
        <f t="shared" si="388"/>
        <v>1440</v>
      </c>
      <c r="L3304" s="34" t="s">
        <v>104</v>
      </c>
      <c r="M3304" s="34" t="s">
        <v>51</v>
      </c>
      <c r="N3304" s="34" t="s">
        <v>349</v>
      </c>
    </row>
    <row r="3305" spans="1:14" ht="15" hidden="1" customHeight="1" outlineLevel="2" x14ac:dyDescent="0.25">
      <c r="A3305" s="34"/>
      <c r="B3305" s="33" t="str">
        <f t="shared" si="383"/>
        <v>Max Current Demand - Circuit 81</v>
      </c>
      <c r="C3305" s="34">
        <f t="shared" si="384"/>
        <v>81</v>
      </c>
      <c r="D3305" s="28">
        <f t="shared" si="385"/>
        <v>7000</v>
      </c>
      <c r="E3305" s="27"/>
      <c r="F3305" s="29">
        <v>5272</v>
      </c>
      <c r="G3305" s="23" t="s">
        <v>144</v>
      </c>
      <c r="H3305" s="21">
        <f t="shared" si="386"/>
        <v>12848</v>
      </c>
      <c r="I3305" s="23">
        <f t="shared" si="387"/>
        <v>12849</v>
      </c>
      <c r="J3305" s="71" t="s">
        <v>420</v>
      </c>
      <c r="K3305" s="70">
        <f t="shared" si="388"/>
        <v>1441</v>
      </c>
      <c r="L3305" s="34" t="s">
        <v>104</v>
      </c>
      <c r="M3305" s="34" t="s">
        <v>51</v>
      </c>
      <c r="N3305" s="34" t="s">
        <v>349</v>
      </c>
    </row>
    <row r="3306" spans="1:14" ht="15" hidden="1" customHeight="1" outlineLevel="2" x14ac:dyDescent="0.25">
      <c r="A3306" s="34"/>
      <c r="B3306" s="33" t="str">
        <f t="shared" si="383"/>
        <v>Max Current Demand - Circuit 82</v>
      </c>
      <c r="C3306" s="34">
        <f t="shared" si="384"/>
        <v>82</v>
      </c>
      <c r="D3306" s="28">
        <f t="shared" si="385"/>
        <v>7001</v>
      </c>
      <c r="E3306" s="27"/>
      <c r="F3306" s="29">
        <v>5273</v>
      </c>
      <c r="G3306" s="23" t="s">
        <v>144</v>
      </c>
      <c r="H3306" s="21">
        <f t="shared" si="386"/>
        <v>12850</v>
      </c>
      <c r="I3306" s="23">
        <f t="shared" si="387"/>
        <v>12851</v>
      </c>
      <c r="J3306" s="71" t="s">
        <v>420</v>
      </c>
      <c r="K3306" s="70">
        <f t="shared" si="388"/>
        <v>1442</v>
      </c>
      <c r="L3306" s="34" t="s">
        <v>104</v>
      </c>
      <c r="M3306" s="34" t="s">
        <v>51</v>
      </c>
      <c r="N3306" s="34" t="s">
        <v>349</v>
      </c>
    </row>
    <row r="3307" spans="1:14" ht="15" hidden="1" customHeight="1" outlineLevel="2" x14ac:dyDescent="0.25">
      <c r="A3307" s="34"/>
      <c r="B3307" s="33" t="str">
        <f t="shared" si="383"/>
        <v>Max Current Demand - Circuit 83</v>
      </c>
      <c r="C3307" s="34">
        <f t="shared" si="384"/>
        <v>83</v>
      </c>
      <c r="D3307" s="28">
        <f t="shared" si="385"/>
        <v>7002</v>
      </c>
      <c r="E3307" s="27"/>
      <c r="F3307" s="29">
        <v>5274</v>
      </c>
      <c r="G3307" s="23" t="s">
        <v>144</v>
      </c>
      <c r="H3307" s="21">
        <f t="shared" si="386"/>
        <v>12852</v>
      </c>
      <c r="I3307" s="23">
        <f t="shared" si="387"/>
        <v>12853</v>
      </c>
      <c r="J3307" s="71" t="s">
        <v>420</v>
      </c>
      <c r="K3307" s="70">
        <f t="shared" si="388"/>
        <v>1443</v>
      </c>
      <c r="L3307" s="34" t="s">
        <v>104</v>
      </c>
      <c r="M3307" s="34" t="s">
        <v>51</v>
      </c>
      <c r="N3307" s="34" t="s">
        <v>349</v>
      </c>
    </row>
    <row r="3308" spans="1:14" ht="15" hidden="1" customHeight="1" outlineLevel="2" x14ac:dyDescent="0.25">
      <c r="A3308" s="34"/>
      <c r="B3308" s="33" t="str">
        <f t="shared" si="383"/>
        <v>Max Current Demand - Circuit 84</v>
      </c>
      <c r="C3308" s="34">
        <f t="shared" si="384"/>
        <v>84</v>
      </c>
      <c r="D3308" s="28">
        <f t="shared" si="385"/>
        <v>7003</v>
      </c>
      <c r="E3308" s="27"/>
      <c r="F3308" s="29">
        <v>5275</v>
      </c>
      <c r="G3308" s="23" t="s">
        <v>144</v>
      </c>
      <c r="H3308" s="21">
        <f t="shared" si="386"/>
        <v>12854</v>
      </c>
      <c r="I3308" s="23">
        <f t="shared" si="387"/>
        <v>12855</v>
      </c>
      <c r="J3308" s="71" t="s">
        <v>420</v>
      </c>
      <c r="K3308" s="70">
        <f t="shared" si="388"/>
        <v>1444</v>
      </c>
      <c r="L3308" s="34" t="s">
        <v>104</v>
      </c>
      <c r="M3308" s="34" t="s">
        <v>51</v>
      </c>
      <c r="N3308" s="34" t="s">
        <v>349</v>
      </c>
    </row>
    <row r="3309" spans="1:14" ht="15" hidden="1" customHeight="1" outlineLevel="2" x14ac:dyDescent="0.25">
      <c r="A3309" s="34"/>
      <c r="B3309" s="33" t="str">
        <f t="shared" si="383"/>
        <v>Max Current Demand - Circuit 85</v>
      </c>
      <c r="C3309" s="34">
        <f t="shared" si="384"/>
        <v>85</v>
      </c>
      <c r="D3309" s="28">
        <f t="shared" si="385"/>
        <v>7004</v>
      </c>
      <c r="E3309" s="27"/>
      <c r="F3309" s="29">
        <v>5276</v>
      </c>
      <c r="G3309" s="23" t="s">
        <v>144</v>
      </c>
      <c r="H3309" s="21">
        <f t="shared" si="386"/>
        <v>12856</v>
      </c>
      <c r="I3309" s="23">
        <f t="shared" si="387"/>
        <v>12857</v>
      </c>
      <c r="J3309" s="71" t="s">
        <v>420</v>
      </c>
      <c r="K3309" s="70">
        <f t="shared" si="388"/>
        <v>1445</v>
      </c>
      <c r="L3309" s="34" t="s">
        <v>104</v>
      </c>
      <c r="M3309" s="34" t="s">
        <v>51</v>
      </c>
      <c r="N3309" s="34" t="s">
        <v>349</v>
      </c>
    </row>
    <row r="3310" spans="1:14" ht="15" hidden="1" customHeight="1" outlineLevel="2" x14ac:dyDescent="0.25">
      <c r="A3310" s="34"/>
      <c r="B3310" s="33" t="str">
        <f t="shared" si="383"/>
        <v>Max Current Demand - Circuit 86</v>
      </c>
      <c r="C3310" s="34">
        <f t="shared" si="384"/>
        <v>86</v>
      </c>
      <c r="D3310" s="28">
        <f t="shared" si="385"/>
        <v>7005</v>
      </c>
      <c r="E3310" s="27"/>
      <c r="F3310" s="29">
        <v>5277</v>
      </c>
      <c r="G3310" s="23" t="s">
        <v>144</v>
      </c>
      <c r="H3310" s="21">
        <f t="shared" si="386"/>
        <v>12858</v>
      </c>
      <c r="I3310" s="23">
        <f t="shared" si="387"/>
        <v>12859</v>
      </c>
      <c r="J3310" s="71" t="s">
        <v>420</v>
      </c>
      <c r="K3310" s="70">
        <f t="shared" si="388"/>
        <v>1446</v>
      </c>
      <c r="L3310" s="34" t="s">
        <v>104</v>
      </c>
      <c r="M3310" s="34" t="s">
        <v>51</v>
      </c>
      <c r="N3310" s="34" t="s">
        <v>349</v>
      </c>
    </row>
    <row r="3311" spans="1:14" ht="15" hidden="1" customHeight="1" outlineLevel="2" x14ac:dyDescent="0.25">
      <c r="A3311" s="34"/>
      <c r="B3311" s="33" t="str">
        <f t="shared" si="383"/>
        <v>Max Current Demand - Circuit 87</v>
      </c>
      <c r="C3311" s="34">
        <f t="shared" si="384"/>
        <v>87</v>
      </c>
      <c r="D3311" s="28">
        <f t="shared" si="385"/>
        <v>7006</v>
      </c>
      <c r="E3311" s="27"/>
      <c r="F3311" s="29">
        <v>5278</v>
      </c>
      <c r="G3311" s="23" t="s">
        <v>144</v>
      </c>
      <c r="H3311" s="21">
        <f t="shared" si="386"/>
        <v>12860</v>
      </c>
      <c r="I3311" s="23">
        <f t="shared" si="387"/>
        <v>12861</v>
      </c>
      <c r="J3311" s="71" t="s">
        <v>420</v>
      </c>
      <c r="K3311" s="70">
        <f t="shared" si="388"/>
        <v>1447</v>
      </c>
      <c r="L3311" s="34" t="s">
        <v>104</v>
      </c>
      <c r="M3311" s="34" t="s">
        <v>51</v>
      </c>
      <c r="N3311" s="34" t="s">
        <v>349</v>
      </c>
    </row>
    <row r="3312" spans="1:14" ht="15" hidden="1" customHeight="1" outlineLevel="2" x14ac:dyDescent="0.25">
      <c r="A3312" s="34"/>
      <c r="B3312" s="33" t="str">
        <f t="shared" si="383"/>
        <v>Max Current Demand - Circuit 88</v>
      </c>
      <c r="C3312" s="34">
        <f t="shared" si="384"/>
        <v>88</v>
      </c>
      <c r="D3312" s="28">
        <f t="shared" si="385"/>
        <v>7007</v>
      </c>
      <c r="E3312" s="27"/>
      <c r="F3312" s="29">
        <v>5279</v>
      </c>
      <c r="G3312" s="23" t="s">
        <v>144</v>
      </c>
      <c r="H3312" s="21">
        <f t="shared" si="386"/>
        <v>12862</v>
      </c>
      <c r="I3312" s="23">
        <f t="shared" si="387"/>
        <v>12863</v>
      </c>
      <c r="J3312" s="71" t="s">
        <v>420</v>
      </c>
      <c r="K3312" s="70">
        <f t="shared" si="388"/>
        <v>1448</v>
      </c>
      <c r="L3312" s="34" t="s">
        <v>104</v>
      </c>
      <c r="M3312" s="34" t="s">
        <v>51</v>
      </c>
      <c r="N3312" s="34" t="s">
        <v>349</v>
      </c>
    </row>
    <row r="3313" spans="1:16" ht="15" hidden="1" customHeight="1" outlineLevel="2" x14ac:dyDescent="0.25">
      <c r="A3313" s="34"/>
      <c r="B3313" s="33" t="str">
        <f t="shared" si="383"/>
        <v>Max Current Demand - Circuit 89</v>
      </c>
      <c r="C3313" s="34">
        <f t="shared" si="384"/>
        <v>89</v>
      </c>
      <c r="D3313" s="28">
        <f t="shared" si="385"/>
        <v>7008</v>
      </c>
      <c r="E3313" s="27"/>
      <c r="F3313" s="29">
        <v>5280</v>
      </c>
      <c r="G3313" s="23" t="s">
        <v>144</v>
      </c>
      <c r="H3313" s="21">
        <f t="shared" si="386"/>
        <v>12864</v>
      </c>
      <c r="I3313" s="23">
        <f t="shared" si="387"/>
        <v>12865</v>
      </c>
      <c r="J3313" s="71" t="s">
        <v>420</v>
      </c>
      <c r="K3313" s="70">
        <f t="shared" si="388"/>
        <v>1449</v>
      </c>
      <c r="L3313" s="34" t="s">
        <v>104</v>
      </c>
      <c r="M3313" s="34" t="s">
        <v>51</v>
      </c>
      <c r="N3313" s="34" t="s">
        <v>349</v>
      </c>
    </row>
    <row r="3314" spans="1:16" ht="15" hidden="1" customHeight="1" outlineLevel="2" x14ac:dyDescent="0.25">
      <c r="A3314" s="34"/>
      <c r="B3314" s="33" t="str">
        <f t="shared" si="383"/>
        <v>Max Current Demand - Circuit 90</v>
      </c>
      <c r="C3314" s="34">
        <f t="shared" si="384"/>
        <v>90</v>
      </c>
      <c r="D3314" s="28">
        <f t="shared" si="385"/>
        <v>7009</v>
      </c>
      <c r="E3314" s="27"/>
      <c r="F3314" s="29">
        <v>5281</v>
      </c>
      <c r="G3314" s="23" t="s">
        <v>144</v>
      </c>
      <c r="H3314" s="21">
        <f t="shared" si="386"/>
        <v>12866</v>
      </c>
      <c r="I3314" s="23">
        <f t="shared" si="387"/>
        <v>12867</v>
      </c>
      <c r="J3314" s="71" t="s">
        <v>420</v>
      </c>
      <c r="K3314" s="70">
        <f t="shared" si="388"/>
        <v>1450</v>
      </c>
      <c r="L3314" s="34" t="s">
        <v>104</v>
      </c>
      <c r="M3314" s="34" t="s">
        <v>51</v>
      </c>
      <c r="N3314" s="34" t="s">
        <v>349</v>
      </c>
    </row>
    <row r="3315" spans="1:16" ht="15" hidden="1" customHeight="1" outlineLevel="2" x14ac:dyDescent="0.25">
      <c r="A3315" s="34"/>
      <c r="B3315" s="33" t="str">
        <f t="shared" si="383"/>
        <v>Max Current Demand - Circuit 91</v>
      </c>
      <c r="C3315" s="34">
        <f t="shared" si="384"/>
        <v>91</v>
      </c>
      <c r="D3315" s="28">
        <f t="shared" si="385"/>
        <v>7010</v>
      </c>
      <c r="E3315" s="27"/>
      <c r="F3315" s="29">
        <v>5282</v>
      </c>
      <c r="G3315" s="23" t="s">
        <v>144</v>
      </c>
      <c r="H3315" s="21">
        <f t="shared" si="386"/>
        <v>12868</v>
      </c>
      <c r="I3315" s="23">
        <f t="shared" si="387"/>
        <v>12869</v>
      </c>
      <c r="J3315" s="71" t="s">
        <v>420</v>
      </c>
      <c r="K3315" s="70">
        <f t="shared" si="388"/>
        <v>1451</v>
      </c>
      <c r="L3315" s="34" t="s">
        <v>104</v>
      </c>
      <c r="M3315" s="34" t="s">
        <v>51</v>
      </c>
      <c r="N3315" s="34" t="s">
        <v>349</v>
      </c>
    </row>
    <row r="3316" spans="1:16" ht="15" hidden="1" customHeight="1" outlineLevel="2" x14ac:dyDescent="0.25">
      <c r="A3316" s="34"/>
      <c r="B3316" s="33" t="str">
        <f t="shared" si="383"/>
        <v>Max Current Demand - Circuit 92</v>
      </c>
      <c r="C3316" s="34">
        <f t="shared" si="384"/>
        <v>92</v>
      </c>
      <c r="D3316" s="28">
        <f t="shared" si="385"/>
        <v>7011</v>
      </c>
      <c r="E3316" s="27"/>
      <c r="F3316" s="29">
        <v>5283</v>
      </c>
      <c r="G3316" s="23" t="s">
        <v>144</v>
      </c>
      <c r="H3316" s="21">
        <f t="shared" si="386"/>
        <v>12870</v>
      </c>
      <c r="I3316" s="23">
        <f t="shared" si="387"/>
        <v>12871</v>
      </c>
      <c r="J3316" s="71" t="s">
        <v>420</v>
      </c>
      <c r="K3316" s="70">
        <f t="shared" si="388"/>
        <v>1452</v>
      </c>
      <c r="L3316" s="34" t="s">
        <v>104</v>
      </c>
      <c r="M3316" s="34" t="s">
        <v>51</v>
      </c>
      <c r="N3316" s="34" t="s">
        <v>349</v>
      </c>
    </row>
    <row r="3317" spans="1:16" ht="15" hidden="1" customHeight="1" outlineLevel="2" x14ac:dyDescent="0.25">
      <c r="A3317" s="34"/>
      <c r="B3317" s="33" t="str">
        <f t="shared" si="383"/>
        <v>Max Current Demand - Circuit 93</v>
      </c>
      <c r="C3317" s="34">
        <f t="shared" si="384"/>
        <v>93</v>
      </c>
      <c r="D3317" s="28">
        <f t="shared" si="385"/>
        <v>7012</v>
      </c>
      <c r="E3317" s="27"/>
      <c r="F3317" s="29">
        <v>5284</v>
      </c>
      <c r="G3317" s="23" t="s">
        <v>144</v>
      </c>
      <c r="H3317" s="21">
        <f t="shared" si="386"/>
        <v>12872</v>
      </c>
      <c r="I3317" s="23">
        <f t="shared" si="387"/>
        <v>12873</v>
      </c>
      <c r="J3317" s="71" t="s">
        <v>420</v>
      </c>
      <c r="K3317" s="70">
        <f t="shared" si="388"/>
        <v>1453</v>
      </c>
      <c r="L3317" s="34" t="s">
        <v>104</v>
      </c>
      <c r="M3317" s="34" t="s">
        <v>51</v>
      </c>
      <c r="N3317" s="34" t="s">
        <v>349</v>
      </c>
    </row>
    <row r="3318" spans="1:16" ht="15.75" hidden="1" customHeight="1" outlineLevel="2" x14ac:dyDescent="0.25">
      <c r="B3318" s="33" t="str">
        <f t="shared" si="383"/>
        <v>Max Current Demand - Circuit 94</v>
      </c>
      <c r="C3318" s="34">
        <f t="shared" si="384"/>
        <v>94</v>
      </c>
      <c r="D3318" s="28">
        <f t="shared" si="385"/>
        <v>7013</v>
      </c>
      <c r="E3318" s="27"/>
      <c r="F3318" s="29">
        <v>5285</v>
      </c>
      <c r="G3318" s="23" t="s">
        <v>144</v>
      </c>
      <c r="H3318" s="21">
        <f t="shared" si="386"/>
        <v>12874</v>
      </c>
      <c r="I3318" s="23">
        <f t="shared" si="387"/>
        <v>12875</v>
      </c>
      <c r="J3318" s="71" t="s">
        <v>420</v>
      </c>
      <c r="K3318" s="70">
        <f t="shared" si="388"/>
        <v>1454</v>
      </c>
      <c r="L3318" s="34" t="s">
        <v>104</v>
      </c>
      <c r="M3318" s="34" t="s">
        <v>51</v>
      </c>
      <c r="N3318" s="34" t="s">
        <v>349</v>
      </c>
    </row>
    <row r="3319" spans="1:16" ht="15.75" hidden="1" customHeight="1" outlineLevel="2" x14ac:dyDescent="0.25">
      <c r="B3319" s="33" t="str">
        <f t="shared" si="383"/>
        <v>Max Current Demand - Circuit 95</v>
      </c>
      <c r="C3319" s="34">
        <f t="shared" si="384"/>
        <v>95</v>
      </c>
      <c r="D3319" s="28">
        <f t="shared" si="385"/>
        <v>7014</v>
      </c>
      <c r="E3319" s="27"/>
      <c r="F3319" s="29">
        <v>5286</v>
      </c>
      <c r="G3319" s="23" t="s">
        <v>144</v>
      </c>
      <c r="H3319" s="21">
        <f t="shared" si="386"/>
        <v>12876</v>
      </c>
      <c r="I3319" s="23">
        <f t="shared" si="387"/>
        <v>12877</v>
      </c>
      <c r="J3319" s="71" t="s">
        <v>420</v>
      </c>
      <c r="K3319" s="70">
        <f t="shared" si="388"/>
        <v>1455</v>
      </c>
      <c r="L3319" s="34" t="s">
        <v>104</v>
      </c>
      <c r="M3319" s="34" t="s">
        <v>51</v>
      </c>
      <c r="N3319" s="34" t="s">
        <v>349</v>
      </c>
    </row>
    <row r="3320" spans="1:16" ht="15.75" hidden="1" customHeight="1" outlineLevel="2" x14ac:dyDescent="0.25">
      <c r="B3320" s="33" t="str">
        <f t="shared" si="383"/>
        <v>Max Current Demand - Circuit 96</v>
      </c>
      <c r="C3320" s="34">
        <f t="shared" si="384"/>
        <v>96</v>
      </c>
      <c r="D3320" s="28">
        <f t="shared" si="385"/>
        <v>7015</v>
      </c>
      <c r="E3320" s="27"/>
      <c r="F3320" s="29">
        <v>5287</v>
      </c>
      <c r="G3320" s="23" t="s">
        <v>144</v>
      </c>
      <c r="H3320" s="21">
        <f t="shared" si="386"/>
        <v>12878</v>
      </c>
      <c r="I3320" s="23">
        <f t="shared" si="387"/>
        <v>12879</v>
      </c>
      <c r="J3320" s="71" t="s">
        <v>420</v>
      </c>
      <c r="K3320" s="70">
        <f t="shared" si="388"/>
        <v>1456</v>
      </c>
      <c r="L3320" s="34" t="s">
        <v>104</v>
      </c>
      <c r="M3320" s="34" t="s">
        <v>51</v>
      </c>
      <c r="N3320" s="34" t="s">
        <v>349</v>
      </c>
    </row>
    <row r="3321" spans="1:16" outlineLevel="1" collapsed="1" x14ac:dyDescent="0.25">
      <c r="D3321" s="28"/>
      <c r="E3321" s="27"/>
      <c r="F3321" s="29"/>
    </row>
    <row r="3322" spans="1:16" s="63" customFormat="1" outlineLevel="1" x14ac:dyDescent="0.25">
      <c r="A3322" s="65"/>
      <c r="B3322" s="33" t="s">
        <v>87</v>
      </c>
      <c r="C3322" s="33"/>
      <c r="D3322" s="28">
        <f>E3224+1</f>
        <v>7016</v>
      </c>
      <c r="E3322" s="27">
        <f>D3418</f>
        <v>7111</v>
      </c>
      <c r="F3322" s="29" t="s">
        <v>171</v>
      </c>
      <c r="G3322" s="23" t="s">
        <v>144</v>
      </c>
      <c r="H3322" s="21">
        <f>I3224+1</f>
        <v>12880</v>
      </c>
      <c r="I3322" s="23">
        <f>I3418</f>
        <v>13071</v>
      </c>
      <c r="J3322" s="71" t="s">
        <v>420</v>
      </c>
      <c r="K3322" s="70" t="s">
        <v>441</v>
      </c>
      <c r="L3322" s="34" t="s">
        <v>104</v>
      </c>
      <c r="M3322" s="34" t="s">
        <v>51</v>
      </c>
      <c r="N3322" s="34" t="s">
        <v>79</v>
      </c>
      <c r="O3322" s="34"/>
      <c r="P3322" s="33"/>
    </row>
    <row r="3323" spans="1:16" ht="15.75" hidden="1" customHeight="1" outlineLevel="2" x14ac:dyDescent="0.25">
      <c r="B3323" s="33" t="str">
        <f>CONCATENATE("Max kW Demand - Circuit ",C3323)</f>
        <v>Max kW Demand - Circuit 1</v>
      </c>
      <c r="C3323" s="34">
        <v>1</v>
      </c>
      <c r="D3323" s="28">
        <f>D3322</f>
        <v>7016</v>
      </c>
      <c r="E3323" s="27"/>
      <c r="F3323" s="29">
        <v>5096</v>
      </c>
      <c r="G3323" s="23" t="s">
        <v>144</v>
      </c>
      <c r="H3323" s="21">
        <f>H3322</f>
        <v>12880</v>
      </c>
      <c r="I3323" s="23">
        <f>+H3323+1</f>
        <v>12881</v>
      </c>
      <c r="J3323" s="71" t="s">
        <v>420</v>
      </c>
      <c r="K3323" s="70">
        <f>K3320+1</f>
        <v>1457</v>
      </c>
      <c r="L3323" s="34" t="s">
        <v>104</v>
      </c>
      <c r="M3323" s="34" t="s">
        <v>51</v>
      </c>
      <c r="N3323" s="34" t="s">
        <v>79</v>
      </c>
    </row>
    <row r="3324" spans="1:16" ht="15.75" hidden="1" customHeight="1" outlineLevel="2" x14ac:dyDescent="0.25">
      <c r="B3324" s="33" t="str">
        <f t="shared" ref="B3324:B3387" si="389">CONCATENATE("Max kW Demand - Circuit ",C3324)</f>
        <v>Max kW Demand - Circuit 2</v>
      </c>
      <c r="C3324" s="34">
        <f t="shared" ref="C3324:C3355" si="390">C3323+1</f>
        <v>2</v>
      </c>
      <c r="D3324" s="28">
        <f t="shared" ref="D3324:D3355" si="391">D3323+1</f>
        <v>7017</v>
      </c>
      <c r="E3324" s="27"/>
      <c r="F3324" s="29">
        <v>5097</v>
      </c>
      <c r="G3324" s="23" t="s">
        <v>144</v>
      </c>
      <c r="H3324" s="21">
        <f>I3323+1</f>
        <v>12882</v>
      </c>
      <c r="I3324" s="23">
        <f>+H3324+1</f>
        <v>12883</v>
      </c>
      <c r="J3324" s="71" t="s">
        <v>420</v>
      </c>
      <c r="K3324" s="70">
        <f>K3323+1</f>
        <v>1458</v>
      </c>
      <c r="L3324" s="34" t="s">
        <v>104</v>
      </c>
      <c r="M3324" s="34" t="s">
        <v>51</v>
      </c>
      <c r="N3324" s="34" t="s">
        <v>79</v>
      </c>
    </row>
    <row r="3325" spans="1:16" ht="15.75" hidden="1" customHeight="1" outlineLevel="2" x14ac:dyDescent="0.25">
      <c r="B3325" s="33" t="str">
        <f t="shared" si="389"/>
        <v>Max kW Demand - Circuit 3</v>
      </c>
      <c r="C3325" s="34">
        <f t="shared" si="390"/>
        <v>3</v>
      </c>
      <c r="D3325" s="28">
        <f t="shared" si="391"/>
        <v>7018</v>
      </c>
      <c r="E3325" s="27"/>
      <c r="F3325" s="29">
        <v>5098</v>
      </c>
      <c r="G3325" s="23" t="s">
        <v>144</v>
      </c>
      <c r="H3325" s="21">
        <f t="shared" ref="H3325:H3388" si="392">I3324+1</f>
        <v>12884</v>
      </c>
      <c r="I3325" s="23">
        <f t="shared" ref="I3325:I3388" si="393">+H3325+1</f>
        <v>12885</v>
      </c>
      <c r="J3325" s="71" t="s">
        <v>420</v>
      </c>
      <c r="K3325" s="70">
        <f t="shared" ref="K3325:K3388" si="394">K3324+1</f>
        <v>1459</v>
      </c>
      <c r="L3325" s="34" t="s">
        <v>104</v>
      </c>
      <c r="M3325" s="34" t="s">
        <v>51</v>
      </c>
      <c r="N3325" s="34" t="s">
        <v>79</v>
      </c>
    </row>
    <row r="3326" spans="1:16" ht="15.75" hidden="1" customHeight="1" outlineLevel="2" x14ac:dyDescent="0.25">
      <c r="B3326" s="33" t="str">
        <f t="shared" si="389"/>
        <v>Max kW Demand - Circuit 4</v>
      </c>
      <c r="C3326" s="34">
        <f t="shared" si="390"/>
        <v>4</v>
      </c>
      <c r="D3326" s="28">
        <f t="shared" si="391"/>
        <v>7019</v>
      </c>
      <c r="E3326" s="27"/>
      <c r="F3326" s="29">
        <v>5099</v>
      </c>
      <c r="G3326" s="23" t="s">
        <v>144</v>
      </c>
      <c r="H3326" s="21">
        <f t="shared" si="392"/>
        <v>12886</v>
      </c>
      <c r="I3326" s="23">
        <f t="shared" si="393"/>
        <v>12887</v>
      </c>
      <c r="J3326" s="71" t="s">
        <v>420</v>
      </c>
      <c r="K3326" s="70">
        <f t="shared" si="394"/>
        <v>1460</v>
      </c>
      <c r="L3326" s="34" t="s">
        <v>104</v>
      </c>
      <c r="M3326" s="34" t="s">
        <v>51</v>
      </c>
      <c r="N3326" s="34" t="s">
        <v>79</v>
      </c>
    </row>
    <row r="3327" spans="1:16" ht="15.75" hidden="1" customHeight="1" outlineLevel="2" x14ac:dyDescent="0.25">
      <c r="B3327" s="33" t="str">
        <f t="shared" si="389"/>
        <v>Max kW Demand - Circuit 5</v>
      </c>
      <c r="C3327" s="34">
        <f t="shared" si="390"/>
        <v>5</v>
      </c>
      <c r="D3327" s="28">
        <f t="shared" si="391"/>
        <v>7020</v>
      </c>
      <c r="E3327" s="27"/>
      <c r="F3327" s="29">
        <v>5100</v>
      </c>
      <c r="G3327" s="23" t="s">
        <v>144</v>
      </c>
      <c r="H3327" s="21">
        <f t="shared" si="392"/>
        <v>12888</v>
      </c>
      <c r="I3327" s="23">
        <f t="shared" si="393"/>
        <v>12889</v>
      </c>
      <c r="J3327" s="71" t="s">
        <v>420</v>
      </c>
      <c r="K3327" s="70">
        <f t="shared" si="394"/>
        <v>1461</v>
      </c>
      <c r="L3327" s="34" t="s">
        <v>104</v>
      </c>
      <c r="M3327" s="34" t="s">
        <v>51</v>
      </c>
      <c r="N3327" s="34" t="s">
        <v>79</v>
      </c>
    </row>
    <row r="3328" spans="1:16" ht="15.75" hidden="1" customHeight="1" outlineLevel="2" x14ac:dyDescent="0.25">
      <c r="B3328" s="33" t="str">
        <f t="shared" si="389"/>
        <v>Max kW Demand - Circuit 6</v>
      </c>
      <c r="C3328" s="34">
        <f t="shared" si="390"/>
        <v>6</v>
      </c>
      <c r="D3328" s="28">
        <f t="shared" si="391"/>
        <v>7021</v>
      </c>
      <c r="E3328" s="27"/>
      <c r="F3328" s="29">
        <v>5101</v>
      </c>
      <c r="G3328" s="23" t="s">
        <v>144</v>
      </c>
      <c r="H3328" s="21">
        <f t="shared" si="392"/>
        <v>12890</v>
      </c>
      <c r="I3328" s="23">
        <f t="shared" si="393"/>
        <v>12891</v>
      </c>
      <c r="J3328" s="71" t="s">
        <v>420</v>
      </c>
      <c r="K3328" s="70">
        <f t="shared" si="394"/>
        <v>1462</v>
      </c>
      <c r="L3328" s="34" t="s">
        <v>104</v>
      </c>
      <c r="M3328" s="34" t="s">
        <v>51</v>
      </c>
      <c r="N3328" s="34" t="s">
        <v>79</v>
      </c>
    </row>
    <row r="3329" spans="1:14" ht="15.75" hidden="1" customHeight="1" outlineLevel="2" x14ac:dyDescent="0.25">
      <c r="B3329" s="33" t="str">
        <f t="shared" si="389"/>
        <v>Max kW Demand - Circuit 7</v>
      </c>
      <c r="C3329" s="34">
        <f t="shared" si="390"/>
        <v>7</v>
      </c>
      <c r="D3329" s="28">
        <f t="shared" si="391"/>
        <v>7022</v>
      </c>
      <c r="E3329" s="27"/>
      <c r="F3329" s="29">
        <v>5102</v>
      </c>
      <c r="G3329" s="23" t="s">
        <v>144</v>
      </c>
      <c r="H3329" s="21">
        <f t="shared" si="392"/>
        <v>12892</v>
      </c>
      <c r="I3329" s="23">
        <f t="shared" si="393"/>
        <v>12893</v>
      </c>
      <c r="J3329" s="71" t="s">
        <v>420</v>
      </c>
      <c r="K3329" s="70">
        <f t="shared" si="394"/>
        <v>1463</v>
      </c>
      <c r="L3329" s="34" t="s">
        <v>104</v>
      </c>
      <c r="M3329" s="34" t="s">
        <v>51</v>
      </c>
      <c r="N3329" s="34" t="s">
        <v>79</v>
      </c>
    </row>
    <row r="3330" spans="1:14" ht="15.75" hidden="1" customHeight="1" outlineLevel="2" x14ac:dyDescent="0.25">
      <c r="B3330" s="33" t="str">
        <f t="shared" si="389"/>
        <v>Max kW Demand - Circuit 8</v>
      </c>
      <c r="C3330" s="34">
        <f t="shared" si="390"/>
        <v>8</v>
      </c>
      <c r="D3330" s="28">
        <f t="shared" si="391"/>
        <v>7023</v>
      </c>
      <c r="E3330" s="27"/>
      <c r="F3330" s="29">
        <v>5103</v>
      </c>
      <c r="G3330" s="23" t="s">
        <v>144</v>
      </c>
      <c r="H3330" s="21">
        <f t="shared" si="392"/>
        <v>12894</v>
      </c>
      <c r="I3330" s="23">
        <f t="shared" si="393"/>
        <v>12895</v>
      </c>
      <c r="J3330" s="71" t="s">
        <v>420</v>
      </c>
      <c r="K3330" s="70">
        <f t="shared" si="394"/>
        <v>1464</v>
      </c>
      <c r="L3330" s="34" t="s">
        <v>104</v>
      </c>
      <c r="M3330" s="34" t="s">
        <v>51</v>
      </c>
      <c r="N3330" s="34" t="s">
        <v>79</v>
      </c>
    </row>
    <row r="3331" spans="1:14" ht="15.75" hidden="1" customHeight="1" outlineLevel="2" x14ac:dyDescent="0.25">
      <c r="B3331" s="33" t="str">
        <f t="shared" si="389"/>
        <v>Max kW Demand - Circuit 9</v>
      </c>
      <c r="C3331" s="34">
        <f t="shared" si="390"/>
        <v>9</v>
      </c>
      <c r="D3331" s="28">
        <f t="shared" si="391"/>
        <v>7024</v>
      </c>
      <c r="E3331" s="27"/>
      <c r="F3331" s="29">
        <v>5104</v>
      </c>
      <c r="G3331" s="23" t="s">
        <v>144</v>
      </c>
      <c r="H3331" s="21">
        <f t="shared" si="392"/>
        <v>12896</v>
      </c>
      <c r="I3331" s="23">
        <f t="shared" si="393"/>
        <v>12897</v>
      </c>
      <c r="J3331" s="71" t="s">
        <v>420</v>
      </c>
      <c r="K3331" s="70">
        <f t="shared" si="394"/>
        <v>1465</v>
      </c>
      <c r="L3331" s="34" t="s">
        <v>104</v>
      </c>
      <c r="M3331" s="34" t="s">
        <v>51</v>
      </c>
      <c r="N3331" s="34" t="s">
        <v>79</v>
      </c>
    </row>
    <row r="3332" spans="1:14" ht="15.75" hidden="1" customHeight="1" outlineLevel="2" x14ac:dyDescent="0.25">
      <c r="B3332" s="33" t="str">
        <f t="shared" si="389"/>
        <v>Max kW Demand - Circuit 10</v>
      </c>
      <c r="C3332" s="34">
        <f t="shared" si="390"/>
        <v>10</v>
      </c>
      <c r="D3332" s="28">
        <f t="shared" si="391"/>
        <v>7025</v>
      </c>
      <c r="E3332" s="27"/>
      <c r="F3332" s="29">
        <v>5105</v>
      </c>
      <c r="G3332" s="23" t="s">
        <v>144</v>
      </c>
      <c r="H3332" s="21">
        <f t="shared" si="392"/>
        <v>12898</v>
      </c>
      <c r="I3332" s="23">
        <f t="shared" si="393"/>
        <v>12899</v>
      </c>
      <c r="J3332" s="71" t="s">
        <v>420</v>
      </c>
      <c r="K3332" s="70">
        <f t="shared" si="394"/>
        <v>1466</v>
      </c>
      <c r="L3332" s="34" t="s">
        <v>104</v>
      </c>
      <c r="M3332" s="34" t="s">
        <v>51</v>
      </c>
      <c r="N3332" s="34" t="s">
        <v>79</v>
      </c>
    </row>
    <row r="3333" spans="1:14" ht="15.75" hidden="1" customHeight="1" outlineLevel="2" x14ac:dyDescent="0.25">
      <c r="B3333" s="33" t="str">
        <f t="shared" si="389"/>
        <v>Max kW Demand - Circuit 11</v>
      </c>
      <c r="C3333" s="34">
        <f t="shared" si="390"/>
        <v>11</v>
      </c>
      <c r="D3333" s="28">
        <f t="shared" si="391"/>
        <v>7026</v>
      </c>
      <c r="E3333" s="27"/>
      <c r="F3333" s="29">
        <v>5106</v>
      </c>
      <c r="G3333" s="23" t="s">
        <v>144</v>
      </c>
      <c r="H3333" s="21">
        <f t="shared" si="392"/>
        <v>12900</v>
      </c>
      <c r="I3333" s="23">
        <f t="shared" si="393"/>
        <v>12901</v>
      </c>
      <c r="J3333" s="71" t="s">
        <v>420</v>
      </c>
      <c r="K3333" s="70">
        <f t="shared" si="394"/>
        <v>1467</v>
      </c>
      <c r="L3333" s="34" t="s">
        <v>104</v>
      </c>
      <c r="M3333" s="34" t="s">
        <v>51</v>
      </c>
      <c r="N3333" s="34" t="s">
        <v>79</v>
      </c>
    </row>
    <row r="3334" spans="1:14" ht="15" hidden="1" customHeight="1" outlineLevel="2" x14ac:dyDescent="0.25">
      <c r="A3334" s="34"/>
      <c r="B3334" s="33" t="str">
        <f t="shared" si="389"/>
        <v>Max kW Demand - Circuit 12</v>
      </c>
      <c r="C3334" s="34">
        <f t="shared" si="390"/>
        <v>12</v>
      </c>
      <c r="D3334" s="28">
        <f t="shared" si="391"/>
        <v>7027</v>
      </c>
      <c r="E3334" s="27"/>
      <c r="F3334" s="29">
        <v>5107</v>
      </c>
      <c r="G3334" s="23" t="s">
        <v>144</v>
      </c>
      <c r="H3334" s="21">
        <f t="shared" si="392"/>
        <v>12902</v>
      </c>
      <c r="I3334" s="23">
        <f t="shared" si="393"/>
        <v>12903</v>
      </c>
      <c r="J3334" s="71" t="s">
        <v>420</v>
      </c>
      <c r="K3334" s="70">
        <f t="shared" si="394"/>
        <v>1468</v>
      </c>
      <c r="L3334" s="34" t="s">
        <v>104</v>
      </c>
      <c r="M3334" s="34" t="s">
        <v>51</v>
      </c>
      <c r="N3334" s="34" t="s">
        <v>79</v>
      </c>
    </row>
    <row r="3335" spans="1:14" ht="15" hidden="1" customHeight="1" outlineLevel="2" x14ac:dyDescent="0.25">
      <c r="A3335" s="34"/>
      <c r="B3335" s="33" t="str">
        <f t="shared" si="389"/>
        <v>Max kW Demand - Circuit 13</v>
      </c>
      <c r="C3335" s="34">
        <f t="shared" si="390"/>
        <v>13</v>
      </c>
      <c r="D3335" s="28">
        <f t="shared" si="391"/>
        <v>7028</v>
      </c>
      <c r="E3335" s="27"/>
      <c r="F3335" s="29">
        <v>5108</v>
      </c>
      <c r="G3335" s="23" t="s">
        <v>144</v>
      </c>
      <c r="H3335" s="21">
        <f t="shared" si="392"/>
        <v>12904</v>
      </c>
      <c r="I3335" s="23">
        <f t="shared" si="393"/>
        <v>12905</v>
      </c>
      <c r="J3335" s="71" t="s">
        <v>420</v>
      </c>
      <c r="K3335" s="70">
        <f t="shared" si="394"/>
        <v>1469</v>
      </c>
      <c r="L3335" s="34" t="s">
        <v>104</v>
      </c>
      <c r="M3335" s="34" t="s">
        <v>51</v>
      </c>
      <c r="N3335" s="34" t="s">
        <v>79</v>
      </c>
    </row>
    <row r="3336" spans="1:14" ht="15" hidden="1" customHeight="1" outlineLevel="2" x14ac:dyDescent="0.25">
      <c r="A3336" s="34"/>
      <c r="B3336" s="33" t="str">
        <f t="shared" si="389"/>
        <v>Max kW Demand - Circuit 14</v>
      </c>
      <c r="C3336" s="34">
        <f t="shared" si="390"/>
        <v>14</v>
      </c>
      <c r="D3336" s="28">
        <f t="shared" si="391"/>
        <v>7029</v>
      </c>
      <c r="E3336" s="27"/>
      <c r="F3336" s="29">
        <v>5109</v>
      </c>
      <c r="G3336" s="23" t="s">
        <v>144</v>
      </c>
      <c r="H3336" s="21">
        <f t="shared" si="392"/>
        <v>12906</v>
      </c>
      <c r="I3336" s="23">
        <f t="shared" si="393"/>
        <v>12907</v>
      </c>
      <c r="J3336" s="71" t="s">
        <v>420</v>
      </c>
      <c r="K3336" s="70">
        <f t="shared" si="394"/>
        <v>1470</v>
      </c>
      <c r="L3336" s="34" t="s">
        <v>104</v>
      </c>
      <c r="M3336" s="34" t="s">
        <v>51</v>
      </c>
      <c r="N3336" s="34" t="s">
        <v>79</v>
      </c>
    </row>
    <row r="3337" spans="1:14" ht="15" hidden="1" customHeight="1" outlineLevel="2" x14ac:dyDescent="0.25">
      <c r="A3337" s="34"/>
      <c r="B3337" s="33" t="str">
        <f t="shared" si="389"/>
        <v>Max kW Demand - Circuit 15</v>
      </c>
      <c r="C3337" s="34">
        <f t="shared" si="390"/>
        <v>15</v>
      </c>
      <c r="D3337" s="28">
        <f t="shared" si="391"/>
        <v>7030</v>
      </c>
      <c r="E3337" s="27"/>
      <c r="F3337" s="29">
        <v>5110</v>
      </c>
      <c r="G3337" s="23" t="s">
        <v>144</v>
      </c>
      <c r="H3337" s="21">
        <f t="shared" si="392"/>
        <v>12908</v>
      </c>
      <c r="I3337" s="23">
        <f t="shared" si="393"/>
        <v>12909</v>
      </c>
      <c r="J3337" s="71" t="s">
        <v>420</v>
      </c>
      <c r="K3337" s="70">
        <f t="shared" si="394"/>
        <v>1471</v>
      </c>
      <c r="L3337" s="34" t="s">
        <v>104</v>
      </c>
      <c r="M3337" s="34" t="s">
        <v>51</v>
      </c>
      <c r="N3337" s="34" t="s">
        <v>79</v>
      </c>
    </row>
    <row r="3338" spans="1:14" ht="15" hidden="1" customHeight="1" outlineLevel="2" x14ac:dyDescent="0.25">
      <c r="A3338" s="34"/>
      <c r="B3338" s="33" t="str">
        <f t="shared" si="389"/>
        <v>Max kW Demand - Circuit 16</v>
      </c>
      <c r="C3338" s="34">
        <f t="shared" si="390"/>
        <v>16</v>
      </c>
      <c r="D3338" s="28">
        <f t="shared" si="391"/>
        <v>7031</v>
      </c>
      <c r="E3338" s="27"/>
      <c r="F3338" s="29">
        <v>5111</v>
      </c>
      <c r="G3338" s="23" t="s">
        <v>144</v>
      </c>
      <c r="H3338" s="21">
        <f t="shared" si="392"/>
        <v>12910</v>
      </c>
      <c r="I3338" s="23">
        <f t="shared" si="393"/>
        <v>12911</v>
      </c>
      <c r="J3338" s="71" t="s">
        <v>420</v>
      </c>
      <c r="K3338" s="70">
        <f t="shared" si="394"/>
        <v>1472</v>
      </c>
      <c r="L3338" s="34" t="s">
        <v>104</v>
      </c>
      <c r="M3338" s="34" t="s">
        <v>51</v>
      </c>
      <c r="N3338" s="34" t="s">
        <v>79</v>
      </c>
    </row>
    <row r="3339" spans="1:14" ht="15" hidden="1" customHeight="1" outlineLevel="2" x14ac:dyDescent="0.25">
      <c r="A3339" s="34"/>
      <c r="B3339" s="33" t="str">
        <f t="shared" si="389"/>
        <v>Max kW Demand - Circuit 17</v>
      </c>
      <c r="C3339" s="34">
        <f t="shared" si="390"/>
        <v>17</v>
      </c>
      <c r="D3339" s="28">
        <f t="shared" si="391"/>
        <v>7032</v>
      </c>
      <c r="E3339" s="27"/>
      <c r="F3339" s="29">
        <v>5112</v>
      </c>
      <c r="G3339" s="23" t="s">
        <v>144</v>
      </c>
      <c r="H3339" s="21">
        <f t="shared" si="392"/>
        <v>12912</v>
      </c>
      <c r="I3339" s="23">
        <f t="shared" si="393"/>
        <v>12913</v>
      </c>
      <c r="J3339" s="71" t="s">
        <v>420</v>
      </c>
      <c r="K3339" s="70">
        <f t="shared" si="394"/>
        <v>1473</v>
      </c>
      <c r="L3339" s="34" t="s">
        <v>104</v>
      </c>
      <c r="M3339" s="34" t="s">
        <v>51</v>
      </c>
      <c r="N3339" s="34" t="s">
        <v>79</v>
      </c>
    </row>
    <row r="3340" spans="1:14" ht="15" hidden="1" customHeight="1" outlineLevel="2" x14ac:dyDescent="0.25">
      <c r="A3340" s="34"/>
      <c r="B3340" s="33" t="str">
        <f t="shared" si="389"/>
        <v>Max kW Demand - Circuit 18</v>
      </c>
      <c r="C3340" s="34">
        <f t="shared" si="390"/>
        <v>18</v>
      </c>
      <c r="D3340" s="28">
        <f t="shared" si="391"/>
        <v>7033</v>
      </c>
      <c r="E3340" s="27"/>
      <c r="F3340" s="29">
        <v>5113</v>
      </c>
      <c r="G3340" s="23" t="s">
        <v>144</v>
      </c>
      <c r="H3340" s="21">
        <f t="shared" si="392"/>
        <v>12914</v>
      </c>
      <c r="I3340" s="23">
        <f t="shared" si="393"/>
        <v>12915</v>
      </c>
      <c r="J3340" s="71" t="s">
        <v>420</v>
      </c>
      <c r="K3340" s="70">
        <f t="shared" si="394"/>
        <v>1474</v>
      </c>
      <c r="L3340" s="34" t="s">
        <v>104</v>
      </c>
      <c r="M3340" s="34" t="s">
        <v>51</v>
      </c>
      <c r="N3340" s="34" t="s">
        <v>79</v>
      </c>
    </row>
    <row r="3341" spans="1:14" ht="15" hidden="1" customHeight="1" outlineLevel="2" x14ac:dyDescent="0.25">
      <c r="A3341" s="34"/>
      <c r="B3341" s="33" t="str">
        <f t="shared" si="389"/>
        <v>Max kW Demand - Circuit 19</v>
      </c>
      <c r="C3341" s="34">
        <f t="shared" si="390"/>
        <v>19</v>
      </c>
      <c r="D3341" s="28">
        <f t="shared" si="391"/>
        <v>7034</v>
      </c>
      <c r="E3341" s="27"/>
      <c r="F3341" s="29">
        <v>5114</v>
      </c>
      <c r="G3341" s="23" t="s">
        <v>144</v>
      </c>
      <c r="H3341" s="21">
        <f t="shared" si="392"/>
        <v>12916</v>
      </c>
      <c r="I3341" s="23">
        <f t="shared" si="393"/>
        <v>12917</v>
      </c>
      <c r="J3341" s="71" t="s">
        <v>420</v>
      </c>
      <c r="K3341" s="70">
        <f t="shared" si="394"/>
        <v>1475</v>
      </c>
      <c r="L3341" s="34" t="s">
        <v>104</v>
      </c>
      <c r="M3341" s="34" t="s">
        <v>51</v>
      </c>
      <c r="N3341" s="34" t="s">
        <v>79</v>
      </c>
    </row>
    <row r="3342" spans="1:14" ht="15" hidden="1" customHeight="1" outlineLevel="2" x14ac:dyDescent="0.25">
      <c r="A3342" s="34"/>
      <c r="B3342" s="33" t="str">
        <f t="shared" si="389"/>
        <v>Max kW Demand - Circuit 20</v>
      </c>
      <c r="C3342" s="34">
        <f t="shared" si="390"/>
        <v>20</v>
      </c>
      <c r="D3342" s="28">
        <f t="shared" si="391"/>
        <v>7035</v>
      </c>
      <c r="E3342" s="27"/>
      <c r="F3342" s="29">
        <v>5115</v>
      </c>
      <c r="G3342" s="23" t="s">
        <v>144</v>
      </c>
      <c r="H3342" s="21">
        <f t="shared" si="392"/>
        <v>12918</v>
      </c>
      <c r="I3342" s="23">
        <f t="shared" si="393"/>
        <v>12919</v>
      </c>
      <c r="J3342" s="71" t="s">
        <v>420</v>
      </c>
      <c r="K3342" s="70">
        <f t="shared" si="394"/>
        <v>1476</v>
      </c>
      <c r="L3342" s="34" t="s">
        <v>104</v>
      </c>
      <c r="M3342" s="34" t="s">
        <v>51</v>
      </c>
      <c r="N3342" s="34" t="s">
        <v>79</v>
      </c>
    </row>
    <row r="3343" spans="1:14" ht="15" hidden="1" customHeight="1" outlineLevel="2" x14ac:dyDescent="0.25">
      <c r="A3343" s="34"/>
      <c r="B3343" s="33" t="str">
        <f t="shared" si="389"/>
        <v>Max kW Demand - Circuit 21</v>
      </c>
      <c r="C3343" s="34">
        <f t="shared" si="390"/>
        <v>21</v>
      </c>
      <c r="D3343" s="28">
        <f t="shared" si="391"/>
        <v>7036</v>
      </c>
      <c r="E3343" s="27"/>
      <c r="F3343" s="29">
        <v>5116</v>
      </c>
      <c r="G3343" s="23" t="s">
        <v>144</v>
      </c>
      <c r="H3343" s="21">
        <f t="shared" si="392"/>
        <v>12920</v>
      </c>
      <c r="I3343" s="23">
        <f t="shared" si="393"/>
        <v>12921</v>
      </c>
      <c r="J3343" s="71" t="s">
        <v>420</v>
      </c>
      <c r="K3343" s="70">
        <f t="shared" si="394"/>
        <v>1477</v>
      </c>
      <c r="L3343" s="34" t="s">
        <v>104</v>
      </c>
      <c r="M3343" s="34" t="s">
        <v>51</v>
      </c>
      <c r="N3343" s="34" t="s">
        <v>79</v>
      </c>
    </row>
    <row r="3344" spans="1:14" ht="15" hidden="1" customHeight="1" outlineLevel="2" x14ac:dyDescent="0.25">
      <c r="A3344" s="34"/>
      <c r="B3344" s="33" t="str">
        <f t="shared" si="389"/>
        <v>Max kW Demand - Circuit 22</v>
      </c>
      <c r="C3344" s="34">
        <f t="shared" si="390"/>
        <v>22</v>
      </c>
      <c r="D3344" s="28">
        <f t="shared" si="391"/>
        <v>7037</v>
      </c>
      <c r="E3344" s="27"/>
      <c r="F3344" s="29">
        <v>5117</v>
      </c>
      <c r="G3344" s="23" t="s">
        <v>144</v>
      </c>
      <c r="H3344" s="21">
        <f t="shared" si="392"/>
        <v>12922</v>
      </c>
      <c r="I3344" s="23">
        <f t="shared" si="393"/>
        <v>12923</v>
      </c>
      <c r="J3344" s="71" t="s">
        <v>420</v>
      </c>
      <c r="K3344" s="70">
        <f t="shared" si="394"/>
        <v>1478</v>
      </c>
      <c r="L3344" s="34" t="s">
        <v>104</v>
      </c>
      <c r="M3344" s="34" t="s">
        <v>51</v>
      </c>
      <c r="N3344" s="34" t="s">
        <v>79</v>
      </c>
    </row>
    <row r="3345" spans="1:14" ht="15" hidden="1" customHeight="1" outlineLevel="2" x14ac:dyDescent="0.25">
      <c r="A3345" s="34"/>
      <c r="B3345" s="33" t="str">
        <f t="shared" si="389"/>
        <v>Max kW Demand - Circuit 23</v>
      </c>
      <c r="C3345" s="34">
        <f t="shared" si="390"/>
        <v>23</v>
      </c>
      <c r="D3345" s="28">
        <f t="shared" si="391"/>
        <v>7038</v>
      </c>
      <c r="E3345" s="27"/>
      <c r="F3345" s="29">
        <v>5118</v>
      </c>
      <c r="G3345" s="23" t="s">
        <v>144</v>
      </c>
      <c r="H3345" s="21">
        <f t="shared" si="392"/>
        <v>12924</v>
      </c>
      <c r="I3345" s="23">
        <f t="shared" si="393"/>
        <v>12925</v>
      </c>
      <c r="J3345" s="71" t="s">
        <v>420</v>
      </c>
      <c r="K3345" s="70">
        <f t="shared" si="394"/>
        <v>1479</v>
      </c>
      <c r="L3345" s="34" t="s">
        <v>104</v>
      </c>
      <c r="M3345" s="34" t="s">
        <v>51</v>
      </c>
      <c r="N3345" s="34" t="s">
        <v>79</v>
      </c>
    </row>
    <row r="3346" spans="1:14" ht="15" hidden="1" customHeight="1" outlineLevel="2" x14ac:dyDescent="0.25">
      <c r="A3346" s="34"/>
      <c r="B3346" s="33" t="str">
        <f t="shared" si="389"/>
        <v>Max kW Demand - Circuit 24</v>
      </c>
      <c r="C3346" s="34">
        <f t="shared" si="390"/>
        <v>24</v>
      </c>
      <c r="D3346" s="28">
        <f t="shared" si="391"/>
        <v>7039</v>
      </c>
      <c r="E3346" s="27"/>
      <c r="F3346" s="29">
        <v>5119</v>
      </c>
      <c r="G3346" s="23" t="s">
        <v>144</v>
      </c>
      <c r="H3346" s="21">
        <f t="shared" si="392"/>
        <v>12926</v>
      </c>
      <c r="I3346" s="23">
        <f t="shared" si="393"/>
        <v>12927</v>
      </c>
      <c r="J3346" s="71" t="s">
        <v>420</v>
      </c>
      <c r="K3346" s="70">
        <f t="shared" si="394"/>
        <v>1480</v>
      </c>
      <c r="L3346" s="34" t="s">
        <v>104</v>
      </c>
      <c r="M3346" s="34" t="s">
        <v>51</v>
      </c>
      <c r="N3346" s="34" t="s">
        <v>79</v>
      </c>
    </row>
    <row r="3347" spans="1:14" ht="15" hidden="1" customHeight="1" outlineLevel="2" x14ac:dyDescent="0.25">
      <c r="A3347" s="34"/>
      <c r="B3347" s="33" t="str">
        <f t="shared" si="389"/>
        <v>Max kW Demand - Circuit 25</v>
      </c>
      <c r="C3347" s="34">
        <f t="shared" si="390"/>
        <v>25</v>
      </c>
      <c r="D3347" s="28">
        <f t="shared" si="391"/>
        <v>7040</v>
      </c>
      <c r="E3347" s="27"/>
      <c r="F3347" s="29">
        <v>5120</v>
      </c>
      <c r="G3347" s="23" t="s">
        <v>144</v>
      </c>
      <c r="H3347" s="21">
        <f t="shared" si="392"/>
        <v>12928</v>
      </c>
      <c r="I3347" s="23">
        <f t="shared" si="393"/>
        <v>12929</v>
      </c>
      <c r="J3347" s="71" t="s">
        <v>420</v>
      </c>
      <c r="K3347" s="70">
        <f t="shared" si="394"/>
        <v>1481</v>
      </c>
      <c r="L3347" s="34" t="s">
        <v>104</v>
      </c>
      <c r="M3347" s="34" t="s">
        <v>51</v>
      </c>
      <c r="N3347" s="34" t="s">
        <v>79</v>
      </c>
    </row>
    <row r="3348" spans="1:14" ht="15" hidden="1" customHeight="1" outlineLevel="2" x14ac:dyDescent="0.25">
      <c r="A3348" s="34"/>
      <c r="B3348" s="33" t="str">
        <f t="shared" si="389"/>
        <v>Max kW Demand - Circuit 26</v>
      </c>
      <c r="C3348" s="34">
        <f t="shared" si="390"/>
        <v>26</v>
      </c>
      <c r="D3348" s="28">
        <f t="shared" si="391"/>
        <v>7041</v>
      </c>
      <c r="E3348" s="27"/>
      <c r="F3348" s="29">
        <v>5121</v>
      </c>
      <c r="G3348" s="23" t="s">
        <v>144</v>
      </c>
      <c r="H3348" s="21">
        <f t="shared" si="392"/>
        <v>12930</v>
      </c>
      <c r="I3348" s="23">
        <f t="shared" si="393"/>
        <v>12931</v>
      </c>
      <c r="J3348" s="71" t="s">
        <v>420</v>
      </c>
      <c r="K3348" s="70">
        <f t="shared" si="394"/>
        <v>1482</v>
      </c>
      <c r="L3348" s="34" t="s">
        <v>104</v>
      </c>
      <c r="M3348" s="34" t="s">
        <v>51</v>
      </c>
      <c r="N3348" s="34" t="s">
        <v>79</v>
      </c>
    </row>
    <row r="3349" spans="1:14" ht="15" hidden="1" customHeight="1" outlineLevel="2" x14ac:dyDescent="0.25">
      <c r="A3349" s="34"/>
      <c r="B3349" s="33" t="str">
        <f t="shared" si="389"/>
        <v>Max kW Demand - Circuit 27</v>
      </c>
      <c r="C3349" s="34">
        <f t="shared" si="390"/>
        <v>27</v>
      </c>
      <c r="D3349" s="28">
        <f t="shared" si="391"/>
        <v>7042</v>
      </c>
      <c r="E3349" s="27"/>
      <c r="F3349" s="29">
        <v>5122</v>
      </c>
      <c r="G3349" s="23" t="s">
        <v>144</v>
      </c>
      <c r="H3349" s="21">
        <f t="shared" si="392"/>
        <v>12932</v>
      </c>
      <c r="I3349" s="23">
        <f t="shared" si="393"/>
        <v>12933</v>
      </c>
      <c r="J3349" s="71" t="s">
        <v>420</v>
      </c>
      <c r="K3349" s="70">
        <f t="shared" si="394"/>
        <v>1483</v>
      </c>
      <c r="L3349" s="34" t="s">
        <v>104</v>
      </c>
      <c r="M3349" s="34" t="s">
        <v>51</v>
      </c>
      <c r="N3349" s="34" t="s">
        <v>79</v>
      </c>
    </row>
    <row r="3350" spans="1:14" ht="15" hidden="1" customHeight="1" outlineLevel="2" x14ac:dyDescent="0.25">
      <c r="A3350" s="34"/>
      <c r="B3350" s="33" t="str">
        <f t="shared" si="389"/>
        <v>Max kW Demand - Circuit 28</v>
      </c>
      <c r="C3350" s="34">
        <f t="shared" si="390"/>
        <v>28</v>
      </c>
      <c r="D3350" s="28">
        <f t="shared" si="391"/>
        <v>7043</v>
      </c>
      <c r="E3350" s="27"/>
      <c r="F3350" s="29">
        <v>5123</v>
      </c>
      <c r="G3350" s="23" t="s">
        <v>144</v>
      </c>
      <c r="H3350" s="21">
        <f t="shared" si="392"/>
        <v>12934</v>
      </c>
      <c r="I3350" s="23">
        <f t="shared" si="393"/>
        <v>12935</v>
      </c>
      <c r="J3350" s="71" t="s">
        <v>420</v>
      </c>
      <c r="K3350" s="70">
        <f t="shared" si="394"/>
        <v>1484</v>
      </c>
      <c r="L3350" s="34" t="s">
        <v>104</v>
      </c>
      <c r="M3350" s="34" t="s">
        <v>51</v>
      </c>
      <c r="N3350" s="34" t="s">
        <v>79</v>
      </c>
    </row>
    <row r="3351" spans="1:14" ht="15" hidden="1" customHeight="1" outlineLevel="2" x14ac:dyDescent="0.25">
      <c r="A3351" s="34"/>
      <c r="B3351" s="33" t="str">
        <f t="shared" si="389"/>
        <v>Max kW Demand - Circuit 29</v>
      </c>
      <c r="C3351" s="34">
        <f t="shared" si="390"/>
        <v>29</v>
      </c>
      <c r="D3351" s="28">
        <f t="shared" si="391"/>
        <v>7044</v>
      </c>
      <c r="E3351" s="27"/>
      <c r="F3351" s="29">
        <v>5124</v>
      </c>
      <c r="G3351" s="23" t="s">
        <v>144</v>
      </c>
      <c r="H3351" s="21">
        <f t="shared" si="392"/>
        <v>12936</v>
      </c>
      <c r="I3351" s="23">
        <f t="shared" si="393"/>
        <v>12937</v>
      </c>
      <c r="J3351" s="71" t="s">
        <v>420</v>
      </c>
      <c r="K3351" s="70">
        <f t="shared" si="394"/>
        <v>1485</v>
      </c>
      <c r="L3351" s="34" t="s">
        <v>104</v>
      </c>
      <c r="M3351" s="34" t="s">
        <v>51</v>
      </c>
      <c r="N3351" s="34" t="s">
        <v>79</v>
      </c>
    </row>
    <row r="3352" spans="1:14" ht="15" hidden="1" customHeight="1" outlineLevel="2" x14ac:dyDescent="0.25">
      <c r="A3352" s="34"/>
      <c r="B3352" s="33" t="str">
        <f t="shared" si="389"/>
        <v>Max kW Demand - Circuit 30</v>
      </c>
      <c r="C3352" s="34">
        <f t="shared" si="390"/>
        <v>30</v>
      </c>
      <c r="D3352" s="28">
        <f t="shared" si="391"/>
        <v>7045</v>
      </c>
      <c r="E3352" s="27"/>
      <c r="F3352" s="29">
        <v>5125</v>
      </c>
      <c r="G3352" s="23" t="s">
        <v>144</v>
      </c>
      <c r="H3352" s="21">
        <f t="shared" si="392"/>
        <v>12938</v>
      </c>
      <c r="I3352" s="23">
        <f t="shared" si="393"/>
        <v>12939</v>
      </c>
      <c r="J3352" s="71" t="s">
        <v>420</v>
      </c>
      <c r="K3352" s="70">
        <f t="shared" si="394"/>
        <v>1486</v>
      </c>
      <c r="L3352" s="34" t="s">
        <v>104</v>
      </c>
      <c r="M3352" s="34" t="s">
        <v>51</v>
      </c>
      <c r="N3352" s="34" t="s">
        <v>79</v>
      </c>
    </row>
    <row r="3353" spans="1:14" ht="15" hidden="1" customHeight="1" outlineLevel="2" x14ac:dyDescent="0.25">
      <c r="A3353" s="34"/>
      <c r="B3353" s="33" t="str">
        <f t="shared" si="389"/>
        <v>Max kW Demand - Circuit 31</v>
      </c>
      <c r="C3353" s="34">
        <f t="shared" si="390"/>
        <v>31</v>
      </c>
      <c r="D3353" s="28">
        <f t="shared" si="391"/>
        <v>7046</v>
      </c>
      <c r="E3353" s="27"/>
      <c r="F3353" s="29">
        <v>5126</v>
      </c>
      <c r="G3353" s="23" t="s">
        <v>144</v>
      </c>
      <c r="H3353" s="21">
        <f t="shared" si="392"/>
        <v>12940</v>
      </c>
      <c r="I3353" s="23">
        <f t="shared" si="393"/>
        <v>12941</v>
      </c>
      <c r="J3353" s="71" t="s">
        <v>420</v>
      </c>
      <c r="K3353" s="70">
        <f t="shared" si="394"/>
        <v>1487</v>
      </c>
      <c r="L3353" s="34" t="s">
        <v>104</v>
      </c>
      <c r="M3353" s="34" t="s">
        <v>51</v>
      </c>
      <c r="N3353" s="34" t="s">
        <v>79</v>
      </c>
    </row>
    <row r="3354" spans="1:14" ht="15" hidden="1" customHeight="1" outlineLevel="2" x14ac:dyDescent="0.25">
      <c r="A3354" s="34"/>
      <c r="B3354" s="33" t="str">
        <f t="shared" si="389"/>
        <v>Max kW Demand - Circuit 32</v>
      </c>
      <c r="C3354" s="34">
        <f t="shared" si="390"/>
        <v>32</v>
      </c>
      <c r="D3354" s="28">
        <f t="shared" si="391"/>
        <v>7047</v>
      </c>
      <c r="E3354" s="27"/>
      <c r="F3354" s="29">
        <v>5127</v>
      </c>
      <c r="G3354" s="23" t="s">
        <v>144</v>
      </c>
      <c r="H3354" s="21">
        <f t="shared" si="392"/>
        <v>12942</v>
      </c>
      <c r="I3354" s="23">
        <f t="shared" si="393"/>
        <v>12943</v>
      </c>
      <c r="J3354" s="71" t="s">
        <v>420</v>
      </c>
      <c r="K3354" s="70">
        <f t="shared" si="394"/>
        <v>1488</v>
      </c>
      <c r="L3354" s="34" t="s">
        <v>104</v>
      </c>
      <c r="M3354" s="34" t="s">
        <v>51</v>
      </c>
      <c r="N3354" s="34" t="s">
        <v>79</v>
      </c>
    </row>
    <row r="3355" spans="1:14" ht="15" hidden="1" customHeight="1" outlineLevel="2" x14ac:dyDescent="0.25">
      <c r="A3355" s="34"/>
      <c r="B3355" s="33" t="str">
        <f t="shared" si="389"/>
        <v>Max kW Demand - Circuit 33</v>
      </c>
      <c r="C3355" s="34">
        <f t="shared" si="390"/>
        <v>33</v>
      </c>
      <c r="D3355" s="28">
        <f t="shared" si="391"/>
        <v>7048</v>
      </c>
      <c r="E3355" s="27"/>
      <c r="F3355" s="29">
        <v>5128</v>
      </c>
      <c r="G3355" s="23" t="s">
        <v>144</v>
      </c>
      <c r="H3355" s="21">
        <f t="shared" si="392"/>
        <v>12944</v>
      </c>
      <c r="I3355" s="23">
        <f t="shared" si="393"/>
        <v>12945</v>
      </c>
      <c r="J3355" s="71" t="s">
        <v>420</v>
      </c>
      <c r="K3355" s="70">
        <f t="shared" si="394"/>
        <v>1489</v>
      </c>
      <c r="L3355" s="34" t="s">
        <v>104</v>
      </c>
      <c r="M3355" s="34" t="s">
        <v>51</v>
      </c>
      <c r="N3355" s="34" t="s">
        <v>79</v>
      </c>
    </row>
    <row r="3356" spans="1:14" ht="15" hidden="1" customHeight="1" outlineLevel="2" x14ac:dyDescent="0.25">
      <c r="A3356" s="34"/>
      <c r="B3356" s="33" t="str">
        <f t="shared" si="389"/>
        <v>Max kW Demand - Circuit 34</v>
      </c>
      <c r="C3356" s="34">
        <f t="shared" ref="C3356:C3387" si="395">C3355+1</f>
        <v>34</v>
      </c>
      <c r="D3356" s="28">
        <f t="shared" ref="D3356:D3387" si="396">D3355+1</f>
        <v>7049</v>
      </c>
      <c r="E3356" s="27"/>
      <c r="F3356" s="29">
        <v>5129</v>
      </c>
      <c r="G3356" s="23" t="s">
        <v>144</v>
      </c>
      <c r="H3356" s="21">
        <f t="shared" si="392"/>
        <v>12946</v>
      </c>
      <c r="I3356" s="23">
        <f t="shared" si="393"/>
        <v>12947</v>
      </c>
      <c r="J3356" s="71" t="s">
        <v>420</v>
      </c>
      <c r="K3356" s="70">
        <f t="shared" si="394"/>
        <v>1490</v>
      </c>
      <c r="L3356" s="34" t="s">
        <v>104</v>
      </c>
      <c r="M3356" s="34" t="s">
        <v>51</v>
      </c>
      <c r="N3356" s="34" t="s">
        <v>79</v>
      </c>
    </row>
    <row r="3357" spans="1:14" ht="15" hidden="1" customHeight="1" outlineLevel="2" x14ac:dyDescent="0.25">
      <c r="A3357" s="34"/>
      <c r="B3357" s="33" t="str">
        <f t="shared" si="389"/>
        <v>Max kW Demand - Circuit 35</v>
      </c>
      <c r="C3357" s="34">
        <f t="shared" si="395"/>
        <v>35</v>
      </c>
      <c r="D3357" s="28">
        <f t="shared" si="396"/>
        <v>7050</v>
      </c>
      <c r="E3357" s="27"/>
      <c r="F3357" s="29">
        <v>5130</v>
      </c>
      <c r="G3357" s="23" t="s">
        <v>144</v>
      </c>
      <c r="H3357" s="21">
        <f t="shared" si="392"/>
        <v>12948</v>
      </c>
      <c r="I3357" s="23">
        <f t="shared" si="393"/>
        <v>12949</v>
      </c>
      <c r="J3357" s="71" t="s">
        <v>420</v>
      </c>
      <c r="K3357" s="70">
        <f t="shared" si="394"/>
        <v>1491</v>
      </c>
      <c r="L3357" s="34" t="s">
        <v>104</v>
      </c>
      <c r="M3357" s="34" t="s">
        <v>51</v>
      </c>
      <c r="N3357" s="34" t="s">
        <v>79</v>
      </c>
    </row>
    <row r="3358" spans="1:14" ht="15" hidden="1" customHeight="1" outlineLevel="2" x14ac:dyDescent="0.25">
      <c r="A3358" s="34"/>
      <c r="B3358" s="33" t="str">
        <f t="shared" si="389"/>
        <v>Max kW Demand - Circuit 36</v>
      </c>
      <c r="C3358" s="34">
        <f t="shared" si="395"/>
        <v>36</v>
      </c>
      <c r="D3358" s="28">
        <f t="shared" si="396"/>
        <v>7051</v>
      </c>
      <c r="E3358" s="27"/>
      <c r="F3358" s="29">
        <v>5131</v>
      </c>
      <c r="G3358" s="23" t="s">
        <v>144</v>
      </c>
      <c r="H3358" s="21">
        <f t="shared" si="392"/>
        <v>12950</v>
      </c>
      <c r="I3358" s="23">
        <f t="shared" si="393"/>
        <v>12951</v>
      </c>
      <c r="J3358" s="71" t="s">
        <v>420</v>
      </c>
      <c r="K3358" s="70">
        <f t="shared" si="394"/>
        <v>1492</v>
      </c>
      <c r="L3358" s="34" t="s">
        <v>104</v>
      </c>
      <c r="M3358" s="34" t="s">
        <v>51</v>
      </c>
      <c r="N3358" s="34" t="s">
        <v>79</v>
      </c>
    </row>
    <row r="3359" spans="1:14" ht="15" hidden="1" customHeight="1" outlineLevel="2" x14ac:dyDescent="0.25">
      <c r="A3359" s="34"/>
      <c r="B3359" s="33" t="str">
        <f t="shared" si="389"/>
        <v>Max kW Demand - Circuit 37</v>
      </c>
      <c r="C3359" s="34">
        <f t="shared" si="395"/>
        <v>37</v>
      </c>
      <c r="D3359" s="28">
        <f t="shared" si="396"/>
        <v>7052</v>
      </c>
      <c r="E3359" s="27"/>
      <c r="F3359" s="29">
        <v>5132</v>
      </c>
      <c r="G3359" s="23" t="s">
        <v>144</v>
      </c>
      <c r="H3359" s="21">
        <f t="shared" si="392"/>
        <v>12952</v>
      </c>
      <c r="I3359" s="23">
        <f t="shared" si="393"/>
        <v>12953</v>
      </c>
      <c r="J3359" s="71" t="s">
        <v>420</v>
      </c>
      <c r="K3359" s="70">
        <f t="shared" si="394"/>
        <v>1493</v>
      </c>
      <c r="L3359" s="34" t="s">
        <v>104</v>
      </c>
      <c r="M3359" s="34" t="s">
        <v>51</v>
      </c>
      <c r="N3359" s="34" t="s">
        <v>79</v>
      </c>
    </row>
    <row r="3360" spans="1:14" ht="15" hidden="1" customHeight="1" outlineLevel="2" x14ac:dyDescent="0.25">
      <c r="A3360" s="34"/>
      <c r="B3360" s="33" t="str">
        <f t="shared" si="389"/>
        <v>Max kW Demand - Circuit 38</v>
      </c>
      <c r="C3360" s="34">
        <f t="shared" si="395"/>
        <v>38</v>
      </c>
      <c r="D3360" s="28">
        <f t="shared" si="396"/>
        <v>7053</v>
      </c>
      <c r="E3360" s="27"/>
      <c r="F3360" s="29">
        <v>5133</v>
      </c>
      <c r="G3360" s="23" t="s">
        <v>144</v>
      </c>
      <c r="H3360" s="21">
        <f t="shared" si="392"/>
        <v>12954</v>
      </c>
      <c r="I3360" s="23">
        <f t="shared" si="393"/>
        <v>12955</v>
      </c>
      <c r="J3360" s="71" t="s">
        <v>420</v>
      </c>
      <c r="K3360" s="70">
        <f t="shared" si="394"/>
        <v>1494</v>
      </c>
      <c r="L3360" s="34" t="s">
        <v>104</v>
      </c>
      <c r="M3360" s="34" t="s">
        <v>51</v>
      </c>
      <c r="N3360" s="34" t="s">
        <v>79</v>
      </c>
    </row>
    <row r="3361" spans="1:14" ht="15" hidden="1" customHeight="1" outlineLevel="2" x14ac:dyDescent="0.25">
      <c r="A3361" s="34"/>
      <c r="B3361" s="33" t="str">
        <f t="shared" si="389"/>
        <v>Max kW Demand - Circuit 39</v>
      </c>
      <c r="C3361" s="34">
        <f t="shared" si="395"/>
        <v>39</v>
      </c>
      <c r="D3361" s="28">
        <f t="shared" si="396"/>
        <v>7054</v>
      </c>
      <c r="E3361" s="27"/>
      <c r="F3361" s="29">
        <v>5134</v>
      </c>
      <c r="G3361" s="23" t="s">
        <v>144</v>
      </c>
      <c r="H3361" s="21">
        <f t="shared" si="392"/>
        <v>12956</v>
      </c>
      <c r="I3361" s="23">
        <f t="shared" si="393"/>
        <v>12957</v>
      </c>
      <c r="J3361" s="71" t="s">
        <v>420</v>
      </c>
      <c r="K3361" s="70">
        <f t="shared" si="394"/>
        <v>1495</v>
      </c>
      <c r="L3361" s="34" t="s">
        <v>104</v>
      </c>
      <c r="M3361" s="34" t="s">
        <v>51</v>
      </c>
      <c r="N3361" s="34" t="s">
        <v>79</v>
      </c>
    </row>
    <row r="3362" spans="1:14" ht="15" hidden="1" customHeight="1" outlineLevel="2" x14ac:dyDescent="0.25">
      <c r="A3362" s="34"/>
      <c r="B3362" s="33" t="str">
        <f t="shared" si="389"/>
        <v>Max kW Demand - Circuit 40</v>
      </c>
      <c r="C3362" s="34">
        <f t="shared" si="395"/>
        <v>40</v>
      </c>
      <c r="D3362" s="28">
        <f t="shared" si="396"/>
        <v>7055</v>
      </c>
      <c r="E3362" s="27"/>
      <c r="F3362" s="29">
        <v>5135</v>
      </c>
      <c r="G3362" s="23" t="s">
        <v>144</v>
      </c>
      <c r="H3362" s="21">
        <f t="shared" si="392"/>
        <v>12958</v>
      </c>
      <c r="I3362" s="23">
        <f t="shared" si="393"/>
        <v>12959</v>
      </c>
      <c r="J3362" s="71" t="s">
        <v>420</v>
      </c>
      <c r="K3362" s="70">
        <f t="shared" si="394"/>
        <v>1496</v>
      </c>
      <c r="L3362" s="34" t="s">
        <v>104</v>
      </c>
      <c r="M3362" s="34" t="s">
        <v>51</v>
      </c>
      <c r="N3362" s="34" t="s">
        <v>79</v>
      </c>
    </row>
    <row r="3363" spans="1:14" ht="15" hidden="1" customHeight="1" outlineLevel="2" x14ac:dyDescent="0.25">
      <c r="A3363" s="34"/>
      <c r="B3363" s="33" t="str">
        <f t="shared" si="389"/>
        <v>Max kW Demand - Circuit 41</v>
      </c>
      <c r="C3363" s="34">
        <f t="shared" si="395"/>
        <v>41</v>
      </c>
      <c r="D3363" s="28">
        <f t="shared" si="396"/>
        <v>7056</v>
      </c>
      <c r="E3363" s="27"/>
      <c r="F3363" s="29">
        <v>5136</v>
      </c>
      <c r="G3363" s="23" t="s">
        <v>144</v>
      </c>
      <c r="H3363" s="21">
        <f t="shared" si="392"/>
        <v>12960</v>
      </c>
      <c r="I3363" s="23">
        <f t="shared" si="393"/>
        <v>12961</v>
      </c>
      <c r="J3363" s="71" t="s">
        <v>420</v>
      </c>
      <c r="K3363" s="70">
        <f t="shared" si="394"/>
        <v>1497</v>
      </c>
      <c r="L3363" s="34" t="s">
        <v>104</v>
      </c>
      <c r="M3363" s="34" t="s">
        <v>51</v>
      </c>
      <c r="N3363" s="34" t="s">
        <v>79</v>
      </c>
    </row>
    <row r="3364" spans="1:14" ht="15" hidden="1" customHeight="1" outlineLevel="2" x14ac:dyDescent="0.25">
      <c r="A3364" s="34"/>
      <c r="B3364" s="33" t="str">
        <f t="shared" si="389"/>
        <v>Max kW Demand - Circuit 42</v>
      </c>
      <c r="C3364" s="34">
        <f t="shared" si="395"/>
        <v>42</v>
      </c>
      <c r="D3364" s="28">
        <f t="shared" si="396"/>
        <v>7057</v>
      </c>
      <c r="E3364" s="27"/>
      <c r="F3364" s="29">
        <v>5137</v>
      </c>
      <c r="G3364" s="23" t="s">
        <v>144</v>
      </c>
      <c r="H3364" s="21">
        <f t="shared" si="392"/>
        <v>12962</v>
      </c>
      <c r="I3364" s="23">
        <f t="shared" si="393"/>
        <v>12963</v>
      </c>
      <c r="J3364" s="71" t="s">
        <v>420</v>
      </c>
      <c r="K3364" s="70">
        <f t="shared" si="394"/>
        <v>1498</v>
      </c>
      <c r="L3364" s="34" t="s">
        <v>104</v>
      </c>
      <c r="M3364" s="34" t="s">
        <v>51</v>
      </c>
      <c r="N3364" s="34" t="s">
        <v>79</v>
      </c>
    </row>
    <row r="3365" spans="1:14" ht="15" hidden="1" customHeight="1" outlineLevel="2" x14ac:dyDescent="0.25">
      <c r="A3365" s="34"/>
      <c r="B3365" s="33" t="str">
        <f t="shared" si="389"/>
        <v>Max kW Demand - Circuit 43</v>
      </c>
      <c r="C3365" s="34">
        <f t="shared" si="395"/>
        <v>43</v>
      </c>
      <c r="D3365" s="28">
        <f t="shared" si="396"/>
        <v>7058</v>
      </c>
      <c r="E3365" s="27"/>
      <c r="F3365" s="29">
        <v>5138</v>
      </c>
      <c r="G3365" s="23" t="s">
        <v>144</v>
      </c>
      <c r="H3365" s="21">
        <f t="shared" si="392"/>
        <v>12964</v>
      </c>
      <c r="I3365" s="23">
        <f t="shared" si="393"/>
        <v>12965</v>
      </c>
      <c r="J3365" s="71" t="s">
        <v>420</v>
      </c>
      <c r="K3365" s="70">
        <f t="shared" si="394"/>
        <v>1499</v>
      </c>
      <c r="L3365" s="34" t="s">
        <v>104</v>
      </c>
      <c r="M3365" s="34" t="s">
        <v>51</v>
      </c>
      <c r="N3365" s="34" t="s">
        <v>79</v>
      </c>
    </row>
    <row r="3366" spans="1:14" ht="15" hidden="1" customHeight="1" outlineLevel="2" x14ac:dyDescent="0.25">
      <c r="A3366" s="34"/>
      <c r="B3366" s="33" t="str">
        <f t="shared" si="389"/>
        <v>Max kW Demand - Circuit 44</v>
      </c>
      <c r="C3366" s="34">
        <f t="shared" si="395"/>
        <v>44</v>
      </c>
      <c r="D3366" s="28">
        <f t="shared" si="396"/>
        <v>7059</v>
      </c>
      <c r="E3366" s="27"/>
      <c r="F3366" s="29">
        <v>5139</v>
      </c>
      <c r="G3366" s="23" t="s">
        <v>144</v>
      </c>
      <c r="H3366" s="21">
        <f t="shared" si="392"/>
        <v>12966</v>
      </c>
      <c r="I3366" s="23">
        <f t="shared" si="393"/>
        <v>12967</v>
      </c>
      <c r="J3366" s="71" t="s">
        <v>420</v>
      </c>
      <c r="K3366" s="70">
        <f t="shared" si="394"/>
        <v>1500</v>
      </c>
      <c r="L3366" s="34" t="s">
        <v>104</v>
      </c>
      <c r="M3366" s="34" t="s">
        <v>51</v>
      </c>
      <c r="N3366" s="34" t="s">
        <v>79</v>
      </c>
    </row>
    <row r="3367" spans="1:14" ht="15" hidden="1" customHeight="1" outlineLevel="2" x14ac:dyDescent="0.25">
      <c r="A3367" s="34"/>
      <c r="B3367" s="33" t="str">
        <f t="shared" si="389"/>
        <v>Max kW Demand - Circuit 45</v>
      </c>
      <c r="C3367" s="34">
        <f t="shared" si="395"/>
        <v>45</v>
      </c>
      <c r="D3367" s="28">
        <f t="shared" si="396"/>
        <v>7060</v>
      </c>
      <c r="E3367" s="27"/>
      <c r="F3367" s="29">
        <v>5140</v>
      </c>
      <c r="G3367" s="23" t="s">
        <v>144</v>
      </c>
      <c r="H3367" s="21">
        <f t="shared" si="392"/>
        <v>12968</v>
      </c>
      <c r="I3367" s="23">
        <f t="shared" si="393"/>
        <v>12969</v>
      </c>
      <c r="J3367" s="71" t="s">
        <v>420</v>
      </c>
      <c r="K3367" s="70">
        <f t="shared" si="394"/>
        <v>1501</v>
      </c>
      <c r="L3367" s="34" t="s">
        <v>104</v>
      </c>
      <c r="M3367" s="34" t="s">
        <v>51</v>
      </c>
      <c r="N3367" s="34" t="s">
        <v>79</v>
      </c>
    </row>
    <row r="3368" spans="1:14" ht="15" hidden="1" customHeight="1" outlineLevel="2" x14ac:dyDescent="0.25">
      <c r="A3368" s="34"/>
      <c r="B3368" s="33" t="str">
        <f t="shared" si="389"/>
        <v>Max kW Demand - Circuit 46</v>
      </c>
      <c r="C3368" s="34">
        <f t="shared" si="395"/>
        <v>46</v>
      </c>
      <c r="D3368" s="28">
        <f t="shared" si="396"/>
        <v>7061</v>
      </c>
      <c r="E3368" s="27"/>
      <c r="F3368" s="29">
        <v>5141</v>
      </c>
      <c r="G3368" s="23" t="s">
        <v>144</v>
      </c>
      <c r="H3368" s="21">
        <f t="shared" si="392"/>
        <v>12970</v>
      </c>
      <c r="I3368" s="23">
        <f t="shared" si="393"/>
        <v>12971</v>
      </c>
      <c r="J3368" s="71" t="s">
        <v>420</v>
      </c>
      <c r="K3368" s="70">
        <f t="shared" si="394"/>
        <v>1502</v>
      </c>
      <c r="L3368" s="34" t="s">
        <v>104</v>
      </c>
      <c r="M3368" s="34" t="s">
        <v>51</v>
      </c>
      <c r="N3368" s="34" t="s">
        <v>79</v>
      </c>
    </row>
    <row r="3369" spans="1:14" ht="15" hidden="1" customHeight="1" outlineLevel="2" x14ac:dyDescent="0.25">
      <c r="A3369" s="34"/>
      <c r="B3369" s="33" t="str">
        <f t="shared" si="389"/>
        <v>Max kW Demand - Circuit 47</v>
      </c>
      <c r="C3369" s="34">
        <f t="shared" si="395"/>
        <v>47</v>
      </c>
      <c r="D3369" s="28">
        <f t="shared" si="396"/>
        <v>7062</v>
      </c>
      <c r="E3369" s="27"/>
      <c r="F3369" s="29">
        <v>5142</v>
      </c>
      <c r="G3369" s="23" t="s">
        <v>144</v>
      </c>
      <c r="H3369" s="21">
        <f t="shared" si="392"/>
        <v>12972</v>
      </c>
      <c r="I3369" s="23">
        <f t="shared" si="393"/>
        <v>12973</v>
      </c>
      <c r="J3369" s="71" t="s">
        <v>420</v>
      </c>
      <c r="K3369" s="70">
        <f t="shared" si="394"/>
        <v>1503</v>
      </c>
      <c r="L3369" s="34" t="s">
        <v>104</v>
      </c>
      <c r="M3369" s="34" t="s">
        <v>51</v>
      </c>
      <c r="N3369" s="34" t="s">
        <v>79</v>
      </c>
    </row>
    <row r="3370" spans="1:14" ht="15" hidden="1" customHeight="1" outlineLevel="2" x14ac:dyDescent="0.25">
      <c r="A3370" s="34"/>
      <c r="B3370" s="33" t="str">
        <f t="shared" si="389"/>
        <v>Max kW Demand - Circuit 48</v>
      </c>
      <c r="C3370" s="34">
        <f t="shared" si="395"/>
        <v>48</v>
      </c>
      <c r="D3370" s="28">
        <f t="shared" si="396"/>
        <v>7063</v>
      </c>
      <c r="E3370" s="27"/>
      <c r="F3370" s="29">
        <v>5143</v>
      </c>
      <c r="G3370" s="23" t="s">
        <v>144</v>
      </c>
      <c r="H3370" s="21">
        <f t="shared" si="392"/>
        <v>12974</v>
      </c>
      <c r="I3370" s="23">
        <f t="shared" si="393"/>
        <v>12975</v>
      </c>
      <c r="J3370" s="71" t="s">
        <v>420</v>
      </c>
      <c r="K3370" s="70">
        <f t="shared" si="394"/>
        <v>1504</v>
      </c>
      <c r="L3370" s="34" t="s">
        <v>104</v>
      </c>
      <c r="M3370" s="34" t="s">
        <v>51</v>
      </c>
      <c r="N3370" s="34" t="s">
        <v>79</v>
      </c>
    </row>
    <row r="3371" spans="1:14" ht="15" hidden="1" customHeight="1" outlineLevel="2" x14ac:dyDescent="0.25">
      <c r="A3371" s="34"/>
      <c r="B3371" s="33" t="str">
        <f t="shared" si="389"/>
        <v>Max kW Demand - Circuit 49</v>
      </c>
      <c r="C3371" s="34">
        <f t="shared" si="395"/>
        <v>49</v>
      </c>
      <c r="D3371" s="28">
        <f t="shared" si="396"/>
        <v>7064</v>
      </c>
      <c r="E3371" s="27"/>
      <c r="F3371" s="29">
        <v>5144</v>
      </c>
      <c r="G3371" s="23" t="s">
        <v>144</v>
      </c>
      <c r="H3371" s="21">
        <f t="shared" si="392"/>
        <v>12976</v>
      </c>
      <c r="I3371" s="23">
        <f t="shared" si="393"/>
        <v>12977</v>
      </c>
      <c r="J3371" s="71" t="s">
        <v>420</v>
      </c>
      <c r="K3371" s="70">
        <f t="shared" si="394"/>
        <v>1505</v>
      </c>
      <c r="L3371" s="34" t="s">
        <v>104</v>
      </c>
      <c r="M3371" s="34" t="s">
        <v>51</v>
      </c>
      <c r="N3371" s="34" t="s">
        <v>79</v>
      </c>
    </row>
    <row r="3372" spans="1:14" ht="15" hidden="1" customHeight="1" outlineLevel="2" x14ac:dyDescent="0.25">
      <c r="A3372" s="34"/>
      <c r="B3372" s="33" t="str">
        <f t="shared" si="389"/>
        <v>Max kW Demand - Circuit 50</v>
      </c>
      <c r="C3372" s="34">
        <f t="shared" si="395"/>
        <v>50</v>
      </c>
      <c r="D3372" s="28">
        <f t="shared" si="396"/>
        <v>7065</v>
      </c>
      <c r="E3372" s="27"/>
      <c r="F3372" s="29">
        <v>5145</v>
      </c>
      <c r="G3372" s="23" t="s">
        <v>144</v>
      </c>
      <c r="H3372" s="21">
        <f t="shared" si="392"/>
        <v>12978</v>
      </c>
      <c r="I3372" s="23">
        <f t="shared" si="393"/>
        <v>12979</v>
      </c>
      <c r="J3372" s="71" t="s">
        <v>420</v>
      </c>
      <c r="K3372" s="70">
        <f t="shared" si="394"/>
        <v>1506</v>
      </c>
      <c r="L3372" s="34" t="s">
        <v>104</v>
      </c>
      <c r="M3372" s="34" t="s">
        <v>51</v>
      </c>
      <c r="N3372" s="34" t="s">
        <v>79</v>
      </c>
    </row>
    <row r="3373" spans="1:14" ht="15" hidden="1" customHeight="1" outlineLevel="2" x14ac:dyDescent="0.25">
      <c r="A3373" s="34"/>
      <c r="B3373" s="33" t="str">
        <f t="shared" si="389"/>
        <v>Max kW Demand - Circuit 51</v>
      </c>
      <c r="C3373" s="34">
        <f t="shared" si="395"/>
        <v>51</v>
      </c>
      <c r="D3373" s="28">
        <f t="shared" si="396"/>
        <v>7066</v>
      </c>
      <c r="E3373" s="27"/>
      <c r="F3373" s="29">
        <v>5146</v>
      </c>
      <c r="G3373" s="23" t="s">
        <v>144</v>
      </c>
      <c r="H3373" s="21">
        <f t="shared" si="392"/>
        <v>12980</v>
      </c>
      <c r="I3373" s="23">
        <f t="shared" si="393"/>
        <v>12981</v>
      </c>
      <c r="J3373" s="71" t="s">
        <v>420</v>
      </c>
      <c r="K3373" s="70">
        <f t="shared" si="394"/>
        <v>1507</v>
      </c>
      <c r="L3373" s="34" t="s">
        <v>104</v>
      </c>
      <c r="M3373" s="34" t="s">
        <v>51</v>
      </c>
      <c r="N3373" s="34" t="s">
        <v>79</v>
      </c>
    </row>
    <row r="3374" spans="1:14" ht="15" hidden="1" customHeight="1" outlineLevel="2" x14ac:dyDescent="0.25">
      <c r="A3374" s="34"/>
      <c r="B3374" s="33" t="str">
        <f t="shared" si="389"/>
        <v>Max kW Demand - Circuit 52</v>
      </c>
      <c r="C3374" s="34">
        <f t="shared" si="395"/>
        <v>52</v>
      </c>
      <c r="D3374" s="28">
        <f t="shared" si="396"/>
        <v>7067</v>
      </c>
      <c r="E3374" s="27"/>
      <c r="F3374" s="29">
        <v>5147</v>
      </c>
      <c r="G3374" s="23" t="s">
        <v>144</v>
      </c>
      <c r="H3374" s="21">
        <f t="shared" si="392"/>
        <v>12982</v>
      </c>
      <c r="I3374" s="23">
        <f t="shared" si="393"/>
        <v>12983</v>
      </c>
      <c r="J3374" s="71" t="s">
        <v>420</v>
      </c>
      <c r="K3374" s="70">
        <f t="shared" si="394"/>
        <v>1508</v>
      </c>
      <c r="L3374" s="34" t="s">
        <v>104</v>
      </c>
      <c r="M3374" s="34" t="s">
        <v>51</v>
      </c>
      <c r="N3374" s="34" t="s">
        <v>79</v>
      </c>
    </row>
    <row r="3375" spans="1:14" ht="15" hidden="1" customHeight="1" outlineLevel="2" x14ac:dyDescent="0.25">
      <c r="A3375" s="34"/>
      <c r="B3375" s="33" t="str">
        <f t="shared" si="389"/>
        <v>Max kW Demand - Circuit 53</v>
      </c>
      <c r="C3375" s="34">
        <f t="shared" si="395"/>
        <v>53</v>
      </c>
      <c r="D3375" s="28">
        <f t="shared" si="396"/>
        <v>7068</v>
      </c>
      <c r="E3375" s="27"/>
      <c r="F3375" s="29">
        <v>5148</v>
      </c>
      <c r="G3375" s="23" t="s">
        <v>144</v>
      </c>
      <c r="H3375" s="21">
        <f t="shared" si="392"/>
        <v>12984</v>
      </c>
      <c r="I3375" s="23">
        <f t="shared" si="393"/>
        <v>12985</v>
      </c>
      <c r="J3375" s="71" t="s">
        <v>420</v>
      </c>
      <c r="K3375" s="70">
        <f t="shared" si="394"/>
        <v>1509</v>
      </c>
      <c r="L3375" s="34" t="s">
        <v>104</v>
      </c>
      <c r="M3375" s="34" t="s">
        <v>51</v>
      </c>
      <c r="N3375" s="34" t="s">
        <v>79</v>
      </c>
    </row>
    <row r="3376" spans="1:14" ht="15" hidden="1" customHeight="1" outlineLevel="2" x14ac:dyDescent="0.25">
      <c r="A3376" s="34"/>
      <c r="B3376" s="33" t="str">
        <f t="shared" si="389"/>
        <v>Max kW Demand - Circuit 54</v>
      </c>
      <c r="C3376" s="34">
        <f t="shared" si="395"/>
        <v>54</v>
      </c>
      <c r="D3376" s="28">
        <f t="shared" si="396"/>
        <v>7069</v>
      </c>
      <c r="E3376" s="27"/>
      <c r="F3376" s="29">
        <v>5149</v>
      </c>
      <c r="G3376" s="23" t="s">
        <v>144</v>
      </c>
      <c r="H3376" s="21">
        <f t="shared" si="392"/>
        <v>12986</v>
      </c>
      <c r="I3376" s="23">
        <f t="shared" si="393"/>
        <v>12987</v>
      </c>
      <c r="J3376" s="71" t="s">
        <v>420</v>
      </c>
      <c r="K3376" s="70">
        <f t="shared" si="394"/>
        <v>1510</v>
      </c>
      <c r="L3376" s="34" t="s">
        <v>104</v>
      </c>
      <c r="M3376" s="34" t="s">
        <v>51</v>
      </c>
      <c r="N3376" s="34" t="s">
        <v>79</v>
      </c>
    </row>
    <row r="3377" spans="1:14" ht="15" hidden="1" customHeight="1" outlineLevel="2" x14ac:dyDescent="0.25">
      <c r="A3377" s="34"/>
      <c r="B3377" s="33" t="str">
        <f t="shared" si="389"/>
        <v>Max kW Demand - Circuit 55</v>
      </c>
      <c r="C3377" s="34">
        <f t="shared" si="395"/>
        <v>55</v>
      </c>
      <c r="D3377" s="28">
        <f t="shared" si="396"/>
        <v>7070</v>
      </c>
      <c r="E3377" s="27"/>
      <c r="F3377" s="29">
        <v>5150</v>
      </c>
      <c r="G3377" s="23" t="s">
        <v>144</v>
      </c>
      <c r="H3377" s="21">
        <f t="shared" si="392"/>
        <v>12988</v>
      </c>
      <c r="I3377" s="23">
        <f t="shared" si="393"/>
        <v>12989</v>
      </c>
      <c r="J3377" s="71" t="s">
        <v>420</v>
      </c>
      <c r="K3377" s="70">
        <f t="shared" si="394"/>
        <v>1511</v>
      </c>
      <c r="L3377" s="34" t="s">
        <v>104</v>
      </c>
      <c r="M3377" s="34" t="s">
        <v>51</v>
      </c>
      <c r="N3377" s="34" t="s">
        <v>79</v>
      </c>
    </row>
    <row r="3378" spans="1:14" ht="15" hidden="1" customHeight="1" outlineLevel="2" x14ac:dyDescent="0.25">
      <c r="A3378" s="34"/>
      <c r="B3378" s="33" t="str">
        <f t="shared" si="389"/>
        <v>Max kW Demand - Circuit 56</v>
      </c>
      <c r="C3378" s="34">
        <f t="shared" si="395"/>
        <v>56</v>
      </c>
      <c r="D3378" s="28">
        <f t="shared" si="396"/>
        <v>7071</v>
      </c>
      <c r="E3378" s="27"/>
      <c r="F3378" s="29">
        <v>5151</v>
      </c>
      <c r="G3378" s="23" t="s">
        <v>144</v>
      </c>
      <c r="H3378" s="21">
        <f t="shared" si="392"/>
        <v>12990</v>
      </c>
      <c r="I3378" s="23">
        <f t="shared" si="393"/>
        <v>12991</v>
      </c>
      <c r="J3378" s="71" t="s">
        <v>420</v>
      </c>
      <c r="K3378" s="70">
        <f t="shared" si="394"/>
        <v>1512</v>
      </c>
      <c r="L3378" s="34" t="s">
        <v>104</v>
      </c>
      <c r="M3378" s="34" t="s">
        <v>51</v>
      </c>
      <c r="N3378" s="34" t="s">
        <v>79</v>
      </c>
    </row>
    <row r="3379" spans="1:14" ht="15" hidden="1" customHeight="1" outlineLevel="2" x14ac:dyDescent="0.25">
      <c r="A3379" s="34"/>
      <c r="B3379" s="33" t="str">
        <f t="shared" si="389"/>
        <v>Max kW Demand - Circuit 57</v>
      </c>
      <c r="C3379" s="34">
        <f t="shared" si="395"/>
        <v>57</v>
      </c>
      <c r="D3379" s="28">
        <f t="shared" si="396"/>
        <v>7072</v>
      </c>
      <c r="E3379" s="27"/>
      <c r="F3379" s="29">
        <v>5152</v>
      </c>
      <c r="G3379" s="23" t="s">
        <v>144</v>
      </c>
      <c r="H3379" s="21">
        <f t="shared" si="392"/>
        <v>12992</v>
      </c>
      <c r="I3379" s="23">
        <f t="shared" si="393"/>
        <v>12993</v>
      </c>
      <c r="J3379" s="71" t="s">
        <v>420</v>
      </c>
      <c r="K3379" s="70">
        <f t="shared" si="394"/>
        <v>1513</v>
      </c>
      <c r="L3379" s="34" t="s">
        <v>104</v>
      </c>
      <c r="M3379" s="34" t="s">
        <v>51</v>
      </c>
      <c r="N3379" s="34" t="s">
        <v>79</v>
      </c>
    </row>
    <row r="3380" spans="1:14" ht="15" hidden="1" customHeight="1" outlineLevel="2" x14ac:dyDescent="0.25">
      <c r="A3380" s="34"/>
      <c r="B3380" s="33" t="str">
        <f t="shared" si="389"/>
        <v>Max kW Demand - Circuit 58</v>
      </c>
      <c r="C3380" s="34">
        <f t="shared" si="395"/>
        <v>58</v>
      </c>
      <c r="D3380" s="28">
        <f t="shared" si="396"/>
        <v>7073</v>
      </c>
      <c r="E3380" s="27"/>
      <c r="F3380" s="29">
        <v>5153</v>
      </c>
      <c r="G3380" s="23" t="s">
        <v>144</v>
      </c>
      <c r="H3380" s="21">
        <f t="shared" si="392"/>
        <v>12994</v>
      </c>
      <c r="I3380" s="23">
        <f t="shared" si="393"/>
        <v>12995</v>
      </c>
      <c r="J3380" s="71" t="s">
        <v>420</v>
      </c>
      <c r="K3380" s="70">
        <f t="shared" si="394"/>
        <v>1514</v>
      </c>
      <c r="L3380" s="34" t="s">
        <v>104</v>
      </c>
      <c r="M3380" s="34" t="s">
        <v>51</v>
      </c>
      <c r="N3380" s="34" t="s">
        <v>79</v>
      </c>
    </row>
    <row r="3381" spans="1:14" ht="15" hidden="1" customHeight="1" outlineLevel="2" x14ac:dyDescent="0.25">
      <c r="A3381" s="34"/>
      <c r="B3381" s="33" t="str">
        <f t="shared" si="389"/>
        <v>Max kW Demand - Circuit 59</v>
      </c>
      <c r="C3381" s="34">
        <f t="shared" si="395"/>
        <v>59</v>
      </c>
      <c r="D3381" s="28">
        <f t="shared" si="396"/>
        <v>7074</v>
      </c>
      <c r="E3381" s="27"/>
      <c r="F3381" s="29">
        <v>5154</v>
      </c>
      <c r="G3381" s="23" t="s">
        <v>144</v>
      </c>
      <c r="H3381" s="21">
        <f t="shared" si="392"/>
        <v>12996</v>
      </c>
      <c r="I3381" s="23">
        <f t="shared" si="393"/>
        <v>12997</v>
      </c>
      <c r="J3381" s="71" t="s">
        <v>420</v>
      </c>
      <c r="K3381" s="70">
        <f t="shared" si="394"/>
        <v>1515</v>
      </c>
      <c r="L3381" s="34" t="s">
        <v>104</v>
      </c>
      <c r="M3381" s="34" t="s">
        <v>51</v>
      </c>
      <c r="N3381" s="34" t="s">
        <v>79</v>
      </c>
    </row>
    <row r="3382" spans="1:14" ht="15" hidden="1" customHeight="1" outlineLevel="2" x14ac:dyDescent="0.25">
      <c r="A3382" s="34"/>
      <c r="B3382" s="33" t="str">
        <f t="shared" si="389"/>
        <v>Max kW Demand - Circuit 60</v>
      </c>
      <c r="C3382" s="34">
        <f t="shared" si="395"/>
        <v>60</v>
      </c>
      <c r="D3382" s="28">
        <f t="shared" si="396"/>
        <v>7075</v>
      </c>
      <c r="E3382" s="27"/>
      <c r="F3382" s="29">
        <v>5155</v>
      </c>
      <c r="G3382" s="23" t="s">
        <v>144</v>
      </c>
      <c r="H3382" s="21">
        <f t="shared" si="392"/>
        <v>12998</v>
      </c>
      <c r="I3382" s="23">
        <f t="shared" si="393"/>
        <v>12999</v>
      </c>
      <c r="J3382" s="71" t="s">
        <v>420</v>
      </c>
      <c r="K3382" s="70">
        <f t="shared" si="394"/>
        <v>1516</v>
      </c>
      <c r="L3382" s="34" t="s">
        <v>104</v>
      </c>
      <c r="M3382" s="34" t="s">
        <v>51</v>
      </c>
      <c r="N3382" s="34" t="s">
        <v>79</v>
      </c>
    </row>
    <row r="3383" spans="1:14" ht="15" hidden="1" customHeight="1" outlineLevel="2" x14ac:dyDescent="0.25">
      <c r="A3383" s="34"/>
      <c r="B3383" s="33" t="str">
        <f t="shared" si="389"/>
        <v>Max kW Demand - Circuit 61</v>
      </c>
      <c r="C3383" s="34">
        <f t="shared" si="395"/>
        <v>61</v>
      </c>
      <c r="D3383" s="28">
        <f t="shared" si="396"/>
        <v>7076</v>
      </c>
      <c r="E3383" s="27"/>
      <c r="F3383" s="29">
        <v>5156</v>
      </c>
      <c r="G3383" s="23" t="s">
        <v>144</v>
      </c>
      <c r="H3383" s="21">
        <f t="shared" si="392"/>
        <v>13000</v>
      </c>
      <c r="I3383" s="23">
        <f t="shared" si="393"/>
        <v>13001</v>
      </c>
      <c r="J3383" s="71" t="s">
        <v>420</v>
      </c>
      <c r="K3383" s="70">
        <f t="shared" si="394"/>
        <v>1517</v>
      </c>
      <c r="L3383" s="34" t="s">
        <v>104</v>
      </c>
      <c r="M3383" s="34" t="s">
        <v>51</v>
      </c>
      <c r="N3383" s="34" t="s">
        <v>79</v>
      </c>
    </row>
    <row r="3384" spans="1:14" ht="15" hidden="1" customHeight="1" outlineLevel="2" x14ac:dyDescent="0.25">
      <c r="A3384" s="34"/>
      <c r="B3384" s="33" t="str">
        <f t="shared" si="389"/>
        <v>Max kW Demand - Circuit 62</v>
      </c>
      <c r="C3384" s="34">
        <f t="shared" si="395"/>
        <v>62</v>
      </c>
      <c r="D3384" s="28">
        <f t="shared" si="396"/>
        <v>7077</v>
      </c>
      <c r="E3384" s="27"/>
      <c r="F3384" s="29">
        <v>5157</v>
      </c>
      <c r="G3384" s="23" t="s">
        <v>144</v>
      </c>
      <c r="H3384" s="21">
        <f t="shared" si="392"/>
        <v>13002</v>
      </c>
      <c r="I3384" s="23">
        <f t="shared" si="393"/>
        <v>13003</v>
      </c>
      <c r="J3384" s="71" t="s">
        <v>420</v>
      </c>
      <c r="K3384" s="70">
        <f t="shared" si="394"/>
        <v>1518</v>
      </c>
      <c r="L3384" s="34" t="s">
        <v>104</v>
      </c>
      <c r="M3384" s="34" t="s">
        <v>51</v>
      </c>
      <c r="N3384" s="34" t="s">
        <v>79</v>
      </c>
    </row>
    <row r="3385" spans="1:14" ht="15" hidden="1" customHeight="1" outlineLevel="2" x14ac:dyDescent="0.25">
      <c r="A3385" s="34"/>
      <c r="B3385" s="33" t="str">
        <f t="shared" si="389"/>
        <v>Max kW Demand - Circuit 63</v>
      </c>
      <c r="C3385" s="34">
        <f t="shared" si="395"/>
        <v>63</v>
      </c>
      <c r="D3385" s="28">
        <f t="shared" si="396"/>
        <v>7078</v>
      </c>
      <c r="E3385" s="27"/>
      <c r="F3385" s="29">
        <v>5158</v>
      </c>
      <c r="G3385" s="23" t="s">
        <v>144</v>
      </c>
      <c r="H3385" s="21">
        <f t="shared" si="392"/>
        <v>13004</v>
      </c>
      <c r="I3385" s="23">
        <f t="shared" si="393"/>
        <v>13005</v>
      </c>
      <c r="J3385" s="71" t="s">
        <v>420</v>
      </c>
      <c r="K3385" s="70">
        <f t="shared" si="394"/>
        <v>1519</v>
      </c>
      <c r="L3385" s="34" t="s">
        <v>104</v>
      </c>
      <c r="M3385" s="34" t="s">
        <v>51</v>
      </c>
      <c r="N3385" s="34" t="s">
        <v>79</v>
      </c>
    </row>
    <row r="3386" spans="1:14" ht="15" hidden="1" customHeight="1" outlineLevel="2" x14ac:dyDescent="0.25">
      <c r="A3386" s="34"/>
      <c r="B3386" s="33" t="str">
        <f t="shared" si="389"/>
        <v>Max kW Demand - Circuit 64</v>
      </c>
      <c r="C3386" s="34">
        <f t="shared" si="395"/>
        <v>64</v>
      </c>
      <c r="D3386" s="28">
        <f t="shared" si="396"/>
        <v>7079</v>
      </c>
      <c r="E3386" s="27"/>
      <c r="F3386" s="29">
        <v>5159</v>
      </c>
      <c r="G3386" s="23" t="s">
        <v>144</v>
      </c>
      <c r="H3386" s="21">
        <f t="shared" si="392"/>
        <v>13006</v>
      </c>
      <c r="I3386" s="23">
        <f t="shared" si="393"/>
        <v>13007</v>
      </c>
      <c r="J3386" s="71" t="s">
        <v>420</v>
      </c>
      <c r="K3386" s="70">
        <f t="shared" si="394"/>
        <v>1520</v>
      </c>
      <c r="L3386" s="34" t="s">
        <v>104</v>
      </c>
      <c r="M3386" s="34" t="s">
        <v>51</v>
      </c>
      <c r="N3386" s="34" t="s">
        <v>79</v>
      </c>
    </row>
    <row r="3387" spans="1:14" ht="15" hidden="1" customHeight="1" outlineLevel="2" x14ac:dyDescent="0.25">
      <c r="A3387" s="34"/>
      <c r="B3387" s="33" t="str">
        <f t="shared" si="389"/>
        <v>Max kW Demand - Circuit 65</v>
      </c>
      <c r="C3387" s="34">
        <f t="shared" si="395"/>
        <v>65</v>
      </c>
      <c r="D3387" s="28">
        <f t="shared" si="396"/>
        <v>7080</v>
      </c>
      <c r="E3387" s="27"/>
      <c r="F3387" s="29">
        <v>5160</v>
      </c>
      <c r="G3387" s="23" t="s">
        <v>144</v>
      </c>
      <c r="H3387" s="21">
        <f t="shared" si="392"/>
        <v>13008</v>
      </c>
      <c r="I3387" s="23">
        <f t="shared" si="393"/>
        <v>13009</v>
      </c>
      <c r="J3387" s="71" t="s">
        <v>420</v>
      </c>
      <c r="K3387" s="70">
        <f t="shared" si="394"/>
        <v>1521</v>
      </c>
      <c r="L3387" s="34" t="s">
        <v>104</v>
      </c>
      <c r="M3387" s="34" t="s">
        <v>51</v>
      </c>
      <c r="N3387" s="34" t="s">
        <v>79</v>
      </c>
    </row>
    <row r="3388" spans="1:14" ht="15" hidden="1" customHeight="1" outlineLevel="2" x14ac:dyDescent="0.25">
      <c r="A3388" s="34"/>
      <c r="B3388" s="33" t="str">
        <f t="shared" ref="B3388:B3418" si="397">CONCATENATE("Max kW Demand - Circuit ",C3388)</f>
        <v>Max kW Demand - Circuit 66</v>
      </c>
      <c r="C3388" s="34">
        <f t="shared" ref="C3388:C3418" si="398">C3387+1</f>
        <v>66</v>
      </c>
      <c r="D3388" s="28">
        <f t="shared" ref="D3388:D3418" si="399">D3387+1</f>
        <v>7081</v>
      </c>
      <c r="E3388" s="27"/>
      <c r="F3388" s="29">
        <v>5161</v>
      </c>
      <c r="G3388" s="23" t="s">
        <v>144</v>
      </c>
      <c r="H3388" s="21">
        <f t="shared" si="392"/>
        <v>13010</v>
      </c>
      <c r="I3388" s="23">
        <f t="shared" si="393"/>
        <v>13011</v>
      </c>
      <c r="J3388" s="71" t="s">
        <v>420</v>
      </c>
      <c r="K3388" s="70">
        <f t="shared" si="394"/>
        <v>1522</v>
      </c>
      <c r="L3388" s="34" t="s">
        <v>104</v>
      </c>
      <c r="M3388" s="34" t="s">
        <v>51</v>
      </c>
      <c r="N3388" s="34" t="s">
        <v>79</v>
      </c>
    </row>
    <row r="3389" spans="1:14" ht="15" hidden="1" customHeight="1" outlineLevel="2" x14ac:dyDescent="0.25">
      <c r="A3389" s="34"/>
      <c r="B3389" s="33" t="str">
        <f t="shared" si="397"/>
        <v>Max kW Demand - Circuit 67</v>
      </c>
      <c r="C3389" s="34">
        <f t="shared" si="398"/>
        <v>67</v>
      </c>
      <c r="D3389" s="28">
        <f t="shared" si="399"/>
        <v>7082</v>
      </c>
      <c r="E3389" s="27"/>
      <c r="F3389" s="29">
        <v>5162</v>
      </c>
      <c r="G3389" s="23" t="s">
        <v>144</v>
      </c>
      <c r="H3389" s="21">
        <f t="shared" ref="H3389:H3418" si="400">I3388+1</f>
        <v>13012</v>
      </c>
      <c r="I3389" s="23">
        <f t="shared" ref="I3389:I3418" si="401">+H3389+1</f>
        <v>13013</v>
      </c>
      <c r="J3389" s="71" t="s">
        <v>420</v>
      </c>
      <c r="K3389" s="70">
        <f t="shared" ref="K3389:K3418" si="402">K3388+1</f>
        <v>1523</v>
      </c>
      <c r="L3389" s="34" t="s">
        <v>104</v>
      </c>
      <c r="M3389" s="34" t="s">
        <v>51</v>
      </c>
      <c r="N3389" s="34" t="s">
        <v>79</v>
      </c>
    </row>
    <row r="3390" spans="1:14" ht="15" hidden="1" customHeight="1" outlineLevel="2" x14ac:dyDescent="0.25">
      <c r="A3390" s="34"/>
      <c r="B3390" s="33" t="str">
        <f t="shared" si="397"/>
        <v>Max kW Demand - Circuit 68</v>
      </c>
      <c r="C3390" s="34">
        <f t="shared" si="398"/>
        <v>68</v>
      </c>
      <c r="D3390" s="28">
        <f t="shared" si="399"/>
        <v>7083</v>
      </c>
      <c r="E3390" s="27"/>
      <c r="F3390" s="29">
        <v>5163</v>
      </c>
      <c r="G3390" s="23" t="s">
        <v>144</v>
      </c>
      <c r="H3390" s="21">
        <f t="shared" si="400"/>
        <v>13014</v>
      </c>
      <c r="I3390" s="23">
        <f t="shared" si="401"/>
        <v>13015</v>
      </c>
      <c r="J3390" s="71" t="s">
        <v>420</v>
      </c>
      <c r="K3390" s="70">
        <f t="shared" si="402"/>
        <v>1524</v>
      </c>
      <c r="L3390" s="34" t="s">
        <v>104</v>
      </c>
      <c r="M3390" s="34" t="s">
        <v>51</v>
      </c>
      <c r="N3390" s="34" t="s">
        <v>79</v>
      </c>
    </row>
    <row r="3391" spans="1:14" ht="15" hidden="1" customHeight="1" outlineLevel="2" x14ac:dyDescent="0.25">
      <c r="A3391" s="34"/>
      <c r="B3391" s="33" t="str">
        <f t="shared" si="397"/>
        <v>Max kW Demand - Circuit 69</v>
      </c>
      <c r="C3391" s="34">
        <f t="shared" si="398"/>
        <v>69</v>
      </c>
      <c r="D3391" s="28">
        <f t="shared" si="399"/>
        <v>7084</v>
      </c>
      <c r="E3391" s="27"/>
      <c r="F3391" s="29">
        <v>5164</v>
      </c>
      <c r="G3391" s="23" t="s">
        <v>144</v>
      </c>
      <c r="H3391" s="21">
        <f t="shared" si="400"/>
        <v>13016</v>
      </c>
      <c r="I3391" s="23">
        <f t="shared" si="401"/>
        <v>13017</v>
      </c>
      <c r="J3391" s="71" t="s">
        <v>420</v>
      </c>
      <c r="K3391" s="70">
        <f t="shared" si="402"/>
        <v>1525</v>
      </c>
      <c r="L3391" s="34" t="s">
        <v>104</v>
      </c>
      <c r="M3391" s="34" t="s">
        <v>51</v>
      </c>
      <c r="N3391" s="34" t="s">
        <v>79</v>
      </c>
    </row>
    <row r="3392" spans="1:14" ht="15" hidden="1" customHeight="1" outlineLevel="2" x14ac:dyDescent="0.25">
      <c r="A3392" s="34"/>
      <c r="B3392" s="33" t="str">
        <f t="shared" si="397"/>
        <v>Max kW Demand - Circuit 70</v>
      </c>
      <c r="C3392" s="34">
        <f t="shared" si="398"/>
        <v>70</v>
      </c>
      <c r="D3392" s="28">
        <f t="shared" si="399"/>
        <v>7085</v>
      </c>
      <c r="E3392" s="27"/>
      <c r="F3392" s="29">
        <v>5165</v>
      </c>
      <c r="G3392" s="23" t="s">
        <v>144</v>
      </c>
      <c r="H3392" s="21">
        <f t="shared" si="400"/>
        <v>13018</v>
      </c>
      <c r="I3392" s="23">
        <f t="shared" si="401"/>
        <v>13019</v>
      </c>
      <c r="J3392" s="71" t="s">
        <v>420</v>
      </c>
      <c r="K3392" s="70">
        <f t="shared" si="402"/>
        <v>1526</v>
      </c>
      <c r="L3392" s="34" t="s">
        <v>104</v>
      </c>
      <c r="M3392" s="34" t="s">
        <v>51</v>
      </c>
      <c r="N3392" s="34" t="s">
        <v>79</v>
      </c>
    </row>
    <row r="3393" spans="1:14" ht="15" hidden="1" customHeight="1" outlineLevel="2" x14ac:dyDescent="0.25">
      <c r="A3393" s="34"/>
      <c r="B3393" s="33" t="str">
        <f t="shared" si="397"/>
        <v>Max kW Demand - Circuit 71</v>
      </c>
      <c r="C3393" s="34">
        <f t="shared" si="398"/>
        <v>71</v>
      </c>
      <c r="D3393" s="28">
        <f t="shared" si="399"/>
        <v>7086</v>
      </c>
      <c r="E3393" s="27"/>
      <c r="F3393" s="29">
        <v>5166</v>
      </c>
      <c r="G3393" s="23" t="s">
        <v>144</v>
      </c>
      <c r="H3393" s="21">
        <f t="shared" si="400"/>
        <v>13020</v>
      </c>
      <c r="I3393" s="23">
        <f t="shared" si="401"/>
        <v>13021</v>
      </c>
      <c r="J3393" s="71" t="s">
        <v>420</v>
      </c>
      <c r="K3393" s="70">
        <f t="shared" si="402"/>
        <v>1527</v>
      </c>
      <c r="L3393" s="34" t="s">
        <v>104</v>
      </c>
      <c r="M3393" s="34" t="s">
        <v>51</v>
      </c>
      <c r="N3393" s="34" t="s">
        <v>79</v>
      </c>
    </row>
    <row r="3394" spans="1:14" ht="15" hidden="1" customHeight="1" outlineLevel="2" x14ac:dyDescent="0.25">
      <c r="A3394" s="34"/>
      <c r="B3394" s="33" t="str">
        <f t="shared" si="397"/>
        <v>Max kW Demand - Circuit 72</v>
      </c>
      <c r="C3394" s="34">
        <f t="shared" si="398"/>
        <v>72</v>
      </c>
      <c r="D3394" s="28">
        <f t="shared" si="399"/>
        <v>7087</v>
      </c>
      <c r="E3394" s="27"/>
      <c r="F3394" s="29">
        <v>5167</v>
      </c>
      <c r="G3394" s="23" t="s">
        <v>144</v>
      </c>
      <c r="H3394" s="21">
        <f t="shared" si="400"/>
        <v>13022</v>
      </c>
      <c r="I3394" s="23">
        <f t="shared" si="401"/>
        <v>13023</v>
      </c>
      <c r="J3394" s="71" t="s">
        <v>420</v>
      </c>
      <c r="K3394" s="70">
        <f t="shared" si="402"/>
        <v>1528</v>
      </c>
      <c r="L3394" s="34" t="s">
        <v>104</v>
      </c>
      <c r="M3394" s="34" t="s">
        <v>51</v>
      </c>
      <c r="N3394" s="34" t="s">
        <v>79</v>
      </c>
    </row>
    <row r="3395" spans="1:14" ht="15" hidden="1" customHeight="1" outlineLevel="2" x14ac:dyDescent="0.25">
      <c r="A3395" s="34"/>
      <c r="B3395" s="33" t="str">
        <f t="shared" si="397"/>
        <v>Max kW Demand - Circuit 73</v>
      </c>
      <c r="C3395" s="34">
        <f t="shared" si="398"/>
        <v>73</v>
      </c>
      <c r="D3395" s="28">
        <f t="shared" si="399"/>
        <v>7088</v>
      </c>
      <c r="E3395" s="27"/>
      <c r="F3395" s="29">
        <v>5168</v>
      </c>
      <c r="G3395" s="23" t="s">
        <v>144</v>
      </c>
      <c r="H3395" s="21">
        <f t="shared" si="400"/>
        <v>13024</v>
      </c>
      <c r="I3395" s="23">
        <f t="shared" si="401"/>
        <v>13025</v>
      </c>
      <c r="J3395" s="71" t="s">
        <v>420</v>
      </c>
      <c r="K3395" s="70">
        <f t="shared" si="402"/>
        <v>1529</v>
      </c>
      <c r="L3395" s="34" t="s">
        <v>104</v>
      </c>
      <c r="M3395" s="34" t="s">
        <v>51</v>
      </c>
      <c r="N3395" s="34" t="s">
        <v>79</v>
      </c>
    </row>
    <row r="3396" spans="1:14" ht="15" hidden="1" customHeight="1" outlineLevel="2" x14ac:dyDescent="0.25">
      <c r="A3396" s="34"/>
      <c r="B3396" s="33" t="str">
        <f t="shared" si="397"/>
        <v>Max kW Demand - Circuit 74</v>
      </c>
      <c r="C3396" s="34">
        <f t="shared" si="398"/>
        <v>74</v>
      </c>
      <c r="D3396" s="28">
        <f t="shared" si="399"/>
        <v>7089</v>
      </c>
      <c r="E3396" s="27"/>
      <c r="F3396" s="29">
        <v>5169</v>
      </c>
      <c r="G3396" s="23" t="s">
        <v>144</v>
      </c>
      <c r="H3396" s="21">
        <f t="shared" si="400"/>
        <v>13026</v>
      </c>
      <c r="I3396" s="23">
        <f t="shared" si="401"/>
        <v>13027</v>
      </c>
      <c r="J3396" s="71" t="s">
        <v>420</v>
      </c>
      <c r="K3396" s="70">
        <f t="shared" si="402"/>
        <v>1530</v>
      </c>
      <c r="L3396" s="34" t="s">
        <v>104</v>
      </c>
      <c r="M3396" s="34" t="s">
        <v>51</v>
      </c>
      <c r="N3396" s="34" t="s">
        <v>79</v>
      </c>
    </row>
    <row r="3397" spans="1:14" ht="15" hidden="1" customHeight="1" outlineLevel="2" x14ac:dyDescent="0.25">
      <c r="A3397" s="34"/>
      <c r="B3397" s="33" t="str">
        <f t="shared" si="397"/>
        <v>Max kW Demand - Circuit 75</v>
      </c>
      <c r="C3397" s="34">
        <f t="shared" si="398"/>
        <v>75</v>
      </c>
      <c r="D3397" s="28">
        <f t="shared" si="399"/>
        <v>7090</v>
      </c>
      <c r="E3397" s="27"/>
      <c r="F3397" s="29">
        <v>5170</v>
      </c>
      <c r="G3397" s="23" t="s">
        <v>144</v>
      </c>
      <c r="H3397" s="21">
        <f t="shared" si="400"/>
        <v>13028</v>
      </c>
      <c r="I3397" s="23">
        <f t="shared" si="401"/>
        <v>13029</v>
      </c>
      <c r="J3397" s="71" t="s">
        <v>420</v>
      </c>
      <c r="K3397" s="70">
        <f t="shared" si="402"/>
        <v>1531</v>
      </c>
      <c r="L3397" s="34" t="s">
        <v>104</v>
      </c>
      <c r="M3397" s="34" t="s">
        <v>51</v>
      </c>
      <c r="N3397" s="34" t="s">
        <v>79</v>
      </c>
    </row>
    <row r="3398" spans="1:14" ht="15" hidden="1" customHeight="1" outlineLevel="2" x14ac:dyDescent="0.25">
      <c r="A3398" s="34"/>
      <c r="B3398" s="33" t="str">
        <f t="shared" si="397"/>
        <v>Max kW Demand - Circuit 76</v>
      </c>
      <c r="C3398" s="34">
        <f t="shared" si="398"/>
        <v>76</v>
      </c>
      <c r="D3398" s="28">
        <f t="shared" si="399"/>
        <v>7091</v>
      </c>
      <c r="E3398" s="27"/>
      <c r="F3398" s="29">
        <v>5171</v>
      </c>
      <c r="G3398" s="23" t="s">
        <v>144</v>
      </c>
      <c r="H3398" s="21">
        <f t="shared" si="400"/>
        <v>13030</v>
      </c>
      <c r="I3398" s="23">
        <f t="shared" si="401"/>
        <v>13031</v>
      </c>
      <c r="J3398" s="71" t="s">
        <v>420</v>
      </c>
      <c r="K3398" s="70">
        <f t="shared" si="402"/>
        <v>1532</v>
      </c>
      <c r="L3398" s="34" t="s">
        <v>104</v>
      </c>
      <c r="M3398" s="34" t="s">
        <v>51</v>
      </c>
      <c r="N3398" s="34" t="s">
        <v>79</v>
      </c>
    </row>
    <row r="3399" spans="1:14" ht="15" hidden="1" customHeight="1" outlineLevel="2" x14ac:dyDescent="0.25">
      <c r="A3399" s="34"/>
      <c r="B3399" s="33" t="str">
        <f t="shared" si="397"/>
        <v>Max kW Demand - Circuit 77</v>
      </c>
      <c r="C3399" s="34">
        <f t="shared" si="398"/>
        <v>77</v>
      </c>
      <c r="D3399" s="28">
        <f t="shared" si="399"/>
        <v>7092</v>
      </c>
      <c r="E3399" s="27"/>
      <c r="F3399" s="29">
        <v>5172</v>
      </c>
      <c r="G3399" s="23" t="s">
        <v>144</v>
      </c>
      <c r="H3399" s="21">
        <f t="shared" si="400"/>
        <v>13032</v>
      </c>
      <c r="I3399" s="23">
        <f t="shared" si="401"/>
        <v>13033</v>
      </c>
      <c r="J3399" s="71" t="s">
        <v>420</v>
      </c>
      <c r="K3399" s="70">
        <f t="shared" si="402"/>
        <v>1533</v>
      </c>
      <c r="L3399" s="34" t="s">
        <v>104</v>
      </c>
      <c r="M3399" s="34" t="s">
        <v>51</v>
      </c>
      <c r="N3399" s="34" t="s">
        <v>79</v>
      </c>
    </row>
    <row r="3400" spans="1:14" ht="15" hidden="1" customHeight="1" outlineLevel="2" x14ac:dyDescent="0.25">
      <c r="A3400" s="34"/>
      <c r="B3400" s="33" t="str">
        <f t="shared" si="397"/>
        <v>Max kW Demand - Circuit 78</v>
      </c>
      <c r="C3400" s="34">
        <f t="shared" si="398"/>
        <v>78</v>
      </c>
      <c r="D3400" s="28">
        <f t="shared" si="399"/>
        <v>7093</v>
      </c>
      <c r="E3400" s="27"/>
      <c r="F3400" s="29">
        <v>5173</v>
      </c>
      <c r="G3400" s="23" t="s">
        <v>144</v>
      </c>
      <c r="H3400" s="21">
        <f t="shared" si="400"/>
        <v>13034</v>
      </c>
      <c r="I3400" s="23">
        <f t="shared" si="401"/>
        <v>13035</v>
      </c>
      <c r="J3400" s="71" t="s">
        <v>420</v>
      </c>
      <c r="K3400" s="70">
        <f t="shared" si="402"/>
        <v>1534</v>
      </c>
      <c r="L3400" s="34" t="s">
        <v>104</v>
      </c>
      <c r="M3400" s="34" t="s">
        <v>51</v>
      </c>
      <c r="N3400" s="34" t="s">
        <v>79</v>
      </c>
    </row>
    <row r="3401" spans="1:14" ht="15" hidden="1" customHeight="1" outlineLevel="2" x14ac:dyDescent="0.25">
      <c r="A3401" s="34"/>
      <c r="B3401" s="33" t="str">
        <f t="shared" si="397"/>
        <v>Max kW Demand - Circuit 79</v>
      </c>
      <c r="C3401" s="34">
        <f t="shared" si="398"/>
        <v>79</v>
      </c>
      <c r="D3401" s="28">
        <f t="shared" si="399"/>
        <v>7094</v>
      </c>
      <c r="E3401" s="27"/>
      <c r="F3401" s="29">
        <v>5174</v>
      </c>
      <c r="G3401" s="23" t="s">
        <v>144</v>
      </c>
      <c r="H3401" s="21">
        <f t="shared" si="400"/>
        <v>13036</v>
      </c>
      <c r="I3401" s="23">
        <f t="shared" si="401"/>
        <v>13037</v>
      </c>
      <c r="J3401" s="71" t="s">
        <v>420</v>
      </c>
      <c r="K3401" s="70">
        <f t="shared" si="402"/>
        <v>1535</v>
      </c>
      <c r="L3401" s="34" t="s">
        <v>104</v>
      </c>
      <c r="M3401" s="34" t="s">
        <v>51</v>
      </c>
      <c r="N3401" s="34" t="s">
        <v>79</v>
      </c>
    </row>
    <row r="3402" spans="1:14" ht="15" hidden="1" customHeight="1" outlineLevel="2" x14ac:dyDescent="0.25">
      <c r="A3402" s="34"/>
      <c r="B3402" s="33" t="str">
        <f t="shared" si="397"/>
        <v>Max kW Demand - Circuit 80</v>
      </c>
      <c r="C3402" s="34">
        <f t="shared" si="398"/>
        <v>80</v>
      </c>
      <c r="D3402" s="28">
        <f t="shared" si="399"/>
        <v>7095</v>
      </c>
      <c r="E3402" s="27"/>
      <c r="F3402" s="29">
        <v>5175</v>
      </c>
      <c r="G3402" s="23" t="s">
        <v>144</v>
      </c>
      <c r="H3402" s="21">
        <f t="shared" si="400"/>
        <v>13038</v>
      </c>
      <c r="I3402" s="23">
        <f t="shared" si="401"/>
        <v>13039</v>
      </c>
      <c r="J3402" s="71" t="s">
        <v>420</v>
      </c>
      <c r="K3402" s="70">
        <f t="shared" si="402"/>
        <v>1536</v>
      </c>
      <c r="L3402" s="34" t="s">
        <v>104</v>
      </c>
      <c r="M3402" s="34" t="s">
        <v>51</v>
      </c>
      <c r="N3402" s="34" t="s">
        <v>79</v>
      </c>
    </row>
    <row r="3403" spans="1:14" ht="15" hidden="1" customHeight="1" outlineLevel="2" x14ac:dyDescent="0.25">
      <c r="A3403" s="34"/>
      <c r="B3403" s="33" t="str">
        <f t="shared" si="397"/>
        <v>Max kW Demand - Circuit 81</v>
      </c>
      <c r="C3403" s="34">
        <f t="shared" si="398"/>
        <v>81</v>
      </c>
      <c r="D3403" s="28">
        <f t="shared" si="399"/>
        <v>7096</v>
      </c>
      <c r="E3403" s="27"/>
      <c r="F3403" s="29">
        <v>5176</v>
      </c>
      <c r="G3403" s="23" t="s">
        <v>144</v>
      </c>
      <c r="H3403" s="21">
        <f t="shared" si="400"/>
        <v>13040</v>
      </c>
      <c r="I3403" s="23">
        <f t="shared" si="401"/>
        <v>13041</v>
      </c>
      <c r="J3403" s="71" t="s">
        <v>420</v>
      </c>
      <c r="K3403" s="70">
        <f t="shared" si="402"/>
        <v>1537</v>
      </c>
      <c r="L3403" s="34" t="s">
        <v>104</v>
      </c>
      <c r="M3403" s="34" t="s">
        <v>51</v>
      </c>
      <c r="N3403" s="34" t="s">
        <v>79</v>
      </c>
    </row>
    <row r="3404" spans="1:14" ht="15" hidden="1" customHeight="1" outlineLevel="2" x14ac:dyDescent="0.25">
      <c r="A3404" s="34"/>
      <c r="B3404" s="33" t="str">
        <f t="shared" si="397"/>
        <v>Max kW Demand - Circuit 82</v>
      </c>
      <c r="C3404" s="34">
        <f t="shared" si="398"/>
        <v>82</v>
      </c>
      <c r="D3404" s="28">
        <f t="shared" si="399"/>
        <v>7097</v>
      </c>
      <c r="E3404" s="27"/>
      <c r="F3404" s="29">
        <v>5177</v>
      </c>
      <c r="G3404" s="23" t="s">
        <v>144</v>
      </c>
      <c r="H3404" s="21">
        <f t="shared" si="400"/>
        <v>13042</v>
      </c>
      <c r="I3404" s="23">
        <f t="shared" si="401"/>
        <v>13043</v>
      </c>
      <c r="J3404" s="71" t="s">
        <v>420</v>
      </c>
      <c r="K3404" s="70">
        <f t="shared" si="402"/>
        <v>1538</v>
      </c>
      <c r="L3404" s="34" t="s">
        <v>104</v>
      </c>
      <c r="M3404" s="34" t="s">
        <v>51</v>
      </c>
      <c r="N3404" s="34" t="s">
        <v>79</v>
      </c>
    </row>
    <row r="3405" spans="1:14" ht="15" hidden="1" customHeight="1" outlineLevel="2" x14ac:dyDescent="0.25">
      <c r="A3405" s="34"/>
      <c r="B3405" s="33" t="str">
        <f t="shared" si="397"/>
        <v>Max kW Demand - Circuit 83</v>
      </c>
      <c r="C3405" s="34">
        <f t="shared" si="398"/>
        <v>83</v>
      </c>
      <c r="D3405" s="28">
        <f t="shared" si="399"/>
        <v>7098</v>
      </c>
      <c r="E3405" s="27"/>
      <c r="F3405" s="29">
        <v>5178</v>
      </c>
      <c r="G3405" s="23" t="s">
        <v>144</v>
      </c>
      <c r="H3405" s="21">
        <f t="shared" si="400"/>
        <v>13044</v>
      </c>
      <c r="I3405" s="23">
        <f t="shared" si="401"/>
        <v>13045</v>
      </c>
      <c r="J3405" s="71" t="s">
        <v>420</v>
      </c>
      <c r="K3405" s="70">
        <f t="shared" si="402"/>
        <v>1539</v>
      </c>
      <c r="L3405" s="34" t="s">
        <v>104</v>
      </c>
      <c r="M3405" s="34" t="s">
        <v>51</v>
      </c>
      <c r="N3405" s="34" t="s">
        <v>79</v>
      </c>
    </row>
    <row r="3406" spans="1:14" ht="15" hidden="1" customHeight="1" outlineLevel="2" x14ac:dyDescent="0.25">
      <c r="A3406" s="34"/>
      <c r="B3406" s="33" t="str">
        <f t="shared" si="397"/>
        <v>Max kW Demand - Circuit 84</v>
      </c>
      <c r="C3406" s="34">
        <f t="shared" si="398"/>
        <v>84</v>
      </c>
      <c r="D3406" s="28">
        <f t="shared" si="399"/>
        <v>7099</v>
      </c>
      <c r="E3406" s="27"/>
      <c r="F3406" s="29">
        <v>5179</v>
      </c>
      <c r="G3406" s="23" t="s">
        <v>144</v>
      </c>
      <c r="H3406" s="21">
        <f t="shared" si="400"/>
        <v>13046</v>
      </c>
      <c r="I3406" s="23">
        <f t="shared" si="401"/>
        <v>13047</v>
      </c>
      <c r="J3406" s="71" t="s">
        <v>420</v>
      </c>
      <c r="K3406" s="70">
        <f t="shared" si="402"/>
        <v>1540</v>
      </c>
      <c r="L3406" s="34" t="s">
        <v>104</v>
      </c>
      <c r="M3406" s="34" t="s">
        <v>51</v>
      </c>
      <c r="N3406" s="34" t="s">
        <v>79</v>
      </c>
    </row>
    <row r="3407" spans="1:14" ht="15" hidden="1" customHeight="1" outlineLevel="2" x14ac:dyDescent="0.25">
      <c r="A3407" s="34"/>
      <c r="B3407" s="33" t="str">
        <f t="shared" si="397"/>
        <v>Max kW Demand - Circuit 85</v>
      </c>
      <c r="C3407" s="34">
        <f t="shared" si="398"/>
        <v>85</v>
      </c>
      <c r="D3407" s="28">
        <f t="shared" si="399"/>
        <v>7100</v>
      </c>
      <c r="E3407" s="27"/>
      <c r="F3407" s="29">
        <v>5180</v>
      </c>
      <c r="G3407" s="23" t="s">
        <v>144</v>
      </c>
      <c r="H3407" s="21">
        <f t="shared" si="400"/>
        <v>13048</v>
      </c>
      <c r="I3407" s="23">
        <f t="shared" si="401"/>
        <v>13049</v>
      </c>
      <c r="J3407" s="71" t="s">
        <v>420</v>
      </c>
      <c r="K3407" s="70">
        <f t="shared" si="402"/>
        <v>1541</v>
      </c>
      <c r="L3407" s="34" t="s">
        <v>104</v>
      </c>
      <c r="M3407" s="34" t="s">
        <v>51</v>
      </c>
      <c r="N3407" s="34" t="s">
        <v>79</v>
      </c>
    </row>
    <row r="3408" spans="1:14" ht="15" hidden="1" customHeight="1" outlineLevel="2" x14ac:dyDescent="0.25">
      <c r="A3408" s="34"/>
      <c r="B3408" s="33" t="str">
        <f t="shared" si="397"/>
        <v>Max kW Demand - Circuit 86</v>
      </c>
      <c r="C3408" s="34">
        <f t="shared" si="398"/>
        <v>86</v>
      </c>
      <c r="D3408" s="28">
        <f t="shared" si="399"/>
        <v>7101</v>
      </c>
      <c r="E3408" s="27"/>
      <c r="F3408" s="29">
        <v>5181</v>
      </c>
      <c r="G3408" s="23" t="s">
        <v>144</v>
      </c>
      <c r="H3408" s="21">
        <f t="shared" si="400"/>
        <v>13050</v>
      </c>
      <c r="I3408" s="23">
        <f t="shared" si="401"/>
        <v>13051</v>
      </c>
      <c r="J3408" s="71" t="s">
        <v>420</v>
      </c>
      <c r="K3408" s="70">
        <f t="shared" si="402"/>
        <v>1542</v>
      </c>
      <c r="L3408" s="34" t="s">
        <v>104</v>
      </c>
      <c r="M3408" s="34" t="s">
        <v>51</v>
      </c>
      <c r="N3408" s="34" t="s">
        <v>79</v>
      </c>
    </row>
    <row r="3409" spans="1:16" ht="15" hidden="1" customHeight="1" outlineLevel="2" x14ac:dyDescent="0.25">
      <c r="A3409" s="34"/>
      <c r="B3409" s="33" t="str">
        <f t="shared" si="397"/>
        <v>Max kW Demand - Circuit 87</v>
      </c>
      <c r="C3409" s="34">
        <f t="shared" si="398"/>
        <v>87</v>
      </c>
      <c r="D3409" s="28">
        <f t="shared" si="399"/>
        <v>7102</v>
      </c>
      <c r="E3409" s="27"/>
      <c r="F3409" s="29">
        <v>5182</v>
      </c>
      <c r="G3409" s="23" t="s">
        <v>144</v>
      </c>
      <c r="H3409" s="21">
        <f t="shared" si="400"/>
        <v>13052</v>
      </c>
      <c r="I3409" s="23">
        <f t="shared" si="401"/>
        <v>13053</v>
      </c>
      <c r="J3409" s="71" t="s">
        <v>420</v>
      </c>
      <c r="K3409" s="70">
        <f t="shared" si="402"/>
        <v>1543</v>
      </c>
      <c r="L3409" s="34" t="s">
        <v>104</v>
      </c>
      <c r="M3409" s="34" t="s">
        <v>51</v>
      </c>
      <c r="N3409" s="34" t="s">
        <v>79</v>
      </c>
    </row>
    <row r="3410" spans="1:16" ht="15" hidden="1" customHeight="1" outlineLevel="2" x14ac:dyDescent="0.25">
      <c r="A3410" s="34"/>
      <c r="B3410" s="33" t="str">
        <f t="shared" si="397"/>
        <v>Max kW Demand - Circuit 88</v>
      </c>
      <c r="C3410" s="34">
        <f t="shared" si="398"/>
        <v>88</v>
      </c>
      <c r="D3410" s="28">
        <f t="shared" si="399"/>
        <v>7103</v>
      </c>
      <c r="E3410" s="27"/>
      <c r="F3410" s="29">
        <v>5183</v>
      </c>
      <c r="G3410" s="23" t="s">
        <v>144</v>
      </c>
      <c r="H3410" s="21">
        <f t="shared" si="400"/>
        <v>13054</v>
      </c>
      <c r="I3410" s="23">
        <f t="shared" si="401"/>
        <v>13055</v>
      </c>
      <c r="J3410" s="71" t="s">
        <v>420</v>
      </c>
      <c r="K3410" s="70">
        <f t="shared" si="402"/>
        <v>1544</v>
      </c>
      <c r="L3410" s="34" t="s">
        <v>104</v>
      </c>
      <c r="M3410" s="34" t="s">
        <v>51</v>
      </c>
      <c r="N3410" s="34" t="s">
        <v>79</v>
      </c>
    </row>
    <row r="3411" spans="1:16" ht="15" hidden="1" customHeight="1" outlineLevel="2" x14ac:dyDescent="0.25">
      <c r="A3411" s="34"/>
      <c r="B3411" s="33" t="str">
        <f t="shared" si="397"/>
        <v>Max kW Demand - Circuit 89</v>
      </c>
      <c r="C3411" s="34">
        <f t="shared" si="398"/>
        <v>89</v>
      </c>
      <c r="D3411" s="28">
        <f t="shared" si="399"/>
        <v>7104</v>
      </c>
      <c r="E3411" s="27"/>
      <c r="F3411" s="29">
        <v>5184</v>
      </c>
      <c r="G3411" s="23" t="s">
        <v>144</v>
      </c>
      <c r="H3411" s="21">
        <f t="shared" si="400"/>
        <v>13056</v>
      </c>
      <c r="I3411" s="23">
        <f t="shared" si="401"/>
        <v>13057</v>
      </c>
      <c r="J3411" s="71" t="s">
        <v>420</v>
      </c>
      <c r="K3411" s="70">
        <f t="shared" si="402"/>
        <v>1545</v>
      </c>
      <c r="L3411" s="34" t="s">
        <v>104</v>
      </c>
      <c r="M3411" s="34" t="s">
        <v>51</v>
      </c>
      <c r="N3411" s="34" t="s">
        <v>79</v>
      </c>
    </row>
    <row r="3412" spans="1:16" ht="15" hidden="1" customHeight="1" outlineLevel="2" x14ac:dyDescent="0.25">
      <c r="A3412" s="34"/>
      <c r="B3412" s="33" t="str">
        <f t="shared" si="397"/>
        <v>Max kW Demand - Circuit 90</v>
      </c>
      <c r="C3412" s="34">
        <f t="shared" si="398"/>
        <v>90</v>
      </c>
      <c r="D3412" s="28">
        <f t="shared" si="399"/>
        <v>7105</v>
      </c>
      <c r="E3412" s="27"/>
      <c r="F3412" s="29">
        <v>5185</v>
      </c>
      <c r="G3412" s="23" t="s">
        <v>144</v>
      </c>
      <c r="H3412" s="21">
        <f t="shared" si="400"/>
        <v>13058</v>
      </c>
      <c r="I3412" s="23">
        <f t="shared" si="401"/>
        <v>13059</v>
      </c>
      <c r="J3412" s="71" t="s">
        <v>420</v>
      </c>
      <c r="K3412" s="70">
        <f t="shared" si="402"/>
        <v>1546</v>
      </c>
      <c r="L3412" s="34" t="s">
        <v>104</v>
      </c>
      <c r="M3412" s="34" t="s">
        <v>51</v>
      </c>
      <c r="N3412" s="34" t="s">
        <v>79</v>
      </c>
    </row>
    <row r="3413" spans="1:16" ht="15" hidden="1" customHeight="1" outlineLevel="2" x14ac:dyDescent="0.25">
      <c r="A3413" s="34"/>
      <c r="B3413" s="33" t="str">
        <f t="shared" si="397"/>
        <v>Max kW Demand - Circuit 91</v>
      </c>
      <c r="C3413" s="34">
        <f t="shared" si="398"/>
        <v>91</v>
      </c>
      <c r="D3413" s="28">
        <f t="shared" si="399"/>
        <v>7106</v>
      </c>
      <c r="E3413" s="27"/>
      <c r="F3413" s="29">
        <v>5186</v>
      </c>
      <c r="G3413" s="23" t="s">
        <v>144</v>
      </c>
      <c r="H3413" s="21">
        <f t="shared" si="400"/>
        <v>13060</v>
      </c>
      <c r="I3413" s="23">
        <f t="shared" si="401"/>
        <v>13061</v>
      </c>
      <c r="J3413" s="71" t="s">
        <v>420</v>
      </c>
      <c r="K3413" s="70">
        <f t="shared" si="402"/>
        <v>1547</v>
      </c>
      <c r="L3413" s="34" t="s">
        <v>104</v>
      </c>
      <c r="M3413" s="34" t="s">
        <v>51</v>
      </c>
      <c r="N3413" s="34" t="s">
        <v>79</v>
      </c>
    </row>
    <row r="3414" spans="1:16" ht="15.75" hidden="1" customHeight="1" outlineLevel="2" x14ac:dyDescent="0.25">
      <c r="B3414" s="33" t="str">
        <f t="shared" si="397"/>
        <v>Max kW Demand - Circuit 92</v>
      </c>
      <c r="C3414" s="34">
        <f t="shared" si="398"/>
        <v>92</v>
      </c>
      <c r="D3414" s="28">
        <f t="shared" si="399"/>
        <v>7107</v>
      </c>
      <c r="E3414" s="27"/>
      <c r="F3414" s="29">
        <v>5187</v>
      </c>
      <c r="G3414" s="23" t="s">
        <v>144</v>
      </c>
      <c r="H3414" s="21">
        <f t="shared" si="400"/>
        <v>13062</v>
      </c>
      <c r="I3414" s="23">
        <f t="shared" si="401"/>
        <v>13063</v>
      </c>
      <c r="J3414" s="71" t="s">
        <v>420</v>
      </c>
      <c r="K3414" s="70">
        <f t="shared" si="402"/>
        <v>1548</v>
      </c>
      <c r="L3414" s="34" t="s">
        <v>104</v>
      </c>
      <c r="M3414" s="34" t="s">
        <v>51</v>
      </c>
      <c r="N3414" s="34" t="s">
        <v>79</v>
      </c>
    </row>
    <row r="3415" spans="1:16" ht="15.75" hidden="1" customHeight="1" outlineLevel="2" x14ac:dyDescent="0.25">
      <c r="B3415" s="33" t="str">
        <f t="shared" si="397"/>
        <v>Max kW Demand - Circuit 93</v>
      </c>
      <c r="C3415" s="34">
        <f t="shared" si="398"/>
        <v>93</v>
      </c>
      <c r="D3415" s="28">
        <f t="shared" si="399"/>
        <v>7108</v>
      </c>
      <c r="E3415" s="27"/>
      <c r="F3415" s="29">
        <v>5188</v>
      </c>
      <c r="G3415" s="23" t="s">
        <v>144</v>
      </c>
      <c r="H3415" s="21">
        <f t="shared" si="400"/>
        <v>13064</v>
      </c>
      <c r="I3415" s="23">
        <f t="shared" si="401"/>
        <v>13065</v>
      </c>
      <c r="J3415" s="71" t="s">
        <v>420</v>
      </c>
      <c r="K3415" s="70">
        <f t="shared" si="402"/>
        <v>1549</v>
      </c>
      <c r="L3415" s="34" t="s">
        <v>104</v>
      </c>
      <c r="M3415" s="34" t="s">
        <v>51</v>
      </c>
      <c r="N3415" s="34" t="s">
        <v>79</v>
      </c>
    </row>
    <row r="3416" spans="1:16" ht="15.75" hidden="1" customHeight="1" outlineLevel="2" x14ac:dyDescent="0.25">
      <c r="B3416" s="33" t="str">
        <f t="shared" si="397"/>
        <v>Max kW Demand - Circuit 94</v>
      </c>
      <c r="C3416" s="34">
        <f t="shared" si="398"/>
        <v>94</v>
      </c>
      <c r="D3416" s="28">
        <f t="shared" si="399"/>
        <v>7109</v>
      </c>
      <c r="E3416" s="27"/>
      <c r="F3416" s="29">
        <v>5189</v>
      </c>
      <c r="G3416" s="23" t="s">
        <v>144</v>
      </c>
      <c r="H3416" s="21">
        <f t="shared" si="400"/>
        <v>13066</v>
      </c>
      <c r="I3416" s="23">
        <f t="shared" si="401"/>
        <v>13067</v>
      </c>
      <c r="J3416" s="71" t="s">
        <v>420</v>
      </c>
      <c r="K3416" s="70">
        <f t="shared" si="402"/>
        <v>1550</v>
      </c>
      <c r="L3416" s="34" t="s">
        <v>104</v>
      </c>
      <c r="M3416" s="34" t="s">
        <v>51</v>
      </c>
      <c r="N3416" s="34" t="s">
        <v>79</v>
      </c>
    </row>
    <row r="3417" spans="1:16" ht="15.75" hidden="1" customHeight="1" outlineLevel="2" x14ac:dyDescent="0.25">
      <c r="B3417" s="33" t="str">
        <f t="shared" si="397"/>
        <v>Max kW Demand - Circuit 95</v>
      </c>
      <c r="C3417" s="34">
        <f t="shared" si="398"/>
        <v>95</v>
      </c>
      <c r="D3417" s="28">
        <f t="shared" si="399"/>
        <v>7110</v>
      </c>
      <c r="E3417" s="27"/>
      <c r="F3417" s="29">
        <v>5190</v>
      </c>
      <c r="G3417" s="23" t="s">
        <v>144</v>
      </c>
      <c r="H3417" s="21">
        <f t="shared" si="400"/>
        <v>13068</v>
      </c>
      <c r="I3417" s="23">
        <f t="shared" si="401"/>
        <v>13069</v>
      </c>
      <c r="J3417" s="71" t="s">
        <v>420</v>
      </c>
      <c r="K3417" s="70">
        <f t="shared" si="402"/>
        <v>1551</v>
      </c>
      <c r="L3417" s="34" t="s">
        <v>104</v>
      </c>
      <c r="M3417" s="34" t="s">
        <v>51</v>
      </c>
      <c r="N3417" s="34" t="s">
        <v>79</v>
      </c>
    </row>
    <row r="3418" spans="1:16" ht="15.75" hidden="1" customHeight="1" outlineLevel="2" x14ac:dyDescent="0.25">
      <c r="B3418" s="33" t="str">
        <f t="shared" si="397"/>
        <v>Max kW Demand - Circuit 96</v>
      </c>
      <c r="C3418" s="34">
        <f t="shared" si="398"/>
        <v>96</v>
      </c>
      <c r="D3418" s="28">
        <f t="shared" si="399"/>
        <v>7111</v>
      </c>
      <c r="E3418" s="27"/>
      <c r="F3418" s="29">
        <v>5191</v>
      </c>
      <c r="G3418" s="23" t="s">
        <v>144</v>
      </c>
      <c r="H3418" s="21">
        <f t="shared" si="400"/>
        <v>13070</v>
      </c>
      <c r="I3418" s="23">
        <f t="shared" si="401"/>
        <v>13071</v>
      </c>
      <c r="J3418" s="71" t="s">
        <v>420</v>
      </c>
      <c r="K3418" s="70">
        <f t="shared" si="402"/>
        <v>1552</v>
      </c>
      <c r="L3418" s="34" t="s">
        <v>104</v>
      </c>
      <c r="M3418" s="34" t="s">
        <v>51</v>
      </c>
      <c r="N3418" s="34" t="s">
        <v>79</v>
      </c>
    </row>
    <row r="3419" spans="1:16" outlineLevel="1" collapsed="1" x14ac:dyDescent="0.25">
      <c r="D3419" s="28"/>
      <c r="E3419" s="27"/>
      <c r="F3419" s="29"/>
    </row>
    <row r="3420" spans="1:16" s="63" customFormat="1" outlineLevel="1" x14ac:dyDescent="0.25">
      <c r="A3420" s="65"/>
      <c r="B3420" s="33" t="s">
        <v>22</v>
      </c>
      <c r="C3420" s="33"/>
      <c r="D3420" s="28">
        <f>E3322+1</f>
        <v>7112</v>
      </c>
      <c r="E3420" s="27">
        <f>E3516</f>
        <v>7303</v>
      </c>
      <c r="F3420" s="29" t="s">
        <v>170</v>
      </c>
      <c r="G3420" s="23" t="s">
        <v>145</v>
      </c>
      <c r="H3420" s="21">
        <f>I3322+1</f>
        <v>13072</v>
      </c>
      <c r="I3420" s="23">
        <f>I3516</f>
        <v>13263</v>
      </c>
      <c r="J3420" s="71" t="s">
        <v>420</v>
      </c>
      <c r="K3420" s="70" t="s">
        <v>442</v>
      </c>
      <c r="L3420" s="34" t="s">
        <v>104</v>
      </c>
      <c r="M3420" s="34"/>
      <c r="N3420" s="34" t="s">
        <v>78</v>
      </c>
      <c r="O3420" s="34"/>
      <c r="P3420" s="33"/>
    </row>
    <row r="3421" spans="1:16" ht="15.75" hidden="1" customHeight="1" outlineLevel="2" x14ac:dyDescent="0.25">
      <c r="B3421" s="33" t="str">
        <f>CONCATENATE("KWH Snapshot - Circuit ",C3421)</f>
        <v>KWH Snapshot - Circuit 1</v>
      </c>
      <c r="C3421" s="34">
        <v>1</v>
      </c>
      <c r="D3421" s="28">
        <f>D3420</f>
        <v>7112</v>
      </c>
      <c r="E3421" s="27">
        <f>+D3421+1</f>
        <v>7113</v>
      </c>
      <c r="F3421" s="29">
        <v>5000</v>
      </c>
      <c r="H3421" s="21">
        <f>H3420</f>
        <v>13072</v>
      </c>
      <c r="I3421" s="23">
        <f>+H3421+1</f>
        <v>13073</v>
      </c>
      <c r="J3421" s="71" t="s">
        <v>420</v>
      </c>
      <c r="K3421" s="70">
        <f>K3418+1</f>
        <v>1553</v>
      </c>
      <c r="L3421" s="34" t="s">
        <v>104</v>
      </c>
      <c r="N3421" s="34" t="s">
        <v>78</v>
      </c>
    </row>
    <row r="3422" spans="1:16" ht="15.75" hidden="1" customHeight="1" outlineLevel="2" x14ac:dyDescent="0.25">
      <c r="B3422" s="33" t="str">
        <f t="shared" ref="B3422:B3485" si="403">CONCATENATE("KWH Snapshot - Circuit ",C3422)</f>
        <v>KWH Snapshot - Circuit 2</v>
      </c>
      <c r="C3422" s="34">
        <f t="shared" ref="C3422:C3453" si="404">C3421+1</f>
        <v>2</v>
      </c>
      <c r="D3422" s="28">
        <f>E3421+1</f>
        <v>7114</v>
      </c>
      <c r="E3422" s="27">
        <f>+D3422+1</f>
        <v>7115</v>
      </c>
      <c r="F3422" s="29">
        <v>5001</v>
      </c>
      <c r="H3422" s="21">
        <f>I3421+1</f>
        <v>13074</v>
      </c>
      <c r="I3422" s="23">
        <f>+H3422+1</f>
        <v>13075</v>
      </c>
      <c r="J3422" s="71" t="s">
        <v>420</v>
      </c>
      <c r="K3422" s="70">
        <f>K3421+1</f>
        <v>1554</v>
      </c>
      <c r="L3422" s="34" t="s">
        <v>104</v>
      </c>
      <c r="N3422" s="34" t="s">
        <v>78</v>
      </c>
    </row>
    <row r="3423" spans="1:16" ht="15.75" hidden="1" customHeight="1" outlineLevel="2" x14ac:dyDescent="0.25">
      <c r="B3423" s="33" t="str">
        <f t="shared" si="403"/>
        <v>KWH Snapshot - Circuit 3</v>
      </c>
      <c r="C3423" s="34">
        <f t="shared" si="404"/>
        <v>3</v>
      </c>
      <c r="D3423" s="28">
        <f t="shared" ref="D3423:D3486" si="405">E3422+1</f>
        <v>7116</v>
      </c>
      <c r="E3423" s="27">
        <f t="shared" ref="E3423:E3486" si="406">+D3423+1</f>
        <v>7117</v>
      </c>
      <c r="F3423" s="29">
        <v>5002</v>
      </c>
      <c r="H3423" s="21">
        <f t="shared" ref="H3423:H3486" si="407">I3422+1</f>
        <v>13076</v>
      </c>
      <c r="I3423" s="23">
        <f t="shared" ref="I3423:I3486" si="408">+H3423+1</f>
        <v>13077</v>
      </c>
      <c r="J3423" s="71" t="s">
        <v>420</v>
      </c>
      <c r="K3423" s="70">
        <f t="shared" ref="K3423:K3486" si="409">K3422+1</f>
        <v>1555</v>
      </c>
      <c r="L3423" s="34" t="s">
        <v>104</v>
      </c>
      <c r="N3423" s="34" t="s">
        <v>78</v>
      </c>
    </row>
    <row r="3424" spans="1:16" ht="15.75" hidden="1" customHeight="1" outlineLevel="2" x14ac:dyDescent="0.25">
      <c r="B3424" s="33" t="str">
        <f t="shared" si="403"/>
        <v>KWH Snapshot - Circuit 4</v>
      </c>
      <c r="C3424" s="34">
        <f t="shared" si="404"/>
        <v>4</v>
      </c>
      <c r="D3424" s="28">
        <f t="shared" si="405"/>
        <v>7118</v>
      </c>
      <c r="E3424" s="27">
        <f t="shared" si="406"/>
        <v>7119</v>
      </c>
      <c r="F3424" s="29">
        <v>5003</v>
      </c>
      <c r="H3424" s="21">
        <f t="shared" si="407"/>
        <v>13078</v>
      </c>
      <c r="I3424" s="23">
        <f t="shared" si="408"/>
        <v>13079</v>
      </c>
      <c r="J3424" s="71" t="s">
        <v>420</v>
      </c>
      <c r="K3424" s="70">
        <f t="shared" si="409"/>
        <v>1556</v>
      </c>
      <c r="L3424" s="34" t="s">
        <v>104</v>
      </c>
      <c r="N3424" s="34" t="s">
        <v>78</v>
      </c>
    </row>
    <row r="3425" spans="1:14" ht="15.75" hidden="1" customHeight="1" outlineLevel="2" x14ac:dyDescent="0.25">
      <c r="B3425" s="33" t="str">
        <f t="shared" si="403"/>
        <v>KWH Snapshot - Circuit 5</v>
      </c>
      <c r="C3425" s="34">
        <f t="shared" si="404"/>
        <v>5</v>
      </c>
      <c r="D3425" s="28">
        <f t="shared" si="405"/>
        <v>7120</v>
      </c>
      <c r="E3425" s="27">
        <f t="shared" si="406"/>
        <v>7121</v>
      </c>
      <c r="F3425" s="29">
        <v>5004</v>
      </c>
      <c r="H3425" s="21">
        <f t="shared" si="407"/>
        <v>13080</v>
      </c>
      <c r="I3425" s="23">
        <f t="shared" si="408"/>
        <v>13081</v>
      </c>
      <c r="J3425" s="71" t="s">
        <v>420</v>
      </c>
      <c r="K3425" s="70">
        <f t="shared" si="409"/>
        <v>1557</v>
      </c>
      <c r="L3425" s="34" t="s">
        <v>104</v>
      </c>
      <c r="N3425" s="34" t="s">
        <v>78</v>
      </c>
    </row>
    <row r="3426" spans="1:14" ht="15.75" hidden="1" customHeight="1" outlineLevel="2" x14ac:dyDescent="0.25">
      <c r="B3426" s="33" t="str">
        <f t="shared" si="403"/>
        <v>KWH Snapshot - Circuit 6</v>
      </c>
      <c r="C3426" s="34">
        <f t="shared" si="404"/>
        <v>6</v>
      </c>
      <c r="D3426" s="28">
        <f t="shared" si="405"/>
        <v>7122</v>
      </c>
      <c r="E3426" s="27">
        <f t="shared" si="406"/>
        <v>7123</v>
      </c>
      <c r="F3426" s="29">
        <v>5005</v>
      </c>
      <c r="H3426" s="21">
        <f t="shared" si="407"/>
        <v>13082</v>
      </c>
      <c r="I3426" s="23">
        <f t="shared" si="408"/>
        <v>13083</v>
      </c>
      <c r="J3426" s="71" t="s">
        <v>420</v>
      </c>
      <c r="K3426" s="70">
        <f t="shared" si="409"/>
        <v>1558</v>
      </c>
      <c r="L3426" s="34" t="s">
        <v>104</v>
      </c>
      <c r="N3426" s="34" t="s">
        <v>78</v>
      </c>
    </row>
    <row r="3427" spans="1:14" ht="15.75" hidden="1" customHeight="1" outlineLevel="2" x14ac:dyDescent="0.25">
      <c r="B3427" s="33" t="str">
        <f t="shared" si="403"/>
        <v>KWH Snapshot - Circuit 7</v>
      </c>
      <c r="C3427" s="34">
        <f t="shared" si="404"/>
        <v>7</v>
      </c>
      <c r="D3427" s="28">
        <f t="shared" si="405"/>
        <v>7124</v>
      </c>
      <c r="E3427" s="27">
        <f t="shared" si="406"/>
        <v>7125</v>
      </c>
      <c r="F3427" s="29">
        <v>5006</v>
      </c>
      <c r="H3427" s="21">
        <f t="shared" si="407"/>
        <v>13084</v>
      </c>
      <c r="I3427" s="23">
        <f t="shared" si="408"/>
        <v>13085</v>
      </c>
      <c r="J3427" s="71" t="s">
        <v>420</v>
      </c>
      <c r="K3427" s="70">
        <f t="shared" si="409"/>
        <v>1559</v>
      </c>
      <c r="L3427" s="34" t="s">
        <v>104</v>
      </c>
      <c r="N3427" s="34" t="s">
        <v>78</v>
      </c>
    </row>
    <row r="3428" spans="1:14" ht="15.75" hidden="1" customHeight="1" outlineLevel="2" x14ac:dyDescent="0.25">
      <c r="B3428" s="33" t="str">
        <f t="shared" si="403"/>
        <v>KWH Snapshot - Circuit 8</v>
      </c>
      <c r="C3428" s="34">
        <f t="shared" si="404"/>
        <v>8</v>
      </c>
      <c r="D3428" s="28">
        <f t="shared" si="405"/>
        <v>7126</v>
      </c>
      <c r="E3428" s="27">
        <f t="shared" si="406"/>
        <v>7127</v>
      </c>
      <c r="F3428" s="29">
        <v>5007</v>
      </c>
      <c r="H3428" s="21">
        <f t="shared" si="407"/>
        <v>13086</v>
      </c>
      <c r="I3428" s="23">
        <f t="shared" si="408"/>
        <v>13087</v>
      </c>
      <c r="J3428" s="71" t="s">
        <v>420</v>
      </c>
      <c r="K3428" s="70">
        <f t="shared" si="409"/>
        <v>1560</v>
      </c>
      <c r="L3428" s="34" t="s">
        <v>104</v>
      </c>
      <c r="N3428" s="34" t="s">
        <v>78</v>
      </c>
    </row>
    <row r="3429" spans="1:14" ht="15.75" hidden="1" customHeight="1" outlineLevel="2" x14ac:dyDescent="0.25">
      <c r="B3429" s="33" t="str">
        <f t="shared" si="403"/>
        <v>KWH Snapshot - Circuit 9</v>
      </c>
      <c r="C3429" s="34">
        <f t="shared" si="404"/>
        <v>9</v>
      </c>
      <c r="D3429" s="28">
        <f t="shared" si="405"/>
        <v>7128</v>
      </c>
      <c r="E3429" s="27">
        <f t="shared" si="406"/>
        <v>7129</v>
      </c>
      <c r="F3429" s="29">
        <v>5008</v>
      </c>
      <c r="H3429" s="21">
        <f t="shared" si="407"/>
        <v>13088</v>
      </c>
      <c r="I3429" s="23">
        <f t="shared" si="408"/>
        <v>13089</v>
      </c>
      <c r="J3429" s="71" t="s">
        <v>420</v>
      </c>
      <c r="K3429" s="70">
        <f t="shared" si="409"/>
        <v>1561</v>
      </c>
      <c r="L3429" s="34" t="s">
        <v>104</v>
      </c>
      <c r="N3429" s="34" t="s">
        <v>78</v>
      </c>
    </row>
    <row r="3430" spans="1:14" ht="15" hidden="1" customHeight="1" outlineLevel="2" x14ac:dyDescent="0.25">
      <c r="A3430" s="34"/>
      <c r="B3430" s="33" t="str">
        <f t="shared" si="403"/>
        <v>KWH Snapshot - Circuit 10</v>
      </c>
      <c r="C3430" s="34">
        <f t="shared" si="404"/>
        <v>10</v>
      </c>
      <c r="D3430" s="28">
        <f t="shared" si="405"/>
        <v>7130</v>
      </c>
      <c r="E3430" s="27">
        <f t="shared" si="406"/>
        <v>7131</v>
      </c>
      <c r="F3430" s="29">
        <v>5009</v>
      </c>
      <c r="H3430" s="21">
        <f t="shared" si="407"/>
        <v>13090</v>
      </c>
      <c r="I3430" s="23">
        <f t="shared" si="408"/>
        <v>13091</v>
      </c>
      <c r="J3430" s="71" t="s">
        <v>420</v>
      </c>
      <c r="K3430" s="70">
        <f t="shared" si="409"/>
        <v>1562</v>
      </c>
      <c r="L3430" s="34" t="s">
        <v>104</v>
      </c>
      <c r="N3430" s="34" t="s">
        <v>78</v>
      </c>
    </row>
    <row r="3431" spans="1:14" ht="15" hidden="1" customHeight="1" outlineLevel="2" x14ac:dyDescent="0.25">
      <c r="A3431" s="34"/>
      <c r="B3431" s="33" t="str">
        <f t="shared" si="403"/>
        <v>KWH Snapshot - Circuit 11</v>
      </c>
      <c r="C3431" s="34">
        <f t="shared" si="404"/>
        <v>11</v>
      </c>
      <c r="D3431" s="28">
        <f t="shared" si="405"/>
        <v>7132</v>
      </c>
      <c r="E3431" s="27">
        <f t="shared" si="406"/>
        <v>7133</v>
      </c>
      <c r="F3431" s="29">
        <v>5010</v>
      </c>
      <c r="H3431" s="21">
        <f t="shared" si="407"/>
        <v>13092</v>
      </c>
      <c r="I3431" s="23">
        <f t="shared" si="408"/>
        <v>13093</v>
      </c>
      <c r="J3431" s="71" t="s">
        <v>420</v>
      </c>
      <c r="K3431" s="70">
        <f t="shared" si="409"/>
        <v>1563</v>
      </c>
      <c r="L3431" s="34" t="s">
        <v>104</v>
      </c>
      <c r="N3431" s="34" t="s">
        <v>78</v>
      </c>
    </row>
    <row r="3432" spans="1:14" ht="15" hidden="1" customHeight="1" outlineLevel="2" x14ac:dyDescent="0.25">
      <c r="A3432" s="34"/>
      <c r="B3432" s="33" t="str">
        <f t="shared" si="403"/>
        <v>KWH Snapshot - Circuit 12</v>
      </c>
      <c r="C3432" s="34">
        <f t="shared" si="404"/>
        <v>12</v>
      </c>
      <c r="D3432" s="28">
        <f t="shared" si="405"/>
        <v>7134</v>
      </c>
      <c r="E3432" s="27">
        <f t="shared" si="406"/>
        <v>7135</v>
      </c>
      <c r="F3432" s="29">
        <v>5011</v>
      </c>
      <c r="H3432" s="21">
        <f t="shared" si="407"/>
        <v>13094</v>
      </c>
      <c r="I3432" s="23">
        <f t="shared" si="408"/>
        <v>13095</v>
      </c>
      <c r="J3432" s="71" t="s">
        <v>420</v>
      </c>
      <c r="K3432" s="70">
        <f t="shared" si="409"/>
        <v>1564</v>
      </c>
      <c r="L3432" s="34" t="s">
        <v>104</v>
      </c>
      <c r="N3432" s="34" t="s">
        <v>78</v>
      </c>
    </row>
    <row r="3433" spans="1:14" ht="15" hidden="1" customHeight="1" outlineLevel="2" x14ac:dyDescent="0.25">
      <c r="A3433" s="34"/>
      <c r="B3433" s="33" t="str">
        <f t="shared" si="403"/>
        <v>KWH Snapshot - Circuit 13</v>
      </c>
      <c r="C3433" s="34">
        <f t="shared" si="404"/>
        <v>13</v>
      </c>
      <c r="D3433" s="28">
        <f t="shared" si="405"/>
        <v>7136</v>
      </c>
      <c r="E3433" s="27">
        <f t="shared" si="406"/>
        <v>7137</v>
      </c>
      <c r="F3433" s="29">
        <v>5012</v>
      </c>
      <c r="H3433" s="21">
        <f t="shared" si="407"/>
        <v>13096</v>
      </c>
      <c r="I3433" s="23">
        <f t="shared" si="408"/>
        <v>13097</v>
      </c>
      <c r="J3433" s="71" t="s">
        <v>420</v>
      </c>
      <c r="K3433" s="70">
        <f t="shared" si="409"/>
        <v>1565</v>
      </c>
      <c r="L3433" s="34" t="s">
        <v>104</v>
      </c>
      <c r="N3433" s="34" t="s">
        <v>78</v>
      </c>
    </row>
    <row r="3434" spans="1:14" ht="15" hidden="1" customHeight="1" outlineLevel="2" x14ac:dyDescent="0.25">
      <c r="A3434" s="34"/>
      <c r="B3434" s="33" t="str">
        <f t="shared" si="403"/>
        <v>KWH Snapshot - Circuit 14</v>
      </c>
      <c r="C3434" s="34">
        <f t="shared" si="404"/>
        <v>14</v>
      </c>
      <c r="D3434" s="28">
        <f t="shared" si="405"/>
        <v>7138</v>
      </c>
      <c r="E3434" s="27">
        <f t="shared" si="406"/>
        <v>7139</v>
      </c>
      <c r="F3434" s="29">
        <v>5013</v>
      </c>
      <c r="H3434" s="21">
        <f t="shared" si="407"/>
        <v>13098</v>
      </c>
      <c r="I3434" s="23">
        <f t="shared" si="408"/>
        <v>13099</v>
      </c>
      <c r="J3434" s="71" t="s">
        <v>420</v>
      </c>
      <c r="K3434" s="70">
        <f t="shared" si="409"/>
        <v>1566</v>
      </c>
      <c r="L3434" s="34" t="s">
        <v>104</v>
      </c>
      <c r="N3434" s="34" t="s">
        <v>78</v>
      </c>
    </row>
    <row r="3435" spans="1:14" ht="15" hidden="1" customHeight="1" outlineLevel="2" x14ac:dyDescent="0.25">
      <c r="A3435" s="34"/>
      <c r="B3435" s="33" t="str">
        <f t="shared" si="403"/>
        <v>KWH Snapshot - Circuit 15</v>
      </c>
      <c r="C3435" s="34">
        <f t="shared" si="404"/>
        <v>15</v>
      </c>
      <c r="D3435" s="28">
        <f t="shared" si="405"/>
        <v>7140</v>
      </c>
      <c r="E3435" s="27">
        <f t="shared" si="406"/>
        <v>7141</v>
      </c>
      <c r="F3435" s="29">
        <v>5014</v>
      </c>
      <c r="H3435" s="21">
        <f t="shared" si="407"/>
        <v>13100</v>
      </c>
      <c r="I3435" s="23">
        <f t="shared" si="408"/>
        <v>13101</v>
      </c>
      <c r="J3435" s="71" t="s">
        <v>420</v>
      </c>
      <c r="K3435" s="70">
        <f t="shared" si="409"/>
        <v>1567</v>
      </c>
      <c r="L3435" s="34" t="s">
        <v>104</v>
      </c>
      <c r="N3435" s="34" t="s">
        <v>78</v>
      </c>
    </row>
    <row r="3436" spans="1:14" ht="15" hidden="1" customHeight="1" outlineLevel="2" x14ac:dyDescent="0.25">
      <c r="A3436" s="34"/>
      <c r="B3436" s="33" t="str">
        <f t="shared" si="403"/>
        <v>KWH Snapshot - Circuit 16</v>
      </c>
      <c r="C3436" s="34">
        <f t="shared" si="404"/>
        <v>16</v>
      </c>
      <c r="D3436" s="28">
        <f t="shared" si="405"/>
        <v>7142</v>
      </c>
      <c r="E3436" s="27">
        <f t="shared" si="406"/>
        <v>7143</v>
      </c>
      <c r="F3436" s="29">
        <v>5015</v>
      </c>
      <c r="H3436" s="21">
        <f t="shared" si="407"/>
        <v>13102</v>
      </c>
      <c r="I3436" s="23">
        <f t="shared" si="408"/>
        <v>13103</v>
      </c>
      <c r="J3436" s="71" t="s">
        <v>420</v>
      </c>
      <c r="K3436" s="70">
        <f t="shared" si="409"/>
        <v>1568</v>
      </c>
      <c r="L3436" s="34" t="s">
        <v>104</v>
      </c>
      <c r="N3436" s="34" t="s">
        <v>78</v>
      </c>
    </row>
    <row r="3437" spans="1:14" ht="15" hidden="1" customHeight="1" outlineLevel="2" x14ac:dyDescent="0.25">
      <c r="A3437" s="34"/>
      <c r="B3437" s="33" t="str">
        <f t="shared" si="403"/>
        <v>KWH Snapshot - Circuit 17</v>
      </c>
      <c r="C3437" s="34">
        <f t="shared" si="404"/>
        <v>17</v>
      </c>
      <c r="D3437" s="28">
        <f t="shared" si="405"/>
        <v>7144</v>
      </c>
      <c r="E3437" s="27">
        <f t="shared" si="406"/>
        <v>7145</v>
      </c>
      <c r="F3437" s="29">
        <v>5016</v>
      </c>
      <c r="H3437" s="21">
        <f t="shared" si="407"/>
        <v>13104</v>
      </c>
      <c r="I3437" s="23">
        <f t="shared" si="408"/>
        <v>13105</v>
      </c>
      <c r="J3437" s="71" t="s">
        <v>420</v>
      </c>
      <c r="K3437" s="70">
        <f t="shared" si="409"/>
        <v>1569</v>
      </c>
      <c r="L3437" s="34" t="s">
        <v>104</v>
      </c>
      <c r="N3437" s="34" t="s">
        <v>78</v>
      </c>
    </row>
    <row r="3438" spans="1:14" ht="15" hidden="1" customHeight="1" outlineLevel="2" x14ac:dyDescent="0.25">
      <c r="A3438" s="34"/>
      <c r="B3438" s="33" t="str">
        <f t="shared" si="403"/>
        <v>KWH Snapshot - Circuit 18</v>
      </c>
      <c r="C3438" s="34">
        <f t="shared" si="404"/>
        <v>18</v>
      </c>
      <c r="D3438" s="28">
        <f t="shared" si="405"/>
        <v>7146</v>
      </c>
      <c r="E3438" s="27">
        <f t="shared" si="406"/>
        <v>7147</v>
      </c>
      <c r="F3438" s="29">
        <v>5017</v>
      </c>
      <c r="H3438" s="21">
        <f t="shared" si="407"/>
        <v>13106</v>
      </c>
      <c r="I3438" s="23">
        <f t="shared" si="408"/>
        <v>13107</v>
      </c>
      <c r="J3438" s="71" t="s">
        <v>420</v>
      </c>
      <c r="K3438" s="70">
        <f t="shared" si="409"/>
        <v>1570</v>
      </c>
      <c r="L3438" s="34" t="s">
        <v>104</v>
      </c>
      <c r="N3438" s="34" t="s">
        <v>78</v>
      </c>
    </row>
    <row r="3439" spans="1:14" ht="15" hidden="1" customHeight="1" outlineLevel="2" x14ac:dyDescent="0.25">
      <c r="A3439" s="34"/>
      <c r="B3439" s="33" t="str">
        <f t="shared" si="403"/>
        <v>KWH Snapshot - Circuit 19</v>
      </c>
      <c r="C3439" s="34">
        <f t="shared" si="404"/>
        <v>19</v>
      </c>
      <c r="D3439" s="28">
        <f t="shared" si="405"/>
        <v>7148</v>
      </c>
      <c r="E3439" s="27">
        <f t="shared" si="406"/>
        <v>7149</v>
      </c>
      <c r="F3439" s="29">
        <v>5018</v>
      </c>
      <c r="H3439" s="21">
        <f t="shared" si="407"/>
        <v>13108</v>
      </c>
      <c r="I3439" s="23">
        <f t="shared" si="408"/>
        <v>13109</v>
      </c>
      <c r="J3439" s="71" t="s">
        <v>420</v>
      </c>
      <c r="K3439" s="70">
        <f t="shared" si="409"/>
        <v>1571</v>
      </c>
      <c r="L3439" s="34" t="s">
        <v>104</v>
      </c>
      <c r="N3439" s="34" t="s">
        <v>78</v>
      </c>
    </row>
    <row r="3440" spans="1:14" ht="15" hidden="1" customHeight="1" outlineLevel="2" x14ac:dyDescent="0.25">
      <c r="A3440" s="34"/>
      <c r="B3440" s="33" t="str">
        <f t="shared" si="403"/>
        <v>KWH Snapshot - Circuit 20</v>
      </c>
      <c r="C3440" s="34">
        <f t="shared" si="404"/>
        <v>20</v>
      </c>
      <c r="D3440" s="28">
        <f t="shared" si="405"/>
        <v>7150</v>
      </c>
      <c r="E3440" s="27">
        <f t="shared" si="406"/>
        <v>7151</v>
      </c>
      <c r="F3440" s="29">
        <v>5019</v>
      </c>
      <c r="H3440" s="21">
        <f t="shared" si="407"/>
        <v>13110</v>
      </c>
      <c r="I3440" s="23">
        <f t="shared" si="408"/>
        <v>13111</v>
      </c>
      <c r="J3440" s="71" t="s">
        <v>420</v>
      </c>
      <c r="K3440" s="70">
        <f t="shared" si="409"/>
        <v>1572</v>
      </c>
      <c r="L3440" s="34" t="s">
        <v>104</v>
      </c>
      <c r="N3440" s="34" t="s">
        <v>78</v>
      </c>
    </row>
    <row r="3441" spans="1:14" ht="15" hidden="1" customHeight="1" outlineLevel="2" x14ac:dyDescent="0.25">
      <c r="A3441" s="34"/>
      <c r="B3441" s="33" t="str">
        <f t="shared" si="403"/>
        <v>KWH Snapshot - Circuit 21</v>
      </c>
      <c r="C3441" s="34">
        <f t="shared" si="404"/>
        <v>21</v>
      </c>
      <c r="D3441" s="28">
        <f t="shared" si="405"/>
        <v>7152</v>
      </c>
      <c r="E3441" s="27">
        <f t="shared" si="406"/>
        <v>7153</v>
      </c>
      <c r="F3441" s="29">
        <v>5020</v>
      </c>
      <c r="H3441" s="21">
        <f t="shared" si="407"/>
        <v>13112</v>
      </c>
      <c r="I3441" s="23">
        <f t="shared" si="408"/>
        <v>13113</v>
      </c>
      <c r="J3441" s="71" t="s">
        <v>420</v>
      </c>
      <c r="K3441" s="70">
        <f t="shared" si="409"/>
        <v>1573</v>
      </c>
      <c r="L3441" s="34" t="s">
        <v>104</v>
      </c>
      <c r="N3441" s="34" t="s">
        <v>78</v>
      </c>
    </row>
    <row r="3442" spans="1:14" ht="15" hidden="1" customHeight="1" outlineLevel="2" x14ac:dyDescent="0.25">
      <c r="A3442" s="34"/>
      <c r="B3442" s="33" t="str">
        <f t="shared" si="403"/>
        <v>KWH Snapshot - Circuit 22</v>
      </c>
      <c r="C3442" s="34">
        <f t="shared" si="404"/>
        <v>22</v>
      </c>
      <c r="D3442" s="28">
        <f t="shared" si="405"/>
        <v>7154</v>
      </c>
      <c r="E3442" s="27">
        <f t="shared" si="406"/>
        <v>7155</v>
      </c>
      <c r="F3442" s="29">
        <v>5021</v>
      </c>
      <c r="H3442" s="21">
        <f t="shared" si="407"/>
        <v>13114</v>
      </c>
      <c r="I3442" s="23">
        <f t="shared" si="408"/>
        <v>13115</v>
      </c>
      <c r="J3442" s="71" t="s">
        <v>420</v>
      </c>
      <c r="K3442" s="70">
        <f t="shared" si="409"/>
        <v>1574</v>
      </c>
      <c r="L3442" s="34" t="s">
        <v>104</v>
      </c>
      <c r="N3442" s="34" t="s">
        <v>78</v>
      </c>
    </row>
    <row r="3443" spans="1:14" ht="15" hidden="1" customHeight="1" outlineLevel="2" x14ac:dyDescent="0.25">
      <c r="A3443" s="34"/>
      <c r="B3443" s="33" t="str">
        <f t="shared" si="403"/>
        <v>KWH Snapshot - Circuit 23</v>
      </c>
      <c r="C3443" s="34">
        <f t="shared" si="404"/>
        <v>23</v>
      </c>
      <c r="D3443" s="28">
        <f t="shared" si="405"/>
        <v>7156</v>
      </c>
      <c r="E3443" s="27">
        <f t="shared" si="406"/>
        <v>7157</v>
      </c>
      <c r="F3443" s="29">
        <v>5022</v>
      </c>
      <c r="H3443" s="21">
        <f t="shared" si="407"/>
        <v>13116</v>
      </c>
      <c r="I3443" s="23">
        <f t="shared" si="408"/>
        <v>13117</v>
      </c>
      <c r="J3443" s="71" t="s">
        <v>420</v>
      </c>
      <c r="K3443" s="70">
        <f t="shared" si="409"/>
        <v>1575</v>
      </c>
      <c r="L3443" s="34" t="s">
        <v>104</v>
      </c>
      <c r="N3443" s="34" t="s">
        <v>78</v>
      </c>
    </row>
    <row r="3444" spans="1:14" ht="15" hidden="1" customHeight="1" outlineLevel="2" x14ac:dyDescent="0.25">
      <c r="A3444" s="34"/>
      <c r="B3444" s="33" t="str">
        <f t="shared" si="403"/>
        <v>KWH Snapshot - Circuit 24</v>
      </c>
      <c r="C3444" s="34">
        <f t="shared" si="404"/>
        <v>24</v>
      </c>
      <c r="D3444" s="28">
        <f t="shared" si="405"/>
        <v>7158</v>
      </c>
      <c r="E3444" s="27">
        <f t="shared" si="406"/>
        <v>7159</v>
      </c>
      <c r="F3444" s="29">
        <v>5023</v>
      </c>
      <c r="H3444" s="21">
        <f t="shared" si="407"/>
        <v>13118</v>
      </c>
      <c r="I3444" s="23">
        <f t="shared" si="408"/>
        <v>13119</v>
      </c>
      <c r="J3444" s="71" t="s">
        <v>420</v>
      </c>
      <c r="K3444" s="70">
        <f t="shared" si="409"/>
        <v>1576</v>
      </c>
      <c r="L3444" s="34" t="s">
        <v>104</v>
      </c>
      <c r="N3444" s="34" t="s">
        <v>78</v>
      </c>
    </row>
    <row r="3445" spans="1:14" ht="15" hidden="1" customHeight="1" outlineLevel="2" x14ac:dyDescent="0.25">
      <c r="A3445" s="34"/>
      <c r="B3445" s="33" t="str">
        <f t="shared" si="403"/>
        <v>KWH Snapshot - Circuit 25</v>
      </c>
      <c r="C3445" s="34">
        <f t="shared" si="404"/>
        <v>25</v>
      </c>
      <c r="D3445" s="28">
        <f t="shared" si="405"/>
        <v>7160</v>
      </c>
      <c r="E3445" s="27">
        <f t="shared" si="406"/>
        <v>7161</v>
      </c>
      <c r="F3445" s="29">
        <v>5024</v>
      </c>
      <c r="H3445" s="21">
        <f t="shared" si="407"/>
        <v>13120</v>
      </c>
      <c r="I3445" s="23">
        <f t="shared" si="408"/>
        <v>13121</v>
      </c>
      <c r="J3445" s="71" t="s">
        <v>420</v>
      </c>
      <c r="K3445" s="70">
        <f t="shared" si="409"/>
        <v>1577</v>
      </c>
      <c r="L3445" s="34" t="s">
        <v>104</v>
      </c>
      <c r="N3445" s="34" t="s">
        <v>78</v>
      </c>
    </row>
    <row r="3446" spans="1:14" ht="15" hidden="1" customHeight="1" outlineLevel="2" x14ac:dyDescent="0.25">
      <c r="A3446" s="34"/>
      <c r="B3446" s="33" t="str">
        <f t="shared" si="403"/>
        <v>KWH Snapshot - Circuit 26</v>
      </c>
      <c r="C3446" s="34">
        <f t="shared" si="404"/>
        <v>26</v>
      </c>
      <c r="D3446" s="28">
        <f t="shared" si="405"/>
        <v>7162</v>
      </c>
      <c r="E3446" s="27">
        <f t="shared" si="406"/>
        <v>7163</v>
      </c>
      <c r="F3446" s="29">
        <v>5025</v>
      </c>
      <c r="H3446" s="21">
        <f t="shared" si="407"/>
        <v>13122</v>
      </c>
      <c r="I3446" s="23">
        <f t="shared" si="408"/>
        <v>13123</v>
      </c>
      <c r="J3446" s="71" t="s">
        <v>420</v>
      </c>
      <c r="K3446" s="70">
        <f t="shared" si="409"/>
        <v>1578</v>
      </c>
      <c r="L3446" s="34" t="s">
        <v>104</v>
      </c>
      <c r="N3446" s="34" t="s">
        <v>78</v>
      </c>
    </row>
    <row r="3447" spans="1:14" ht="15" hidden="1" customHeight="1" outlineLevel="2" x14ac:dyDescent="0.25">
      <c r="A3447" s="34"/>
      <c r="B3447" s="33" t="str">
        <f t="shared" si="403"/>
        <v>KWH Snapshot - Circuit 27</v>
      </c>
      <c r="C3447" s="34">
        <f t="shared" si="404"/>
        <v>27</v>
      </c>
      <c r="D3447" s="28">
        <f t="shared" si="405"/>
        <v>7164</v>
      </c>
      <c r="E3447" s="27">
        <f t="shared" si="406"/>
        <v>7165</v>
      </c>
      <c r="F3447" s="29">
        <v>5026</v>
      </c>
      <c r="H3447" s="21">
        <f t="shared" si="407"/>
        <v>13124</v>
      </c>
      <c r="I3447" s="23">
        <f t="shared" si="408"/>
        <v>13125</v>
      </c>
      <c r="J3447" s="71" t="s">
        <v>420</v>
      </c>
      <c r="K3447" s="70">
        <f t="shared" si="409"/>
        <v>1579</v>
      </c>
      <c r="L3447" s="34" t="s">
        <v>104</v>
      </c>
      <c r="N3447" s="34" t="s">
        <v>78</v>
      </c>
    </row>
    <row r="3448" spans="1:14" ht="15" hidden="1" customHeight="1" outlineLevel="2" x14ac:dyDescent="0.25">
      <c r="A3448" s="34"/>
      <c r="B3448" s="33" t="str">
        <f t="shared" si="403"/>
        <v>KWH Snapshot - Circuit 28</v>
      </c>
      <c r="C3448" s="34">
        <f t="shared" si="404"/>
        <v>28</v>
      </c>
      <c r="D3448" s="28">
        <f t="shared" si="405"/>
        <v>7166</v>
      </c>
      <c r="E3448" s="27">
        <f t="shared" si="406"/>
        <v>7167</v>
      </c>
      <c r="F3448" s="29">
        <v>5027</v>
      </c>
      <c r="H3448" s="21">
        <f t="shared" si="407"/>
        <v>13126</v>
      </c>
      <c r="I3448" s="23">
        <f t="shared" si="408"/>
        <v>13127</v>
      </c>
      <c r="J3448" s="71" t="s">
        <v>420</v>
      </c>
      <c r="K3448" s="70">
        <f t="shared" si="409"/>
        <v>1580</v>
      </c>
      <c r="L3448" s="34" t="s">
        <v>104</v>
      </c>
      <c r="N3448" s="34" t="s">
        <v>78</v>
      </c>
    </row>
    <row r="3449" spans="1:14" ht="15" hidden="1" customHeight="1" outlineLevel="2" x14ac:dyDescent="0.25">
      <c r="A3449" s="34"/>
      <c r="B3449" s="33" t="str">
        <f t="shared" si="403"/>
        <v>KWH Snapshot - Circuit 29</v>
      </c>
      <c r="C3449" s="34">
        <f t="shared" si="404"/>
        <v>29</v>
      </c>
      <c r="D3449" s="28">
        <f t="shared" si="405"/>
        <v>7168</v>
      </c>
      <c r="E3449" s="27">
        <f t="shared" si="406"/>
        <v>7169</v>
      </c>
      <c r="F3449" s="29">
        <v>5028</v>
      </c>
      <c r="H3449" s="21">
        <f t="shared" si="407"/>
        <v>13128</v>
      </c>
      <c r="I3449" s="23">
        <f t="shared" si="408"/>
        <v>13129</v>
      </c>
      <c r="J3449" s="71" t="s">
        <v>420</v>
      </c>
      <c r="K3449" s="70">
        <f t="shared" si="409"/>
        <v>1581</v>
      </c>
      <c r="L3449" s="34" t="s">
        <v>104</v>
      </c>
      <c r="N3449" s="34" t="s">
        <v>78</v>
      </c>
    </row>
    <row r="3450" spans="1:14" ht="15" hidden="1" customHeight="1" outlineLevel="2" x14ac:dyDescent="0.25">
      <c r="A3450" s="34"/>
      <c r="B3450" s="33" t="str">
        <f t="shared" si="403"/>
        <v>KWH Snapshot - Circuit 30</v>
      </c>
      <c r="C3450" s="34">
        <f t="shared" si="404"/>
        <v>30</v>
      </c>
      <c r="D3450" s="28">
        <f t="shared" si="405"/>
        <v>7170</v>
      </c>
      <c r="E3450" s="27">
        <f t="shared" si="406"/>
        <v>7171</v>
      </c>
      <c r="F3450" s="29">
        <v>5029</v>
      </c>
      <c r="H3450" s="21">
        <f t="shared" si="407"/>
        <v>13130</v>
      </c>
      <c r="I3450" s="23">
        <f t="shared" si="408"/>
        <v>13131</v>
      </c>
      <c r="J3450" s="71" t="s">
        <v>420</v>
      </c>
      <c r="K3450" s="70">
        <f t="shared" si="409"/>
        <v>1582</v>
      </c>
      <c r="L3450" s="34" t="s">
        <v>104</v>
      </c>
      <c r="N3450" s="34" t="s">
        <v>78</v>
      </c>
    </row>
    <row r="3451" spans="1:14" ht="15" hidden="1" customHeight="1" outlineLevel="2" x14ac:dyDescent="0.25">
      <c r="A3451" s="34"/>
      <c r="B3451" s="33" t="str">
        <f t="shared" si="403"/>
        <v>KWH Snapshot - Circuit 31</v>
      </c>
      <c r="C3451" s="34">
        <f t="shared" si="404"/>
        <v>31</v>
      </c>
      <c r="D3451" s="28">
        <f t="shared" si="405"/>
        <v>7172</v>
      </c>
      <c r="E3451" s="27">
        <f t="shared" si="406"/>
        <v>7173</v>
      </c>
      <c r="F3451" s="29">
        <v>5030</v>
      </c>
      <c r="H3451" s="21">
        <f t="shared" si="407"/>
        <v>13132</v>
      </c>
      <c r="I3451" s="23">
        <f t="shared" si="408"/>
        <v>13133</v>
      </c>
      <c r="J3451" s="71" t="s">
        <v>420</v>
      </c>
      <c r="K3451" s="70">
        <f t="shared" si="409"/>
        <v>1583</v>
      </c>
      <c r="L3451" s="34" t="s">
        <v>104</v>
      </c>
      <c r="N3451" s="34" t="s">
        <v>78</v>
      </c>
    </row>
    <row r="3452" spans="1:14" ht="15" hidden="1" customHeight="1" outlineLevel="2" x14ac:dyDescent="0.25">
      <c r="A3452" s="34"/>
      <c r="B3452" s="33" t="str">
        <f t="shared" si="403"/>
        <v>KWH Snapshot - Circuit 32</v>
      </c>
      <c r="C3452" s="34">
        <f t="shared" si="404"/>
        <v>32</v>
      </c>
      <c r="D3452" s="28">
        <f t="shared" si="405"/>
        <v>7174</v>
      </c>
      <c r="E3452" s="27">
        <f t="shared" si="406"/>
        <v>7175</v>
      </c>
      <c r="F3452" s="29">
        <v>5031</v>
      </c>
      <c r="H3452" s="21">
        <f t="shared" si="407"/>
        <v>13134</v>
      </c>
      <c r="I3452" s="23">
        <f t="shared" si="408"/>
        <v>13135</v>
      </c>
      <c r="J3452" s="71" t="s">
        <v>420</v>
      </c>
      <c r="K3452" s="70">
        <f t="shared" si="409"/>
        <v>1584</v>
      </c>
      <c r="L3452" s="34" t="s">
        <v>104</v>
      </c>
      <c r="N3452" s="34" t="s">
        <v>78</v>
      </c>
    </row>
    <row r="3453" spans="1:14" ht="15" hidden="1" customHeight="1" outlineLevel="2" x14ac:dyDescent="0.25">
      <c r="A3453" s="34"/>
      <c r="B3453" s="33" t="str">
        <f t="shared" si="403"/>
        <v>KWH Snapshot - Circuit 33</v>
      </c>
      <c r="C3453" s="34">
        <f t="shared" si="404"/>
        <v>33</v>
      </c>
      <c r="D3453" s="28">
        <f t="shared" si="405"/>
        <v>7176</v>
      </c>
      <c r="E3453" s="27">
        <f t="shared" si="406"/>
        <v>7177</v>
      </c>
      <c r="F3453" s="29">
        <v>5032</v>
      </c>
      <c r="H3453" s="21">
        <f t="shared" si="407"/>
        <v>13136</v>
      </c>
      <c r="I3453" s="23">
        <f t="shared" si="408"/>
        <v>13137</v>
      </c>
      <c r="J3453" s="71" t="s">
        <v>420</v>
      </c>
      <c r="K3453" s="70">
        <f t="shared" si="409"/>
        <v>1585</v>
      </c>
      <c r="L3453" s="34" t="s">
        <v>104</v>
      </c>
      <c r="N3453" s="34" t="s">
        <v>78</v>
      </c>
    </row>
    <row r="3454" spans="1:14" ht="15" hidden="1" customHeight="1" outlineLevel="2" x14ac:dyDescent="0.25">
      <c r="A3454" s="34"/>
      <c r="B3454" s="33" t="str">
        <f t="shared" si="403"/>
        <v>KWH Snapshot - Circuit 34</v>
      </c>
      <c r="C3454" s="34">
        <f t="shared" ref="C3454:C3485" si="410">C3453+1</f>
        <v>34</v>
      </c>
      <c r="D3454" s="28">
        <f t="shared" si="405"/>
        <v>7178</v>
      </c>
      <c r="E3454" s="27">
        <f t="shared" si="406"/>
        <v>7179</v>
      </c>
      <c r="F3454" s="29">
        <v>5033</v>
      </c>
      <c r="H3454" s="21">
        <f t="shared" si="407"/>
        <v>13138</v>
      </c>
      <c r="I3454" s="23">
        <f t="shared" si="408"/>
        <v>13139</v>
      </c>
      <c r="J3454" s="71" t="s">
        <v>420</v>
      </c>
      <c r="K3454" s="70">
        <f t="shared" si="409"/>
        <v>1586</v>
      </c>
      <c r="L3454" s="34" t="s">
        <v>104</v>
      </c>
      <c r="N3454" s="34" t="s">
        <v>78</v>
      </c>
    </row>
    <row r="3455" spans="1:14" ht="15" hidden="1" customHeight="1" outlineLevel="2" x14ac:dyDescent="0.25">
      <c r="A3455" s="34"/>
      <c r="B3455" s="33" t="str">
        <f t="shared" si="403"/>
        <v>KWH Snapshot - Circuit 35</v>
      </c>
      <c r="C3455" s="34">
        <f t="shared" si="410"/>
        <v>35</v>
      </c>
      <c r="D3455" s="28">
        <f t="shared" si="405"/>
        <v>7180</v>
      </c>
      <c r="E3455" s="27">
        <f t="shared" si="406"/>
        <v>7181</v>
      </c>
      <c r="F3455" s="29">
        <v>5034</v>
      </c>
      <c r="H3455" s="21">
        <f t="shared" si="407"/>
        <v>13140</v>
      </c>
      <c r="I3455" s="23">
        <f t="shared" si="408"/>
        <v>13141</v>
      </c>
      <c r="J3455" s="71" t="s">
        <v>420</v>
      </c>
      <c r="K3455" s="70">
        <f t="shared" si="409"/>
        <v>1587</v>
      </c>
      <c r="L3455" s="34" t="s">
        <v>104</v>
      </c>
      <c r="N3455" s="34" t="s">
        <v>78</v>
      </c>
    </row>
    <row r="3456" spans="1:14" ht="15" hidden="1" customHeight="1" outlineLevel="2" x14ac:dyDescent="0.25">
      <c r="A3456" s="34"/>
      <c r="B3456" s="33" t="str">
        <f t="shared" si="403"/>
        <v>KWH Snapshot - Circuit 36</v>
      </c>
      <c r="C3456" s="34">
        <f t="shared" si="410"/>
        <v>36</v>
      </c>
      <c r="D3456" s="28">
        <f t="shared" si="405"/>
        <v>7182</v>
      </c>
      <c r="E3456" s="27">
        <f t="shared" si="406"/>
        <v>7183</v>
      </c>
      <c r="F3456" s="29">
        <v>5035</v>
      </c>
      <c r="H3456" s="21">
        <f t="shared" si="407"/>
        <v>13142</v>
      </c>
      <c r="I3456" s="23">
        <f t="shared" si="408"/>
        <v>13143</v>
      </c>
      <c r="J3456" s="71" t="s">
        <v>420</v>
      </c>
      <c r="K3456" s="70">
        <f t="shared" si="409"/>
        <v>1588</v>
      </c>
      <c r="L3456" s="34" t="s">
        <v>104</v>
      </c>
      <c r="N3456" s="34" t="s">
        <v>78</v>
      </c>
    </row>
    <row r="3457" spans="1:14" ht="15" hidden="1" customHeight="1" outlineLevel="2" x14ac:dyDescent="0.25">
      <c r="A3457" s="34"/>
      <c r="B3457" s="33" t="str">
        <f t="shared" si="403"/>
        <v>KWH Snapshot - Circuit 37</v>
      </c>
      <c r="C3457" s="34">
        <f t="shared" si="410"/>
        <v>37</v>
      </c>
      <c r="D3457" s="28">
        <f t="shared" si="405"/>
        <v>7184</v>
      </c>
      <c r="E3457" s="27">
        <f t="shared" si="406"/>
        <v>7185</v>
      </c>
      <c r="F3457" s="29">
        <v>5036</v>
      </c>
      <c r="H3457" s="21">
        <f t="shared" si="407"/>
        <v>13144</v>
      </c>
      <c r="I3457" s="23">
        <f t="shared" si="408"/>
        <v>13145</v>
      </c>
      <c r="J3457" s="71" t="s">
        <v>420</v>
      </c>
      <c r="K3457" s="70">
        <f t="shared" si="409"/>
        <v>1589</v>
      </c>
      <c r="L3457" s="34" t="s">
        <v>104</v>
      </c>
      <c r="N3457" s="34" t="s">
        <v>78</v>
      </c>
    </row>
    <row r="3458" spans="1:14" ht="15" hidden="1" customHeight="1" outlineLevel="2" x14ac:dyDescent="0.25">
      <c r="A3458" s="34"/>
      <c r="B3458" s="33" t="str">
        <f t="shared" si="403"/>
        <v>KWH Snapshot - Circuit 38</v>
      </c>
      <c r="C3458" s="34">
        <f t="shared" si="410"/>
        <v>38</v>
      </c>
      <c r="D3458" s="28">
        <f t="shared" si="405"/>
        <v>7186</v>
      </c>
      <c r="E3458" s="27">
        <f t="shared" si="406"/>
        <v>7187</v>
      </c>
      <c r="F3458" s="29">
        <v>5037</v>
      </c>
      <c r="H3458" s="21">
        <f t="shared" si="407"/>
        <v>13146</v>
      </c>
      <c r="I3458" s="23">
        <f t="shared" si="408"/>
        <v>13147</v>
      </c>
      <c r="J3458" s="71" t="s">
        <v>420</v>
      </c>
      <c r="K3458" s="70">
        <f t="shared" si="409"/>
        <v>1590</v>
      </c>
      <c r="L3458" s="34" t="s">
        <v>104</v>
      </c>
      <c r="N3458" s="34" t="s">
        <v>78</v>
      </c>
    </row>
    <row r="3459" spans="1:14" ht="15" hidden="1" customHeight="1" outlineLevel="2" x14ac:dyDescent="0.25">
      <c r="A3459" s="34"/>
      <c r="B3459" s="33" t="str">
        <f t="shared" si="403"/>
        <v>KWH Snapshot - Circuit 39</v>
      </c>
      <c r="C3459" s="34">
        <f t="shared" si="410"/>
        <v>39</v>
      </c>
      <c r="D3459" s="28">
        <f t="shared" si="405"/>
        <v>7188</v>
      </c>
      <c r="E3459" s="27">
        <f t="shared" si="406"/>
        <v>7189</v>
      </c>
      <c r="F3459" s="29">
        <v>5038</v>
      </c>
      <c r="H3459" s="21">
        <f t="shared" si="407"/>
        <v>13148</v>
      </c>
      <c r="I3459" s="23">
        <f t="shared" si="408"/>
        <v>13149</v>
      </c>
      <c r="J3459" s="71" t="s">
        <v>420</v>
      </c>
      <c r="K3459" s="70">
        <f t="shared" si="409"/>
        <v>1591</v>
      </c>
      <c r="L3459" s="34" t="s">
        <v>104</v>
      </c>
      <c r="N3459" s="34" t="s">
        <v>78</v>
      </c>
    </row>
    <row r="3460" spans="1:14" ht="15" hidden="1" customHeight="1" outlineLevel="2" x14ac:dyDescent="0.25">
      <c r="A3460" s="34"/>
      <c r="B3460" s="33" t="str">
        <f t="shared" si="403"/>
        <v>KWH Snapshot - Circuit 40</v>
      </c>
      <c r="C3460" s="34">
        <f t="shared" si="410"/>
        <v>40</v>
      </c>
      <c r="D3460" s="28">
        <f t="shared" si="405"/>
        <v>7190</v>
      </c>
      <c r="E3460" s="27">
        <f t="shared" si="406"/>
        <v>7191</v>
      </c>
      <c r="F3460" s="29">
        <v>5039</v>
      </c>
      <c r="H3460" s="21">
        <f t="shared" si="407"/>
        <v>13150</v>
      </c>
      <c r="I3460" s="23">
        <f t="shared" si="408"/>
        <v>13151</v>
      </c>
      <c r="J3460" s="71" t="s">
        <v>420</v>
      </c>
      <c r="K3460" s="70">
        <f t="shared" si="409"/>
        <v>1592</v>
      </c>
      <c r="L3460" s="34" t="s">
        <v>104</v>
      </c>
      <c r="N3460" s="34" t="s">
        <v>78</v>
      </c>
    </row>
    <row r="3461" spans="1:14" ht="15" hidden="1" customHeight="1" outlineLevel="2" x14ac:dyDescent="0.25">
      <c r="A3461" s="34"/>
      <c r="B3461" s="33" t="str">
        <f t="shared" si="403"/>
        <v>KWH Snapshot - Circuit 41</v>
      </c>
      <c r="C3461" s="34">
        <f t="shared" si="410"/>
        <v>41</v>
      </c>
      <c r="D3461" s="28">
        <f t="shared" si="405"/>
        <v>7192</v>
      </c>
      <c r="E3461" s="27">
        <f t="shared" si="406"/>
        <v>7193</v>
      </c>
      <c r="F3461" s="29">
        <v>5040</v>
      </c>
      <c r="H3461" s="21">
        <f t="shared" si="407"/>
        <v>13152</v>
      </c>
      <c r="I3461" s="23">
        <f t="shared" si="408"/>
        <v>13153</v>
      </c>
      <c r="J3461" s="71" t="s">
        <v>420</v>
      </c>
      <c r="K3461" s="70">
        <f t="shared" si="409"/>
        <v>1593</v>
      </c>
      <c r="L3461" s="34" t="s">
        <v>104</v>
      </c>
      <c r="N3461" s="34" t="s">
        <v>78</v>
      </c>
    </row>
    <row r="3462" spans="1:14" ht="15" hidden="1" customHeight="1" outlineLevel="2" x14ac:dyDescent="0.25">
      <c r="A3462" s="34"/>
      <c r="B3462" s="33" t="str">
        <f t="shared" si="403"/>
        <v>KWH Snapshot - Circuit 42</v>
      </c>
      <c r="C3462" s="34">
        <f t="shared" si="410"/>
        <v>42</v>
      </c>
      <c r="D3462" s="28">
        <f t="shared" si="405"/>
        <v>7194</v>
      </c>
      <c r="E3462" s="27">
        <f t="shared" si="406"/>
        <v>7195</v>
      </c>
      <c r="F3462" s="29">
        <v>5041</v>
      </c>
      <c r="H3462" s="21">
        <f t="shared" si="407"/>
        <v>13154</v>
      </c>
      <c r="I3462" s="23">
        <f t="shared" si="408"/>
        <v>13155</v>
      </c>
      <c r="J3462" s="71" t="s">
        <v>420</v>
      </c>
      <c r="K3462" s="70">
        <f t="shared" si="409"/>
        <v>1594</v>
      </c>
      <c r="L3462" s="34" t="s">
        <v>104</v>
      </c>
      <c r="N3462" s="34" t="s">
        <v>78</v>
      </c>
    </row>
    <row r="3463" spans="1:14" ht="15" hidden="1" customHeight="1" outlineLevel="2" x14ac:dyDescent="0.25">
      <c r="A3463" s="34"/>
      <c r="B3463" s="33" t="str">
        <f t="shared" si="403"/>
        <v>KWH Snapshot - Circuit 43</v>
      </c>
      <c r="C3463" s="34">
        <f t="shared" si="410"/>
        <v>43</v>
      </c>
      <c r="D3463" s="28">
        <f t="shared" si="405"/>
        <v>7196</v>
      </c>
      <c r="E3463" s="27">
        <f t="shared" si="406"/>
        <v>7197</v>
      </c>
      <c r="F3463" s="29">
        <v>5042</v>
      </c>
      <c r="H3463" s="21">
        <f t="shared" si="407"/>
        <v>13156</v>
      </c>
      <c r="I3463" s="23">
        <f t="shared" si="408"/>
        <v>13157</v>
      </c>
      <c r="J3463" s="71" t="s">
        <v>420</v>
      </c>
      <c r="K3463" s="70">
        <f t="shared" si="409"/>
        <v>1595</v>
      </c>
      <c r="L3463" s="34" t="s">
        <v>104</v>
      </c>
      <c r="N3463" s="34" t="s">
        <v>78</v>
      </c>
    </row>
    <row r="3464" spans="1:14" ht="15" hidden="1" customHeight="1" outlineLevel="2" x14ac:dyDescent="0.25">
      <c r="A3464" s="34"/>
      <c r="B3464" s="33" t="str">
        <f t="shared" si="403"/>
        <v>KWH Snapshot - Circuit 44</v>
      </c>
      <c r="C3464" s="34">
        <f t="shared" si="410"/>
        <v>44</v>
      </c>
      <c r="D3464" s="28">
        <f t="shared" si="405"/>
        <v>7198</v>
      </c>
      <c r="E3464" s="27">
        <f t="shared" si="406"/>
        <v>7199</v>
      </c>
      <c r="F3464" s="29">
        <v>5043</v>
      </c>
      <c r="H3464" s="21">
        <f t="shared" si="407"/>
        <v>13158</v>
      </c>
      <c r="I3464" s="23">
        <f t="shared" si="408"/>
        <v>13159</v>
      </c>
      <c r="J3464" s="71" t="s">
        <v>420</v>
      </c>
      <c r="K3464" s="70">
        <f t="shared" si="409"/>
        <v>1596</v>
      </c>
      <c r="L3464" s="34" t="s">
        <v>104</v>
      </c>
      <c r="N3464" s="34" t="s">
        <v>78</v>
      </c>
    </row>
    <row r="3465" spans="1:14" ht="15" hidden="1" customHeight="1" outlineLevel="2" x14ac:dyDescent="0.25">
      <c r="A3465" s="34"/>
      <c r="B3465" s="33" t="str">
        <f t="shared" si="403"/>
        <v>KWH Snapshot - Circuit 45</v>
      </c>
      <c r="C3465" s="34">
        <f t="shared" si="410"/>
        <v>45</v>
      </c>
      <c r="D3465" s="28">
        <f t="shared" si="405"/>
        <v>7200</v>
      </c>
      <c r="E3465" s="27">
        <f t="shared" si="406"/>
        <v>7201</v>
      </c>
      <c r="F3465" s="29">
        <v>5044</v>
      </c>
      <c r="H3465" s="21">
        <f t="shared" si="407"/>
        <v>13160</v>
      </c>
      <c r="I3465" s="23">
        <f t="shared" si="408"/>
        <v>13161</v>
      </c>
      <c r="J3465" s="71" t="s">
        <v>420</v>
      </c>
      <c r="K3465" s="70">
        <f t="shared" si="409"/>
        <v>1597</v>
      </c>
      <c r="L3465" s="34" t="s">
        <v>104</v>
      </c>
      <c r="N3465" s="34" t="s">
        <v>78</v>
      </c>
    </row>
    <row r="3466" spans="1:14" ht="15" hidden="1" customHeight="1" outlineLevel="2" x14ac:dyDescent="0.25">
      <c r="A3466" s="34"/>
      <c r="B3466" s="33" t="str">
        <f t="shared" si="403"/>
        <v>KWH Snapshot - Circuit 46</v>
      </c>
      <c r="C3466" s="34">
        <f t="shared" si="410"/>
        <v>46</v>
      </c>
      <c r="D3466" s="28">
        <f t="shared" si="405"/>
        <v>7202</v>
      </c>
      <c r="E3466" s="27">
        <f t="shared" si="406"/>
        <v>7203</v>
      </c>
      <c r="F3466" s="29">
        <v>5045</v>
      </c>
      <c r="H3466" s="21">
        <f t="shared" si="407"/>
        <v>13162</v>
      </c>
      <c r="I3466" s="23">
        <f t="shared" si="408"/>
        <v>13163</v>
      </c>
      <c r="J3466" s="71" t="s">
        <v>420</v>
      </c>
      <c r="K3466" s="70">
        <f t="shared" si="409"/>
        <v>1598</v>
      </c>
      <c r="L3466" s="34" t="s">
        <v>104</v>
      </c>
      <c r="N3466" s="34" t="s">
        <v>78</v>
      </c>
    </row>
    <row r="3467" spans="1:14" ht="15" hidden="1" customHeight="1" outlineLevel="2" x14ac:dyDescent="0.25">
      <c r="A3467" s="34"/>
      <c r="B3467" s="33" t="str">
        <f t="shared" si="403"/>
        <v>KWH Snapshot - Circuit 47</v>
      </c>
      <c r="C3467" s="34">
        <f t="shared" si="410"/>
        <v>47</v>
      </c>
      <c r="D3467" s="28">
        <f t="shared" si="405"/>
        <v>7204</v>
      </c>
      <c r="E3467" s="27">
        <f t="shared" si="406"/>
        <v>7205</v>
      </c>
      <c r="F3467" s="29">
        <v>5046</v>
      </c>
      <c r="H3467" s="21">
        <f t="shared" si="407"/>
        <v>13164</v>
      </c>
      <c r="I3467" s="23">
        <f t="shared" si="408"/>
        <v>13165</v>
      </c>
      <c r="J3467" s="71" t="s">
        <v>420</v>
      </c>
      <c r="K3467" s="70">
        <f t="shared" si="409"/>
        <v>1599</v>
      </c>
      <c r="L3467" s="34" t="s">
        <v>104</v>
      </c>
      <c r="N3467" s="34" t="s">
        <v>78</v>
      </c>
    </row>
    <row r="3468" spans="1:14" ht="15" hidden="1" customHeight="1" outlineLevel="2" x14ac:dyDescent="0.25">
      <c r="A3468" s="34"/>
      <c r="B3468" s="33" t="str">
        <f t="shared" si="403"/>
        <v>KWH Snapshot - Circuit 48</v>
      </c>
      <c r="C3468" s="34">
        <f t="shared" si="410"/>
        <v>48</v>
      </c>
      <c r="D3468" s="28">
        <f t="shared" si="405"/>
        <v>7206</v>
      </c>
      <c r="E3468" s="27">
        <f t="shared" si="406"/>
        <v>7207</v>
      </c>
      <c r="F3468" s="29">
        <v>5047</v>
      </c>
      <c r="H3468" s="21">
        <f t="shared" si="407"/>
        <v>13166</v>
      </c>
      <c r="I3468" s="23">
        <f t="shared" si="408"/>
        <v>13167</v>
      </c>
      <c r="J3468" s="71" t="s">
        <v>420</v>
      </c>
      <c r="K3468" s="70">
        <f t="shared" si="409"/>
        <v>1600</v>
      </c>
      <c r="L3468" s="34" t="s">
        <v>104</v>
      </c>
      <c r="N3468" s="34" t="s">
        <v>78</v>
      </c>
    </row>
    <row r="3469" spans="1:14" ht="15" hidden="1" customHeight="1" outlineLevel="2" x14ac:dyDescent="0.25">
      <c r="A3469" s="34"/>
      <c r="B3469" s="33" t="str">
        <f t="shared" si="403"/>
        <v>KWH Snapshot - Circuit 49</v>
      </c>
      <c r="C3469" s="34">
        <f t="shared" si="410"/>
        <v>49</v>
      </c>
      <c r="D3469" s="28">
        <f t="shared" si="405"/>
        <v>7208</v>
      </c>
      <c r="E3469" s="27">
        <f t="shared" si="406"/>
        <v>7209</v>
      </c>
      <c r="F3469" s="29">
        <v>5048</v>
      </c>
      <c r="H3469" s="21">
        <f t="shared" si="407"/>
        <v>13168</v>
      </c>
      <c r="I3469" s="23">
        <f t="shared" si="408"/>
        <v>13169</v>
      </c>
      <c r="J3469" s="71" t="s">
        <v>420</v>
      </c>
      <c r="K3469" s="70">
        <f t="shared" si="409"/>
        <v>1601</v>
      </c>
      <c r="L3469" s="34" t="s">
        <v>104</v>
      </c>
      <c r="N3469" s="34" t="s">
        <v>78</v>
      </c>
    </row>
    <row r="3470" spans="1:14" ht="15" hidden="1" customHeight="1" outlineLevel="2" x14ac:dyDescent="0.25">
      <c r="A3470" s="34"/>
      <c r="B3470" s="33" t="str">
        <f t="shared" si="403"/>
        <v>KWH Snapshot - Circuit 50</v>
      </c>
      <c r="C3470" s="34">
        <f t="shared" si="410"/>
        <v>50</v>
      </c>
      <c r="D3470" s="28">
        <f t="shared" si="405"/>
        <v>7210</v>
      </c>
      <c r="E3470" s="27">
        <f t="shared" si="406"/>
        <v>7211</v>
      </c>
      <c r="F3470" s="29">
        <v>5049</v>
      </c>
      <c r="H3470" s="21">
        <f t="shared" si="407"/>
        <v>13170</v>
      </c>
      <c r="I3470" s="23">
        <f t="shared" si="408"/>
        <v>13171</v>
      </c>
      <c r="J3470" s="71" t="s">
        <v>420</v>
      </c>
      <c r="K3470" s="70">
        <f t="shared" si="409"/>
        <v>1602</v>
      </c>
      <c r="L3470" s="34" t="s">
        <v>104</v>
      </c>
      <c r="N3470" s="34" t="s">
        <v>78</v>
      </c>
    </row>
    <row r="3471" spans="1:14" ht="15" hidden="1" customHeight="1" outlineLevel="2" x14ac:dyDescent="0.25">
      <c r="A3471" s="34"/>
      <c r="B3471" s="33" t="str">
        <f t="shared" si="403"/>
        <v>KWH Snapshot - Circuit 51</v>
      </c>
      <c r="C3471" s="34">
        <f t="shared" si="410"/>
        <v>51</v>
      </c>
      <c r="D3471" s="28">
        <f t="shared" si="405"/>
        <v>7212</v>
      </c>
      <c r="E3471" s="27">
        <f t="shared" si="406"/>
        <v>7213</v>
      </c>
      <c r="F3471" s="29">
        <v>5050</v>
      </c>
      <c r="H3471" s="21">
        <f t="shared" si="407"/>
        <v>13172</v>
      </c>
      <c r="I3471" s="23">
        <f t="shared" si="408"/>
        <v>13173</v>
      </c>
      <c r="J3471" s="71" t="s">
        <v>420</v>
      </c>
      <c r="K3471" s="70">
        <f t="shared" si="409"/>
        <v>1603</v>
      </c>
      <c r="L3471" s="34" t="s">
        <v>104</v>
      </c>
      <c r="N3471" s="34" t="s">
        <v>78</v>
      </c>
    </row>
    <row r="3472" spans="1:14" ht="15" hidden="1" customHeight="1" outlineLevel="2" x14ac:dyDescent="0.25">
      <c r="A3472" s="34"/>
      <c r="B3472" s="33" t="str">
        <f t="shared" si="403"/>
        <v>KWH Snapshot - Circuit 52</v>
      </c>
      <c r="C3472" s="34">
        <f t="shared" si="410"/>
        <v>52</v>
      </c>
      <c r="D3472" s="28">
        <f t="shared" si="405"/>
        <v>7214</v>
      </c>
      <c r="E3472" s="27">
        <f t="shared" si="406"/>
        <v>7215</v>
      </c>
      <c r="F3472" s="29">
        <v>5051</v>
      </c>
      <c r="H3472" s="21">
        <f t="shared" si="407"/>
        <v>13174</v>
      </c>
      <c r="I3472" s="23">
        <f t="shared" si="408"/>
        <v>13175</v>
      </c>
      <c r="J3472" s="71" t="s">
        <v>420</v>
      </c>
      <c r="K3472" s="70">
        <f t="shared" si="409"/>
        <v>1604</v>
      </c>
      <c r="L3472" s="34" t="s">
        <v>104</v>
      </c>
      <c r="N3472" s="34" t="s">
        <v>78</v>
      </c>
    </row>
    <row r="3473" spans="1:14" ht="15" hidden="1" customHeight="1" outlineLevel="2" x14ac:dyDescent="0.25">
      <c r="A3473" s="34"/>
      <c r="B3473" s="33" t="str">
        <f t="shared" si="403"/>
        <v>KWH Snapshot - Circuit 53</v>
      </c>
      <c r="C3473" s="34">
        <f t="shared" si="410"/>
        <v>53</v>
      </c>
      <c r="D3473" s="28">
        <f t="shared" si="405"/>
        <v>7216</v>
      </c>
      <c r="E3473" s="27">
        <f t="shared" si="406"/>
        <v>7217</v>
      </c>
      <c r="F3473" s="29">
        <v>5052</v>
      </c>
      <c r="H3473" s="21">
        <f t="shared" si="407"/>
        <v>13176</v>
      </c>
      <c r="I3473" s="23">
        <f t="shared" si="408"/>
        <v>13177</v>
      </c>
      <c r="J3473" s="71" t="s">
        <v>420</v>
      </c>
      <c r="K3473" s="70">
        <f t="shared" si="409"/>
        <v>1605</v>
      </c>
      <c r="L3473" s="34" t="s">
        <v>104</v>
      </c>
      <c r="N3473" s="34" t="s">
        <v>78</v>
      </c>
    </row>
    <row r="3474" spans="1:14" ht="15" hidden="1" customHeight="1" outlineLevel="2" x14ac:dyDescent="0.25">
      <c r="A3474" s="34"/>
      <c r="B3474" s="33" t="str">
        <f t="shared" si="403"/>
        <v>KWH Snapshot - Circuit 54</v>
      </c>
      <c r="C3474" s="34">
        <f t="shared" si="410"/>
        <v>54</v>
      </c>
      <c r="D3474" s="28">
        <f t="shared" si="405"/>
        <v>7218</v>
      </c>
      <c r="E3474" s="27">
        <f t="shared" si="406"/>
        <v>7219</v>
      </c>
      <c r="F3474" s="29">
        <v>5053</v>
      </c>
      <c r="H3474" s="21">
        <f t="shared" si="407"/>
        <v>13178</v>
      </c>
      <c r="I3474" s="23">
        <f t="shared" si="408"/>
        <v>13179</v>
      </c>
      <c r="J3474" s="71" t="s">
        <v>420</v>
      </c>
      <c r="K3474" s="70">
        <f t="shared" si="409"/>
        <v>1606</v>
      </c>
      <c r="L3474" s="34" t="s">
        <v>104</v>
      </c>
      <c r="N3474" s="34" t="s">
        <v>78</v>
      </c>
    </row>
    <row r="3475" spans="1:14" ht="15" hidden="1" customHeight="1" outlineLevel="2" x14ac:dyDescent="0.25">
      <c r="A3475" s="34"/>
      <c r="B3475" s="33" t="str">
        <f t="shared" si="403"/>
        <v>KWH Snapshot - Circuit 55</v>
      </c>
      <c r="C3475" s="34">
        <f t="shared" si="410"/>
        <v>55</v>
      </c>
      <c r="D3475" s="28">
        <f t="shared" si="405"/>
        <v>7220</v>
      </c>
      <c r="E3475" s="27">
        <f t="shared" si="406"/>
        <v>7221</v>
      </c>
      <c r="F3475" s="29">
        <v>5054</v>
      </c>
      <c r="H3475" s="21">
        <f t="shared" si="407"/>
        <v>13180</v>
      </c>
      <c r="I3475" s="23">
        <f t="shared" si="408"/>
        <v>13181</v>
      </c>
      <c r="J3475" s="71" t="s">
        <v>420</v>
      </c>
      <c r="K3475" s="70">
        <f t="shared" si="409"/>
        <v>1607</v>
      </c>
      <c r="L3475" s="34" t="s">
        <v>104</v>
      </c>
      <c r="N3475" s="34" t="s">
        <v>78</v>
      </c>
    </row>
    <row r="3476" spans="1:14" ht="15" hidden="1" customHeight="1" outlineLevel="2" x14ac:dyDescent="0.25">
      <c r="A3476" s="34"/>
      <c r="B3476" s="33" t="str">
        <f t="shared" si="403"/>
        <v>KWH Snapshot - Circuit 56</v>
      </c>
      <c r="C3476" s="34">
        <f t="shared" si="410"/>
        <v>56</v>
      </c>
      <c r="D3476" s="28">
        <f t="shared" si="405"/>
        <v>7222</v>
      </c>
      <c r="E3476" s="27">
        <f t="shared" si="406"/>
        <v>7223</v>
      </c>
      <c r="F3476" s="29">
        <v>5055</v>
      </c>
      <c r="H3476" s="21">
        <f t="shared" si="407"/>
        <v>13182</v>
      </c>
      <c r="I3476" s="23">
        <f t="shared" si="408"/>
        <v>13183</v>
      </c>
      <c r="J3476" s="71" t="s">
        <v>420</v>
      </c>
      <c r="K3476" s="70">
        <f t="shared" si="409"/>
        <v>1608</v>
      </c>
      <c r="L3476" s="34" t="s">
        <v>104</v>
      </c>
      <c r="N3476" s="34" t="s">
        <v>78</v>
      </c>
    </row>
    <row r="3477" spans="1:14" ht="15" hidden="1" customHeight="1" outlineLevel="2" x14ac:dyDescent="0.25">
      <c r="A3477" s="34"/>
      <c r="B3477" s="33" t="str">
        <f t="shared" si="403"/>
        <v>KWH Snapshot - Circuit 57</v>
      </c>
      <c r="C3477" s="34">
        <f t="shared" si="410"/>
        <v>57</v>
      </c>
      <c r="D3477" s="28">
        <f t="shared" si="405"/>
        <v>7224</v>
      </c>
      <c r="E3477" s="27">
        <f t="shared" si="406"/>
        <v>7225</v>
      </c>
      <c r="F3477" s="29">
        <v>5056</v>
      </c>
      <c r="H3477" s="21">
        <f t="shared" si="407"/>
        <v>13184</v>
      </c>
      <c r="I3477" s="23">
        <f t="shared" si="408"/>
        <v>13185</v>
      </c>
      <c r="J3477" s="71" t="s">
        <v>420</v>
      </c>
      <c r="K3477" s="70">
        <f t="shared" si="409"/>
        <v>1609</v>
      </c>
      <c r="L3477" s="34" t="s">
        <v>104</v>
      </c>
      <c r="N3477" s="34" t="s">
        <v>78</v>
      </c>
    </row>
    <row r="3478" spans="1:14" ht="15" hidden="1" customHeight="1" outlineLevel="2" x14ac:dyDescent="0.25">
      <c r="A3478" s="34"/>
      <c r="B3478" s="33" t="str">
        <f t="shared" si="403"/>
        <v>KWH Snapshot - Circuit 58</v>
      </c>
      <c r="C3478" s="34">
        <f t="shared" si="410"/>
        <v>58</v>
      </c>
      <c r="D3478" s="28">
        <f t="shared" si="405"/>
        <v>7226</v>
      </c>
      <c r="E3478" s="27">
        <f t="shared" si="406"/>
        <v>7227</v>
      </c>
      <c r="F3478" s="29">
        <v>5057</v>
      </c>
      <c r="H3478" s="21">
        <f t="shared" si="407"/>
        <v>13186</v>
      </c>
      <c r="I3478" s="23">
        <f t="shared" si="408"/>
        <v>13187</v>
      </c>
      <c r="J3478" s="71" t="s">
        <v>420</v>
      </c>
      <c r="K3478" s="70">
        <f t="shared" si="409"/>
        <v>1610</v>
      </c>
      <c r="L3478" s="34" t="s">
        <v>104</v>
      </c>
      <c r="N3478" s="34" t="s">
        <v>78</v>
      </c>
    </row>
    <row r="3479" spans="1:14" ht="15" hidden="1" customHeight="1" outlineLevel="2" x14ac:dyDescent="0.25">
      <c r="A3479" s="34"/>
      <c r="B3479" s="33" t="str">
        <f t="shared" si="403"/>
        <v>KWH Snapshot - Circuit 59</v>
      </c>
      <c r="C3479" s="34">
        <f t="shared" si="410"/>
        <v>59</v>
      </c>
      <c r="D3479" s="28">
        <f t="shared" si="405"/>
        <v>7228</v>
      </c>
      <c r="E3479" s="27">
        <f t="shared" si="406"/>
        <v>7229</v>
      </c>
      <c r="F3479" s="29">
        <v>5058</v>
      </c>
      <c r="H3479" s="21">
        <f t="shared" si="407"/>
        <v>13188</v>
      </c>
      <c r="I3479" s="23">
        <f t="shared" si="408"/>
        <v>13189</v>
      </c>
      <c r="J3479" s="71" t="s">
        <v>420</v>
      </c>
      <c r="K3479" s="70">
        <f t="shared" si="409"/>
        <v>1611</v>
      </c>
      <c r="L3479" s="34" t="s">
        <v>104</v>
      </c>
      <c r="N3479" s="34" t="s">
        <v>78</v>
      </c>
    </row>
    <row r="3480" spans="1:14" ht="15" hidden="1" customHeight="1" outlineLevel="2" x14ac:dyDescent="0.25">
      <c r="A3480" s="34"/>
      <c r="B3480" s="33" t="str">
        <f t="shared" si="403"/>
        <v>KWH Snapshot - Circuit 60</v>
      </c>
      <c r="C3480" s="34">
        <f t="shared" si="410"/>
        <v>60</v>
      </c>
      <c r="D3480" s="28">
        <f t="shared" si="405"/>
        <v>7230</v>
      </c>
      <c r="E3480" s="27">
        <f t="shared" si="406"/>
        <v>7231</v>
      </c>
      <c r="F3480" s="29">
        <v>5059</v>
      </c>
      <c r="H3480" s="21">
        <f t="shared" si="407"/>
        <v>13190</v>
      </c>
      <c r="I3480" s="23">
        <f t="shared" si="408"/>
        <v>13191</v>
      </c>
      <c r="J3480" s="71" t="s">
        <v>420</v>
      </c>
      <c r="K3480" s="70">
        <f t="shared" si="409"/>
        <v>1612</v>
      </c>
      <c r="L3480" s="34" t="s">
        <v>104</v>
      </c>
      <c r="N3480" s="34" t="s">
        <v>78</v>
      </c>
    </row>
    <row r="3481" spans="1:14" ht="15" hidden="1" customHeight="1" outlineLevel="2" x14ac:dyDescent="0.25">
      <c r="A3481" s="34"/>
      <c r="B3481" s="33" t="str">
        <f t="shared" si="403"/>
        <v>KWH Snapshot - Circuit 61</v>
      </c>
      <c r="C3481" s="34">
        <f t="shared" si="410"/>
        <v>61</v>
      </c>
      <c r="D3481" s="28">
        <f t="shared" si="405"/>
        <v>7232</v>
      </c>
      <c r="E3481" s="27">
        <f t="shared" si="406"/>
        <v>7233</v>
      </c>
      <c r="F3481" s="29">
        <v>5060</v>
      </c>
      <c r="H3481" s="21">
        <f t="shared" si="407"/>
        <v>13192</v>
      </c>
      <c r="I3481" s="23">
        <f t="shared" si="408"/>
        <v>13193</v>
      </c>
      <c r="J3481" s="71" t="s">
        <v>420</v>
      </c>
      <c r="K3481" s="70">
        <f t="shared" si="409"/>
        <v>1613</v>
      </c>
      <c r="L3481" s="34" t="s">
        <v>104</v>
      </c>
      <c r="N3481" s="34" t="s">
        <v>78</v>
      </c>
    </row>
    <row r="3482" spans="1:14" ht="15" hidden="1" customHeight="1" outlineLevel="2" x14ac:dyDescent="0.25">
      <c r="A3482" s="34"/>
      <c r="B3482" s="33" t="str">
        <f t="shared" si="403"/>
        <v>KWH Snapshot - Circuit 62</v>
      </c>
      <c r="C3482" s="34">
        <f t="shared" si="410"/>
        <v>62</v>
      </c>
      <c r="D3482" s="28">
        <f t="shared" si="405"/>
        <v>7234</v>
      </c>
      <c r="E3482" s="27">
        <f t="shared" si="406"/>
        <v>7235</v>
      </c>
      <c r="F3482" s="29">
        <v>5061</v>
      </c>
      <c r="H3482" s="21">
        <f t="shared" si="407"/>
        <v>13194</v>
      </c>
      <c r="I3482" s="23">
        <f t="shared" si="408"/>
        <v>13195</v>
      </c>
      <c r="J3482" s="71" t="s">
        <v>420</v>
      </c>
      <c r="K3482" s="70">
        <f t="shared" si="409"/>
        <v>1614</v>
      </c>
      <c r="L3482" s="34" t="s">
        <v>104</v>
      </c>
      <c r="N3482" s="34" t="s">
        <v>78</v>
      </c>
    </row>
    <row r="3483" spans="1:14" ht="15" hidden="1" customHeight="1" outlineLevel="2" x14ac:dyDescent="0.25">
      <c r="A3483" s="34"/>
      <c r="B3483" s="33" t="str">
        <f t="shared" si="403"/>
        <v>KWH Snapshot - Circuit 63</v>
      </c>
      <c r="C3483" s="34">
        <f t="shared" si="410"/>
        <v>63</v>
      </c>
      <c r="D3483" s="28">
        <f t="shared" si="405"/>
        <v>7236</v>
      </c>
      <c r="E3483" s="27">
        <f t="shared" si="406"/>
        <v>7237</v>
      </c>
      <c r="F3483" s="29">
        <v>5062</v>
      </c>
      <c r="H3483" s="21">
        <f t="shared" si="407"/>
        <v>13196</v>
      </c>
      <c r="I3483" s="23">
        <f t="shared" si="408"/>
        <v>13197</v>
      </c>
      <c r="J3483" s="71" t="s">
        <v>420</v>
      </c>
      <c r="K3483" s="70">
        <f t="shared" si="409"/>
        <v>1615</v>
      </c>
      <c r="L3483" s="34" t="s">
        <v>104</v>
      </c>
      <c r="N3483" s="34" t="s">
        <v>78</v>
      </c>
    </row>
    <row r="3484" spans="1:14" ht="15" hidden="1" customHeight="1" outlineLevel="2" x14ac:dyDescent="0.25">
      <c r="A3484" s="34"/>
      <c r="B3484" s="33" t="str">
        <f t="shared" si="403"/>
        <v>KWH Snapshot - Circuit 64</v>
      </c>
      <c r="C3484" s="34">
        <f t="shared" si="410"/>
        <v>64</v>
      </c>
      <c r="D3484" s="28">
        <f t="shared" si="405"/>
        <v>7238</v>
      </c>
      <c r="E3484" s="27">
        <f t="shared" si="406"/>
        <v>7239</v>
      </c>
      <c r="F3484" s="29">
        <v>5063</v>
      </c>
      <c r="H3484" s="21">
        <f t="shared" si="407"/>
        <v>13198</v>
      </c>
      <c r="I3484" s="23">
        <f t="shared" si="408"/>
        <v>13199</v>
      </c>
      <c r="J3484" s="71" t="s">
        <v>420</v>
      </c>
      <c r="K3484" s="70">
        <f t="shared" si="409"/>
        <v>1616</v>
      </c>
      <c r="L3484" s="34" t="s">
        <v>104</v>
      </c>
      <c r="N3484" s="34" t="s">
        <v>78</v>
      </c>
    </row>
    <row r="3485" spans="1:14" ht="15" hidden="1" customHeight="1" outlineLevel="2" x14ac:dyDescent="0.25">
      <c r="A3485" s="34"/>
      <c r="B3485" s="33" t="str">
        <f t="shared" si="403"/>
        <v>KWH Snapshot - Circuit 65</v>
      </c>
      <c r="C3485" s="34">
        <f t="shared" si="410"/>
        <v>65</v>
      </c>
      <c r="D3485" s="28">
        <f t="shared" si="405"/>
        <v>7240</v>
      </c>
      <c r="E3485" s="27">
        <f t="shared" si="406"/>
        <v>7241</v>
      </c>
      <c r="F3485" s="29">
        <v>5064</v>
      </c>
      <c r="H3485" s="21">
        <f t="shared" si="407"/>
        <v>13200</v>
      </c>
      <c r="I3485" s="23">
        <f t="shared" si="408"/>
        <v>13201</v>
      </c>
      <c r="J3485" s="71" t="s">
        <v>420</v>
      </c>
      <c r="K3485" s="70">
        <f t="shared" si="409"/>
        <v>1617</v>
      </c>
      <c r="L3485" s="34" t="s">
        <v>104</v>
      </c>
      <c r="N3485" s="34" t="s">
        <v>78</v>
      </c>
    </row>
    <row r="3486" spans="1:14" ht="15" hidden="1" customHeight="1" outlineLevel="2" x14ac:dyDescent="0.25">
      <c r="A3486" s="34"/>
      <c r="B3486" s="33" t="str">
        <f t="shared" ref="B3486:B3516" si="411">CONCATENATE("KWH Snapshot - Circuit ",C3486)</f>
        <v>KWH Snapshot - Circuit 66</v>
      </c>
      <c r="C3486" s="34">
        <f t="shared" ref="C3486:C3516" si="412">C3485+1</f>
        <v>66</v>
      </c>
      <c r="D3486" s="28">
        <f t="shared" si="405"/>
        <v>7242</v>
      </c>
      <c r="E3486" s="27">
        <f t="shared" si="406"/>
        <v>7243</v>
      </c>
      <c r="F3486" s="29">
        <v>5065</v>
      </c>
      <c r="H3486" s="21">
        <f t="shared" si="407"/>
        <v>13202</v>
      </c>
      <c r="I3486" s="23">
        <f t="shared" si="408"/>
        <v>13203</v>
      </c>
      <c r="J3486" s="71" t="s">
        <v>420</v>
      </c>
      <c r="K3486" s="70">
        <f t="shared" si="409"/>
        <v>1618</v>
      </c>
      <c r="L3486" s="34" t="s">
        <v>104</v>
      </c>
      <c r="N3486" s="34" t="s">
        <v>78</v>
      </c>
    </row>
    <row r="3487" spans="1:14" ht="15" hidden="1" customHeight="1" outlineLevel="2" x14ac:dyDescent="0.25">
      <c r="A3487" s="34"/>
      <c r="B3487" s="33" t="str">
        <f t="shared" si="411"/>
        <v>KWH Snapshot - Circuit 67</v>
      </c>
      <c r="C3487" s="34">
        <f t="shared" si="412"/>
        <v>67</v>
      </c>
      <c r="D3487" s="28">
        <f t="shared" ref="D3487:D3516" si="413">E3486+1</f>
        <v>7244</v>
      </c>
      <c r="E3487" s="27">
        <f t="shared" ref="E3487:E3516" si="414">+D3487+1</f>
        <v>7245</v>
      </c>
      <c r="F3487" s="29">
        <v>5066</v>
      </c>
      <c r="H3487" s="21">
        <f t="shared" ref="H3487:H3516" si="415">I3486+1</f>
        <v>13204</v>
      </c>
      <c r="I3487" s="23">
        <f t="shared" ref="I3487:I3516" si="416">+H3487+1</f>
        <v>13205</v>
      </c>
      <c r="J3487" s="71" t="s">
        <v>420</v>
      </c>
      <c r="K3487" s="70">
        <f t="shared" ref="K3487:K3516" si="417">K3486+1</f>
        <v>1619</v>
      </c>
      <c r="L3487" s="34" t="s">
        <v>104</v>
      </c>
      <c r="N3487" s="34" t="s">
        <v>78</v>
      </c>
    </row>
    <row r="3488" spans="1:14" ht="15" hidden="1" customHeight="1" outlineLevel="2" x14ac:dyDescent="0.25">
      <c r="A3488" s="34"/>
      <c r="B3488" s="33" t="str">
        <f t="shared" si="411"/>
        <v>KWH Snapshot - Circuit 68</v>
      </c>
      <c r="C3488" s="34">
        <f t="shared" si="412"/>
        <v>68</v>
      </c>
      <c r="D3488" s="28">
        <f t="shared" si="413"/>
        <v>7246</v>
      </c>
      <c r="E3488" s="27">
        <f t="shared" si="414"/>
        <v>7247</v>
      </c>
      <c r="F3488" s="29">
        <v>5067</v>
      </c>
      <c r="H3488" s="21">
        <f t="shared" si="415"/>
        <v>13206</v>
      </c>
      <c r="I3488" s="23">
        <f t="shared" si="416"/>
        <v>13207</v>
      </c>
      <c r="J3488" s="71" t="s">
        <v>420</v>
      </c>
      <c r="K3488" s="70">
        <f t="shared" si="417"/>
        <v>1620</v>
      </c>
      <c r="L3488" s="34" t="s">
        <v>104</v>
      </c>
      <c r="N3488" s="34" t="s">
        <v>78</v>
      </c>
    </row>
    <row r="3489" spans="1:14" ht="15" hidden="1" customHeight="1" outlineLevel="2" x14ac:dyDescent="0.25">
      <c r="A3489" s="34"/>
      <c r="B3489" s="33" t="str">
        <f t="shared" si="411"/>
        <v>KWH Snapshot - Circuit 69</v>
      </c>
      <c r="C3489" s="34">
        <f t="shared" si="412"/>
        <v>69</v>
      </c>
      <c r="D3489" s="28">
        <f t="shared" si="413"/>
        <v>7248</v>
      </c>
      <c r="E3489" s="27">
        <f t="shared" si="414"/>
        <v>7249</v>
      </c>
      <c r="F3489" s="29">
        <v>5068</v>
      </c>
      <c r="H3489" s="21">
        <f t="shared" si="415"/>
        <v>13208</v>
      </c>
      <c r="I3489" s="23">
        <f t="shared" si="416"/>
        <v>13209</v>
      </c>
      <c r="J3489" s="71" t="s">
        <v>420</v>
      </c>
      <c r="K3489" s="70">
        <f t="shared" si="417"/>
        <v>1621</v>
      </c>
      <c r="L3489" s="34" t="s">
        <v>104</v>
      </c>
      <c r="N3489" s="34" t="s">
        <v>78</v>
      </c>
    </row>
    <row r="3490" spans="1:14" ht="15" hidden="1" customHeight="1" outlineLevel="2" x14ac:dyDescent="0.25">
      <c r="A3490" s="34"/>
      <c r="B3490" s="33" t="str">
        <f t="shared" si="411"/>
        <v>KWH Snapshot - Circuit 70</v>
      </c>
      <c r="C3490" s="34">
        <f t="shared" si="412"/>
        <v>70</v>
      </c>
      <c r="D3490" s="28">
        <f t="shared" si="413"/>
        <v>7250</v>
      </c>
      <c r="E3490" s="27">
        <f t="shared" si="414"/>
        <v>7251</v>
      </c>
      <c r="F3490" s="29">
        <v>5069</v>
      </c>
      <c r="H3490" s="21">
        <f t="shared" si="415"/>
        <v>13210</v>
      </c>
      <c r="I3490" s="23">
        <f t="shared" si="416"/>
        <v>13211</v>
      </c>
      <c r="J3490" s="71" t="s">
        <v>420</v>
      </c>
      <c r="K3490" s="70">
        <f t="shared" si="417"/>
        <v>1622</v>
      </c>
      <c r="L3490" s="34" t="s">
        <v>104</v>
      </c>
      <c r="N3490" s="34" t="s">
        <v>78</v>
      </c>
    </row>
    <row r="3491" spans="1:14" ht="15" hidden="1" customHeight="1" outlineLevel="2" x14ac:dyDescent="0.25">
      <c r="A3491" s="34"/>
      <c r="B3491" s="33" t="str">
        <f t="shared" si="411"/>
        <v>KWH Snapshot - Circuit 71</v>
      </c>
      <c r="C3491" s="34">
        <f t="shared" si="412"/>
        <v>71</v>
      </c>
      <c r="D3491" s="28">
        <f t="shared" si="413"/>
        <v>7252</v>
      </c>
      <c r="E3491" s="27">
        <f t="shared" si="414"/>
        <v>7253</v>
      </c>
      <c r="F3491" s="29">
        <v>5070</v>
      </c>
      <c r="H3491" s="21">
        <f t="shared" si="415"/>
        <v>13212</v>
      </c>
      <c r="I3491" s="23">
        <f t="shared" si="416"/>
        <v>13213</v>
      </c>
      <c r="J3491" s="71" t="s">
        <v>420</v>
      </c>
      <c r="K3491" s="70">
        <f t="shared" si="417"/>
        <v>1623</v>
      </c>
      <c r="L3491" s="34" t="s">
        <v>104</v>
      </c>
      <c r="N3491" s="34" t="s">
        <v>78</v>
      </c>
    </row>
    <row r="3492" spans="1:14" ht="15" hidden="1" customHeight="1" outlineLevel="2" x14ac:dyDescent="0.25">
      <c r="A3492" s="34"/>
      <c r="B3492" s="33" t="str">
        <f t="shared" si="411"/>
        <v>KWH Snapshot - Circuit 72</v>
      </c>
      <c r="C3492" s="34">
        <f t="shared" si="412"/>
        <v>72</v>
      </c>
      <c r="D3492" s="28">
        <f t="shared" si="413"/>
        <v>7254</v>
      </c>
      <c r="E3492" s="27">
        <f t="shared" si="414"/>
        <v>7255</v>
      </c>
      <c r="F3492" s="29">
        <v>5071</v>
      </c>
      <c r="H3492" s="21">
        <f t="shared" si="415"/>
        <v>13214</v>
      </c>
      <c r="I3492" s="23">
        <f t="shared" si="416"/>
        <v>13215</v>
      </c>
      <c r="J3492" s="71" t="s">
        <v>420</v>
      </c>
      <c r="K3492" s="70">
        <f t="shared" si="417"/>
        <v>1624</v>
      </c>
      <c r="L3492" s="34" t="s">
        <v>104</v>
      </c>
      <c r="N3492" s="34" t="s">
        <v>78</v>
      </c>
    </row>
    <row r="3493" spans="1:14" ht="15" hidden="1" customHeight="1" outlineLevel="2" x14ac:dyDescent="0.25">
      <c r="A3493" s="34"/>
      <c r="B3493" s="33" t="str">
        <f t="shared" si="411"/>
        <v>KWH Snapshot - Circuit 73</v>
      </c>
      <c r="C3493" s="34">
        <f t="shared" si="412"/>
        <v>73</v>
      </c>
      <c r="D3493" s="28">
        <f t="shared" si="413"/>
        <v>7256</v>
      </c>
      <c r="E3493" s="27">
        <f t="shared" si="414"/>
        <v>7257</v>
      </c>
      <c r="F3493" s="29">
        <v>5072</v>
      </c>
      <c r="H3493" s="21">
        <f t="shared" si="415"/>
        <v>13216</v>
      </c>
      <c r="I3493" s="23">
        <f t="shared" si="416"/>
        <v>13217</v>
      </c>
      <c r="J3493" s="71" t="s">
        <v>420</v>
      </c>
      <c r="K3493" s="70">
        <f t="shared" si="417"/>
        <v>1625</v>
      </c>
      <c r="L3493" s="34" t="s">
        <v>104</v>
      </c>
      <c r="N3493" s="34" t="s">
        <v>78</v>
      </c>
    </row>
    <row r="3494" spans="1:14" ht="15" hidden="1" customHeight="1" outlineLevel="2" x14ac:dyDescent="0.25">
      <c r="A3494" s="34"/>
      <c r="B3494" s="33" t="str">
        <f t="shared" si="411"/>
        <v>KWH Snapshot - Circuit 74</v>
      </c>
      <c r="C3494" s="34">
        <f t="shared" si="412"/>
        <v>74</v>
      </c>
      <c r="D3494" s="28">
        <f t="shared" si="413"/>
        <v>7258</v>
      </c>
      <c r="E3494" s="27">
        <f t="shared" si="414"/>
        <v>7259</v>
      </c>
      <c r="F3494" s="29">
        <v>5073</v>
      </c>
      <c r="H3494" s="21">
        <f t="shared" si="415"/>
        <v>13218</v>
      </c>
      <c r="I3494" s="23">
        <f t="shared" si="416"/>
        <v>13219</v>
      </c>
      <c r="J3494" s="71" t="s">
        <v>420</v>
      </c>
      <c r="K3494" s="70">
        <f t="shared" si="417"/>
        <v>1626</v>
      </c>
      <c r="L3494" s="34" t="s">
        <v>104</v>
      </c>
      <c r="N3494" s="34" t="s">
        <v>78</v>
      </c>
    </row>
    <row r="3495" spans="1:14" ht="15" hidden="1" customHeight="1" outlineLevel="2" x14ac:dyDescent="0.25">
      <c r="A3495" s="34"/>
      <c r="B3495" s="33" t="str">
        <f t="shared" si="411"/>
        <v>KWH Snapshot - Circuit 75</v>
      </c>
      <c r="C3495" s="34">
        <f t="shared" si="412"/>
        <v>75</v>
      </c>
      <c r="D3495" s="28">
        <f t="shared" si="413"/>
        <v>7260</v>
      </c>
      <c r="E3495" s="27">
        <f t="shared" si="414"/>
        <v>7261</v>
      </c>
      <c r="F3495" s="29">
        <v>5074</v>
      </c>
      <c r="H3495" s="21">
        <f t="shared" si="415"/>
        <v>13220</v>
      </c>
      <c r="I3495" s="23">
        <f t="shared" si="416"/>
        <v>13221</v>
      </c>
      <c r="J3495" s="71" t="s">
        <v>420</v>
      </c>
      <c r="K3495" s="70">
        <f t="shared" si="417"/>
        <v>1627</v>
      </c>
      <c r="L3495" s="34" t="s">
        <v>104</v>
      </c>
      <c r="N3495" s="34" t="s">
        <v>78</v>
      </c>
    </row>
    <row r="3496" spans="1:14" ht="15" hidden="1" customHeight="1" outlineLevel="2" x14ac:dyDescent="0.25">
      <c r="A3496" s="34"/>
      <c r="B3496" s="33" t="str">
        <f t="shared" si="411"/>
        <v>KWH Snapshot - Circuit 76</v>
      </c>
      <c r="C3496" s="34">
        <f t="shared" si="412"/>
        <v>76</v>
      </c>
      <c r="D3496" s="28">
        <f t="shared" si="413"/>
        <v>7262</v>
      </c>
      <c r="E3496" s="27">
        <f t="shared" si="414"/>
        <v>7263</v>
      </c>
      <c r="F3496" s="29">
        <v>5075</v>
      </c>
      <c r="H3496" s="21">
        <f t="shared" si="415"/>
        <v>13222</v>
      </c>
      <c r="I3496" s="23">
        <f t="shared" si="416"/>
        <v>13223</v>
      </c>
      <c r="J3496" s="71" t="s">
        <v>420</v>
      </c>
      <c r="K3496" s="70">
        <f t="shared" si="417"/>
        <v>1628</v>
      </c>
      <c r="L3496" s="34" t="s">
        <v>104</v>
      </c>
      <c r="N3496" s="34" t="s">
        <v>78</v>
      </c>
    </row>
    <row r="3497" spans="1:14" ht="15" hidden="1" customHeight="1" outlineLevel="2" x14ac:dyDescent="0.25">
      <c r="A3497" s="34"/>
      <c r="B3497" s="33" t="str">
        <f t="shared" si="411"/>
        <v>KWH Snapshot - Circuit 77</v>
      </c>
      <c r="C3497" s="34">
        <f t="shared" si="412"/>
        <v>77</v>
      </c>
      <c r="D3497" s="28">
        <f t="shared" si="413"/>
        <v>7264</v>
      </c>
      <c r="E3497" s="27">
        <f t="shared" si="414"/>
        <v>7265</v>
      </c>
      <c r="F3497" s="29">
        <v>5076</v>
      </c>
      <c r="H3497" s="21">
        <f t="shared" si="415"/>
        <v>13224</v>
      </c>
      <c r="I3497" s="23">
        <f t="shared" si="416"/>
        <v>13225</v>
      </c>
      <c r="J3497" s="71" t="s">
        <v>420</v>
      </c>
      <c r="K3497" s="70">
        <f t="shared" si="417"/>
        <v>1629</v>
      </c>
      <c r="L3497" s="34" t="s">
        <v>104</v>
      </c>
      <c r="N3497" s="34" t="s">
        <v>78</v>
      </c>
    </row>
    <row r="3498" spans="1:14" ht="15" hidden="1" customHeight="1" outlineLevel="2" x14ac:dyDescent="0.25">
      <c r="A3498" s="34"/>
      <c r="B3498" s="33" t="str">
        <f t="shared" si="411"/>
        <v>KWH Snapshot - Circuit 78</v>
      </c>
      <c r="C3498" s="34">
        <f t="shared" si="412"/>
        <v>78</v>
      </c>
      <c r="D3498" s="28">
        <f t="shared" si="413"/>
        <v>7266</v>
      </c>
      <c r="E3498" s="27">
        <f t="shared" si="414"/>
        <v>7267</v>
      </c>
      <c r="F3498" s="29">
        <v>5077</v>
      </c>
      <c r="H3498" s="21">
        <f t="shared" si="415"/>
        <v>13226</v>
      </c>
      <c r="I3498" s="23">
        <f t="shared" si="416"/>
        <v>13227</v>
      </c>
      <c r="J3498" s="71" t="s">
        <v>420</v>
      </c>
      <c r="K3498" s="70">
        <f t="shared" si="417"/>
        <v>1630</v>
      </c>
      <c r="L3498" s="34" t="s">
        <v>104</v>
      </c>
      <c r="N3498" s="34" t="s">
        <v>78</v>
      </c>
    </row>
    <row r="3499" spans="1:14" ht="15" hidden="1" customHeight="1" outlineLevel="2" x14ac:dyDescent="0.25">
      <c r="A3499" s="34"/>
      <c r="B3499" s="33" t="str">
        <f t="shared" si="411"/>
        <v>KWH Snapshot - Circuit 79</v>
      </c>
      <c r="C3499" s="34">
        <f t="shared" si="412"/>
        <v>79</v>
      </c>
      <c r="D3499" s="28">
        <f t="shared" si="413"/>
        <v>7268</v>
      </c>
      <c r="E3499" s="27">
        <f t="shared" si="414"/>
        <v>7269</v>
      </c>
      <c r="F3499" s="29">
        <v>5078</v>
      </c>
      <c r="H3499" s="21">
        <f t="shared" si="415"/>
        <v>13228</v>
      </c>
      <c r="I3499" s="23">
        <f t="shared" si="416"/>
        <v>13229</v>
      </c>
      <c r="J3499" s="71" t="s">
        <v>420</v>
      </c>
      <c r="K3499" s="70">
        <f t="shared" si="417"/>
        <v>1631</v>
      </c>
      <c r="L3499" s="34" t="s">
        <v>104</v>
      </c>
      <c r="N3499" s="34" t="s">
        <v>78</v>
      </c>
    </row>
    <row r="3500" spans="1:14" ht="15" hidden="1" customHeight="1" outlineLevel="2" x14ac:dyDescent="0.25">
      <c r="A3500" s="34"/>
      <c r="B3500" s="33" t="str">
        <f t="shared" si="411"/>
        <v>KWH Snapshot - Circuit 80</v>
      </c>
      <c r="C3500" s="34">
        <f t="shared" si="412"/>
        <v>80</v>
      </c>
      <c r="D3500" s="28">
        <f t="shared" si="413"/>
        <v>7270</v>
      </c>
      <c r="E3500" s="27">
        <f t="shared" si="414"/>
        <v>7271</v>
      </c>
      <c r="F3500" s="29">
        <v>5079</v>
      </c>
      <c r="H3500" s="21">
        <f t="shared" si="415"/>
        <v>13230</v>
      </c>
      <c r="I3500" s="23">
        <f t="shared" si="416"/>
        <v>13231</v>
      </c>
      <c r="J3500" s="71" t="s">
        <v>420</v>
      </c>
      <c r="K3500" s="70">
        <f t="shared" si="417"/>
        <v>1632</v>
      </c>
      <c r="L3500" s="34" t="s">
        <v>104</v>
      </c>
      <c r="N3500" s="34" t="s">
        <v>78</v>
      </c>
    </row>
    <row r="3501" spans="1:14" ht="15" hidden="1" customHeight="1" outlineLevel="2" x14ac:dyDescent="0.25">
      <c r="A3501" s="34"/>
      <c r="B3501" s="33" t="str">
        <f t="shared" si="411"/>
        <v>KWH Snapshot - Circuit 81</v>
      </c>
      <c r="C3501" s="34">
        <f t="shared" si="412"/>
        <v>81</v>
      </c>
      <c r="D3501" s="28">
        <f t="shared" si="413"/>
        <v>7272</v>
      </c>
      <c r="E3501" s="27">
        <f t="shared" si="414"/>
        <v>7273</v>
      </c>
      <c r="F3501" s="29">
        <v>5080</v>
      </c>
      <c r="H3501" s="21">
        <f t="shared" si="415"/>
        <v>13232</v>
      </c>
      <c r="I3501" s="23">
        <f t="shared" si="416"/>
        <v>13233</v>
      </c>
      <c r="J3501" s="71" t="s">
        <v>420</v>
      </c>
      <c r="K3501" s="70">
        <f t="shared" si="417"/>
        <v>1633</v>
      </c>
      <c r="L3501" s="34" t="s">
        <v>104</v>
      </c>
      <c r="N3501" s="34" t="s">
        <v>78</v>
      </c>
    </row>
    <row r="3502" spans="1:14" ht="15" hidden="1" customHeight="1" outlineLevel="2" x14ac:dyDescent="0.25">
      <c r="A3502" s="34"/>
      <c r="B3502" s="33" t="str">
        <f t="shared" si="411"/>
        <v>KWH Snapshot - Circuit 82</v>
      </c>
      <c r="C3502" s="34">
        <f t="shared" si="412"/>
        <v>82</v>
      </c>
      <c r="D3502" s="28">
        <f t="shared" si="413"/>
        <v>7274</v>
      </c>
      <c r="E3502" s="27">
        <f t="shared" si="414"/>
        <v>7275</v>
      </c>
      <c r="F3502" s="29">
        <v>5081</v>
      </c>
      <c r="H3502" s="21">
        <f t="shared" si="415"/>
        <v>13234</v>
      </c>
      <c r="I3502" s="23">
        <f t="shared" si="416"/>
        <v>13235</v>
      </c>
      <c r="J3502" s="71" t="s">
        <v>420</v>
      </c>
      <c r="K3502" s="70">
        <f t="shared" si="417"/>
        <v>1634</v>
      </c>
      <c r="L3502" s="34" t="s">
        <v>104</v>
      </c>
      <c r="N3502" s="34" t="s">
        <v>78</v>
      </c>
    </row>
    <row r="3503" spans="1:14" ht="15" hidden="1" customHeight="1" outlineLevel="2" x14ac:dyDescent="0.25">
      <c r="A3503" s="34"/>
      <c r="B3503" s="33" t="str">
        <f t="shared" si="411"/>
        <v>KWH Snapshot - Circuit 83</v>
      </c>
      <c r="C3503" s="34">
        <f t="shared" si="412"/>
        <v>83</v>
      </c>
      <c r="D3503" s="28">
        <f t="shared" si="413"/>
        <v>7276</v>
      </c>
      <c r="E3503" s="27">
        <f t="shared" si="414"/>
        <v>7277</v>
      </c>
      <c r="F3503" s="29">
        <v>5082</v>
      </c>
      <c r="H3503" s="21">
        <f t="shared" si="415"/>
        <v>13236</v>
      </c>
      <c r="I3503" s="23">
        <f t="shared" si="416"/>
        <v>13237</v>
      </c>
      <c r="J3503" s="71" t="s">
        <v>420</v>
      </c>
      <c r="K3503" s="70">
        <f t="shared" si="417"/>
        <v>1635</v>
      </c>
      <c r="L3503" s="34" t="s">
        <v>104</v>
      </c>
      <c r="N3503" s="34" t="s">
        <v>78</v>
      </c>
    </row>
    <row r="3504" spans="1:14" ht="15" hidden="1" customHeight="1" outlineLevel="2" x14ac:dyDescent="0.25">
      <c r="A3504" s="34"/>
      <c r="B3504" s="33" t="str">
        <f t="shared" si="411"/>
        <v>KWH Snapshot - Circuit 84</v>
      </c>
      <c r="C3504" s="34">
        <f t="shared" si="412"/>
        <v>84</v>
      </c>
      <c r="D3504" s="28">
        <f t="shared" si="413"/>
        <v>7278</v>
      </c>
      <c r="E3504" s="27">
        <f t="shared" si="414"/>
        <v>7279</v>
      </c>
      <c r="F3504" s="29">
        <v>5083</v>
      </c>
      <c r="H3504" s="21">
        <f t="shared" si="415"/>
        <v>13238</v>
      </c>
      <c r="I3504" s="23">
        <f t="shared" si="416"/>
        <v>13239</v>
      </c>
      <c r="J3504" s="71" t="s">
        <v>420</v>
      </c>
      <c r="K3504" s="70">
        <f t="shared" si="417"/>
        <v>1636</v>
      </c>
      <c r="L3504" s="34" t="s">
        <v>104</v>
      </c>
      <c r="N3504" s="34" t="s">
        <v>78</v>
      </c>
    </row>
    <row r="3505" spans="1:16" ht="15" hidden="1" customHeight="1" outlineLevel="2" x14ac:dyDescent="0.25">
      <c r="A3505" s="34"/>
      <c r="B3505" s="33" t="str">
        <f t="shared" si="411"/>
        <v>KWH Snapshot - Circuit 85</v>
      </c>
      <c r="C3505" s="34">
        <f t="shared" si="412"/>
        <v>85</v>
      </c>
      <c r="D3505" s="28">
        <f t="shared" si="413"/>
        <v>7280</v>
      </c>
      <c r="E3505" s="27">
        <f t="shared" si="414"/>
        <v>7281</v>
      </c>
      <c r="F3505" s="29">
        <v>5084</v>
      </c>
      <c r="H3505" s="21">
        <f t="shared" si="415"/>
        <v>13240</v>
      </c>
      <c r="I3505" s="23">
        <f t="shared" si="416"/>
        <v>13241</v>
      </c>
      <c r="J3505" s="71" t="s">
        <v>420</v>
      </c>
      <c r="K3505" s="70">
        <f t="shared" si="417"/>
        <v>1637</v>
      </c>
      <c r="L3505" s="34" t="s">
        <v>104</v>
      </c>
      <c r="N3505" s="34" t="s">
        <v>78</v>
      </c>
    </row>
    <row r="3506" spans="1:16" ht="15" hidden="1" customHeight="1" outlineLevel="2" x14ac:dyDescent="0.25">
      <c r="A3506" s="34"/>
      <c r="B3506" s="33" t="str">
        <f t="shared" si="411"/>
        <v>KWH Snapshot - Circuit 86</v>
      </c>
      <c r="C3506" s="34">
        <f t="shared" si="412"/>
        <v>86</v>
      </c>
      <c r="D3506" s="28">
        <f t="shared" si="413"/>
        <v>7282</v>
      </c>
      <c r="E3506" s="27">
        <f t="shared" si="414"/>
        <v>7283</v>
      </c>
      <c r="F3506" s="29">
        <v>5085</v>
      </c>
      <c r="H3506" s="21">
        <f t="shared" si="415"/>
        <v>13242</v>
      </c>
      <c r="I3506" s="23">
        <f t="shared" si="416"/>
        <v>13243</v>
      </c>
      <c r="J3506" s="71" t="s">
        <v>420</v>
      </c>
      <c r="K3506" s="70">
        <f t="shared" si="417"/>
        <v>1638</v>
      </c>
      <c r="L3506" s="34" t="s">
        <v>104</v>
      </c>
      <c r="N3506" s="34" t="s">
        <v>78</v>
      </c>
    </row>
    <row r="3507" spans="1:16" ht="15" hidden="1" customHeight="1" outlineLevel="2" x14ac:dyDescent="0.25">
      <c r="A3507" s="34"/>
      <c r="B3507" s="33" t="str">
        <f t="shared" si="411"/>
        <v>KWH Snapshot - Circuit 87</v>
      </c>
      <c r="C3507" s="34">
        <f t="shared" si="412"/>
        <v>87</v>
      </c>
      <c r="D3507" s="28">
        <f t="shared" si="413"/>
        <v>7284</v>
      </c>
      <c r="E3507" s="27">
        <f t="shared" si="414"/>
        <v>7285</v>
      </c>
      <c r="F3507" s="29">
        <v>5086</v>
      </c>
      <c r="H3507" s="21">
        <f t="shared" si="415"/>
        <v>13244</v>
      </c>
      <c r="I3507" s="23">
        <f t="shared" si="416"/>
        <v>13245</v>
      </c>
      <c r="J3507" s="71" t="s">
        <v>420</v>
      </c>
      <c r="K3507" s="70">
        <f t="shared" si="417"/>
        <v>1639</v>
      </c>
      <c r="L3507" s="34" t="s">
        <v>104</v>
      </c>
      <c r="N3507" s="34" t="s">
        <v>78</v>
      </c>
    </row>
    <row r="3508" spans="1:16" ht="15" hidden="1" customHeight="1" outlineLevel="2" x14ac:dyDescent="0.25">
      <c r="A3508" s="34"/>
      <c r="B3508" s="33" t="str">
        <f t="shared" si="411"/>
        <v>KWH Snapshot - Circuit 88</v>
      </c>
      <c r="C3508" s="34">
        <f t="shared" si="412"/>
        <v>88</v>
      </c>
      <c r="D3508" s="28">
        <f t="shared" si="413"/>
        <v>7286</v>
      </c>
      <c r="E3508" s="27">
        <f t="shared" si="414"/>
        <v>7287</v>
      </c>
      <c r="F3508" s="29">
        <v>5087</v>
      </c>
      <c r="H3508" s="21">
        <f t="shared" si="415"/>
        <v>13246</v>
      </c>
      <c r="I3508" s="23">
        <f t="shared" si="416"/>
        <v>13247</v>
      </c>
      <c r="J3508" s="71" t="s">
        <v>420</v>
      </c>
      <c r="K3508" s="70">
        <f t="shared" si="417"/>
        <v>1640</v>
      </c>
      <c r="L3508" s="34" t="s">
        <v>104</v>
      </c>
      <c r="N3508" s="34" t="s">
        <v>78</v>
      </c>
    </row>
    <row r="3509" spans="1:16" ht="15" hidden="1" customHeight="1" outlineLevel="2" x14ac:dyDescent="0.25">
      <c r="A3509" s="34"/>
      <c r="B3509" s="33" t="str">
        <f t="shared" si="411"/>
        <v>KWH Snapshot - Circuit 89</v>
      </c>
      <c r="C3509" s="34">
        <f t="shared" si="412"/>
        <v>89</v>
      </c>
      <c r="D3509" s="28">
        <f t="shared" si="413"/>
        <v>7288</v>
      </c>
      <c r="E3509" s="27">
        <f t="shared" si="414"/>
        <v>7289</v>
      </c>
      <c r="F3509" s="29">
        <v>5088</v>
      </c>
      <c r="H3509" s="21">
        <f t="shared" si="415"/>
        <v>13248</v>
      </c>
      <c r="I3509" s="23">
        <f t="shared" si="416"/>
        <v>13249</v>
      </c>
      <c r="J3509" s="71" t="s">
        <v>420</v>
      </c>
      <c r="K3509" s="70">
        <f t="shared" si="417"/>
        <v>1641</v>
      </c>
      <c r="L3509" s="34" t="s">
        <v>104</v>
      </c>
      <c r="N3509" s="34" t="s">
        <v>78</v>
      </c>
    </row>
    <row r="3510" spans="1:16" ht="15.75" hidden="1" customHeight="1" outlineLevel="2" x14ac:dyDescent="0.25">
      <c r="B3510" s="33" t="str">
        <f t="shared" si="411"/>
        <v>KWH Snapshot - Circuit 90</v>
      </c>
      <c r="C3510" s="34">
        <f t="shared" si="412"/>
        <v>90</v>
      </c>
      <c r="D3510" s="28">
        <f t="shared" si="413"/>
        <v>7290</v>
      </c>
      <c r="E3510" s="27">
        <f t="shared" si="414"/>
        <v>7291</v>
      </c>
      <c r="F3510" s="29">
        <v>5089</v>
      </c>
      <c r="H3510" s="21">
        <f t="shared" si="415"/>
        <v>13250</v>
      </c>
      <c r="I3510" s="23">
        <f t="shared" si="416"/>
        <v>13251</v>
      </c>
      <c r="J3510" s="71" t="s">
        <v>420</v>
      </c>
      <c r="K3510" s="70">
        <f t="shared" si="417"/>
        <v>1642</v>
      </c>
      <c r="L3510" s="34" t="s">
        <v>104</v>
      </c>
      <c r="N3510" s="34" t="s">
        <v>78</v>
      </c>
    </row>
    <row r="3511" spans="1:16" ht="15.75" hidden="1" customHeight="1" outlineLevel="2" x14ac:dyDescent="0.25">
      <c r="B3511" s="33" t="str">
        <f t="shared" si="411"/>
        <v>KWH Snapshot - Circuit 91</v>
      </c>
      <c r="C3511" s="34">
        <f t="shared" si="412"/>
        <v>91</v>
      </c>
      <c r="D3511" s="28">
        <f t="shared" si="413"/>
        <v>7292</v>
      </c>
      <c r="E3511" s="27">
        <f t="shared" si="414"/>
        <v>7293</v>
      </c>
      <c r="F3511" s="29">
        <v>5090</v>
      </c>
      <c r="H3511" s="21">
        <f t="shared" si="415"/>
        <v>13252</v>
      </c>
      <c r="I3511" s="23">
        <f t="shared" si="416"/>
        <v>13253</v>
      </c>
      <c r="J3511" s="71" t="s">
        <v>420</v>
      </c>
      <c r="K3511" s="70">
        <f t="shared" si="417"/>
        <v>1643</v>
      </c>
      <c r="L3511" s="34" t="s">
        <v>104</v>
      </c>
      <c r="N3511" s="34" t="s">
        <v>78</v>
      </c>
    </row>
    <row r="3512" spans="1:16" ht="15.75" hidden="1" customHeight="1" outlineLevel="2" x14ac:dyDescent="0.25">
      <c r="B3512" s="33" t="str">
        <f t="shared" si="411"/>
        <v>KWH Snapshot - Circuit 92</v>
      </c>
      <c r="C3512" s="34">
        <f t="shared" si="412"/>
        <v>92</v>
      </c>
      <c r="D3512" s="28">
        <f t="shared" si="413"/>
        <v>7294</v>
      </c>
      <c r="E3512" s="27">
        <f t="shared" si="414"/>
        <v>7295</v>
      </c>
      <c r="F3512" s="29">
        <v>5091</v>
      </c>
      <c r="H3512" s="21">
        <f t="shared" si="415"/>
        <v>13254</v>
      </c>
      <c r="I3512" s="23">
        <f t="shared" si="416"/>
        <v>13255</v>
      </c>
      <c r="J3512" s="71" t="s">
        <v>420</v>
      </c>
      <c r="K3512" s="70">
        <f t="shared" si="417"/>
        <v>1644</v>
      </c>
      <c r="L3512" s="34" t="s">
        <v>104</v>
      </c>
      <c r="N3512" s="34" t="s">
        <v>78</v>
      </c>
    </row>
    <row r="3513" spans="1:16" ht="15.75" hidden="1" customHeight="1" outlineLevel="2" x14ac:dyDescent="0.25">
      <c r="B3513" s="33" t="str">
        <f t="shared" si="411"/>
        <v>KWH Snapshot - Circuit 93</v>
      </c>
      <c r="C3513" s="34">
        <f t="shared" si="412"/>
        <v>93</v>
      </c>
      <c r="D3513" s="28">
        <f t="shared" si="413"/>
        <v>7296</v>
      </c>
      <c r="E3513" s="27">
        <f t="shared" si="414"/>
        <v>7297</v>
      </c>
      <c r="F3513" s="29">
        <v>5092</v>
      </c>
      <c r="H3513" s="21">
        <f t="shared" si="415"/>
        <v>13256</v>
      </c>
      <c r="I3513" s="23">
        <f t="shared" si="416"/>
        <v>13257</v>
      </c>
      <c r="J3513" s="71" t="s">
        <v>420</v>
      </c>
      <c r="K3513" s="70">
        <f t="shared" si="417"/>
        <v>1645</v>
      </c>
      <c r="L3513" s="34" t="s">
        <v>104</v>
      </c>
      <c r="N3513" s="34" t="s">
        <v>78</v>
      </c>
    </row>
    <row r="3514" spans="1:16" ht="15.75" hidden="1" customHeight="1" outlineLevel="2" x14ac:dyDescent="0.25">
      <c r="B3514" s="33" t="str">
        <f t="shared" si="411"/>
        <v>KWH Snapshot - Circuit 94</v>
      </c>
      <c r="C3514" s="34">
        <f t="shared" si="412"/>
        <v>94</v>
      </c>
      <c r="D3514" s="28">
        <f t="shared" si="413"/>
        <v>7298</v>
      </c>
      <c r="E3514" s="27">
        <f t="shared" si="414"/>
        <v>7299</v>
      </c>
      <c r="F3514" s="29">
        <v>5093</v>
      </c>
      <c r="H3514" s="21">
        <f t="shared" si="415"/>
        <v>13258</v>
      </c>
      <c r="I3514" s="23">
        <f t="shared" si="416"/>
        <v>13259</v>
      </c>
      <c r="J3514" s="71" t="s">
        <v>420</v>
      </c>
      <c r="K3514" s="70">
        <f t="shared" si="417"/>
        <v>1646</v>
      </c>
      <c r="L3514" s="34" t="s">
        <v>104</v>
      </c>
      <c r="N3514" s="34" t="s">
        <v>78</v>
      </c>
    </row>
    <row r="3515" spans="1:16" ht="15.75" hidden="1" customHeight="1" outlineLevel="2" x14ac:dyDescent="0.25">
      <c r="B3515" s="33" t="str">
        <f t="shared" si="411"/>
        <v>KWH Snapshot - Circuit 95</v>
      </c>
      <c r="C3515" s="34">
        <f t="shared" si="412"/>
        <v>95</v>
      </c>
      <c r="D3515" s="28">
        <f t="shared" si="413"/>
        <v>7300</v>
      </c>
      <c r="E3515" s="27">
        <f t="shared" si="414"/>
        <v>7301</v>
      </c>
      <c r="F3515" s="29">
        <v>5094</v>
      </c>
      <c r="H3515" s="21">
        <f t="shared" si="415"/>
        <v>13260</v>
      </c>
      <c r="I3515" s="23">
        <f t="shared" si="416"/>
        <v>13261</v>
      </c>
      <c r="J3515" s="71" t="s">
        <v>420</v>
      </c>
      <c r="K3515" s="70">
        <f t="shared" si="417"/>
        <v>1647</v>
      </c>
      <c r="L3515" s="34" t="s">
        <v>104</v>
      </c>
      <c r="N3515" s="34" t="s">
        <v>78</v>
      </c>
    </row>
    <row r="3516" spans="1:16" ht="15.75" hidden="1" customHeight="1" outlineLevel="2" x14ac:dyDescent="0.25">
      <c r="B3516" s="33" t="str">
        <f t="shared" si="411"/>
        <v>KWH Snapshot - Circuit 96</v>
      </c>
      <c r="C3516" s="34">
        <f t="shared" si="412"/>
        <v>96</v>
      </c>
      <c r="D3516" s="28">
        <f t="shared" si="413"/>
        <v>7302</v>
      </c>
      <c r="E3516" s="27">
        <f t="shared" si="414"/>
        <v>7303</v>
      </c>
      <c r="F3516" s="29">
        <v>5095</v>
      </c>
      <c r="H3516" s="21">
        <f t="shared" si="415"/>
        <v>13262</v>
      </c>
      <c r="I3516" s="23">
        <f t="shared" si="416"/>
        <v>13263</v>
      </c>
      <c r="J3516" s="71" t="s">
        <v>420</v>
      </c>
      <c r="K3516" s="70">
        <f t="shared" si="417"/>
        <v>1648</v>
      </c>
      <c r="L3516" s="34" t="s">
        <v>104</v>
      </c>
      <c r="N3516" s="34" t="s">
        <v>78</v>
      </c>
    </row>
    <row r="3517" spans="1:16" outlineLevel="1" collapsed="1" x14ac:dyDescent="0.25">
      <c r="D3517" s="28"/>
      <c r="E3517" s="27"/>
      <c r="F3517" s="29"/>
    </row>
    <row r="3518" spans="1:16" s="67" customFormat="1" outlineLevel="1" x14ac:dyDescent="0.25">
      <c r="A3518" s="66"/>
      <c r="B3518" s="41" t="s">
        <v>135</v>
      </c>
      <c r="C3518" s="41"/>
      <c r="D3518" s="28">
        <f>E3420+1</f>
        <v>7304</v>
      </c>
      <c r="E3518" s="27">
        <f>D3614</f>
        <v>7399</v>
      </c>
      <c r="F3518" s="29">
        <v>-3</v>
      </c>
      <c r="G3518" s="45" t="s">
        <v>144</v>
      </c>
      <c r="H3518" s="43">
        <f>I3516+1</f>
        <v>13264</v>
      </c>
      <c r="I3518" s="45">
        <f>I3614</f>
        <v>13455</v>
      </c>
      <c r="J3518" s="71" t="s">
        <v>420</v>
      </c>
      <c r="K3518" s="70" t="s">
        <v>425</v>
      </c>
      <c r="L3518" s="42" t="s">
        <v>104</v>
      </c>
      <c r="M3518" s="42"/>
      <c r="N3518" s="42"/>
      <c r="O3518" s="42"/>
      <c r="P3518" s="41"/>
    </row>
    <row r="3519" spans="1:16" s="31" customFormat="1" ht="15.75" hidden="1" customHeight="1" outlineLevel="2" x14ac:dyDescent="0.25">
      <c r="A3519" s="25"/>
      <c r="B3519" s="41" t="str">
        <f>CONCATENATE("Crest Factor - Circuit ",C3519)</f>
        <v>Crest Factor - Circuit 1</v>
      </c>
      <c r="C3519" s="42">
        <v>1</v>
      </c>
      <c r="D3519" s="28">
        <f>D3518</f>
        <v>7304</v>
      </c>
      <c r="E3519" s="27"/>
      <c r="F3519" s="29">
        <v>-3</v>
      </c>
      <c r="G3519" s="30" t="s">
        <v>144</v>
      </c>
      <c r="H3519" s="43">
        <f>H3518</f>
        <v>13264</v>
      </c>
      <c r="I3519" s="45">
        <f>+H3519+1</f>
        <v>13265</v>
      </c>
      <c r="J3519" s="71" t="s">
        <v>420</v>
      </c>
      <c r="K3519" s="70">
        <f>K3516+1</f>
        <v>1649</v>
      </c>
      <c r="L3519" s="42" t="s">
        <v>104</v>
      </c>
      <c r="M3519" s="27"/>
      <c r="N3519" s="27"/>
      <c r="O3519" s="27"/>
      <c r="P3519" s="26"/>
    </row>
    <row r="3520" spans="1:16" s="31" customFormat="1" ht="15.75" hidden="1" customHeight="1" outlineLevel="2" x14ac:dyDescent="0.25">
      <c r="A3520" s="25"/>
      <c r="B3520" s="41" t="str">
        <f t="shared" ref="B3520:B3583" si="418">CONCATENATE("Crest Factor - Circuit ",C3520)</f>
        <v>Crest Factor - Circuit 2</v>
      </c>
      <c r="C3520" s="42">
        <f t="shared" ref="C3520:C3551" si="419">C3519+1</f>
        <v>2</v>
      </c>
      <c r="D3520" s="28">
        <f t="shared" ref="D3520:D3551" si="420">D3519+1</f>
        <v>7305</v>
      </c>
      <c r="E3520" s="27"/>
      <c r="F3520" s="29">
        <v>-3</v>
      </c>
      <c r="G3520" s="30" t="s">
        <v>144</v>
      </c>
      <c r="H3520" s="43">
        <f>I3519+1</f>
        <v>13266</v>
      </c>
      <c r="I3520" s="45">
        <f>+H3520+1</f>
        <v>13267</v>
      </c>
      <c r="J3520" s="71" t="s">
        <v>420</v>
      </c>
      <c r="K3520" s="70">
        <f>K3519+1</f>
        <v>1650</v>
      </c>
      <c r="L3520" s="42" t="s">
        <v>104</v>
      </c>
      <c r="M3520" s="27"/>
      <c r="N3520" s="27"/>
      <c r="O3520" s="27"/>
      <c r="P3520" s="26"/>
    </row>
    <row r="3521" spans="1:16" s="31" customFormat="1" ht="15.75" hidden="1" customHeight="1" outlineLevel="2" x14ac:dyDescent="0.25">
      <c r="A3521" s="25"/>
      <c r="B3521" s="41" t="str">
        <f t="shared" si="418"/>
        <v>Crest Factor - Circuit 3</v>
      </c>
      <c r="C3521" s="42">
        <f t="shared" si="419"/>
        <v>3</v>
      </c>
      <c r="D3521" s="28">
        <f t="shared" si="420"/>
        <v>7306</v>
      </c>
      <c r="E3521" s="27"/>
      <c r="F3521" s="29">
        <v>-3</v>
      </c>
      <c r="G3521" s="30" t="s">
        <v>144</v>
      </c>
      <c r="H3521" s="43">
        <f t="shared" ref="H3521:H3584" si="421">I3520+1</f>
        <v>13268</v>
      </c>
      <c r="I3521" s="45">
        <f t="shared" ref="I3521:I3584" si="422">+H3521+1</f>
        <v>13269</v>
      </c>
      <c r="J3521" s="71" t="s">
        <v>420</v>
      </c>
      <c r="K3521" s="70">
        <f t="shared" ref="K3521:K3584" si="423">K3520+1</f>
        <v>1651</v>
      </c>
      <c r="L3521" s="42" t="s">
        <v>104</v>
      </c>
      <c r="M3521" s="27"/>
      <c r="N3521" s="27"/>
      <c r="O3521" s="27"/>
      <c r="P3521" s="26"/>
    </row>
    <row r="3522" spans="1:16" s="31" customFormat="1" ht="15.75" hidden="1" customHeight="1" outlineLevel="2" x14ac:dyDescent="0.25">
      <c r="A3522" s="25"/>
      <c r="B3522" s="41" t="str">
        <f t="shared" si="418"/>
        <v>Crest Factor - Circuit 4</v>
      </c>
      <c r="C3522" s="42">
        <f t="shared" si="419"/>
        <v>4</v>
      </c>
      <c r="D3522" s="28">
        <f t="shared" si="420"/>
        <v>7307</v>
      </c>
      <c r="E3522" s="27"/>
      <c r="F3522" s="29">
        <v>-3</v>
      </c>
      <c r="G3522" s="30" t="s">
        <v>144</v>
      </c>
      <c r="H3522" s="43">
        <f t="shared" si="421"/>
        <v>13270</v>
      </c>
      <c r="I3522" s="45">
        <f t="shared" si="422"/>
        <v>13271</v>
      </c>
      <c r="J3522" s="71" t="s">
        <v>420</v>
      </c>
      <c r="K3522" s="70">
        <f t="shared" si="423"/>
        <v>1652</v>
      </c>
      <c r="L3522" s="42" t="s">
        <v>104</v>
      </c>
      <c r="M3522" s="27"/>
      <c r="N3522" s="27"/>
      <c r="O3522" s="27"/>
      <c r="P3522" s="26"/>
    </row>
    <row r="3523" spans="1:16" s="31" customFormat="1" ht="15.75" hidden="1" customHeight="1" outlineLevel="2" x14ac:dyDescent="0.25">
      <c r="A3523" s="25"/>
      <c r="B3523" s="41" t="str">
        <f t="shared" si="418"/>
        <v>Crest Factor - Circuit 5</v>
      </c>
      <c r="C3523" s="42">
        <f t="shared" si="419"/>
        <v>5</v>
      </c>
      <c r="D3523" s="28">
        <f t="shared" si="420"/>
        <v>7308</v>
      </c>
      <c r="E3523" s="27"/>
      <c r="F3523" s="29">
        <v>-3</v>
      </c>
      <c r="G3523" s="30" t="s">
        <v>144</v>
      </c>
      <c r="H3523" s="43">
        <f t="shared" si="421"/>
        <v>13272</v>
      </c>
      <c r="I3523" s="45">
        <f t="shared" si="422"/>
        <v>13273</v>
      </c>
      <c r="J3523" s="71" t="s">
        <v>420</v>
      </c>
      <c r="K3523" s="70">
        <f t="shared" si="423"/>
        <v>1653</v>
      </c>
      <c r="L3523" s="42" t="s">
        <v>104</v>
      </c>
      <c r="M3523" s="27"/>
      <c r="N3523" s="27"/>
      <c r="O3523" s="27"/>
      <c r="P3523" s="26"/>
    </row>
    <row r="3524" spans="1:16" s="31" customFormat="1" ht="15.75" hidden="1" customHeight="1" outlineLevel="2" x14ac:dyDescent="0.25">
      <c r="A3524" s="25"/>
      <c r="B3524" s="41" t="str">
        <f t="shared" si="418"/>
        <v>Crest Factor - Circuit 6</v>
      </c>
      <c r="C3524" s="42">
        <f t="shared" si="419"/>
        <v>6</v>
      </c>
      <c r="D3524" s="28">
        <f t="shared" si="420"/>
        <v>7309</v>
      </c>
      <c r="E3524" s="27"/>
      <c r="F3524" s="29">
        <v>-3</v>
      </c>
      <c r="G3524" s="30" t="s">
        <v>144</v>
      </c>
      <c r="H3524" s="43">
        <f t="shared" si="421"/>
        <v>13274</v>
      </c>
      <c r="I3524" s="45">
        <f t="shared" si="422"/>
        <v>13275</v>
      </c>
      <c r="J3524" s="71" t="s">
        <v>420</v>
      </c>
      <c r="K3524" s="70">
        <f t="shared" si="423"/>
        <v>1654</v>
      </c>
      <c r="L3524" s="42" t="s">
        <v>104</v>
      </c>
      <c r="M3524" s="27"/>
      <c r="N3524" s="27"/>
      <c r="O3524" s="27"/>
      <c r="P3524" s="26"/>
    </row>
    <row r="3525" spans="1:16" s="31" customFormat="1" ht="15.75" hidden="1" customHeight="1" outlineLevel="2" x14ac:dyDescent="0.25">
      <c r="A3525" s="25"/>
      <c r="B3525" s="41" t="str">
        <f t="shared" si="418"/>
        <v>Crest Factor - Circuit 7</v>
      </c>
      <c r="C3525" s="42">
        <f t="shared" si="419"/>
        <v>7</v>
      </c>
      <c r="D3525" s="28">
        <f t="shared" si="420"/>
        <v>7310</v>
      </c>
      <c r="E3525" s="27"/>
      <c r="F3525" s="29">
        <v>-3</v>
      </c>
      <c r="G3525" s="30" t="s">
        <v>144</v>
      </c>
      <c r="H3525" s="43">
        <f t="shared" si="421"/>
        <v>13276</v>
      </c>
      <c r="I3525" s="45">
        <f t="shared" si="422"/>
        <v>13277</v>
      </c>
      <c r="J3525" s="71" t="s">
        <v>420</v>
      </c>
      <c r="K3525" s="70">
        <f t="shared" si="423"/>
        <v>1655</v>
      </c>
      <c r="L3525" s="42" t="s">
        <v>104</v>
      </c>
      <c r="M3525" s="27"/>
      <c r="N3525" s="27"/>
      <c r="O3525" s="27"/>
      <c r="P3525" s="26"/>
    </row>
    <row r="3526" spans="1:16" s="31" customFormat="1" ht="15.75" hidden="1" customHeight="1" outlineLevel="2" x14ac:dyDescent="0.25">
      <c r="A3526" s="25"/>
      <c r="B3526" s="41" t="str">
        <f t="shared" si="418"/>
        <v>Crest Factor - Circuit 8</v>
      </c>
      <c r="C3526" s="42">
        <f t="shared" si="419"/>
        <v>8</v>
      </c>
      <c r="D3526" s="28">
        <f t="shared" si="420"/>
        <v>7311</v>
      </c>
      <c r="E3526" s="27"/>
      <c r="F3526" s="29">
        <v>-3</v>
      </c>
      <c r="G3526" s="30" t="s">
        <v>144</v>
      </c>
      <c r="H3526" s="43">
        <f t="shared" si="421"/>
        <v>13278</v>
      </c>
      <c r="I3526" s="45">
        <f t="shared" si="422"/>
        <v>13279</v>
      </c>
      <c r="J3526" s="71" t="s">
        <v>420</v>
      </c>
      <c r="K3526" s="70">
        <f t="shared" si="423"/>
        <v>1656</v>
      </c>
      <c r="L3526" s="42" t="s">
        <v>104</v>
      </c>
      <c r="M3526" s="27"/>
      <c r="N3526" s="27"/>
      <c r="O3526" s="27"/>
      <c r="P3526" s="26"/>
    </row>
    <row r="3527" spans="1:16" s="31" customFormat="1" ht="15.75" hidden="1" customHeight="1" outlineLevel="2" x14ac:dyDescent="0.25">
      <c r="A3527" s="25"/>
      <c r="B3527" s="41" t="str">
        <f t="shared" si="418"/>
        <v>Crest Factor - Circuit 9</v>
      </c>
      <c r="C3527" s="42">
        <f t="shared" si="419"/>
        <v>9</v>
      </c>
      <c r="D3527" s="28">
        <f t="shared" si="420"/>
        <v>7312</v>
      </c>
      <c r="E3527" s="27"/>
      <c r="F3527" s="29">
        <v>-3</v>
      </c>
      <c r="G3527" s="30" t="s">
        <v>144</v>
      </c>
      <c r="H3527" s="43">
        <f t="shared" si="421"/>
        <v>13280</v>
      </c>
      <c r="I3527" s="45">
        <f t="shared" si="422"/>
        <v>13281</v>
      </c>
      <c r="J3527" s="71" t="s">
        <v>420</v>
      </c>
      <c r="K3527" s="70">
        <f t="shared" si="423"/>
        <v>1657</v>
      </c>
      <c r="L3527" s="42" t="s">
        <v>104</v>
      </c>
      <c r="M3527" s="27"/>
      <c r="N3527" s="27"/>
      <c r="O3527" s="27"/>
      <c r="P3527" s="26"/>
    </row>
    <row r="3528" spans="1:16" s="31" customFormat="1" ht="15" hidden="1" customHeight="1" outlineLevel="2" x14ac:dyDescent="0.25">
      <c r="A3528" s="27"/>
      <c r="B3528" s="41" t="str">
        <f t="shared" si="418"/>
        <v>Crest Factor - Circuit 10</v>
      </c>
      <c r="C3528" s="42">
        <f t="shared" si="419"/>
        <v>10</v>
      </c>
      <c r="D3528" s="28">
        <f t="shared" si="420"/>
        <v>7313</v>
      </c>
      <c r="E3528" s="27"/>
      <c r="F3528" s="29">
        <v>-3</v>
      </c>
      <c r="G3528" s="30" t="s">
        <v>144</v>
      </c>
      <c r="H3528" s="43">
        <f t="shared" si="421"/>
        <v>13282</v>
      </c>
      <c r="I3528" s="45">
        <f t="shared" si="422"/>
        <v>13283</v>
      </c>
      <c r="J3528" s="71" t="s">
        <v>420</v>
      </c>
      <c r="K3528" s="70">
        <f t="shared" si="423"/>
        <v>1658</v>
      </c>
      <c r="L3528" s="42" t="s">
        <v>104</v>
      </c>
      <c r="M3528" s="27"/>
      <c r="N3528" s="27"/>
      <c r="O3528" s="27"/>
      <c r="P3528" s="26"/>
    </row>
    <row r="3529" spans="1:16" s="31" customFormat="1" ht="15" hidden="1" customHeight="1" outlineLevel="2" x14ac:dyDescent="0.25">
      <c r="A3529" s="27"/>
      <c r="B3529" s="41" t="str">
        <f t="shared" si="418"/>
        <v>Crest Factor - Circuit 11</v>
      </c>
      <c r="C3529" s="42">
        <f t="shared" si="419"/>
        <v>11</v>
      </c>
      <c r="D3529" s="28">
        <f t="shared" si="420"/>
        <v>7314</v>
      </c>
      <c r="E3529" s="27"/>
      <c r="F3529" s="29">
        <v>-3</v>
      </c>
      <c r="G3529" s="30" t="s">
        <v>144</v>
      </c>
      <c r="H3529" s="43">
        <f t="shared" si="421"/>
        <v>13284</v>
      </c>
      <c r="I3529" s="45">
        <f t="shared" si="422"/>
        <v>13285</v>
      </c>
      <c r="J3529" s="71" t="s">
        <v>420</v>
      </c>
      <c r="K3529" s="70">
        <f t="shared" si="423"/>
        <v>1659</v>
      </c>
      <c r="L3529" s="42" t="s">
        <v>104</v>
      </c>
      <c r="M3529" s="27"/>
      <c r="N3529" s="27"/>
      <c r="O3529" s="27"/>
      <c r="P3529" s="26"/>
    </row>
    <row r="3530" spans="1:16" s="31" customFormat="1" ht="15" hidden="1" customHeight="1" outlineLevel="2" x14ac:dyDescent="0.25">
      <c r="A3530" s="27"/>
      <c r="B3530" s="41" t="str">
        <f t="shared" si="418"/>
        <v>Crest Factor - Circuit 12</v>
      </c>
      <c r="C3530" s="42">
        <f t="shared" si="419"/>
        <v>12</v>
      </c>
      <c r="D3530" s="28">
        <f t="shared" si="420"/>
        <v>7315</v>
      </c>
      <c r="E3530" s="27"/>
      <c r="F3530" s="29">
        <v>-3</v>
      </c>
      <c r="G3530" s="30" t="s">
        <v>144</v>
      </c>
      <c r="H3530" s="43">
        <f t="shared" si="421"/>
        <v>13286</v>
      </c>
      <c r="I3530" s="45">
        <f t="shared" si="422"/>
        <v>13287</v>
      </c>
      <c r="J3530" s="71" t="s">
        <v>420</v>
      </c>
      <c r="K3530" s="70">
        <f t="shared" si="423"/>
        <v>1660</v>
      </c>
      <c r="L3530" s="42" t="s">
        <v>104</v>
      </c>
      <c r="M3530" s="27"/>
      <c r="N3530" s="27"/>
      <c r="O3530" s="27"/>
      <c r="P3530" s="26"/>
    </row>
    <row r="3531" spans="1:16" s="31" customFormat="1" ht="15" hidden="1" customHeight="1" outlineLevel="2" x14ac:dyDescent="0.25">
      <c r="A3531" s="27"/>
      <c r="B3531" s="41" t="str">
        <f t="shared" si="418"/>
        <v>Crest Factor - Circuit 13</v>
      </c>
      <c r="C3531" s="42">
        <f t="shared" si="419"/>
        <v>13</v>
      </c>
      <c r="D3531" s="28">
        <f t="shared" si="420"/>
        <v>7316</v>
      </c>
      <c r="E3531" s="27"/>
      <c r="F3531" s="29">
        <v>-3</v>
      </c>
      <c r="G3531" s="30" t="s">
        <v>144</v>
      </c>
      <c r="H3531" s="43">
        <f t="shared" si="421"/>
        <v>13288</v>
      </c>
      <c r="I3531" s="45">
        <f t="shared" si="422"/>
        <v>13289</v>
      </c>
      <c r="J3531" s="71" t="s">
        <v>420</v>
      </c>
      <c r="K3531" s="70">
        <f t="shared" si="423"/>
        <v>1661</v>
      </c>
      <c r="L3531" s="42" t="s">
        <v>104</v>
      </c>
      <c r="M3531" s="27"/>
      <c r="N3531" s="27"/>
      <c r="O3531" s="27"/>
      <c r="P3531" s="26"/>
    </row>
    <row r="3532" spans="1:16" s="31" customFormat="1" ht="15" hidden="1" customHeight="1" outlineLevel="2" x14ac:dyDescent="0.25">
      <c r="A3532" s="27"/>
      <c r="B3532" s="41" t="str">
        <f t="shared" si="418"/>
        <v>Crest Factor - Circuit 14</v>
      </c>
      <c r="C3532" s="42">
        <f t="shared" si="419"/>
        <v>14</v>
      </c>
      <c r="D3532" s="28">
        <f t="shared" si="420"/>
        <v>7317</v>
      </c>
      <c r="E3532" s="27"/>
      <c r="F3532" s="29">
        <v>-3</v>
      </c>
      <c r="G3532" s="30" t="s">
        <v>144</v>
      </c>
      <c r="H3532" s="43">
        <f t="shared" si="421"/>
        <v>13290</v>
      </c>
      <c r="I3532" s="45">
        <f t="shared" si="422"/>
        <v>13291</v>
      </c>
      <c r="J3532" s="71" t="s">
        <v>420</v>
      </c>
      <c r="K3532" s="70">
        <f t="shared" si="423"/>
        <v>1662</v>
      </c>
      <c r="L3532" s="42" t="s">
        <v>104</v>
      </c>
      <c r="M3532" s="27"/>
      <c r="N3532" s="27"/>
      <c r="O3532" s="27"/>
      <c r="P3532" s="26"/>
    </row>
    <row r="3533" spans="1:16" s="31" customFormat="1" ht="15" hidden="1" customHeight="1" outlineLevel="2" x14ac:dyDescent="0.25">
      <c r="A3533" s="27"/>
      <c r="B3533" s="41" t="str">
        <f t="shared" si="418"/>
        <v>Crest Factor - Circuit 15</v>
      </c>
      <c r="C3533" s="42">
        <f t="shared" si="419"/>
        <v>15</v>
      </c>
      <c r="D3533" s="28">
        <f t="shared" si="420"/>
        <v>7318</v>
      </c>
      <c r="E3533" s="27"/>
      <c r="F3533" s="29">
        <v>-3</v>
      </c>
      <c r="G3533" s="30" t="s">
        <v>144</v>
      </c>
      <c r="H3533" s="43">
        <f t="shared" si="421"/>
        <v>13292</v>
      </c>
      <c r="I3533" s="45">
        <f t="shared" si="422"/>
        <v>13293</v>
      </c>
      <c r="J3533" s="71" t="s">
        <v>420</v>
      </c>
      <c r="K3533" s="70">
        <f t="shared" si="423"/>
        <v>1663</v>
      </c>
      <c r="L3533" s="42" t="s">
        <v>104</v>
      </c>
      <c r="M3533" s="27"/>
      <c r="N3533" s="27"/>
      <c r="O3533" s="27"/>
      <c r="P3533" s="26"/>
    </row>
    <row r="3534" spans="1:16" s="31" customFormat="1" ht="15" hidden="1" customHeight="1" outlineLevel="2" x14ac:dyDescent="0.25">
      <c r="A3534" s="27"/>
      <c r="B3534" s="41" t="str">
        <f t="shared" si="418"/>
        <v>Crest Factor - Circuit 16</v>
      </c>
      <c r="C3534" s="42">
        <f t="shared" si="419"/>
        <v>16</v>
      </c>
      <c r="D3534" s="28">
        <f t="shared" si="420"/>
        <v>7319</v>
      </c>
      <c r="E3534" s="27"/>
      <c r="F3534" s="29">
        <v>-3</v>
      </c>
      <c r="G3534" s="30" t="s">
        <v>144</v>
      </c>
      <c r="H3534" s="43">
        <f t="shared" si="421"/>
        <v>13294</v>
      </c>
      <c r="I3534" s="45">
        <f t="shared" si="422"/>
        <v>13295</v>
      </c>
      <c r="J3534" s="71" t="s">
        <v>420</v>
      </c>
      <c r="K3534" s="70">
        <f t="shared" si="423"/>
        <v>1664</v>
      </c>
      <c r="L3534" s="42" t="s">
        <v>104</v>
      </c>
      <c r="M3534" s="27"/>
      <c r="N3534" s="27"/>
      <c r="O3534" s="27"/>
      <c r="P3534" s="26"/>
    </row>
    <row r="3535" spans="1:16" s="31" customFormat="1" ht="15" hidden="1" customHeight="1" outlineLevel="2" x14ac:dyDescent="0.25">
      <c r="A3535" s="27"/>
      <c r="B3535" s="41" t="str">
        <f t="shared" si="418"/>
        <v>Crest Factor - Circuit 17</v>
      </c>
      <c r="C3535" s="42">
        <f t="shared" si="419"/>
        <v>17</v>
      </c>
      <c r="D3535" s="28">
        <f t="shared" si="420"/>
        <v>7320</v>
      </c>
      <c r="E3535" s="27"/>
      <c r="F3535" s="29">
        <v>-3</v>
      </c>
      <c r="G3535" s="30" t="s">
        <v>144</v>
      </c>
      <c r="H3535" s="43">
        <f t="shared" si="421"/>
        <v>13296</v>
      </c>
      <c r="I3535" s="45">
        <f t="shared" si="422"/>
        <v>13297</v>
      </c>
      <c r="J3535" s="71" t="s">
        <v>420</v>
      </c>
      <c r="K3535" s="70">
        <f t="shared" si="423"/>
        <v>1665</v>
      </c>
      <c r="L3535" s="42" t="s">
        <v>104</v>
      </c>
      <c r="M3535" s="27"/>
      <c r="N3535" s="27"/>
      <c r="O3535" s="27"/>
      <c r="P3535" s="26"/>
    </row>
    <row r="3536" spans="1:16" s="31" customFormat="1" ht="15" hidden="1" customHeight="1" outlineLevel="2" x14ac:dyDescent="0.25">
      <c r="A3536" s="27"/>
      <c r="B3536" s="41" t="str">
        <f t="shared" si="418"/>
        <v>Crest Factor - Circuit 18</v>
      </c>
      <c r="C3536" s="42">
        <f t="shared" si="419"/>
        <v>18</v>
      </c>
      <c r="D3536" s="28">
        <f t="shared" si="420"/>
        <v>7321</v>
      </c>
      <c r="E3536" s="27"/>
      <c r="F3536" s="29">
        <v>-3</v>
      </c>
      <c r="G3536" s="30" t="s">
        <v>144</v>
      </c>
      <c r="H3536" s="43">
        <f t="shared" si="421"/>
        <v>13298</v>
      </c>
      <c r="I3536" s="45">
        <f t="shared" si="422"/>
        <v>13299</v>
      </c>
      <c r="J3536" s="71" t="s">
        <v>420</v>
      </c>
      <c r="K3536" s="70">
        <f t="shared" si="423"/>
        <v>1666</v>
      </c>
      <c r="L3536" s="42" t="s">
        <v>104</v>
      </c>
      <c r="M3536" s="27"/>
      <c r="N3536" s="27"/>
      <c r="O3536" s="27"/>
      <c r="P3536" s="26"/>
    </row>
    <row r="3537" spans="1:16" s="31" customFormat="1" ht="15" hidden="1" customHeight="1" outlineLevel="2" x14ac:dyDescent="0.25">
      <c r="A3537" s="27"/>
      <c r="B3537" s="41" t="str">
        <f t="shared" si="418"/>
        <v>Crest Factor - Circuit 19</v>
      </c>
      <c r="C3537" s="42">
        <f t="shared" si="419"/>
        <v>19</v>
      </c>
      <c r="D3537" s="28">
        <f t="shared" si="420"/>
        <v>7322</v>
      </c>
      <c r="E3537" s="27"/>
      <c r="F3537" s="29">
        <v>-3</v>
      </c>
      <c r="G3537" s="30" t="s">
        <v>144</v>
      </c>
      <c r="H3537" s="43">
        <f t="shared" si="421"/>
        <v>13300</v>
      </c>
      <c r="I3537" s="45">
        <f t="shared" si="422"/>
        <v>13301</v>
      </c>
      <c r="J3537" s="71" t="s">
        <v>420</v>
      </c>
      <c r="K3537" s="70">
        <f t="shared" si="423"/>
        <v>1667</v>
      </c>
      <c r="L3537" s="42" t="s">
        <v>104</v>
      </c>
      <c r="M3537" s="27"/>
      <c r="N3537" s="27"/>
      <c r="O3537" s="27"/>
      <c r="P3537" s="26"/>
    </row>
    <row r="3538" spans="1:16" s="31" customFormat="1" ht="15" hidden="1" customHeight="1" outlineLevel="2" x14ac:dyDescent="0.25">
      <c r="A3538" s="27"/>
      <c r="B3538" s="41" t="str">
        <f t="shared" si="418"/>
        <v>Crest Factor - Circuit 20</v>
      </c>
      <c r="C3538" s="42">
        <f t="shared" si="419"/>
        <v>20</v>
      </c>
      <c r="D3538" s="28">
        <f t="shared" si="420"/>
        <v>7323</v>
      </c>
      <c r="E3538" s="27"/>
      <c r="F3538" s="29">
        <v>-3</v>
      </c>
      <c r="G3538" s="30" t="s">
        <v>144</v>
      </c>
      <c r="H3538" s="43">
        <f t="shared" si="421"/>
        <v>13302</v>
      </c>
      <c r="I3538" s="45">
        <f t="shared" si="422"/>
        <v>13303</v>
      </c>
      <c r="J3538" s="71" t="s">
        <v>420</v>
      </c>
      <c r="K3538" s="70">
        <f t="shared" si="423"/>
        <v>1668</v>
      </c>
      <c r="L3538" s="42" t="s">
        <v>104</v>
      </c>
      <c r="M3538" s="27"/>
      <c r="N3538" s="27"/>
      <c r="O3538" s="27"/>
      <c r="P3538" s="26"/>
    </row>
    <row r="3539" spans="1:16" s="31" customFormat="1" ht="15" hidden="1" customHeight="1" outlineLevel="2" x14ac:dyDescent="0.25">
      <c r="A3539" s="27"/>
      <c r="B3539" s="41" t="str">
        <f t="shared" si="418"/>
        <v>Crest Factor - Circuit 21</v>
      </c>
      <c r="C3539" s="42">
        <f t="shared" si="419"/>
        <v>21</v>
      </c>
      <c r="D3539" s="28">
        <f t="shared" si="420"/>
        <v>7324</v>
      </c>
      <c r="E3539" s="27"/>
      <c r="F3539" s="29">
        <v>-3</v>
      </c>
      <c r="G3539" s="30" t="s">
        <v>144</v>
      </c>
      <c r="H3539" s="43">
        <f t="shared" si="421"/>
        <v>13304</v>
      </c>
      <c r="I3539" s="45">
        <f t="shared" si="422"/>
        <v>13305</v>
      </c>
      <c r="J3539" s="71" t="s">
        <v>420</v>
      </c>
      <c r="K3539" s="70">
        <f t="shared" si="423"/>
        <v>1669</v>
      </c>
      <c r="L3539" s="42" t="s">
        <v>104</v>
      </c>
      <c r="M3539" s="27"/>
      <c r="N3539" s="27"/>
      <c r="O3539" s="27"/>
      <c r="P3539" s="26"/>
    </row>
    <row r="3540" spans="1:16" s="31" customFormat="1" ht="15" hidden="1" customHeight="1" outlineLevel="2" x14ac:dyDescent="0.25">
      <c r="A3540" s="27"/>
      <c r="B3540" s="41" t="str">
        <f t="shared" si="418"/>
        <v>Crest Factor - Circuit 22</v>
      </c>
      <c r="C3540" s="42">
        <f t="shared" si="419"/>
        <v>22</v>
      </c>
      <c r="D3540" s="28">
        <f t="shared" si="420"/>
        <v>7325</v>
      </c>
      <c r="E3540" s="27"/>
      <c r="F3540" s="29">
        <v>-3</v>
      </c>
      <c r="G3540" s="30" t="s">
        <v>144</v>
      </c>
      <c r="H3540" s="43">
        <f t="shared" si="421"/>
        <v>13306</v>
      </c>
      <c r="I3540" s="45">
        <f t="shared" si="422"/>
        <v>13307</v>
      </c>
      <c r="J3540" s="71" t="s">
        <v>420</v>
      </c>
      <c r="K3540" s="70">
        <f t="shared" si="423"/>
        <v>1670</v>
      </c>
      <c r="L3540" s="42" t="s">
        <v>104</v>
      </c>
      <c r="M3540" s="27"/>
      <c r="N3540" s="27"/>
      <c r="O3540" s="27"/>
      <c r="P3540" s="26"/>
    </row>
    <row r="3541" spans="1:16" s="31" customFormat="1" ht="15" hidden="1" customHeight="1" outlineLevel="2" x14ac:dyDescent="0.25">
      <c r="A3541" s="27"/>
      <c r="B3541" s="41" t="str">
        <f t="shared" si="418"/>
        <v>Crest Factor - Circuit 23</v>
      </c>
      <c r="C3541" s="42">
        <f t="shared" si="419"/>
        <v>23</v>
      </c>
      <c r="D3541" s="28">
        <f t="shared" si="420"/>
        <v>7326</v>
      </c>
      <c r="E3541" s="27"/>
      <c r="F3541" s="29">
        <v>-3</v>
      </c>
      <c r="G3541" s="30" t="s">
        <v>144</v>
      </c>
      <c r="H3541" s="43">
        <f t="shared" si="421"/>
        <v>13308</v>
      </c>
      <c r="I3541" s="45">
        <f t="shared" si="422"/>
        <v>13309</v>
      </c>
      <c r="J3541" s="71" t="s">
        <v>420</v>
      </c>
      <c r="K3541" s="70">
        <f t="shared" si="423"/>
        <v>1671</v>
      </c>
      <c r="L3541" s="42" t="s">
        <v>104</v>
      </c>
      <c r="M3541" s="27"/>
      <c r="N3541" s="27"/>
      <c r="O3541" s="27"/>
      <c r="P3541" s="26"/>
    </row>
    <row r="3542" spans="1:16" s="31" customFormat="1" ht="15" hidden="1" customHeight="1" outlineLevel="2" x14ac:dyDescent="0.25">
      <c r="A3542" s="27"/>
      <c r="B3542" s="41" t="str">
        <f t="shared" si="418"/>
        <v>Crest Factor - Circuit 24</v>
      </c>
      <c r="C3542" s="42">
        <f t="shared" si="419"/>
        <v>24</v>
      </c>
      <c r="D3542" s="28">
        <f t="shared" si="420"/>
        <v>7327</v>
      </c>
      <c r="E3542" s="27"/>
      <c r="F3542" s="29">
        <v>-3</v>
      </c>
      <c r="G3542" s="30" t="s">
        <v>144</v>
      </c>
      <c r="H3542" s="43">
        <f t="shared" si="421"/>
        <v>13310</v>
      </c>
      <c r="I3542" s="45">
        <f t="shared" si="422"/>
        <v>13311</v>
      </c>
      <c r="J3542" s="71" t="s">
        <v>420</v>
      </c>
      <c r="K3542" s="70">
        <f t="shared" si="423"/>
        <v>1672</v>
      </c>
      <c r="L3542" s="42" t="s">
        <v>104</v>
      </c>
      <c r="M3542" s="27"/>
      <c r="N3542" s="27"/>
      <c r="O3542" s="27"/>
      <c r="P3542" s="26"/>
    </row>
    <row r="3543" spans="1:16" s="31" customFormat="1" ht="15" hidden="1" customHeight="1" outlineLevel="2" x14ac:dyDescent="0.25">
      <c r="A3543" s="27"/>
      <c r="B3543" s="41" t="str">
        <f t="shared" si="418"/>
        <v>Crest Factor - Circuit 25</v>
      </c>
      <c r="C3543" s="42">
        <f t="shared" si="419"/>
        <v>25</v>
      </c>
      <c r="D3543" s="28">
        <f t="shared" si="420"/>
        <v>7328</v>
      </c>
      <c r="E3543" s="27"/>
      <c r="F3543" s="29">
        <v>-3</v>
      </c>
      <c r="G3543" s="30" t="s">
        <v>144</v>
      </c>
      <c r="H3543" s="43">
        <f t="shared" si="421"/>
        <v>13312</v>
      </c>
      <c r="I3543" s="45">
        <f t="shared" si="422"/>
        <v>13313</v>
      </c>
      <c r="J3543" s="71" t="s">
        <v>420</v>
      </c>
      <c r="K3543" s="70">
        <f t="shared" si="423"/>
        <v>1673</v>
      </c>
      <c r="L3543" s="42" t="s">
        <v>104</v>
      </c>
      <c r="M3543" s="27"/>
      <c r="N3543" s="27"/>
      <c r="O3543" s="27"/>
      <c r="P3543" s="26"/>
    </row>
    <row r="3544" spans="1:16" s="31" customFormat="1" ht="15" hidden="1" customHeight="1" outlineLevel="2" x14ac:dyDescent="0.25">
      <c r="A3544" s="27"/>
      <c r="B3544" s="41" t="str">
        <f t="shared" si="418"/>
        <v>Crest Factor - Circuit 26</v>
      </c>
      <c r="C3544" s="42">
        <f t="shared" si="419"/>
        <v>26</v>
      </c>
      <c r="D3544" s="28">
        <f t="shared" si="420"/>
        <v>7329</v>
      </c>
      <c r="E3544" s="27"/>
      <c r="F3544" s="29">
        <v>-3</v>
      </c>
      <c r="G3544" s="30" t="s">
        <v>144</v>
      </c>
      <c r="H3544" s="43">
        <f t="shared" si="421"/>
        <v>13314</v>
      </c>
      <c r="I3544" s="45">
        <f t="shared" si="422"/>
        <v>13315</v>
      </c>
      <c r="J3544" s="71" t="s">
        <v>420</v>
      </c>
      <c r="K3544" s="70">
        <f t="shared" si="423"/>
        <v>1674</v>
      </c>
      <c r="L3544" s="42" t="s">
        <v>104</v>
      </c>
      <c r="M3544" s="27"/>
      <c r="N3544" s="27"/>
      <c r="O3544" s="27"/>
      <c r="P3544" s="26"/>
    </row>
    <row r="3545" spans="1:16" s="31" customFormat="1" ht="15" hidden="1" customHeight="1" outlineLevel="2" x14ac:dyDescent="0.25">
      <c r="A3545" s="27"/>
      <c r="B3545" s="41" t="str">
        <f t="shared" si="418"/>
        <v>Crest Factor - Circuit 27</v>
      </c>
      <c r="C3545" s="42">
        <f t="shared" si="419"/>
        <v>27</v>
      </c>
      <c r="D3545" s="28">
        <f t="shared" si="420"/>
        <v>7330</v>
      </c>
      <c r="E3545" s="27"/>
      <c r="F3545" s="29">
        <v>-3</v>
      </c>
      <c r="G3545" s="30" t="s">
        <v>144</v>
      </c>
      <c r="H3545" s="43">
        <f t="shared" si="421"/>
        <v>13316</v>
      </c>
      <c r="I3545" s="45">
        <f t="shared" si="422"/>
        <v>13317</v>
      </c>
      <c r="J3545" s="71" t="s">
        <v>420</v>
      </c>
      <c r="K3545" s="70">
        <f t="shared" si="423"/>
        <v>1675</v>
      </c>
      <c r="L3545" s="42" t="s">
        <v>104</v>
      </c>
      <c r="M3545" s="27"/>
      <c r="N3545" s="27"/>
      <c r="O3545" s="27"/>
      <c r="P3545" s="26"/>
    </row>
    <row r="3546" spans="1:16" s="31" customFormat="1" ht="15" hidden="1" customHeight="1" outlineLevel="2" x14ac:dyDescent="0.25">
      <c r="A3546" s="27"/>
      <c r="B3546" s="41" t="str">
        <f t="shared" si="418"/>
        <v>Crest Factor - Circuit 28</v>
      </c>
      <c r="C3546" s="42">
        <f t="shared" si="419"/>
        <v>28</v>
      </c>
      <c r="D3546" s="28">
        <f t="shared" si="420"/>
        <v>7331</v>
      </c>
      <c r="E3546" s="27"/>
      <c r="F3546" s="29">
        <v>-3</v>
      </c>
      <c r="G3546" s="30" t="s">
        <v>144</v>
      </c>
      <c r="H3546" s="43">
        <f t="shared" si="421"/>
        <v>13318</v>
      </c>
      <c r="I3546" s="45">
        <f t="shared" si="422"/>
        <v>13319</v>
      </c>
      <c r="J3546" s="71" t="s">
        <v>420</v>
      </c>
      <c r="K3546" s="70">
        <f t="shared" si="423"/>
        <v>1676</v>
      </c>
      <c r="L3546" s="42" t="s">
        <v>104</v>
      </c>
      <c r="M3546" s="27"/>
      <c r="N3546" s="27"/>
      <c r="O3546" s="27"/>
      <c r="P3546" s="26"/>
    </row>
    <row r="3547" spans="1:16" s="31" customFormat="1" ht="15" hidden="1" customHeight="1" outlineLevel="2" x14ac:dyDescent="0.25">
      <c r="A3547" s="27"/>
      <c r="B3547" s="41" t="str">
        <f t="shared" si="418"/>
        <v>Crest Factor - Circuit 29</v>
      </c>
      <c r="C3547" s="42">
        <f t="shared" si="419"/>
        <v>29</v>
      </c>
      <c r="D3547" s="28">
        <f t="shared" si="420"/>
        <v>7332</v>
      </c>
      <c r="E3547" s="27"/>
      <c r="F3547" s="29">
        <v>-3</v>
      </c>
      <c r="G3547" s="30" t="s">
        <v>144</v>
      </c>
      <c r="H3547" s="43">
        <f t="shared" si="421"/>
        <v>13320</v>
      </c>
      <c r="I3547" s="45">
        <f t="shared" si="422"/>
        <v>13321</v>
      </c>
      <c r="J3547" s="71" t="s">
        <v>420</v>
      </c>
      <c r="K3547" s="70">
        <f t="shared" si="423"/>
        <v>1677</v>
      </c>
      <c r="L3547" s="42" t="s">
        <v>104</v>
      </c>
      <c r="M3547" s="27"/>
      <c r="N3547" s="27"/>
      <c r="O3547" s="27"/>
      <c r="P3547" s="26"/>
    </row>
    <row r="3548" spans="1:16" s="31" customFormat="1" ht="15" hidden="1" customHeight="1" outlineLevel="2" x14ac:dyDescent="0.25">
      <c r="A3548" s="27"/>
      <c r="B3548" s="41" t="str">
        <f t="shared" si="418"/>
        <v>Crest Factor - Circuit 30</v>
      </c>
      <c r="C3548" s="42">
        <f t="shared" si="419"/>
        <v>30</v>
      </c>
      <c r="D3548" s="28">
        <f t="shared" si="420"/>
        <v>7333</v>
      </c>
      <c r="E3548" s="27"/>
      <c r="F3548" s="29">
        <v>-3</v>
      </c>
      <c r="G3548" s="30" t="s">
        <v>144</v>
      </c>
      <c r="H3548" s="43">
        <f t="shared" si="421"/>
        <v>13322</v>
      </c>
      <c r="I3548" s="45">
        <f t="shared" si="422"/>
        <v>13323</v>
      </c>
      <c r="J3548" s="71" t="s">
        <v>420</v>
      </c>
      <c r="K3548" s="70">
        <f t="shared" si="423"/>
        <v>1678</v>
      </c>
      <c r="L3548" s="42" t="s">
        <v>104</v>
      </c>
      <c r="M3548" s="27"/>
      <c r="N3548" s="27"/>
      <c r="O3548" s="27"/>
      <c r="P3548" s="26"/>
    </row>
    <row r="3549" spans="1:16" s="31" customFormat="1" ht="15" hidden="1" customHeight="1" outlineLevel="2" x14ac:dyDescent="0.25">
      <c r="A3549" s="27"/>
      <c r="B3549" s="41" t="str">
        <f t="shared" si="418"/>
        <v>Crest Factor - Circuit 31</v>
      </c>
      <c r="C3549" s="42">
        <f t="shared" si="419"/>
        <v>31</v>
      </c>
      <c r="D3549" s="28">
        <f t="shared" si="420"/>
        <v>7334</v>
      </c>
      <c r="E3549" s="27"/>
      <c r="F3549" s="29">
        <v>-3</v>
      </c>
      <c r="G3549" s="30" t="s">
        <v>144</v>
      </c>
      <c r="H3549" s="43">
        <f t="shared" si="421"/>
        <v>13324</v>
      </c>
      <c r="I3549" s="45">
        <f t="shared" si="422"/>
        <v>13325</v>
      </c>
      <c r="J3549" s="71" t="s">
        <v>420</v>
      </c>
      <c r="K3549" s="70">
        <f t="shared" si="423"/>
        <v>1679</v>
      </c>
      <c r="L3549" s="42" t="s">
        <v>104</v>
      </c>
      <c r="M3549" s="27"/>
      <c r="N3549" s="27"/>
      <c r="O3549" s="27"/>
      <c r="P3549" s="26"/>
    </row>
    <row r="3550" spans="1:16" s="31" customFormat="1" ht="15" hidden="1" customHeight="1" outlineLevel="2" x14ac:dyDescent="0.25">
      <c r="A3550" s="27"/>
      <c r="B3550" s="41" t="str">
        <f t="shared" si="418"/>
        <v>Crest Factor - Circuit 32</v>
      </c>
      <c r="C3550" s="42">
        <f t="shared" si="419"/>
        <v>32</v>
      </c>
      <c r="D3550" s="28">
        <f t="shared" si="420"/>
        <v>7335</v>
      </c>
      <c r="E3550" s="27"/>
      <c r="F3550" s="29">
        <v>-3</v>
      </c>
      <c r="G3550" s="30" t="s">
        <v>144</v>
      </c>
      <c r="H3550" s="43">
        <f t="shared" si="421"/>
        <v>13326</v>
      </c>
      <c r="I3550" s="45">
        <f t="shared" si="422"/>
        <v>13327</v>
      </c>
      <c r="J3550" s="71" t="s">
        <v>420</v>
      </c>
      <c r="K3550" s="70">
        <f t="shared" si="423"/>
        <v>1680</v>
      </c>
      <c r="L3550" s="42" t="s">
        <v>104</v>
      </c>
      <c r="M3550" s="27"/>
      <c r="N3550" s="27"/>
      <c r="O3550" s="27"/>
      <c r="P3550" s="26"/>
    </row>
    <row r="3551" spans="1:16" s="31" customFormat="1" ht="15" hidden="1" customHeight="1" outlineLevel="2" x14ac:dyDescent="0.25">
      <c r="A3551" s="27"/>
      <c r="B3551" s="41" t="str">
        <f t="shared" si="418"/>
        <v>Crest Factor - Circuit 33</v>
      </c>
      <c r="C3551" s="42">
        <f t="shared" si="419"/>
        <v>33</v>
      </c>
      <c r="D3551" s="28">
        <f t="shared" si="420"/>
        <v>7336</v>
      </c>
      <c r="E3551" s="27"/>
      <c r="F3551" s="29">
        <v>-3</v>
      </c>
      <c r="G3551" s="30" t="s">
        <v>144</v>
      </c>
      <c r="H3551" s="43">
        <f t="shared" si="421"/>
        <v>13328</v>
      </c>
      <c r="I3551" s="45">
        <f t="shared" si="422"/>
        <v>13329</v>
      </c>
      <c r="J3551" s="71" t="s">
        <v>420</v>
      </c>
      <c r="K3551" s="70">
        <f t="shared" si="423"/>
        <v>1681</v>
      </c>
      <c r="L3551" s="42" t="s">
        <v>104</v>
      </c>
      <c r="M3551" s="27"/>
      <c r="N3551" s="27"/>
      <c r="O3551" s="27"/>
      <c r="P3551" s="26"/>
    </row>
    <row r="3552" spans="1:16" s="31" customFormat="1" ht="15" hidden="1" customHeight="1" outlineLevel="2" x14ac:dyDescent="0.25">
      <c r="A3552" s="27"/>
      <c r="B3552" s="41" t="str">
        <f t="shared" si="418"/>
        <v>Crest Factor - Circuit 34</v>
      </c>
      <c r="C3552" s="42">
        <f t="shared" ref="C3552:C3583" si="424">C3551+1</f>
        <v>34</v>
      </c>
      <c r="D3552" s="28">
        <f t="shared" ref="D3552:D3583" si="425">D3551+1</f>
        <v>7337</v>
      </c>
      <c r="E3552" s="27"/>
      <c r="F3552" s="29">
        <v>-3</v>
      </c>
      <c r="G3552" s="30" t="s">
        <v>144</v>
      </c>
      <c r="H3552" s="43">
        <f t="shared" si="421"/>
        <v>13330</v>
      </c>
      <c r="I3552" s="45">
        <f t="shared" si="422"/>
        <v>13331</v>
      </c>
      <c r="J3552" s="71" t="s">
        <v>420</v>
      </c>
      <c r="K3552" s="70">
        <f t="shared" si="423"/>
        <v>1682</v>
      </c>
      <c r="L3552" s="42" t="s">
        <v>104</v>
      </c>
      <c r="M3552" s="27"/>
      <c r="N3552" s="27"/>
      <c r="O3552" s="27"/>
      <c r="P3552" s="26"/>
    </row>
    <row r="3553" spans="1:16" s="31" customFormat="1" ht="15" hidden="1" customHeight="1" outlineLevel="2" x14ac:dyDescent="0.25">
      <c r="A3553" s="27"/>
      <c r="B3553" s="41" t="str">
        <f t="shared" si="418"/>
        <v>Crest Factor - Circuit 35</v>
      </c>
      <c r="C3553" s="42">
        <f t="shared" si="424"/>
        <v>35</v>
      </c>
      <c r="D3553" s="28">
        <f t="shared" si="425"/>
        <v>7338</v>
      </c>
      <c r="E3553" s="27"/>
      <c r="F3553" s="29">
        <v>-3</v>
      </c>
      <c r="G3553" s="30" t="s">
        <v>144</v>
      </c>
      <c r="H3553" s="43">
        <f t="shared" si="421"/>
        <v>13332</v>
      </c>
      <c r="I3553" s="45">
        <f t="shared" si="422"/>
        <v>13333</v>
      </c>
      <c r="J3553" s="71" t="s">
        <v>420</v>
      </c>
      <c r="K3553" s="70">
        <f t="shared" si="423"/>
        <v>1683</v>
      </c>
      <c r="L3553" s="42" t="s">
        <v>104</v>
      </c>
      <c r="M3553" s="27"/>
      <c r="N3553" s="27"/>
      <c r="O3553" s="27"/>
      <c r="P3553" s="26"/>
    </row>
    <row r="3554" spans="1:16" s="31" customFormat="1" ht="15" hidden="1" customHeight="1" outlineLevel="2" x14ac:dyDescent="0.25">
      <c r="A3554" s="27"/>
      <c r="B3554" s="41" t="str">
        <f t="shared" si="418"/>
        <v>Crest Factor - Circuit 36</v>
      </c>
      <c r="C3554" s="42">
        <f t="shared" si="424"/>
        <v>36</v>
      </c>
      <c r="D3554" s="28">
        <f t="shared" si="425"/>
        <v>7339</v>
      </c>
      <c r="E3554" s="27"/>
      <c r="F3554" s="29">
        <v>-3</v>
      </c>
      <c r="G3554" s="30" t="s">
        <v>144</v>
      </c>
      <c r="H3554" s="43">
        <f t="shared" si="421"/>
        <v>13334</v>
      </c>
      <c r="I3554" s="45">
        <f t="shared" si="422"/>
        <v>13335</v>
      </c>
      <c r="J3554" s="71" t="s">
        <v>420</v>
      </c>
      <c r="K3554" s="70">
        <f t="shared" si="423"/>
        <v>1684</v>
      </c>
      <c r="L3554" s="42" t="s">
        <v>104</v>
      </c>
      <c r="M3554" s="27"/>
      <c r="N3554" s="27"/>
      <c r="O3554" s="27"/>
      <c r="P3554" s="26"/>
    </row>
    <row r="3555" spans="1:16" s="31" customFormat="1" ht="15" hidden="1" customHeight="1" outlineLevel="2" x14ac:dyDescent="0.25">
      <c r="A3555" s="27"/>
      <c r="B3555" s="41" t="str">
        <f t="shared" si="418"/>
        <v>Crest Factor - Circuit 37</v>
      </c>
      <c r="C3555" s="42">
        <f t="shared" si="424"/>
        <v>37</v>
      </c>
      <c r="D3555" s="28">
        <f t="shared" si="425"/>
        <v>7340</v>
      </c>
      <c r="E3555" s="27"/>
      <c r="F3555" s="29">
        <v>-3</v>
      </c>
      <c r="G3555" s="30" t="s">
        <v>144</v>
      </c>
      <c r="H3555" s="43">
        <f t="shared" si="421"/>
        <v>13336</v>
      </c>
      <c r="I3555" s="45">
        <f t="shared" si="422"/>
        <v>13337</v>
      </c>
      <c r="J3555" s="71" t="s">
        <v>420</v>
      </c>
      <c r="K3555" s="70">
        <f t="shared" si="423"/>
        <v>1685</v>
      </c>
      <c r="L3555" s="42" t="s">
        <v>104</v>
      </c>
      <c r="M3555" s="27"/>
      <c r="N3555" s="27"/>
      <c r="O3555" s="27"/>
      <c r="P3555" s="26"/>
    </row>
    <row r="3556" spans="1:16" s="31" customFormat="1" ht="15" hidden="1" customHeight="1" outlineLevel="2" x14ac:dyDescent="0.25">
      <c r="A3556" s="27"/>
      <c r="B3556" s="41" t="str">
        <f t="shared" si="418"/>
        <v>Crest Factor - Circuit 38</v>
      </c>
      <c r="C3556" s="42">
        <f t="shared" si="424"/>
        <v>38</v>
      </c>
      <c r="D3556" s="28">
        <f t="shared" si="425"/>
        <v>7341</v>
      </c>
      <c r="E3556" s="27"/>
      <c r="F3556" s="29">
        <v>-3</v>
      </c>
      <c r="G3556" s="30" t="s">
        <v>144</v>
      </c>
      <c r="H3556" s="43">
        <f t="shared" si="421"/>
        <v>13338</v>
      </c>
      <c r="I3556" s="45">
        <f t="shared" si="422"/>
        <v>13339</v>
      </c>
      <c r="J3556" s="71" t="s">
        <v>420</v>
      </c>
      <c r="K3556" s="70">
        <f t="shared" si="423"/>
        <v>1686</v>
      </c>
      <c r="L3556" s="42" t="s">
        <v>104</v>
      </c>
      <c r="M3556" s="27"/>
      <c r="N3556" s="27"/>
      <c r="O3556" s="27"/>
      <c r="P3556" s="26"/>
    </row>
    <row r="3557" spans="1:16" s="31" customFormat="1" ht="15" hidden="1" customHeight="1" outlineLevel="2" x14ac:dyDescent="0.25">
      <c r="A3557" s="27"/>
      <c r="B3557" s="41" t="str">
        <f t="shared" si="418"/>
        <v>Crest Factor - Circuit 39</v>
      </c>
      <c r="C3557" s="42">
        <f t="shared" si="424"/>
        <v>39</v>
      </c>
      <c r="D3557" s="28">
        <f t="shared" si="425"/>
        <v>7342</v>
      </c>
      <c r="E3557" s="27"/>
      <c r="F3557" s="29">
        <v>-3</v>
      </c>
      <c r="G3557" s="30" t="s">
        <v>144</v>
      </c>
      <c r="H3557" s="43">
        <f t="shared" si="421"/>
        <v>13340</v>
      </c>
      <c r="I3557" s="45">
        <f t="shared" si="422"/>
        <v>13341</v>
      </c>
      <c r="J3557" s="71" t="s">
        <v>420</v>
      </c>
      <c r="K3557" s="70">
        <f t="shared" si="423"/>
        <v>1687</v>
      </c>
      <c r="L3557" s="42" t="s">
        <v>104</v>
      </c>
      <c r="M3557" s="27"/>
      <c r="N3557" s="27"/>
      <c r="O3557" s="27"/>
      <c r="P3557" s="26"/>
    </row>
    <row r="3558" spans="1:16" s="31" customFormat="1" ht="15" hidden="1" customHeight="1" outlineLevel="2" x14ac:dyDescent="0.25">
      <c r="A3558" s="27"/>
      <c r="B3558" s="41" t="str">
        <f t="shared" si="418"/>
        <v>Crest Factor - Circuit 40</v>
      </c>
      <c r="C3558" s="42">
        <f t="shared" si="424"/>
        <v>40</v>
      </c>
      <c r="D3558" s="28">
        <f t="shared" si="425"/>
        <v>7343</v>
      </c>
      <c r="E3558" s="27"/>
      <c r="F3558" s="29">
        <v>-3</v>
      </c>
      <c r="G3558" s="30" t="s">
        <v>144</v>
      </c>
      <c r="H3558" s="43">
        <f t="shared" si="421"/>
        <v>13342</v>
      </c>
      <c r="I3558" s="45">
        <f t="shared" si="422"/>
        <v>13343</v>
      </c>
      <c r="J3558" s="71" t="s">
        <v>420</v>
      </c>
      <c r="K3558" s="70">
        <f t="shared" si="423"/>
        <v>1688</v>
      </c>
      <c r="L3558" s="42" t="s">
        <v>104</v>
      </c>
      <c r="M3558" s="27"/>
      <c r="N3558" s="27"/>
      <c r="O3558" s="27"/>
      <c r="P3558" s="26"/>
    </row>
    <row r="3559" spans="1:16" s="31" customFormat="1" ht="15" hidden="1" customHeight="1" outlineLevel="2" x14ac:dyDescent="0.25">
      <c r="A3559" s="27"/>
      <c r="B3559" s="41" t="str">
        <f t="shared" si="418"/>
        <v>Crest Factor - Circuit 41</v>
      </c>
      <c r="C3559" s="42">
        <f t="shared" si="424"/>
        <v>41</v>
      </c>
      <c r="D3559" s="28">
        <f t="shared" si="425"/>
        <v>7344</v>
      </c>
      <c r="E3559" s="27"/>
      <c r="F3559" s="29">
        <v>-3</v>
      </c>
      <c r="G3559" s="30" t="s">
        <v>144</v>
      </c>
      <c r="H3559" s="43">
        <f t="shared" si="421"/>
        <v>13344</v>
      </c>
      <c r="I3559" s="45">
        <f t="shared" si="422"/>
        <v>13345</v>
      </c>
      <c r="J3559" s="71" t="s">
        <v>420</v>
      </c>
      <c r="K3559" s="70">
        <f t="shared" si="423"/>
        <v>1689</v>
      </c>
      <c r="L3559" s="42" t="s">
        <v>104</v>
      </c>
      <c r="M3559" s="27"/>
      <c r="N3559" s="27"/>
      <c r="O3559" s="27"/>
      <c r="P3559" s="26"/>
    </row>
    <row r="3560" spans="1:16" s="31" customFormat="1" ht="15" hidden="1" customHeight="1" outlineLevel="2" x14ac:dyDescent="0.25">
      <c r="A3560" s="27"/>
      <c r="B3560" s="41" t="str">
        <f t="shared" si="418"/>
        <v>Crest Factor - Circuit 42</v>
      </c>
      <c r="C3560" s="42">
        <f t="shared" si="424"/>
        <v>42</v>
      </c>
      <c r="D3560" s="28">
        <f t="shared" si="425"/>
        <v>7345</v>
      </c>
      <c r="E3560" s="27"/>
      <c r="F3560" s="29">
        <v>-3</v>
      </c>
      <c r="G3560" s="30" t="s">
        <v>144</v>
      </c>
      <c r="H3560" s="43">
        <f t="shared" si="421"/>
        <v>13346</v>
      </c>
      <c r="I3560" s="45">
        <f t="shared" si="422"/>
        <v>13347</v>
      </c>
      <c r="J3560" s="71" t="s">
        <v>420</v>
      </c>
      <c r="K3560" s="70">
        <f t="shared" si="423"/>
        <v>1690</v>
      </c>
      <c r="L3560" s="42" t="s">
        <v>104</v>
      </c>
      <c r="M3560" s="27"/>
      <c r="N3560" s="27"/>
      <c r="O3560" s="27"/>
      <c r="P3560" s="26"/>
    </row>
    <row r="3561" spans="1:16" s="31" customFormat="1" ht="15" hidden="1" customHeight="1" outlineLevel="2" x14ac:dyDescent="0.25">
      <c r="A3561" s="27"/>
      <c r="B3561" s="41" t="str">
        <f t="shared" si="418"/>
        <v>Crest Factor - Circuit 43</v>
      </c>
      <c r="C3561" s="42">
        <f t="shared" si="424"/>
        <v>43</v>
      </c>
      <c r="D3561" s="28">
        <f t="shared" si="425"/>
        <v>7346</v>
      </c>
      <c r="E3561" s="27"/>
      <c r="F3561" s="29">
        <v>-3</v>
      </c>
      <c r="G3561" s="30" t="s">
        <v>144</v>
      </c>
      <c r="H3561" s="43">
        <f t="shared" si="421"/>
        <v>13348</v>
      </c>
      <c r="I3561" s="45">
        <f t="shared" si="422"/>
        <v>13349</v>
      </c>
      <c r="J3561" s="71" t="s">
        <v>420</v>
      </c>
      <c r="K3561" s="70">
        <f t="shared" si="423"/>
        <v>1691</v>
      </c>
      <c r="L3561" s="42" t="s">
        <v>104</v>
      </c>
      <c r="M3561" s="27"/>
      <c r="N3561" s="27"/>
      <c r="O3561" s="27"/>
      <c r="P3561" s="26"/>
    </row>
    <row r="3562" spans="1:16" s="31" customFormat="1" ht="15" hidden="1" customHeight="1" outlineLevel="2" x14ac:dyDescent="0.25">
      <c r="A3562" s="27"/>
      <c r="B3562" s="41" t="str">
        <f t="shared" si="418"/>
        <v>Crest Factor - Circuit 44</v>
      </c>
      <c r="C3562" s="42">
        <f t="shared" si="424"/>
        <v>44</v>
      </c>
      <c r="D3562" s="28">
        <f t="shared" si="425"/>
        <v>7347</v>
      </c>
      <c r="E3562" s="27"/>
      <c r="F3562" s="29">
        <v>-3</v>
      </c>
      <c r="G3562" s="30" t="s">
        <v>144</v>
      </c>
      <c r="H3562" s="43">
        <f t="shared" si="421"/>
        <v>13350</v>
      </c>
      <c r="I3562" s="45">
        <f t="shared" si="422"/>
        <v>13351</v>
      </c>
      <c r="J3562" s="71" t="s">
        <v>420</v>
      </c>
      <c r="K3562" s="70">
        <f t="shared" si="423"/>
        <v>1692</v>
      </c>
      <c r="L3562" s="42" t="s">
        <v>104</v>
      </c>
      <c r="M3562" s="27"/>
      <c r="N3562" s="27"/>
      <c r="O3562" s="27"/>
      <c r="P3562" s="26"/>
    </row>
    <row r="3563" spans="1:16" s="31" customFormat="1" ht="15" hidden="1" customHeight="1" outlineLevel="2" x14ac:dyDescent="0.25">
      <c r="A3563" s="27"/>
      <c r="B3563" s="41" t="str">
        <f t="shared" si="418"/>
        <v>Crest Factor - Circuit 45</v>
      </c>
      <c r="C3563" s="42">
        <f t="shared" si="424"/>
        <v>45</v>
      </c>
      <c r="D3563" s="28">
        <f t="shared" si="425"/>
        <v>7348</v>
      </c>
      <c r="E3563" s="27"/>
      <c r="F3563" s="29">
        <v>-3</v>
      </c>
      <c r="G3563" s="30" t="s">
        <v>144</v>
      </c>
      <c r="H3563" s="43">
        <f t="shared" si="421"/>
        <v>13352</v>
      </c>
      <c r="I3563" s="45">
        <f t="shared" si="422"/>
        <v>13353</v>
      </c>
      <c r="J3563" s="71" t="s">
        <v>420</v>
      </c>
      <c r="K3563" s="70">
        <f t="shared" si="423"/>
        <v>1693</v>
      </c>
      <c r="L3563" s="42" t="s">
        <v>104</v>
      </c>
      <c r="M3563" s="27"/>
      <c r="N3563" s="27"/>
      <c r="O3563" s="27"/>
      <c r="P3563" s="26"/>
    </row>
    <row r="3564" spans="1:16" s="31" customFormat="1" ht="15" hidden="1" customHeight="1" outlineLevel="2" x14ac:dyDescent="0.25">
      <c r="A3564" s="27"/>
      <c r="B3564" s="41" t="str">
        <f t="shared" si="418"/>
        <v>Crest Factor - Circuit 46</v>
      </c>
      <c r="C3564" s="42">
        <f t="shared" si="424"/>
        <v>46</v>
      </c>
      <c r="D3564" s="28">
        <f t="shared" si="425"/>
        <v>7349</v>
      </c>
      <c r="E3564" s="27"/>
      <c r="F3564" s="29">
        <v>-3</v>
      </c>
      <c r="G3564" s="30" t="s">
        <v>144</v>
      </c>
      <c r="H3564" s="43">
        <f t="shared" si="421"/>
        <v>13354</v>
      </c>
      <c r="I3564" s="45">
        <f t="shared" si="422"/>
        <v>13355</v>
      </c>
      <c r="J3564" s="71" t="s">
        <v>420</v>
      </c>
      <c r="K3564" s="70">
        <f t="shared" si="423"/>
        <v>1694</v>
      </c>
      <c r="L3564" s="42" t="s">
        <v>104</v>
      </c>
      <c r="M3564" s="27"/>
      <c r="N3564" s="27"/>
      <c r="O3564" s="27"/>
      <c r="P3564" s="26"/>
    </row>
    <row r="3565" spans="1:16" s="31" customFormat="1" ht="15" hidden="1" customHeight="1" outlineLevel="2" x14ac:dyDescent="0.25">
      <c r="A3565" s="27"/>
      <c r="B3565" s="41" t="str">
        <f t="shared" si="418"/>
        <v>Crest Factor - Circuit 47</v>
      </c>
      <c r="C3565" s="42">
        <f t="shared" si="424"/>
        <v>47</v>
      </c>
      <c r="D3565" s="28">
        <f t="shared" si="425"/>
        <v>7350</v>
      </c>
      <c r="E3565" s="27"/>
      <c r="F3565" s="29">
        <v>-3</v>
      </c>
      <c r="G3565" s="30" t="s">
        <v>144</v>
      </c>
      <c r="H3565" s="43">
        <f t="shared" si="421"/>
        <v>13356</v>
      </c>
      <c r="I3565" s="45">
        <f t="shared" si="422"/>
        <v>13357</v>
      </c>
      <c r="J3565" s="71" t="s">
        <v>420</v>
      </c>
      <c r="K3565" s="70">
        <f t="shared" si="423"/>
        <v>1695</v>
      </c>
      <c r="L3565" s="42" t="s">
        <v>104</v>
      </c>
      <c r="M3565" s="27"/>
      <c r="N3565" s="27"/>
      <c r="O3565" s="27"/>
      <c r="P3565" s="26"/>
    </row>
    <row r="3566" spans="1:16" s="31" customFormat="1" ht="15" hidden="1" customHeight="1" outlineLevel="2" x14ac:dyDescent="0.25">
      <c r="A3566" s="27"/>
      <c r="B3566" s="41" t="str">
        <f t="shared" si="418"/>
        <v>Crest Factor - Circuit 48</v>
      </c>
      <c r="C3566" s="42">
        <f t="shared" si="424"/>
        <v>48</v>
      </c>
      <c r="D3566" s="28">
        <f t="shared" si="425"/>
        <v>7351</v>
      </c>
      <c r="E3566" s="27"/>
      <c r="F3566" s="29">
        <v>-3</v>
      </c>
      <c r="G3566" s="30" t="s">
        <v>144</v>
      </c>
      <c r="H3566" s="43">
        <f t="shared" si="421"/>
        <v>13358</v>
      </c>
      <c r="I3566" s="45">
        <f t="shared" si="422"/>
        <v>13359</v>
      </c>
      <c r="J3566" s="71" t="s">
        <v>420</v>
      </c>
      <c r="K3566" s="70">
        <f t="shared" si="423"/>
        <v>1696</v>
      </c>
      <c r="L3566" s="42" t="s">
        <v>104</v>
      </c>
      <c r="M3566" s="27"/>
      <c r="N3566" s="27"/>
      <c r="O3566" s="27"/>
      <c r="P3566" s="26"/>
    </row>
    <row r="3567" spans="1:16" s="31" customFormat="1" ht="15" hidden="1" customHeight="1" outlineLevel="2" x14ac:dyDescent="0.25">
      <c r="A3567" s="27"/>
      <c r="B3567" s="41" t="str">
        <f t="shared" si="418"/>
        <v>Crest Factor - Circuit 49</v>
      </c>
      <c r="C3567" s="42">
        <f t="shared" si="424"/>
        <v>49</v>
      </c>
      <c r="D3567" s="28">
        <f t="shared" si="425"/>
        <v>7352</v>
      </c>
      <c r="E3567" s="27"/>
      <c r="F3567" s="29">
        <v>-3</v>
      </c>
      <c r="G3567" s="30" t="s">
        <v>144</v>
      </c>
      <c r="H3567" s="43">
        <f t="shared" si="421"/>
        <v>13360</v>
      </c>
      <c r="I3567" s="45">
        <f t="shared" si="422"/>
        <v>13361</v>
      </c>
      <c r="J3567" s="71" t="s">
        <v>420</v>
      </c>
      <c r="K3567" s="70">
        <f t="shared" si="423"/>
        <v>1697</v>
      </c>
      <c r="L3567" s="42" t="s">
        <v>104</v>
      </c>
      <c r="M3567" s="27"/>
      <c r="N3567" s="27"/>
      <c r="O3567" s="27"/>
      <c r="P3567" s="26"/>
    </row>
    <row r="3568" spans="1:16" s="31" customFormat="1" ht="15" hidden="1" customHeight="1" outlineLevel="2" x14ac:dyDescent="0.25">
      <c r="A3568" s="27"/>
      <c r="B3568" s="41" t="str">
        <f t="shared" si="418"/>
        <v>Crest Factor - Circuit 50</v>
      </c>
      <c r="C3568" s="42">
        <f t="shared" si="424"/>
        <v>50</v>
      </c>
      <c r="D3568" s="28">
        <f t="shared" si="425"/>
        <v>7353</v>
      </c>
      <c r="E3568" s="27"/>
      <c r="F3568" s="29">
        <v>-3</v>
      </c>
      <c r="G3568" s="30" t="s">
        <v>144</v>
      </c>
      <c r="H3568" s="43">
        <f t="shared" si="421"/>
        <v>13362</v>
      </c>
      <c r="I3568" s="45">
        <f t="shared" si="422"/>
        <v>13363</v>
      </c>
      <c r="J3568" s="71" t="s">
        <v>420</v>
      </c>
      <c r="K3568" s="70">
        <f t="shared" si="423"/>
        <v>1698</v>
      </c>
      <c r="L3568" s="42" t="s">
        <v>104</v>
      </c>
      <c r="M3568" s="27"/>
      <c r="N3568" s="27"/>
      <c r="O3568" s="27"/>
      <c r="P3568" s="26"/>
    </row>
    <row r="3569" spans="1:16" s="31" customFormat="1" ht="15" hidden="1" customHeight="1" outlineLevel="2" x14ac:dyDescent="0.25">
      <c r="A3569" s="27"/>
      <c r="B3569" s="41" t="str">
        <f t="shared" si="418"/>
        <v>Crest Factor - Circuit 51</v>
      </c>
      <c r="C3569" s="42">
        <f t="shared" si="424"/>
        <v>51</v>
      </c>
      <c r="D3569" s="28">
        <f t="shared" si="425"/>
        <v>7354</v>
      </c>
      <c r="E3569" s="27"/>
      <c r="F3569" s="29">
        <v>-3</v>
      </c>
      <c r="G3569" s="30" t="s">
        <v>144</v>
      </c>
      <c r="H3569" s="43">
        <f t="shared" si="421"/>
        <v>13364</v>
      </c>
      <c r="I3569" s="45">
        <f t="shared" si="422"/>
        <v>13365</v>
      </c>
      <c r="J3569" s="71" t="s">
        <v>420</v>
      </c>
      <c r="K3569" s="70">
        <f t="shared" si="423"/>
        <v>1699</v>
      </c>
      <c r="L3569" s="42" t="s">
        <v>104</v>
      </c>
      <c r="M3569" s="27"/>
      <c r="N3569" s="27"/>
      <c r="O3569" s="27"/>
      <c r="P3569" s="26"/>
    </row>
    <row r="3570" spans="1:16" s="31" customFormat="1" ht="15" hidden="1" customHeight="1" outlineLevel="2" x14ac:dyDescent="0.25">
      <c r="A3570" s="27"/>
      <c r="B3570" s="41" t="str">
        <f t="shared" si="418"/>
        <v>Crest Factor - Circuit 52</v>
      </c>
      <c r="C3570" s="42">
        <f t="shared" si="424"/>
        <v>52</v>
      </c>
      <c r="D3570" s="28">
        <f t="shared" si="425"/>
        <v>7355</v>
      </c>
      <c r="E3570" s="27"/>
      <c r="F3570" s="29">
        <v>-3</v>
      </c>
      <c r="G3570" s="30" t="s">
        <v>144</v>
      </c>
      <c r="H3570" s="43">
        <f t="shared" si="421"/>
        <v>13366</v>
      </c>
      <c r="I3570" s="45">
        <f t="shared" si="422"/>
        <v>13367</v>
      </c>
      <c r="J3570" s="71" t="s">
        <v>420</v>
      </c>
      <c r="K3570" s="70">
        <f t="shared" si="423"/>
        <v>1700</v>
      </c>
      <c r="L3570" s="42" t="s">
        <v>104</v>
      </c>
      <c r="M3570" s="27"/>
      <c r="N3570" s="27"/>
      <c r="O3570" s="27"/>
      <c r="P3570" s="26"/>
    </row>
    <row r="3571" spans="1:16" s="31" customFormat="1" ht="15" hidden="1" customHeight="1" outlineLevel="2" x14ac:dyDescent="0.25">
      <c r="A3571" s="27"/>
      <c r="B3571" s="41" t="str">
        <f t="shared" si="418"/>
        <v>Crest Factor - Circuit 53</v>
      </c>
      <c r="C3571" s="42">
        <f t="shared" si="424"/>
        <v>53</v>
      </c>
      <c r="D3571" s="28">
        <f t="shared" si="425"/>
        <v>7356</v>
      </c>
      <c r="E3571" s="27"/>
      <c r="F3571" s="29">
        <v>-3</v>
      </c>
      <c r="G3571" s="30" t="s">
        <v>144</v>
      </c>
      <c r="H3571" s="43">
        <f t="shared" si="421"/>
        <v>13368</v>
      </c>
      <c r="I3571" s="45">
        <f t="shared" si="422"/>
        <v>13369</v>
      </c>
      <c r="J3571" s="71" t="s">
        <v>420</v>
      </c>
      <c r="K3571" s="70">
        <f t="shared" si="423"/>
        <v>1701</v>
      </c>
      <c r="L3571" s="42" t="s">
        <v>104</v>
      </c>
      <c r="M3571" s="27"/>
      <c r="N3571" s="27"/>
      <c r="O3571" s="27"/>
      <c r="P3571" s="26"/>
    </row>
    <row r="3572" spans="1:16" s="31" customFormat="1" ht="15" hidden="1" customHeight="1" outlineLevel="2" x14ac:dyDescent="0.25">
      <c r="A3572" s="27"/>
      <c r="B3572" s="41" t="str">
        <f t="shared" si="418"/>
        <v>Crest Factor - Circuit 54</v>
      </c>
      <c r="C3572" s="42">
        <f t="shared" si="424"/>
        <v>54</v>
      </c>
      <c r="D3572" s="28">
        <f t="shared" si="425"/>
        <v>7357</v>
      </c>
      <c r="E3572" s="27"/>
      <c r="F3572" s="29">
        <v>-3</v>
      </c>
      <c r="G3572" s="30" t="s">
        <v>144</v>
      </c>
      <c r="H3572" s="43">
        <f t="shared" si="421"/>
        <v>13370</v>
      </c>
      <c r="I3572" s="45">
        <f t="shared" si="422"/>
        <v>13371</v>
      </c>
      <c r="J3572" s="71" t="s">
        <v>420</v>
      </c>
      <c r="K3572" s="70">
        <f t="shared" si="423"/>
        <v>1702</v>
      </c>
      <c r="L3572" s="42" t="s">
        <v>104</v>
      </c>
      <c r="M3572" s="27"/>
      <c r="N3572" s="27"/>
      <c r="O3572" s="27"/>
      <c r="P3572" s="26"/>
    </row>
    <row r="3573" spans="1:16" s="31" customFormat="1" ht="15" hidden="1" customHeight="1" outlineLevel="2" x14ac:dyDescent="0.25">
      <c r="A3573" s="27"/>
      <c r="B3573" s="41" t="str">
        <f t="shared" si="418"/>
        <v>Crest Factor - Circuit 55</v>
      </c>
      <c r="C3573" s="42">
        <f t="shared" si="424"/>
        <v>55</v>
      </c>
      <c r="D3573" s="28">
        <f t="shared" si="425"/>
        <v>7358</v>
      </c>
      <c r="E3573" s="27"/>
      <c r="F3573" s="29">
        <v>-3</v>
      </c>
      <c r="G3573" s="30" t="s">
        <v>144</v>
      </c>
      <c r="H3573" s="43">
        <f t="shared" si="421"/>
        <v>13372</v>
      </c>
      <c r="I3573" s="45">
        <f t="shared" si="422"/>
        <v>13373</v>
      </c>
      <c r="J3573" s="71" t="s">
        <v>420</v>
      </c>
      <c r="K3573" s="70">
        <f t="shared" si="423"/>
        <v>1703</v>
      </c>
      <c r="L3573" s="42" t="s">
        <v>104</v>
      </c>
      <c r="M3573" s="27"/>
      <c r="N3573" s="27"/>
      <c r="O3573" s="27"/>
      <c r="P3573" s="26"/>
    </row>
    <row r="3574" spans="1:16" s="31" customFormat="1" ht="15" hidden="1" customHeight="1" outlineLevel="2" x14ac:dyDescent="0.25">
      <c r="A3574" s="27"/>
      <c r="B3574" s="41" t="str">
        <f t="shared" si="418"/>
        <v>Crest Factor - Circuit 56</v>
      </c>
      <c r="C3574" s="42">
        <f t="shared" si="424"/>
        <v>56</v>
      </c>
      <c r="D3574" s="28">
        <f t="shared" si="425"/>
        <v>7359</v>
      </c>
      <c r="E3574" s="27"/>
      <c r="F3574" s="29">
        <v>-3</v>
      </c>
      <c r="G3574" s="30" t="s">
        <v>144</v>
      </c>
      <c r="H3574" s="43">
        <f t="shared" si="421"/>
        <v>13374</v>
      </c>
      <c r="I3574" s="45">
        <f t="shared" si="422"/>
        <v>13375</v>
      </c>
      <c r="J3574" s="71" t="s">
        <v>420</v>
      </c>
      <c r="K3574" s="70">
        <f t="shared" si="423"/>
        <v>1704</v>
      </c>
      <c r="L3574" s="42" t="s">
        <v>104</v>
      </c>
      <c r="M3574" s="27"/>
      <c r="N3574" s="27"/>
      <c r="O3574" s="27"/>
      <c r="P3574" s="26"/>
    </row>
    <row r="3575" spans="1:16" s="31" customFormat="1" ht="15" hidden="1" customHeight="1" outlineLevel="2" x14ac:dyDescent="0.25">
      <c r="A3575" s="27"/>
      <c r="B3575" s="41" t="str">
        <f t="shared" si="418"/>
        <v>Crest Factor - Circuit 57</v>
      </c>
      <c r="C3575" s="42">
        <f t="shared" si="424"/>
        <v>57</v>
      </c>
      <c r="D3575" s="28">
        <f t="shared" si="425"/>
        <v>7360</v>
      </c>
      <c r="E3575" s="27"/>
      <c r="F3575" s="29">
        <v>-3</v>
      </c>
      <c r="G3575" s="30" t="s">
        <v>144</v>
      </c>
      <c r="H3575" s="43">
        <f t="shared" si="421"/>
        <v>13376</v>
      </c>
      <c r="I3575" s="45">
        <f t="shared" si="422"/>
        <v>13377</v>
      </c>
      <c r="J3575" s="71" t="s">
        <v>420</v>
      </c>
      <c r="K3575" s="70">
        <f t="shared" si="423"/>
        <v>1705</v>
      </c>
      <c r="L3575" s="42" t="s">
        <v>104</v>
      </c>
      <c r="M3575" s="27"/>
      <c r="N3575" s="27"/>
      <c r="O3575" s="27"/>
      <c r="P3575" s="26"/>
    </row>
    <row r="3576" spans="1:16" s="31" customFormat="1" ht="15" hidden="1" customHeight="1" outlineLevel="2" x14ac:dyDescent="0.25">
      <c r="A3576" s="27"/>
      <c r="B3576" s="41" t="str">
        <f t="shared" si="418"/>
        <v>Crest Factor - Circuit 58</v>
      </c>
      <c r="C3576" s="42">
        <f t="shared" si="424"/>
        <v>58</v>
      </c>
      <c r="D3576" s="28">
        <f t="shared" si="425"/>
        <v>7361</v>
      </c>
      <c r="E3576" s="27"/>
      <c r="F3576" s="29">
        <v>-3</v>
      </c>
      <c r="G3576" s="30" t="s">
        <v>144</v>
      </c>
      <c r="H3576" s="43">
        <f t="shared" si="421"/>
        <v>13378</v>
      </c>
      <c r="I3576" s="45">
        <f t="shared" si="422"/>
        <v>13379</v>
      </c>
      <c r="J3576" s="71" t="s">
        <v>420</v>
      </c>
      <c r="K3576" s="70">
        <f t="shared" si="423"/>
        <v>1706</v>
      </c>
      <c r="L3576" s="42" t="s">
        <v>104</v>
      </c>
      <c r="M3576" s="27"/>
      <c r="N3576" s="27"/>
      <c r="O3576" s="27"/>
      <c r="P3576" s="26"/>
    </row>
    <row r="3577" spans="1:16" s="31" customFormat="1" ht="15" hidden="1" customHeight="1" outlineLevel="2" x14ac:dyDescent="0.25">
      <c r="A3577" s="27"/>
      <c r="B3577" s="41" t="str">
        <f t="shared" si="418"/>
        <v>Crest Factor - Circuit 59</v>
      </c>
      <c r="C3577" s="42">
        <f t="shared" si="424"/>
        <v>59</v>
      </c>
      <c r="D3577" s="28">
        <f t="shared" si="425"/>
        <v>7362</v>
      </c>
      <c r="E3577" s="27"/>
      <c r="F3577" s="29">
        <v>-3</v>
      </c>
      <c r="G3577" s="30" t="s">
        <v>144</v>
      </c>
      <c r="H3577" s="43">
        <f t="shared" si="421"/>
        <v>13380</v>
      </c>
      <c r="I3577" s="45">
        <f t="shared" si="422"/>
        <v>13381</v>
      </c>
      <c r="J3577" s="71" t="s">
        <v>420</v>
      </c>
      <c r="K3577" s="70">
        <f t="shared" si="423"/>
        <v>1707</v>
      </c>
      <c r="L3577" s="42" t="s">
        <v>104</v>
      </c>
      <c r="M3577" s="27"/>
      <c r="N3577" s="27"/>
      <c r="O3577" s="27"/>
      <c r="P3577" s="26"/>
    </row>
    <row r="3578" spans="1:16" s="31" customFormat="1" ht="15" hidden="1" customHeight="1" outlineLevel="2" x14ac:dyDescent="0.25">
      <c r="A3578" s="27"/>
      <c r="B3578" s="41" t="str">
        <f t="shared" si="418"/>
        <v>Crest Factor - Circuit 60</v>
      </c>
      <c r="C3578" s="42">
        <f t="shared" si="424"/>
        <v>60</v>
      </c>
      <c r="D3578" s="28">
        <f t="shared" si="425"/>
        <v>7363</v>
      </c>
      <c r="E3578" s="27"/>
      <c r="F3578" s="29">
        <v>-3</v>
      </c>
      <c r="G3578" s="30" t="s">
        <v>144</v>
      </c>
      <c r="H3578" s="43">
        <f t="shared" si="421"/>
        <v>13382</v>
      </c>
      <c r="I3578" s="45">
        <f t="shared" si="422"/>
        <v>13383</v>
      </c>
      <c r="J3578" s="71" t="s">
        <v>420</v>
      </c>
      <c r="K3578" s="70">
        <f t="shared" si="423"/>
        <v>1708</v>
      </c>
      <c r="L3578" s="42" t="s">
        <v>104</v>
      </c>
      <c r="M3578" s="27"/>
      <c r="N3578" s="27"/>
      <c r="O3578" s="27"/>
      <c r="P3578" s="26"/>
    </row>
    <row r="3579" spans="1:16" s="31" customFormat="1" ht="15" hidden="1" customHeight="1" outlineLevel="2" x14ac:dyDescent="0.25">
      <c r="A3579" s="27"/>
      <c r="B3579" s="41" t="str">
        <f t="shared" si="418"/>
        <v>Crest Factor - Circuit 61</v>
      </c>
      <c r="C3579" s="42">
        <f t="shared" si="424"/>
        <v>61</v>
      </c>
      <c r="D3579" s="28">
        <f t="shared" si="425"/>
        <v>7364</v>
      </c>
      <c r="E3579" s="27"/>
      <c r="F3579" s="29">
        <v>-3</v>
      </c>
      <c r="G3579" s="30" t="s">
        <v>144</v>
      </c>
      <c r="H3579" s="43">
        <f t="shared" si="421"/>
        <v>13384</v>
      </c>
      <c r="I3579" s="45">
        <f t="shared" si="422"/>
        <v>13385</v>
      </c>
      <c r="J3579" s="71" t="s">
        <v>420</v>
      </c>
      <c r="K3579" s="70">
        <f t="shared" si="423"/>
        <v>1709</v>
      </c>
      <c r="L3579" s="42" t="s">
        <v>104</v>
      </c>
      <c r="M3579" s="27"/>
      <c r="N3579" s="27"/>
      <c r="O3579" s="27"/>
      <c r="P3579" s="26"/>
    </row>
    <row r="3580" spans="1:16" s="31" customFormat="1" ht="15" hidden="1" customHeight="1" outlineLevel="2" x14ac:dyDescent="0.25">
      <c r="A3580" s="27"/>
      <c r="B3580" s="41" t="str">
        <f t="shared" si="418"/>
        <v>Crest Factor - Circuit 62</v>
      </c>
      <c r="C3580" s="42">
        <f t="shared" si="424"/>
        <v>62</v>
      </c>
      <c r="D3580" s="28">
        <f t="shared" si="425"/>
        <v>7365</v>
      </c>
      <c r="E3580" s="27"/>
      <c r="F3580" s="29">
        <v>-3</v>
      </c>
      <c r="G3580" s="30" t="s">
        <v>144</v>
      </c>
      <c r="H3580" s="43">
        <f t="shared" si="421"/>
        <v>13386</v>
      </c>
      <c r="I3580" s="45">
        <f t="shared" si="422"/>
        <v>13387</v>
      </c>
      <c r="J3580" s="71" t="s">
        <v>420</v>
      </c>
      <c r="K3580" s="70">
        <f t="shared" si="423"/>
        <v>1710</v>
      </c>
      <c r="L3580" s="42" t="s">
        <v>104</v>
      </c>
      <c r="M3580" s="27"/>
      <c r="N3580" s="27"/>
      <c r="O3580" s="27"/>
      <c r="P3580" s="26"/>
    </row>
    <row r="3581" spans="1:16" s="31" customFormat="1" ht="15" hidden="1" customHeight="1" outlineLevel="2" x14ac:dyDescent="0.25">
      <c r="A3581" s="27"/>
      <c r="B3581" s="41" t="str">
        <f t="shared" si="418"/>
        <v>Crest Factor - Circuit 63</v>
      </c>
      <c r="C3581" s="42">
        <f t="shared" si="424"/>
        <v>63</v>
      </c>
      <c r="D3581" s="28">
        <f t="shared" si="425"/>
        <v>7366</v>
      </c>
      <c r="E3581" s="27"/>
      <c r="F3581" s="29">
        <v>-3</v>
      </c>
      <c r="G3581" s="30" t="s">
        <v>144</v>
      </c>
      <c r="H3581" s="43">
        <f t="shared" si="421"/>
        <v>13388</v>
      </c>
      <c r="I3581" s="45">
        <f t="shared" si="422"/>
        <v>13389</v>
      </c>
      <c r="J3581" s="71" t="s">
        <v>420</v>
      </c>
      <c r="K3581" s="70">
        <f t="shared" si="423"/>
        <v>1711</v>
      </c>
      <c r="L3581" s="42" t="s">
        <v>104</v>
      </c>
      <c r="M3581" s="27"/>
      <c r="N3581" s="27"/>
      <c r="O3581" s="27"/>
      <c r="P3581" s="26"/>
    </row>
    <row r="3582" spans="1:16" s="31" customFormat="1" ht="15" hidden="1" customHeight="1" outlineLevel="2" x14ac:dyDescent="0.25">
      <c r="A3582" s="27"/>
      <c r="B3582" s="41" t="str">
        <f t="shared" si="418"/>
        <v>Crest Factor - Circuit 64</v>
      </c>
      <c r="C3582" s="42">
        <f t="shared" si="424"/>
        <v>64</v>
      </c>
      <c r="D3582" s="28">
        <f t="shared" si="425"/>
        <v>7367</v>
      </c>
      <c r="E3582" s="27"/>
      <c r="F3582" s="29">
        <v>-3</v>
      </c>
      <c r="G3582" s="30" t="s">
        <v>144</v>
      </c>
      <c r="H3582" s="43">
        <f t="shared" si="421"/>
        <v>13390</v>
      </c>
      <c r="I3582" s="45">
        <f t="shared" si="422"/>
        <v>13391</v>
      </c>
      <c r="J3582" s="71" t="s">
        <v>420</v>
      </c>
      <c r="K3582" s="70">
        <f t="shared" si="423"/>
        <v>1712</v>
      </c>
      <c r="L3582" s="42" t="s">
        <v>104</v>
      </c>
      <c r="M3582" s="27"/>
      <c r="N3582" s="27"/>
      <c r="O3582" s="27"/>
      <c r="P3582" s="26"/>
    </row>
    <row r="3583" spans="1:16" s="31" customFormat="1" ht="15" hidden="1" customHeight="1" outlineLevel="2" x14ac:dyDescent="0.25">
      <c r="A3583" s="27"/>
      <c r="B3583" s="41" t="str">
        <f t="shared" si="418"/>
        <v>Crest Factor - Circuit 65</v>
      </c>
      <c r="C3583" s="42">
        <f t="shared" si="424"/>
        <v>65</v>
      </c>
      <c r="D3583" s="28">
        <f t="shared" si="425"/>
        <v>7368</v>
      </c>
      <c r="E3583" s="27"/>
      <c r="F3583" s="29">
        <v>-3</v>
      </c>
      <c r="G3583" s="30" t="s">
        <v>144</v>
      </c>
      <c r="H3583" s="43">
        <f t="shared" si="421"/>
        <v>13392</v>
      </c>
      <c r="I3583" s="45">
        <f t="shared" si="422"/>
        <v>13393</v>
      </c>
      <c r="J3583" s="71" t="s">
        <v>420</v>
      </c>
      <c r="K3583" s="70">
        <f t="shared" si="423"/>
        <v>1713</v>
      </c>
      <c r="L3583" s="42" t="s">
        <v>104</v>
      </c>
      <c r="M3583" s="27"/>
      <c r="N3583" s="27"/>
      <c r="O3583" s="27"/>
      <c r="P3583" s="26"/>
    </row>
    <row r="3584" spans="1:16" s="31" customFormat="1" ht="15" hidden="1" customHeight="1" outlineLevel="2" x14ac:dyDescent="0.25">
      <c r="A3584" s="27"/>
      <c r="B3584" s="41" t="str">
        <f t="shared" ref="B3584:B3614" si="426">CONCATENATE("Crest Factor - Circuit ",C3584)</f>
        <v>Crest Factor - Circuit 66</v>
      </c>
      <c r="C3584" s="42">
        <f t="shared" ref="C3584:C3614" si="427">C3583+1</f>
        <v>66</v>
      </c>
      <c r="D3584" s="28">
        <f t="shared" ref="D3584:D3614" si="428">D3583+1</f>
        <v>7369</v>
      </c>
      <c r="E3584" s="27"/>
      <c r="F3584" s="29">
        <v>-3</v>
      </c>
      <c r="G3584" s="30" t="s">
        <v>144</v>
      </c>
      <c r="H3584" s="43">
        <f t="shared" si="421"/>
        <v>13394</v>
      </c>
      <c r="I3584" s="45">
        <f t="shared" si="422"/>
        <v>13395</v>
      </c>
      <c r="J3584" s="71" t="s">
        <v>420</v>
      </c>
      <c r="K3584" s="70">
        <f t="shared" si="423"/>
        <v>1714</v>
      </c>
      <c r="L3584" s="42" t="s">
        <v>104</v>
      </c>
      <c r="M3584" s="27"/>
      <c r="N3584" s="27"/>
      <c r="O3584" s="27"/>
      <c r="P3584" s="26"/>
    </row>
    <row r="3585" spans="1:16" s="31" customFormat="1" ht="15" hidden="1" customHeight="1" outlineLevel="2" x14ac:dyDescent="0.25">
      <c r="A3585" s="27"/>
      <c r="B3585" s="41" t="str">
        <f t="shared" si="426"/>
        <v>Crest Factor - Circuit 67</v>
      </c>
      <c r="C3585" s="42">
        <f t="shared" si="427"/>
        <v>67</v>
      </c>
      <c r="D3585" s="28">
        <f t="shared" si="428"/>
        <v>7370</v>
      </c>
      <c r="E3585" s="27"/>
      <c r="F3585" s="29">
        <v>-3</v>
      </c>
      <c r="G3585" s="30" t="s">
        <v>144</v>
      </c>
      <c r="H3585" s="43">
        <f t="shared" ref="H3585:H3614" si="429">I3584+1</f>
        <v>13396</v>
      </c>
      <c r="I3585" s="45">
        <f t="shared" ref="I3585:I3614" si="430">+H3585+1</f>
        <v>13397</v>
      </c>
      <c r="J3585" s="71" t="s">
        <v>420</v>
      </c>
      <c r="K3585" s="70">
        <f t="shared" ref="K3585:K3614" si="431">K3584+1</f>
        <v>1715</v>
      </c>
      <c r="L3585" s="42" t="s">
        <v>104</v>
      </c>
      <c r="M3585" s="27"/>
      <c r="N3585" s="27"/>
      <c r="O3585" s="27"/>
      <c r="P3585" s="26"/>
    </row>
    <row r="3586" spans="1:16" s="31" customFormat="1" ht="15" hidden="1" customHeight="1" outlineLevel="2" x14ac:dyDescent="0.25">
      <c r="A3586" s="27"/>
      <c r="B3586" s="41" t="str">
        <f t="shared" si="426"/>
        <v>Crest Factor - Circuit 68</v>
      </c>
      <c r="C3586" s="42">
        <f t="shared" si="427"/>
        <v>68</v>
      </c>
      <c r="D3586" s="28">
        <f t="shared" si="428"/>
        <v>7371</v>
      </c>
      <c r="E3586" s="27"/>
      <c r="F3586" s="29">
        <v>-3</v>
      </c>
      <c r="G3586" s="30" t="s">
        <v>144</v>
      </c>
      <c r="H3586" s="43">
        <f t="shared" si="429"/>
        <v>13398</v>
      </c>
      <c r="I3586" s="45">
        <f t="shared" si="430"/>
        <v>13399</v>
      </c>
      <c r="J3586" s="71" t="s">
        <v>420</v>
      </c>
      <c r="K3586" s="70">
        <f t="shared" si="431"/>
        <v>1716</v>
      </c>
      <c r="L3586" s="42" t="s">
        <v>104</v>
      </c>
      <c r="M3586" s="27"/>
      <c r="N3586" s="27"/>
      <c r="O3586" s="27"/>
      <c r="P3586" s="26"/>
    </row>
    <row r="3587" spans="1:16" s="31" customFormat="1" ht="15" hidden="1" customHeight="1" outlineLevel="2" x14ac:dyDescent="0.25">
      <c r="A3587" s="27"/>
      <c r="B3587" s="41" t="str">
        <f t="shared" si="426"/>
        <v>Crest Factor - Circuit 69</v>
      </c>
      <c r="C3587" s="42">
        <f t="shared" si="427"/>
        <v>69</v>
      </c>
      <c r="D3587" s="28">
        <f t="shared" si="428"/>
        <v>7372</v>
      </c>
      <c r="E3587" s="27"/>
      <c r="F3587" s="29">
        <v>-3</v>
      </c>
      <c r="G3587" s="30" t="s">
        <v>144</v>
      </c>
      <c r="H3587" s="43">
        <f t="shared" si="429"/>
        <v>13400</v>
      </c>
      <c r="I3587" s="45">
        <f t="shared" si="430"/>
        <v>13401</v>
      </c>
      <c r="J3587" s="71" t="s">
        <v>420</v>
      </c>
      <c r="K3587" s="70">
        <f t="shared" si="431"/>
        <v>1717</v>
      </c>
      <c r="L3587" s="42" t="s">
        <v>104</v>
      </c>
      <c r="M3587" s="27"/>
      <c r="N3587" s="27"/>
      <c r="O3587" s="27"/>
      <c r="P3587" s="26"/>
    </row>
    <row r="3588" spans="1:16" s="31" customFormat="1" ht="15" hidden="1" customHeight="1" outlineLevel="2" x14ac:dyDescent="0.25">
      <c r="A3588" s="27"/>
      <c r="B3588" s="41" t="str">
        <f t="shared" si="426"/>
        <v>Crest Factor - Circuit 70</v>
      </c>
      <c r="C3588" s="42">
        <f t="shared" si="427"/>
        <v>70</v>
      </c>
      <c r="D3588" s="28">
        <f t="shared" si="428"/>
        <v>7373</v>
      </c>
      <c r="E3588" s="27"/>
      <c r="F3588" s="29">
        <v>-3</v>
      </c>
      <c r="G3588" s="30" t="s">
        <v>144</v>
      </c>
      <c r="H3588" s="43">
        <f t="shared" si="429"/>
        <v>13402</v>
      </c>
      <c r="I3588" s="45">
        <f t="shared" si="430"/>
        <v>13403</v>
      </c>
      <c r="J3588" s="71" t="s">
        <v>420</v>
      </c>
      <c r="K3588" s="70">
        <f t="shared" si="431"/>
        <v>1718</v>
      </c>
      <c r="L3588" s="42" t="s">
        <v>104</v>
      </c>
      <c r="M3588" s="27"/>
      <c r="N3588" s="27"/>
      <c r="O3588" s="27"/>
      <c r="P3588" s="26"/>
    </row>
    <row r="3589" spans="1:16" s="31" customFormat="1" ht="15" hidden="1" customHeight="1" outlineLevel="2" x14ac:dyDescent="0.25">
      <c r="A3589" s="27"/>
      <c r="B3589" s="41" t="str">
        <f t="shared" si="426"/>
        <v>Crest Factor - Circuit 71</v>
      </c>
      <c r="C3589" s="42">
        <f t="shared" si="427"/>
        <v>71</v>
      </c>
      <c r="D3589" s="28">
        <f t="shared" si="428"/>
        <v>7374</v>
      </c>
      <c r="E3589" s="27"/>
      <c r="F3589" s="29">
        <v>-3</v>
      </c>
      <c r="G3589" s="30" t="s">
        <v>144</v>
      </c>
      <c r="H3589" s="43">
        <f t="shared" si="429"/>
        <v>13404</v>
      </c>
      <c r="I3589" s="45">
        <f t="shared" si="430"/>
        <v>13405</v>
      </c>
      <c r="J3589" s="71" t="s">
        <v>420</v>
      </c>
      <c r="K3589" s="70">
        <f t="shared" si="431"/>
        <v>1719</v>
      </c>
      <c r="L3589" s="42" t="s">
        <v>104</v>
      </c>
      <c r="M3589" s="27"/>
      <c r="N3589" s="27"/>
      <c r="O3589" s="27"/>
      <c r="P3589" s="26"/>
    </row>
    <row r="3590" spans="1:16" s="31" customFormat="1" ht="15" hidden="1" customHeight="1" outlineLevel="2" x14ac:dyDescent="0.25">
      <c r="A3590" s="27"/>
      <c r="B3590" s="41" t="str">
        <f t="shared" si="426"/>
        <v>Crest Factor - Circuit 72</v>
      </c>
      <c r="C3590" s="42">
        <f t="shared" si="427"/>
        <v>72</v>
      </c>
      <c r="D3590" s="28">
        <f t="shared" si="428"/>
        <v>7375</v>
      </c>
      <c r="E3590" s="27"/>
      <c r="F3590" s="29">
        <v>-3</v>
      </c>
      <c r="G3590" s="30" t="s">
        <v>144</v>
      </c>
      <c r="H3590" s="43">
        <f t="shared" si="429"/>
        <v>13406</v>
      </c>
      <c r="I3590" s="45">
        <f t="shared" si="430"/>
        <v>13407</v>
      </c>
      <c r="J3590" s="71" t="s">
        <v>420</v>
      </c>
      <c r="K3590" s="70">
        <f t="shared" si="431"/>
        <v>1720</v>
      </c>
      <c r="L3590" s="42" t="s">
        <v>104</v>
      </c>
      <c r="M3590" s="27"/>
      <c r="N3590" s="27"/>
      <c r="O3590" s="27"/>
      <c r="P3590" s="26"/>
    </row>
    <row r="3591" spans="1:16" s="31" customFormat="1" ht="15" hidden="1" customHeight="1" outlineLevel="2" x14ac:dyDescent="0.25">
      <c r="A3591" s="27"/>
      <c r="B3591" s="41" t="str">
        <f t="shared" si="426"/>
        <v>Crest Factor - Circuit 73</v>
      </c>
      <c r="C3591" s="42">
        <f t="shared" si="427"/>
        <v>73</v>
      </c>
      <c r="D3591" s="28">
        <f t="shared" si="428"/>
        <v>7376</v>
      </c>
      <c r="E3591" s="27"/>
      <c r="F3591" s="29">
        <v>-3</v>
      </c>
      <c r="G3591" s="30" t="s">
        <v>144</v>
      </c>
      <c r="H3591" s="43">
        <f t="shared" si="429"/>
        <v>13408</v>
      </c>
      <c r="I3591" s="45">
        <f t="shared" si="430"/>
        <v>13409</v>
      </c>
      <c r="J3591" s="71" t="s">
        <v>420</v>
      </c>
      <c r="K3591" s="70">
        <f t="shared" si="431"/>
        <v>1721</v>
      </c>
      <c r="L3591" s="42" t="s">
        <v>104</v>
      </c>
      <c r="M3591" s="27"/>
      <c r="N3591" s="27"/>
      <c r="O3591" s="27"/>
      <c r="P3591" s="26"/>
    </row>
    <row r="3592" spans="1:16" s="31" customFormat="1" ht="15" hidden="1" customHeight="1" outlineLevel="2" x14ac:dyDescent="0.25">
      <c r="A3592" s="27"/>
      <c r="B3592" s="41" t="str">
        <f t="shared" si="426"/>
        <v>Crest Factor - Circuit 74</v>
      </c>
      <c r="C3592" s="42">
        <f t="shared" si="427"/>
        <v>74</v>
      </c>
      <c r="D3592" s="28">
        <f t="shared" si="428"/>
        <v>7377</v>
      </c>
      <c r="E3592" s="27"/>
      <c r="F3592" s="29">
        <v>-3</v>
      </c>
      <c r="G3592" s="30" t="s">
        <v>144</v>
      </c>
      <c r="H3592" s="43">
        <f t="shared" si="429"/>
        <v>13410</v>
      </c>
      <c r="I3592" s="45">
        <f t="shared" si="430"/>
        <v>13411</v>
      </c>
      <c r="J3592" s="71" t="s">
        <v>420</v>
      </c>
      <c r="K3592" s="70">
        <f t="shared" si="431"/>
        <v>1722</v>
      </c>
      <c r="L3592" s="42" t="s">
        <v>104</v>
      </c>
      <c r="M3592" s="27"/>
      <c r="N3592" s="27"/>
      <c r="O3592" s="27"/>
      <c r="P3592" s="26"/>
    </row>
    <row r="3593" spans="1:16" s="31" customFormat="1" ht="15" hidden="1" customHeight="1" outlineLevel="2" x14ac:dyDescent="0.25">
      <c r="A3593" s="27"/>
      <c r="B3593" s="41" t="str">
        <f t="shared" si="426"/>
        <v>Crest Factor - Circuit 75</v>
      </c>
      <c r="C3593" s="42">
        <f t="shared" si="427"/>
        <v>75</v>
      </c>
      <c r="D3593" s="28">
        <f t="shared" si="428"/>
        <v>7378</v>
      </c>
      <c r="E3593" s="27"/>
      <c r="F3593" s="29">
        <v>-3</v>
      </c>
      <c r="G3593" s="30" t="s">
        <v>144</v>
      </c>
      <c r="H3593" s="43">
        <f t="shared" si="429"/>
        <v>13412</v>
      </c>
      <c r="I3593" s="45">
        <f t="shared" si="430"/>
        <v>13413</v>
      </c>
      <c r="J3593" s="71" t="s">
        <v>420</v>
      </c>
      <c r="K3593" s="70">
        <f t="shared" si="431"/>
        <v>1723</v>
      </c>
      <c r="L3593" s="42" t="s">
        <v>104</v>
      </c>
      <c r="M3593" s="27"/>
      <c r="N3593" s="27"/>
      <c r="O3593" s="27"/>
      <c r="P3593" s="26"/>
    </row>
    <row r="3594" spans="1:16" s="31" customFormat="1" ht="15" hidden="1" customHeight="1" outlineLevel="2" x14ac:dyDescent="0.25">
      <c r="A3594" s="27"/>
      <c r="B3594" s="41" t="str">
        <f t="shared" si="426"/>
        <v>Crest Factor - Circuit 76</v>
      </c>
      <c r="C3594" s="42">
        <f t="shared" si="427"/>
        <v>76</v>
      </c>
      <c r="D3594" s="28">
        <f t="shared" si="428"/>
        <v>7379</v>
      </c>
      <c r="E3594" s="27"/>
      <c r="F3594" s="29">
        <v>-3</v>
      </c>
      <c r="G3594" s="30" t="s">
        <v>144</v>
      </c>
      <c r="H3594" s="43">
        <f t="shared" si="429"/>
        <v>13414</v>
      </c>
      <c r="I3594" s="45">
        <f t="shared" si="430"/>
        <v>13415</v>
      </c>
      <c r="J3594" s="71" t="s">
        <v>420</v>
      </c>
      <c r="K3594" s="70">
        <f t="shared" si="431"/>
        <v>1724</v>
      </c>
      <c r="L3594" s="42" t="s">
        <v>104</v>
      </c>
      <c r="M3594" s="27"/>
      <c r="N3594" s="27"/>
      <c r="O3594" s="27"/>
      <c r="P3594" s="26"/>
    </row>
    <row r="3595" spans="1:16" s="31" customFormat="1" ht="15" hidden="1" customHeight="1" outlineLevel="2" x14ac:dyDescent="0.25">
      <c r="A3595" s="27"/>
      <c r="B3595" s="41" t="str">
        <f t="shared" si="426"/>
        <v>Crest Factor - Circuit 77</v>
      </c>
      <c r="C3595" s="42">
        <f t="shared" si="427"/>
        <v>77</v>
      </c>
      <c r="D3595" s="28">
        <f t="shared" si="428"/>
        <v>7380</v>
      </c>
      <c r="E3595" s="27"/>
      <c r="F3595" s="29">
        <v>-3</v>
      </c>
      <c r="G3595" s="30" t="s">
        <v>144</v>
      </c>
      <c r="H3595" s="43">
        <f t="shared" si="429"/>
        <v>13416</v>
      </c>
      <c r="I3595" s="45">
        <f t="shared" si="430"/>
        <v>13417</v>
      </c>
      <c r="J3595" s="71" t="s">
        <v>420</v>
      </c>
      <c r="K3595" s="70">
        <f t="shared" si="431"/>
        <v>1725</v>
      </c>
      <c r="L3595" s="42" t="s">
        <v>104</v>
      </c>
      <c r="M3595" s="27"/>
      <c r="N3595" s="27"/>
      <c r="O3595" s="27"/>
      <c r="P3595" s="26"/>
    </row>
    <row r="3596" spans="1:16" s="31" customFormat="1" ht="15" hidden="1" customHeight="1" outlineLevel="2" x14ac:dyDescent="0.25">
      <c r="A3596" s="27"/>
      <c r="B3596" s="41" t="str">
        <f t="shared" si="426"/>
        <v>Crest Factor - Circuit 78</v>
      </c>
      <c r="C3596" s="42">
        <f t="shared" si="427"/>
        <v>78</v>
      </c>
      <c r="D3596" s="28">
        <f t="shared" si="428"/>
        <v>7381</v>
      </c>
      <c r="E3596" s="27"/>
      <c r="F3596" s="29">
        <v>-3</v>
      </c>
      <c r="G3596" s="30" t="s">
        <v>144</v>
      </c>
      <c r="H3596" s="43">
        <f t="shared" si="429"/>
        <v>13418</v>
      </c>
      <c r="I3596" s="45">
        <f t="shared" si="430"/>
        <v>13419</v>
      </c>
      <c r="J3596" s="71" t="s">
        <v>420</v>
      </c>
      <c r="K3596" s="70">
        <f t="shared" si="431"/>
        <v>1726</v>
      </c>
      <c r="L3596" s="42" t="s">
        <v>104</v>
      </c>
      <c r="M3596" s="27"/>
      <c r="N3596" s="27"/>
      <c r="O3596" s="27"/>
      <c r="P3596" s="26"/>
    </row>
    <row r="3597" spans="1:16" s="31" customFormat="1" ht="15" hidden="1" customHeight="1" outlineLevel="2" x14ac:dyDescent="0.25">
      <c r="A3597" s="27"/>
      <c r="B3597" s="41" t="str">
        <f t="shared" si="426"/>
        <v>Crest Factor - Circuit 79</v>
      </c>
      <c r="C3597" s="42">
        <f t="shared" si="427"/>
        <v>79</v>
      </c>
      <c r="D3597" s="28">
        <f t="shared" si="428"/>
        <v>7382</v>
      </c>
      <c r="E3597" s="27"/>
      <c r="F3597" s="29">
        <v>-3</v>
      </c>
      <c r="G3597" s="30" t="s">
        <v>144</v>
      </c>
      <c r="H3597" s="43">
        <f t="shared" si="429"/>
        <v>13420</v>
      </c>
      <c r="I3597" s="45">
        <f t="shared" si="430"/>
        <v>13421</v>
      </c>
      <c r="J3597" s="71" t="s">
        <v>420</v>
      </c>
      <c r="K3597" s="70">
        <f t="shared" si="431"/>
        <v>1727</v>
      </c>
      <c r="L3597" s="42" t="s">
        <v>104</v>
      </c>
      <c r="M3597" s="27"/>
      <c r="N3597" s="27"/>
      <c r="O3597" s="27"/>
      <c r="P3597" s="26"/>
    </row>
    <row r="3598" spans="1:16" s="31" customFormat="1" ht="15" hidden="1" customHeight="1" outlineLevel="2" x14ac:dyDescent="0.25">
      <c r="A3598" s="27"/>
      <c r="B3598" s="41" t="str">
        <f t="shared" si="426"/>
        <v>Crest Factor - Circuit 80</v>
      </c>
      <c r="C3598" s="42">
        <f t="shared" si="427"/>
        <v>80</v>
      </c>
      <c r="D3598" s="28">
        <f t="shared" si="428"/>
        <v>7383</v>
      </c>
      <c r="E3598" s="27"/>
      <c r="F3598" s="29">
        <v>-3</v>
      </c>
      <c r="G3598" s="30" t="s">
        <v>144</v>
      </c>
      <c r="H3598" s="43">
        <f t="shared" si="429"/>
        <v>13422</v>
      </c>
      <c r="I3598" s="45">
        <f t="shared" si="430"/>
        <v>13423</v>
      </c>
      <c r="J3598" s="71" t="s">
        <v>420</v>
      </c>
      <c r="K3598" s="70">
        <f t="shared" si="431"/>
        <v>1728</v>
      </c>
      <c r="L3598" s="42" t="s">
        <v>104</v>
      </c>
      <c r="M3598" s="27"/>
      <c r="N3598" s="27"/>
      <c r="O3598" s="27"/>
      <c r="P3598" s="26"/>
    </row>
    <row r="3599" spans="1:16" s="31" customFormat="1" ht="15" hidden="1" customHeight="1" outlineLevel="2" x14ac:dyDescent="0.25">
      <c r="A3599" s="27"/>
      <c r="B3599" s="41" t="str">
        <f t="shared" si="426"/>
        <v>Crest Factor - Circuit 81</v>
      </c>
      <c r="C3599" s="42">
        <f t="shared" si="427"/>
        <v>81</v>
      </c>
      <c r="D3599" s="28">
        <f t="shared" si="428"/>
        <v>7384</v>
      </c>
      <c r="E3599" s="27"/>
      <c r="F3599" s="29">
        <v>-3</v>
      </c>
      <c r="G3599" s="30" t="s">
        <v>144</v>
      </c>
      <c r="H3599" s="43">
        <f t="shared" si="429"/>
        <v>13424</v>
      </c>
      <c r="I3599" s="45">
        <f t="shared" si="430"/>
        <v>13425</v>
      </c>
      <c r="J3599" s="71" t="s">
        <v>420</v>
      </c>
      <c r="K3599" s="70">
        <f t="shared" si="431"/>
        <v>1729</v>
      </c>
      <c r="L3599" s="42" t="s">
        <v>104</v>
      </c>
      <c r="M3599" s="27"/>
      <c r="N3599" s="27"/>
      <c r="O3599" s="27"/>
      <c r="P3599" s="26"/>
    </row>
    <row r="3600" spans="1:16" s="31" customFormat="1" ht="15" hidden="1" customHeight="1" outlineLevel="2" x14ac:dyDescent="0.25">
      <c r="A3600" s="27"/>
      <c r="B3600" s="41" t="str">
        <f t="shared" si="426"/>
        <v>Crest Factor - Circuit 82</v>
      </c>
      <c r="C3600" s="42">
        <f t="shared" si="427"/>
        <v>82</v>
      </c>
      <c r="D3600" s="28">
        <f t="shared" si="428"/>
        <v>7385</v>
      </c>
      <c r="E3600" s="27"/>
      <c r="F3600" s="29">
        <v>-3</v>
      </c>
      <c r="G3600" s="30" t="s">
        <v>144</v>
      </c>
      <c r="H3600" s="43">
        <f t="shared" si="429"/>
        <v>13426</v>
      </c>
      <c r="I3600" s="45">
        <f t="shared" si="430"/>
        <v>13427</v>
      </c>
      <c r="J3600" s="71" t="s">
        <v>420</v>
      </c>
      <c r="K3600" s="70">
        <f t="shared" si="431"/>
        <v>1730</v>
      </c>
      <c r="L3600" s="42" t="s">
        <v>104</v>
      </c>
      <c r="M3600" s="27"/>
      <c r="N3600" s="27"/>
      <c r="O3600" s="27"/>
      <c r="P3600" s="26"/>
    </row>
    <row r="3601" spans="1:16" s="31" customFormat="1" ht="15" hidden="1" customHeight="1" outlineLevel="2" x14ac:dyDescent="0.25">
      <c r="A3601" s="27"/>
      <c r="B3601" s="41" t="str">
        <f t="shared" si="426"/>
        <v>Crest Factor - Circuit 83</v>
      </c>
      <c r="C3601" s="42">
        <f t="shared" si="427"/>
        <v>83</v>
      </c>
      <c r="D3601" s="28">
        <f t="shared" si="428"/>
        <v>7386</v>
      </c>
      <c r="E3601" s="27"/>
      <c r="F3601" s="29">
        <v>-3</v>
      </c>
      <c r="G3601" s="30" t="s">
        <v>144</v>
      </c>
      <c r="H3601" s="43">
        <f t="shared" si="429"/>
        <v>13428</v>
      </c>
      <c r="I3601" s="45">
        <f t="shared" si="430"/>
        <v>13429</v>
      </c>
      <c r="J3601" s="71" t="s">
        <v>420</v>
      </c>
      <c r="K3601" s="70">
        <f t="shared" si="431"/>
        <v>1731</v>
      </c>
      <c r="L3601" s="42" t="s">
        <v>104</v>
      </c>
      <c r="M3601" s="27"/>
      <c r="N3601" s="27"/>
      <c r="O3601" s="27"/>
      <c r="P3601" s="26"/>
    </row>
    <row r="3602" spans="1:16" s="31" customFormat="1" ht="15" hidden="1" customHeight="1" outlineLevel="2" x14ac:dyDescent="0.25">
      <c r="A3602" s="27"/>
      <c r="B3602" s="41" t="str">
        <f t="shared" si="426"/>
        <v>Crest Factor - Circuit 84</v>
      </c>
      <c r="C3602" s="42">
        <f t="shared" si="427"/>
        <v>84</v>
      </c>
      <c r="D3602" s="28">
        <f t="shared" si="428"/>
        <v>7387</v>
      </c>
      <c r="E3602" s="27"/>
      <c r="F3602" s="29">
        <v>-3</v>
      </c>
      <c r="G3602" s="30" t="s">
        <v>144</v>
      </c>
      <c r="H3602" s="43">
        <f t="shared" si="429"/>
        <v>13430</v>
      </c>
      <c r="I3602" s="45">
        <f t="shared" si="430"/>
        <v>13431</v>
      </c>
      <c r="J3602" s="71" t="s">
        <v>420</v>
      </c>
      <c r="K3602" s="70">
        <f t="shared" si="431"/>
        <v>1732</v>
      </c>
      <c r="L3602" s="42" t="s">
        <v>104</v>
      </c>
      <c r="M3602" s="27"/>
      <c r="N3602" s="27"/>
      <c r="O3602" s="27"/>
      <c r="P3602" s="26"/>
    </row>
    <row r="3603" spans="1:16" s="31" customFormat="1" ht="15" hidden="1" customHeight="1" outlineLevel="2" x14ac:dyDescent="0.25">
      <c r="A3603" s="27"/>
      <c r="B3603" s="41" t="str">
        <f t="shared" si="426"/>
        <v>Crest Factor - Circuit 85</v>
      </c>
      <c r="C3603" s="42">
        <f t="shared" si="427"/>
        <v>85</v>
      </c>
      <c r="D3603" s="28">
        <f t="shared" si="428"/>
        <v>7388</v>
      </c>
      <c r="E3603" s="27"/>
      <c r="F3603" s="29">
        <v>-3</v>
      </c>
      <c r="G3603" s="30" t="s">
        <v>144</v>
      </c>
      <c r="H3603" s="43">
        <f t="shared" si="429"/>
        <v>13432</v>
      </c>
      <c r="I3603" s="45">
        <f t="shared" si="430"/>
        <v>13433</v>
      </c>
      <c r="J3603" s="71" t="s">
        <v>420</v>
      </c>
      <c r="K3603" s="70">
        <f t="shared" si="431"/>
        <v>1733</v>
      </c>
      <c r="L3603" s="42" t="s">
        <v>104</v>
      </c>
      <c r="M3603" s="27"/>
      <c r="N3603" s="27"/>
      <c r="O3603" s="27"/>
      <c r="P3603" s="26"/>
    </row>
    <row r="3604" spans="1:16" s="31" customFormat="1" ht="15" hidden="1" customHeight="1" outlineLevel="2" x14ac:dyDescent="0.25">
      <c r="A3604" s="27"/>
      <c r="B3604" s="41" t="str">
        <f t="shared" si="426"/>
        <v>Crest Factor - Circuit 86</v>
      </c>
      <c r="C3604" s="42">
        <f t="shared" si="427"/>
        <v>86</v>
      </c>
      <c r="D3604" s="28">
        <f t="shared" si="428"/>
        <v>7389</v>
      </c>
      <c r="E3604" s="27"/>
      <c r="F3604" s="29">
        <v>-3</v>
      </c>
      <c r="G3604" s="30" t="s">
        <v>144</v>
      </c>
      <c r="H3604" s="43">
        <f t="shared" si="429"/>
        <v>13434</v>
      </c>
      <c r="I3604" s="45">
        <f t="shared" si="430"/>
        <v>13435</v>
      </c>
      <c r="J3604" s="71" t="s">
        <v>420</v>
      </c>
      <c r="K3604" s="70">
        <f t="shared" si="431"/>
        <v>1734</v>
      </c>
      <c r="L3604" s="42" t="s">
        <v>104</v>
      </c>
      <c r="M3604" s="27"/>
      <c r="N3604" s="27"/>
      <c r="O3604" s="27"/>
      <c r="P3604" s="26"/>
    </row>
    <row r="3605" spans="1:16" s="31" customFormat="1" ht="15" hidden="1" customHeight="1" outlineLevel="2" x14ac:dyDescent="0.25">
      <c r="A3605" s="27"/>
      <c r="B3605" s="41" t="str">
        <f t="shared" si="426"/>
        <v>Crest Factor - Circuit 87</v>
      </c>
      <c r="C3605" s="42">
        <f t="shared" si="427"/>
        <v>87</v>
      </c>
      <c r="D3605" s="28">
        <f t="shared" si="428"/>
        <v>7390</v>
      </c>
      <c r="E3605" s="27"/>
      <c r="F3605" s="29">
        <v>-3</v>
      </c>
      <c r="G3605" s="30" t="s">
        <v>144</v>
      </c>
      <c r="H3605" s="43">
        <f t="shared" si="429"/>
        <v>13436</v>
      </c>
      <c r="I3605" s="45">
        <f t="shared" si="430"/>
        <v>13437</v>
      </c>
      <c r="J3605" s="71" t="s">
        <v>420</v>
      </c>
      <c r="K3605" s="70">
        <f t="shared" si="431"/>
        <v>1735</v>
      </c>
      <c r="L3605" s="42" t="s">
        <v>104</v>
      </c>
      <c r="M3605" s="27"/>
      <c r="N3605" s="27"/>
      <c r="O3605" s="27"/>
      <c r="P3605" s="26"/>
    </row>
    <row r="3606" spans="1:16" s="31" customFormat="1" ht="15" hidden="1" customHeight="1" outlineLevel="2" x14ac:dyDescent="0.25">
      <c r="A3606" s="27"/>
      <c r="B3606" s="41" t="str">
        <f t="shared" si="426"/>
        <v>Crest Factor - Circuit 88</v>
      </c>
      <c r="C3606" s="42">
        <f t="shared" si="427"/>
        <v>88</v>
      </c>
      <c r="D3606" s="28">
        <f t="shared" si="428"/>
        <v>7391</v>
      </c>
      <c r="E3606" s="27"/>
      <c r="F3606" s="29">
        <v>-3</v>
      </c>
      <c r="G3606" s="30" t="s">
        <v>144</v>
      </c>
      <c r="H3606" s="43">
        <f t="shared" si="429"/>
        <v>13438</v>
      </c>
      <c r="I3606" s="45">
        <f t="shared" si="430"/>
        <v>13439</v>
      </c>
      <c r="J3606" s="71" t="s">
        <v>420</v>
      </c>
      <c r="K3606" s="70">
        <f t="shared" si="431"/>
        <v>1736</v>
      </c>
      <c r="L3606" s="42" t="s">
        <v>104</v>
      </c>
      <c r="M3606" s="27"/>
      <c r="N3606" s="27"/>
      <c r="O3606" s="27"/>
      <c r="P3606" s="26"/>
    </row>
    <row r="3607" spans="1:16" s="31" customFormat="1" ht="15" hidden="1" customHeight="1" outlineLevel="2" x14ac:dyDescent="0.25">
      <c r="A3607" s="27"/>
      <c r="B3607" s="41" t="str">
        <f t="shared" si="426"/>
        <v>Crest Factor - Circuit 89</v>
      </c>
      <c r="C3607" s="42">
        <f t="shared" si="427"/>
        <v>89</v>
      </c>
      <c r="D3607" s="28">
        <f t="shared" si="428"/>
        <v>7392</v>
      </c>
      <c r="E3607" s="27"/>
      <c r="F3607" s="29">
        <v>-3</v>
      </c>
      <c r="G3607" s="30" t="s">
        <v>144</v>
      </c>
      <c r="H3607" s="43">
        <f t="shared" si="429"/>
        <v>13440</v>
      </c>
      <c r="I3607" s="45">
        <f t="shared" si="430"/>
        <v>13441</v>
      </c>
      <c r="J3607" s="71" t="s">
        <v>420</v>
      </c>
      <c r="K3607" s="70">
        <f t="shared" si="431"/>
        <v>1737</v>
      </c>
      <c r="L3607" s="42" t="s">
        <v>104</v>
      </c>
      <c r="M3607" s="27"/>
      <c r="N3607" s="27"/>
      <c r="O3607" s="27"/>
      <c r="P3607" s="26"/>
    </row>
    <row r="3608" spans="1:16" s="31" customFormat="1" ht="15.75" hidden="1" customHeight="1" outlineLevel="2" x14ac:dyDescent="0.25">
      <c r="A3608" s="25"/>
      <c r="B3608" s="41" t="str">
        <f t="shared" si="426"/>
        <v>Crest Factor - Circuit 90</v>
      </c>
      <c r="C3608" s="42">
        <f t="shared" si="427"/>
        <v>90</v>
      </c>
      <c r="D3608" s="28">
        <f t="shared" si="428"/>
        <v>7393</v>
      </c>
      <c r="E3608" s="27"/>
      <c r="F3608" s="29">
        <v>-3</v>
      </c>
      <c r="G3608" s="30" t="s">
        <v>144</v>
      </c>
      <c r="H3608" s="43">
        <f t="shared" si="429"/>
        <v>13442</v>
      </c>
      <c r="I3608" s="45">
        <f t="shared" si="430"/>
        <v>13443</v>
      </c>
      <c r="J3608" s="71" t="s">
        <v>420</v>
      </c>
      <c r="K3608" s="70">
        <f t="shared" si="431"/>
        <v>1738</v>
      </c>
      <c r="L3608" s="42" t="s">
        <v>104</v>
      </c>
      <c r="M3608" s="27"/>
      <c r="N3608" s="27"/>
      <c r="O3608" s="27"/>
      <c r="P3608" s="26"/>
    </row>
    <row r="3609" spans="1:16" s="31" customFormat="1" ht="15.75" hidden="1" customHeight="1" outlineLevel="2" x14ac:dyDescent="0.25">
      <c r="A3609" s="25"/>
      <c r="B3609" s="41" t="str">
        <f t="shared" si="426"/>
        <v>Crest Factor - Circuit 91</v>
      </c>
      <c r="C3609" s="42">
        <f t="shared" si="427"/>
        <v>91</v>
      </c>
      <c r="D3609" s="28">
        <f t="shared" si="428"/>
        <v>7394</v>
      </c>
      <c r="E3609" s="27"/>
      <c r="F3609" s="29">
        <v>-3</v>
      </c>
      <c r="G3609" s="30" t="s">
        <v>144</v>
      </c>
      <c r="H3609" s="43">
        <f t="shared" si="429"/>
        <v>13444</v>
      </c>
      <c r="I3609" s="45">
        <f t="shared" si="430"/>
        <v>13445</v>
      </c>
      <c r="J3609" s="71" t="s">
        <v>420</v>
      </c>
      <c r="K3609" s="70">
        <f t="shared" si="431"/>
        <v>1739</v>
      </c>
      <c r="L3609" s="42" t="s">
        <v>104</v>
      </c>
      <c r="M3609" s="27"/>
      <c r="N3609" s="27"/>
      <c r="O3609" s="27"/>
      <c r="P3609" s="26"/>
    </row>
    <row r="3610" spans="1:16" s="31" customFormat="1" ht="15.75" hidden="1" customHeight="1" outlineLevel="2" x14ac:dyDescent="0.25">
      <c r="A3610" s="25"/>
      <c r="B3610" s="41" t="str">
        <f t="shared" si="426"/>
        <v>Crest Factor - Circuit 92</v>
      </c>
      <c r="C3610" s="42">
        <f t="shared" si="427"/>
        <v>92</v>
      </c>
      <c r="D3610" s="28">
        <f t="shared" si="428"/>
        <v>7395</v>
      </c>
      <c r="E3610" s="27"/>
      <c r="F3610" s="29">
        <v>-3</v>
      </c>
      <c r="G3610" s="30" t="s">
        <v>144</v>
      </c>
      <c r="H3610" s="43">
        <f t="shared" si="429"/>
        <v>13446</v>
      </c>
      <c r="I3610" s="45">
        <f t="shared" si="430"/>
        <v>13447</v>
      </c>
      <c r="J3610" s="71" t="s">
        <v>420</v>
      </c>
      <c r="K3610" s="70">
        <f t="shared" si="431"/>
        <v>1740</v>
      </c>
      <c r="L3610" s="42" t="s">
        <v>104</v>
      </c>
      <c r="M3610" s="27"/>
      <c r="N3610" s="27"/>
      <c r="O3610" s="27"/>
      <c r="P3610" s="26"/>
    </row>
    <row r="3611" spans="1:16" s="31" customFormat="1" ht="15.75" hidden="1" customHeight="1" outlineLevel="2" x14ac:dyDescent="0.25">
      <c r="A3611" s="25"/>
      <c r="B3611" s="41" t="str">
        <f t="shared" si="426"/>
        <v>Crest Factor - Circuit 93</v>
      </c>
      <c r="C3611" s="42">
        <f t="shared" si="427"/>
        <v>93</v>
      </c>
      <c r="D3611" s="28">
        <f t="shared" si="428"/>
        <v>7396</v>
      </c>
      <c r="E3611" s="27"/>
      <c r="F3611" s="29">
        <v>-3</v>
      </c>
      <c r="G3611" s="30" t="s">
        <v>144</v>
      </c>
      <c r="H3611" s="43">
        <f t="shared" si="429"/>
        <v>13448</v>
      </c>
      <c r="I3611" s="45">
        <f t="shared" si="430"/>
        <v>13449</v>
      </c>
      <c r="J3611" s="71" t="s">
        <v>420</v>
      </c>
      <c r="K3611" s="70">
        <f t="shared" si="431"/>
        <v>1741</v>
      </c>
      <c r="L3611" s="42" t="s">
        <v>104</v>
      </c>
      <c r="M3611" s="27"/>
      <c r="N3611" s="27"/>
      <c r="O3611" s="27"/>
      <c r="P3611" s="26"/>
    </row>
    <row r="3612" spans="1:16" s="31" customFormat="1" ht="15.75" hidden="1" customHeight="1" outlineLevel="2" x14ac:dyDescent="0.25">
      <c r="A3612" s="25"/>
      <c r="B3612" s="41" t="str">
        <f t="shared" si="426"/>
        <v>Crest Factor - Circuit 94</v>
      </c>
      <c r="C3612" s="42">
        <f t="shared" si="427"/>
        <v>94</v>
      </c>
      <c r="D3612" s="28">
        <f t="shared" si="428"/>
        <v>7397</v>
      </c>
      <c r="E3612" s="27"/>
      <c r="F3612" s="29">
        <v>-3</v>
      </c>
      <c r="G3612" s="30" t="s">
        <v>144</v>
      </c>
      <c r="H3612" s="43">
        <f t="shared" si="429"/>
        <v>13450</v>
      </c>
      <c r="I3612" s="45">
        <f t="shared" si="430"/>
        <v>13451</v>
      </c>
      <c r="J3612" s="71" t="s">
        <v>420</v>
      </c>
      <c r="K3612" s="70">
        <f t="shared" si="431"/>
        <v>1742</v>
      </c>
      <c r="L3612" s="42" t="s">
        <v>104</v>
      </c>
      <c r="M3612" s="27"/>
      <c r="N3612" s="27"/>
      <c r="O3612" s="27"/>
      <c r="P3612" s="26"/>
    </row>
    <row r="3613" spans="1:16" s="31" customFormat="1" ht="15.75" hidden="1" customHeight="1" outlineLevel="2" x14ac:dyDescent="0.25">
      <c r="A3613" s="25"/>
      <c r="B3613" s="41" t="str">
        <f t="shared" si="426"/>
        <v>Crest Factor - Circuit 95</v>
      </c>
      <c r="C3613" s="42">
        <f t="shared" si="427"/>
        <v>95</v>
      </c>
      <c r="D3613" s="28">
        <f t="shared" si="428"/>
        <v>7398</v>
      </c>
      <c r="E3613" s="27"/>
      <c r="F3613" s="29">
        <v>-3</v>
      </c>
      <c r="G3613" s="30" t="s">
        <v>144</v>
      </c>
      <c r="H3613" s="43">
        <f t="shared" si="429"/>
        <v>13452</v>
      </c>
      <c r="I3613" s="45">
        <f t="shared" si="430"/>
        <v>13453</v>
      </c>
      <c r="J3613" s="71" t="s">
        <v>420</v>
      </c>
      <c r="K3613" s="70">
        <f t="shared" si="431"/>
        <v>1743</v>
      </c>
      <c r="L3613" s="42" t="s">
        <v>104</v>
      </c>
      <c r="M3613" s="27"/>
      <c r="N3613" s="27"/>
      <c r="O3613" s="27"/>
      <c r="P3613" s="26"/>
    </row>
    <row r="3614" spans="1:16" s="31" customFormat="1" ht="15.75" hidden="1" customHeight="1" outlineLevel="2" x14ac:dyDescent="0.25">
      <c r="A3614" s="25"/>
      <c r="B3614" s="41" t="str">
        <f t="shared" si="426"/>
        <v>Crest Factor - Circuit 96</v>
      </c>
      <c r="C3614" s="42">
        <f t="shared" si="427"/>
        <v>96</v>
      </c>
      <c r="D3614" s="28">
        <f t="shared" si="428"/>
        <v>7399</v>
      </c>
      <c r="E3614" s="27"/>
      <c r="F3614" s="29">
        <v>-3</v>
      </c>
      <c r="G3614" s="30" t="s">
        <v>144</v>
      </c>
      <c r="H3614" s="43">
        <f t="shared" si="429"/>
        <v>13454</v>
      </c>
      <c r="I3614" s="45">
        <f t="shared" si="430"/>
        <v>13455</v>
      </c>
      <c r="J3614" s="71" t="s">
        <v>420</v>
      </c>
      <c r="K3614" s="70">
        <f t="shared" si="431"/>
        <v>1744</v>
      </c>
      <c r="L3614" s="42" t="s">
        <v>104</v>
      </c>
      <c r="M3614" s="27"/>
      <c r="N3614" s="27"/>
      <c r="O3614" s="27"/>
      <c r="P3614" s="26"/>
    </row>
    <row r="3615" spans="1:16" outlineLevel="1" collapsed="1" x14ac:dyDescent="0.25">
      <c r="D3615" s="28"/>
      <c r="E3615" s="27"/>
      <c r="F3615" s="29"/>
    </row>
    <row r="3616" spans="1:16" s="69" customFormat="1" outlineLevel="1" x14ac:dyDescent="0.25">
      <c r="A3616" s="68"/>
      <c r="B3616" s="41" t="s">
        <v>461</v>
      </c>
      <c r="C3616" s="41"/>
      <c r="D3616" s="28">
        <f>E3518+1</f>
        <v>7400</v>
      </c>
      <c r="E3616" s="27">
        <f>D3712</f>
        <v>7495</v>
      </c>
      <c r="F3616" s="29">
        <v>-2</v>
      </c>
      <c r="G3616" s="45" t="s">
        <v>144</v>
      </c>
      <c r="H3616" s="43">
        <f>I3518+1</f>
        <v>13456</v>
      </c>
      <c r="I3616" s="45">
        <f>I3712</f>
        <v>13647</v>
      </c>
      <c r="J3616" s="71" t="s">
        <v>420</v>
      </c>
      <c r="K3616" s="70" t="s">
        <v>424</v>
      </c>
      <c r="L3616" s="42" t="s">
        <v>104</v>
      </c>
      <c r="M3616" s="42"/>
      <c r="N3616" s="34" t="s">
        <v>348</v>
      </c>
      <c r="O3616" s="27"/>
      <c r="P3616" s="33" t="s">
        <v>375</v>
      </c>
    </row>
    <row r="3617" spans="1:16" s="31" customFormat="1" ht="15.75" hidden="1" customHeight="1" outlineLevel="2" x14ac:dyDescent="0.25">
      <c r="A3617" s="25"/>
      <c r="B3617" s="41" t="str">
        <f>CONCATENATE("Breaker Utilization - Circuit ",C3617)</f>
        <v>Breaker Utilization - Circuit 1</v>
      </c>
      <c r="C3617" s="42">
        <v>1</v>
      </c>
      <c r="D3617" s="28">
        <f>D3616</f>
        <v>7400</v>
      </c>
      <c r="E3617" s="27"/>
      <c r="F3617" s="29">
        <v>-2</v>
      </c>
      <c r="G3617" s="30" t="s">
        <v>144</v>
      </c>
      <c r="H3617" s="43">
        <f>H3616</f>
        <v>13456</v>
      </c>
      <c r="I3617" s="45">
        <f>+H3617+1</f>
        <v>13457</v>
      </c>
      <c r="J3617" s="71" t="s">
        <v>420</v>
      </c>
      <c r="K3617" s="70">
        <f>K3614+1</f>
        <v>1745</v>
      </c>
      <c r="L3617" s="42" t="s">
        <v>104</v>
      </c>
      <c r="M3617" s="42"/>
      <c r="N3617" s="34" t="s">
        <v>348</v>
      </c>
      <c r="O3617" s="27"/>
      <c r="P3617" s="26"/>
    </row>
    <row r="3618" spans="1:16" s="31" customFormat="1" ht="15.75" hidden="1" customHeight="1" outlineLevel="2" x14ac:dyDescent="0.25">
      <c r="A3618" s="25"/>
      <c r="B3618" s="41" t="str">
        <f t="shared" ref="B3618:B3681" si="432">CONCATENATE("Breaker Utilization - Circuit ",C3618)</f>
        <v>Breaker Utilization - Circuit 2</v>
      </c>
      <c r="C3618" s="42">
        <f t="shared" ref="C3618:C3649" si="433">C3617+1</f>
        <v>2</v>
      </c>
      <c r="D3618" s="28">
        <f t="shared" ref="D3618:D3649" si="434">D3617+1</f>
        <v>7401</v>
      </c>
      <c r="E3618" s="27"/>
      <c r="F3618" s="29">
        <v>-2</v>
      </c>
      <c r="G3618" s="30" t="s">
        <v>144</v>
      </c>
      <c r="H3618" s="43">
        <f>I3617+1</f>
        <v>13458</v>
      </c>
      <c r="I3618" s="45">
        <f>+H3618+1</f>
        <v>13459</v>
      </c>
      <c r="J3618" s="71" t="s">
        <v>420</v>
      </c>
      <c r="K3618" s="70">
        <f>K3617+1</f>
        <v>1746</v>
      </c>
      <c r="L3618" s="42" t="s">
        <v>104</v>
      </c>
      <c r="M3618" s="42"/>
      <c r="N3618" s="34" t="s">
        <v>348</v>
      </c>
      <c r="O3618" s="27"/>
      <c r="P3618" s="26"/>
    </row>
    <row r="3619" spans="1:16" s="31" customFormat="1" ht="15.75" hidden="1" customHeight="1" outlineLevel="2" x14ac:dyDescent="0.25">
      <c r="A3619" s="25"/>
      <c r="B3619" s="41" t="str">
        <f t="shared" si="432"/>
        <v>Breaker Utilization - Circuit 3</v>
      </c>
      <c r="C3619" s="42">
        <f t="shared" si="433"/>
        <v>3</v>
      </c>
      <c r="D3619" s="28">
        <f t="shared" si="434"/>
        <v>7402</v>
      </c>
      <c r="E3619" s="27"/>
      <c r="F3619" s="29">
        <v>-2</v>
      </c>
      <c r="G3619" s="30" t="s">
        <v>144</v>
      </c>
      <c r="H3619" s="43">
        <f t="shared" ref="H3619:H3682" si="435">I3618+1</f>
        <v>13460</v>
      </c>
      <c r="I3619" s="45">
        <f t="shared" ref="I3619:I3682" si="436">+H3619+1</f>
        <v>13461</v>
      </c>
      <c r="J3619" s="71" t="s">
        <v>420</v>
      </c>
      <c r="K3619" s="70">
        <f t="shared" ref="K3619:K3682" si="437">K3618+1</f>
        <v>1747</v>
      </c>
      <c r="L3619" s="42" t="s">
        <v>104</v>
      </c>
      <c r="M3619" s="42"/>
      <c r="N3619" s="34" t="s">
        <v>348</v>
      </c>
      <c r="O3619" s="27"/>
      <c r="P3619" s="26"/>
    </row>
    <row r="3620" spans="1:16" s="31" customFormat="1" ht="15.75" hidden="1" customHeight="1" outlineLevel="2" x14ac:dyDescent="0.25">
      <c r="A3620" s="25"/>
      <c r="B3620" s="41" t="str">
        <f t="shared" si="432"/>
        <v>Breaker Utilization - Circuit 4</v>
      </c>
      <c r="C3620" s="42">
        <f t="shared" si="433"/>
        <v>4</v>
      </c>
      <c r="D3620" s="28">
        <f t="shared" si="434"/>
        <v>7403</v>
      </c>
      <c r="E3620" s="27"/>
      <c r="F3620" s="29">
        <v>-2</v>
      </c>
      <c r="G3620" s="30" t="s">
        <v>144</v>
      </c>
      <c r="H3620" s="43">
        <f t="shared" si="435"/>
        <v>13462</v>
      </c>
      <c r="I3620" s="45">
        <f t="shared" si="436"/>
        <v>13463</v>
      </c>
      <c r="J3620" s="71" t="s">
        <v>420</v>
      </c>
      <c r="K3620" s="70">
        <f t="shared" si="437"/>
        <v>1748</v>
      </c>
      <c r="L3620" s="42" t="s">
        <v>104</v>
      </c>
      <c r="M3620" s="42"/>
      <c r="N3620" s="34" t="s">
        <v>348</v>
      </c>
      <c r="O3620" s="27"/>
      <c r="P3620" s="26"/>
    </row>
    <row r="3621" spans="1:16" s="31" customFormat="1" ht="15.75" hidden="1" customHeight="1" outlineLevel="2" x14ac:dyDescent="0.25">
      <c r="A3621" s="25"/>
      <c r="B3621" s="41" t="str">
        <f t="shared" si="432"/>
        <v>Breaker Utilization - Circuit 5</v>
      </c>
      <c r="C3621" s="42">
        <f t="shared" si="433"/>
        <v>5</v>
      </c>
      <c r="D3621" s="28">
        <f t="shared" si="434"/>
        <v>7404</v>
      </c>
      <c r="E3621" s="27"/>
      <c r="F3621" s="29">
        <v>-2</v>
      </c>
      <c r="G3621" s="30" t="s">
        <v>144</v>
      </c>
      <c r="H3621" s="43">
        <f t="shared" si="435"/>
        <v>13464</v>
      </c>
      <c r="I3621" s="45">
        <f t="shared" si="436"/>
        <v>13465</v>
      </c>
      <c r="J3621" s="71" t="s">
        <v>420</v>
      </c>
      <c r="K3621" s="70">
        <f t="shared" si="437"/>
        <v>1749</v>
      </c>
      <c r="L3621" s="42" t="s">
        <v>104</v>
      </c>
      <c r="M3621" s="42"/>
      <c r="N3621" s="34" t="s">
        <v>348</v>
      </c>
      <c r="O3621" s="27"/>
      <c r="P3621" s="26"/>
    </row>
    <row r="3622" spans="1:16" s="31" customFormat="1" ht="15.75" hidden="1" customHeight="1" outlineLevel="2" x14ac:dyDescent="0.25">
      <c r="A3622" s="25"/>
      <c r="B3622" s="41" t="str">
        <f t="shared" si="432"/>
        <v>Breaker Utilization - Circuit 6</v>
      </c>
      <c r="C3622" s="42">
        <f t="shared" si="433"/>
        <v>6</v>
      </c>
      <c r="D3622" s="28">
        <f t="shared" si="434"/>
        <v>7405</v>
      </c>
      <c r="E3622" s="27"/>
      <c r="F3622" s="29">
        <v>-2</v>
      </c>
      <c r="G3622" s="30" t="s">
        <v>144</v>
      </c>
      <c r="H3622" s="43">
        <f t="shared" si="435"/>
        <v>13466</v>
      </c>
      <c r="I3622" s="45">
        <f t="shared" si="436"/>
        <v>13467</v>
      </c>
      <c r="J3622" s="71" t="s">
        <v>420</v>
      </c>
      <c r="K3622" s="70">
        <f t="shared" si="437"/>
        <v>1750</v>
      </c>
      <c r="L3622" s="42" t="s">
        <v>104</v>
      </c>
      <c r="M3622" s="42"/>
      <c r="N3622" s="34" t="s">
        <v>348</v>
      </c>
      <c r="O3622" s="27"/>
      <c r="P3622" s="26"/>
    </row>
    <row r="3623" spans="1:16" s="31" customFormat="1" ht="15.75" hidden="1" customHeight="1" outlineLevel="2" x14ac:dyDescent="0.25">
      <c r="A3623" s="25"/>
      <c r="B3623" s="41" t="str">
        <f t="shared" si="432"/>
        <v>Breaker Utilization - Circuit 7</v>
      </c>
      <c r="C3623" s="42">
        <f t="shared" si="433"/>
        <v>7</v>
      </c>
      <c r="D3623" s="28">
        <f t="shared" si="434"/>
        <v>7406</v>
      </c>
      <c r="E3623" s="27"/>
      <c r="F3623" s="29">
        <v>-2</v>
      </c>
      <c r="G3623" s="30" t="s">
        <v>144</v>
      </c>
      <c r="H3623" s="43">
        <f t="shared" si="435"/>
        <v>13468</v>
      </c>
      <c r="I3623" s="45">
        <f t="shared" si="436"/>
        <v>13469</v>
      </c>
      <c r="J3623" s="71" t="s">
        <v>420</v>
      </c>
      <c r="K3623" s="70">
        <f t="shared" si="437"/>
        <v>1751</v>
      </c>
      <c r="L3623" s="42" t="s">
        <v>104</v>
      </c>
      <c r="M3623" s="42"/>
      <c r="N3623" s="34" t="s">
        <v>348</v>
      </c>
      <c r="O3623" s="27"/>
      <c r="P3623" s="26"/>
    </row>
    <row r="3624" spans="1:16" s="31" customFormat="1" ht="15" hidden="1" customHeight="1" outlineLevel="2" x14ac:dyDescent="0.25">
      <c r="A3624" s="27"/>
      <c r="B3624" s="41" t="str">
        <f t="shared" si="432"/>
        <v>Breaker Utilization - Circuit 8</v>
      </c>
      <c r="C3624" s="42">
        <f t="shared" si="433"/>
        <v>8</v>
      </c>
      <c r="D3624" s="28">
        <f t="shared" si="434"/>
        <v>7407</v>
      </c>
      <c r="E3624" s="27"/>
      <c r="F3624" s="29">
        <v>-2</v>
      </c>
      <c r="G3624" s="30" t="s">
        <v>144</v>
      </c>
      <c r="H3624" s="43">
        <f t="shared" si="435"/>
        <v>13470</v>
      </c>
      <c r="I3624" s="45">
        <f t="shared" si="436"/>
        <v>13471</v>
      </c>
      <c r="J3624" s="71" t="s">
        <v>420</v>
      </c>
      <c r="K3624" s="70">
        <f t="shared" si="437"/>
        <v>1752</v>
      </c>
      <c r="L3624" s="42" t="s">
        <v>104</v>
      </c>
      <c r="M3624" s="42"/>
      <c r="N3624" s="34" t="s">
        <v>348</v>
      </c>
      <c r="O3624" s="27"/>
      <c r="P3624" s="26"/>
    </row>
    <row r="3625" spans="1:16" s="31" customFormat="1" ht="15" hidden="1" customHeight="1" outlineLevel="2" x14ac:dyDescent="0.25">
      <c r="A3625" s="27"/>
      <c r="B3625" s="41" t="str">
        <f t="shared" si="432"/>
        <v>Breaker Utilization - Circuit 9</v>
      </c>
      <c r="C3625" s="42">
        <f t="shared" si="433"/>
        <v>9</v>
      </c>
      <c r="D3625" s="28">
        <f t="shared" si="434"/>
        <v>7408</v>
      </c>
      <c r="E3625" s="27"/>
      <c r="F3625" s="29">
        <v>-2</v>
      </c>
      <c r="G3625" s="30" t="s">
        <v>144</v>
      </c>
      <c r="H3625" s="43">
        <f t="shared" si="435"/>
        <v>13472</v>
      </c>
      <c r="I3625" s="45">
        <f t="shared" si="436"/>
        <v>13473</v>
      </c>
      <c r="J3625" s="71" t="s">
        <v>420</v>
      </c>
      <c r="K3625" s="70">
        <f t="shared" si="437"/>
        <v>1753</v>
      </c>
      <c r="L3625" s="42" t="s">
        <v>104</v>
      </c>
      <c r="M3625" s="42"/>
      <c r="N3625" s="34" t="s">
        <v>348</v>
      </c>
      <c r="O3625" s="27"/>
      <c r="P3625" s="26"/>
    </row>
    <row r="3626" spans="1:16" s="31" customFormat="1" ht="15" hidden="1" customHeight="1" outlineLevel="2" x14ac:dyDescent="0.25">
      <c r="A3626" s="27"/>
      <c r="B3626" s="41" t="str">
        <f t="shared" si="432"/>
        <v>Breaker Utilization - Circuit 10</v>
      </c>
      <c r="C3626" s="42">
        <f t="shared" si="433"/>
        <v>10</v>
      </c>
      <c r="D3626" s="28">
        <f t="shared" si="434"/>
        <v>7409</v>
      </c>
      <c r="E3626" s="27"/>
      <c r="F3626" s="29">
        <v>-2</v>
      </c>
      <c r="G3626" s="30" t="s">
        <v>144</v>
      </c>
      <c r="H3626" s="43">
        <f t="shared" si="435"/>
        <v>13474</v>
      </c>
      <c r="I3626" s="45">
        <f t="shared" si="436"/>
        <v>13475</v>
      </c>
      <c r="J3626" s="71" t="s">
        <v>420</v>
      </c>
      <c r="K3626" s="70">
        <f t="shared" si="437"/>
        <v>1754</v>
      </c>
      <c r="L3626" s="42" t="s">
        <v>104</v>
      </c>
      <c r="M3626" s="42"/>
      <c r="N3626" s="34" t="s">
        <v>348</v>
      </c>
      <c r="O3626" s="27"/>
      <c r="P3626" s="26"/>
    </row>
    <row r="3627" spans="1:16" s="31" customFormat="1" ht="15" hidden="1" customHeight="1" outlineLevel="2" x14ac:dyDescent="0.25">
      <c r="A3627" s="27"/>
      <c r="B3627" s="41" t="str">
        <f t="shared" si="432"/>
        <v>Breaker Utilization - Circuit 11</v>
      </c>
      <c r="C3627" s="42">
        <f t="shared" si="433"/>
        <v>11</v>
      </c>
      <c r="D3627" s="28">
        <f t="shared" si="434"/>
        <v>7410</v>
      </c>
      <c r="E3627" s="27"/>
      <c r="F3627" s="29">
        <v>-2</v>
      </c>
      <c r="G3627" s="30" t="s">
        <v>144</v>
      </c>
      <c r="H3627" s="43">
        <f t="shared" si="435"/>
        <v>13476</v>
      </c>
      <c r="I3627" s="45">
        <f t="shared" si="436"/>
        <v>13477</v>
      </c>
      <c r="J3627" s="71" t="s">
        <v>420</v>
      </c>
      <c r="K3627" s="70">
        <f t="shared" si="437"/>
        <v>1755</v>
      </c>
      <c r="L3627" s="42" t="s">
        <v>104</v>
      </c>
      <c r="M3627" s="42"/>
      <c r="N3627" s="34" t="s">
        <v>348</v>
      </c>
      <c r="O3627" s="27"/>
      <c r="P3627" s="26"/>
    </row>
    <row r="3628" spans="1:16" s="31" customFormat="1" ht="15" hidden="1" customHeight="1" outlineLevel="2" x14ac:dyDescent="0.25">
      <c r="A3628" s="27"/>
      <c r="B3628" s="41" t="str">
        <f t="shared" si="432"/>
        <v>Breaker Utilization - Circuit 12</v>
      </c>
      <c r="C3628" s="42">
        <f t="shared" si="433"/>
        <v>12</v>
      </c>
      <c r="D3628" s="28">
        <f t="shared" si="434"/>
        <v>7411</v>
      </c>
      <c r="E3628" s="27"/>
      <c r="F3628" s="29">
        <v>-2</v>
      </c>
      <c r="G3628" s="30" t="s">
        <v>144</v>
      </c>
      <c r="H3628" s="43">
        <f t="shared" si="435"/>
        <v>13478</v>
      </c>
      <c r="I3628" s="45">
        <f t="shared" si="436"/>
        <v>13479</v>
      </c>
      <c r="J3628" s="71" t="s">
        <v>420</v>
      </c>
      <c r="K3628" s="70">
        <f t="shared" si="437"/>
        <v>1756</v>
      </c>
      <c r="L3628" s="42" t="s">
        <v>104</v>
      </c>
      <c r="M3628" s="42"/>
      <c r="N3628" s="34" t="s">
        <v>348</v>
      </c>
      <c r="O3628" s="27"/>
      <c r="P3628" s="26"/>
    </row>
    <row r="3629" spans="1:16" s="31" customFormat="1" ht="15" hidden="1" customHeight="1" outlineLevel="2" x14ac:dyDescent="0.25">
      <c r="A3629" s="27"/>
      <c r="B3629" s="41" t="str">
        <f t="shared" si="432"/>
        <v>Breaker Utilization - Circuit 13</v>
      </c>
      <c r="C3629" s="42">
        <f t="shared" si="433"/>
        <v>13</v>
      </c>
      <c r="D3629" s="28">
        <f t="shared" si="434"/>
        <v>7412</v>
      </c>
      <c r="E3629" s="27"/>
      <c r="F3629" s="29">
        <v>-2</v>
      </c>
      <c r="G3629" s="30" t="s">
        <v>144</v>
      </c>
      <c r="H3629" s="43">
        <f t="shared" si="435"/>
        <v>13480</v>
      </c>
      <c r="I3629" s="45">
        <f t="shared" si="436"/>
        <v>13481</v>
      </c>
      <c r="J3629" s="71" t="s">
        <v>420</v>
      </c>
      <c r="K3629" s="70">
        <f t="shared" si="437"/>
        <v>1757</v>
      </c>
      <c r="L3629" s="42" t="s">
        <v>104</v>
      </c>
      <c r="M3629" s="42"/>
      <c r="N3629" s="34" t="s">
        <v>348</v>
      </c>
      <c r="O3629" s="27"/>
      <c r="P3629" s="26"/>
    </row>
    <row r="3630" spans="1:16" s="31" customFormat="1" ht="15" hidden="1" customHeight="1" outlineLevel="2" x14ac:dyDescent="0.25">
      <c r="A3630" s="27"/>
      <c r="B3630" s="41" t="str">
        <f t="shared" si="432"/>
        <v>Breaker Utilization - Circuit 14</v>
      </c>
      <c r="C3630" s="42">
        <f t="shared" si="433"/>
        <v>14</v>
      </c>
      <c r="D3630" s="28">
        <f t="shared" si="434"/>
        <v>7413</v>
      </c>
      <c r="E3630" s="27"/>
      <c r="F3630" s="29">
        <v>-2</v>
      </c>
      <c r="G3630" s="30" t="s">
        <v>144</v>
      </c>
      <c r="H3630" s="43">
        <f t="shared" si="435"/>
        <v>13482</v>
      </c>
      <c r="I3630" s="45">
        <f t="shared" si="436"/>
        <v>13483</v>
      </c>
      <c r="J3630" s="71" t="s">
        <v>420</v>
      </c>
      <c r="K3630" s="70">
        <f t="shared" si="437"/>
        <v>1758</v>
      </c>
      <c r="L3630" s="42" t="s">
        <v>104</v>
      </c>
      <c r="M3630" s="42"/>
      <c r="N3630" s="34" t="s">
        <v>348</v>
      </c>
      <c r="O3630" s="27"/>
      <c r="P3630" s="26"/>
    </row>
    <row r="3631" spans="1:16" s="31" customFormat="1" ht="15" hidden="1" customHeight="1" outlineLevel="2" x14ac:dyDescent="0.25">
      <c r="A3631" s="27"/>
      <c r="B3631" s="41" t="str">
        <f t="shared" si="432"/>
        <v>Breaker Utilization - Circuit 15</v>
      </c>
      <c r="C3631" s="42">
        <f t="shared" si="433"/>
        <v>15</v>
      </c>
      <c r="D3631" s="28">
        <f t="shared" si="434"/>
        <v>7414</v>
      </c>
      <c r="E3631" s="27"/>
      <c r="F3631" s="29">
        <v>-2</v>
      </c>
      <c r="G3631" s="30" t="s">
        <v>144</v>
      </c>
      <c r="H3631" s="43">
        <f t="shared" si="435"/>
        <v>13484</v>
      </c>
      <c r="I3631" s="45">
        <f t="shared" si="436"/>
        <v>13485</v>
      </c>
      <c r="J3631" s="71" t="s">
        <v>420</v>
      </c>
      <c r="K3631" s="70">
        <f t="shared" si="437"/>
        <v>1759</v>
      </c>
      <c r="L3631" s="42" t="s">
        <v>104</v>
      </c>
      <c r="M3631" s="42"/>
      <c r="N3631" s="34" t="s">
        <v>348</v>
      </c>
      <c r="O3631" s="27"/>
      <c r="P3631" s="26"/>
    </row>
    <row r="3632" spans="1:16" s="31" customFormat="1" ht="15" hidden="1" customHeight="1" outlineLevel="2" x14ac:dyDescent="0.25">
      <c r="A3632" s="27"/>
      <c r="B3632" s="41" t="str">
        <f t="shared" si="432"/>
        <v>Breaker Utilization - Circuit 16</v>
      </c>
      <c r="C3632" s="42">
        <f t="shared" si="433"/>
        <v>16</v>
      </c>
      <c r="D3632" s="28">
        <f t="shared" si="434"/>
        <v>7415</v>
      </c>
      <c r="E3632" s="27"/>
      <c r="F3632" s="29">
        <v>-2</v>
      </c>
      <c r="G3632" s="30" t="s">
        <v>144</v>
      </c>
      <c r="H3632" s="43">
        <f t="shared" si="435"/>
        <v>13486</v>
      </c>
      <c r="I3632" s="45">
        <f t="shared" si="436"/>
        <v>13487</v>
      </c>
      <c r="J3632" s="71" t="s">
        <v>420</v>
      </c>
      <c r="K3632" s="70">
        <f t="shared" si="437"/>
        <v>1760</v>
      </c>
      <c r="L3632" s="42" t="s">
        <v>104</v>
      </c>
      <c r="M3632" s="42"/>
      <c r="N3632" s="34" t="s">
        <v>348</v>
      </c>
      <c r="O3632" s="27"/>
      <c r="P3632" s="26"/>
    </row>
    <row r="3633" spans="1:16" s="31" customFormat="1" ht="15" hidden="1" customHeight="1" outlineLevel="2" x14ac:dyDescent="0.25">
      <c r="A3633" s="27"/>
      <c r="B3633" s="41" t="str">
        <f t="shared" si="432"/>
        <v>Breaker Utilization - Circuit 17</v>
      </c>
      <c r="C3633" s="42">
        <f t="shared" si="433"/>
        <v>17</v>
      </c>
      <c r="D3633" s="28">
        <f t="shared" si="434"/>
        <v>7416</v>
      </c>
      <c r="E3633" s="27"/>
      <c r="F3633" s="29">
        <v>-2</v>
      </c>
      <c r="G3633" s="30" t="s">
        <v>144</v>
      </c>
      <c r="H3633" s="43">
        <f t="shared" si="435"/>
        <v>13488</v>
      </c>
      <c r="I3633" s="45">
        <f t="shared" si="436"/>
        <v>13489</v>
      </c>
      <c r="J3633" s="71" t="s">
        <v>420</v>
      </c>
      <c r="K3633" s="70">
        <f t="shared" si="437"/>
        <v>1761</v>
      </c>
      <c r="L3633" s="42" t="s">
        <v>104</v>
      </c>
      <c r="M3633" s="42"/>
      <c r="N3633" s="34" t="s">
        <v>348</v>
      </c>
      <c r="O3633" s="27"/>
      <c r="P3633" s="26"/>
    </row>
    <row r="3634" spans="1:16" s="31" customFormat="1" ht="15" hidden="1" customHeight="1" outlineLevel="2" x14ac:dyDescent="0.25">
      <c r="A3634" s="27"/>
      <c r="B3634" s="41" t="str">
        <f t="shared" si="432"/>
        <v>Breaker Utilization - Circuit 18</v>
      </c>
      <c r="C3634" s="42">
        <f t="shared" si="433"/>
        <v>18</v>
      </c>
      <c r="D3634" s="28">
        <f t="shared" si="434"/>
        <v>7417</v>
      </c>
      <c r="E3634" s="27"/>
      <c r="F3634" s="29">
        <v>-2</v>
      </c>
      <c r="G3634" s="30" t="s">
        <v>144</v>
      </c>
      <c r="H3634" s="43">
        <f t="shared" si="435"/>
        <v>13490</v>
      </c>
      <c r="I3634" s="45">
        <f t="shared" si="436"/>
        <v>13491</v>
      </c>
      <c r="J3634" s="71" t="s">
        <v>420</v>
      </c>
      <c r="K3634" s="70">
        <f t="shared" si="437"/>
        <v>1762</v>
      </c>
      <c r="L3634" s="42" t="s">
        <v>104</v>
      </c>
      <c r="M3634" s="42"/>
      <c r="N3634" s="34" t="s">
        <v>348</v>
      </c>
      <c r="O3634" s="27"/>
      <c r="P3634" s="26"/>
    </row>
    <row r="3635" spans="1:16" s="31" customFormat="1" ht="15" hidden="1" customHeight="1" outlineLevel="2" x14ac:dyDescent="0.25">
      <c r="A3635" s="27"/>
      <c r="B3635" s="41" t="str">
        <f t="shared" si="432"/>
        <v>Breaker Utilization - Circuit 19</v>
      </c>
      <c r="C3635" s="42">
        <f t="shared" si="433"/>
        <v>19</v>
      </c>
      <c r="D3635" s="28">
        <f t="shared" si="434"/>
        <v>7418</v>
      </c>
      <c r="E3635" s="27"/>
      <c r="F3635" s="29">
        <v>-2</v>
      </c>
      <c r="G3635" s="30" t="s">
        <v>144</v>
      </c>
      <c r="H3635" s="43">
        <f t="shared" si="435"/>
        <v>13492</v>
      </c>
      <c r="I3635" s="45">
        <f t="shared" si="436"/>
        <v>13493</v>
      </c>
      <c r="J3635" s="71" t="s">
        <v>420</v>
      </c>
      <c r="K3635" s="70">
        <f t="shared" si="437"/>
        <v>1763</v>
      </c>
      <c r="L3635" s="42" t="s">
        <v>104</v>
      </c>
      <c r="M3635" s="42"/>
      <c r="N3635" s="34" t="s">
        <v>348</v>
      </c>
      <c r="O3635" s="27"/>
      <c r="P3635" s="26"/>
    </row>
    <row r="3636" spans="1:16" s="31" customFormat="1" ht="15" hidden="1" customHeight="1" outlineLevel="2" x14ac:dyDescent="0.25">
      <c r="A3636" s="27"/>
      <c r="B3636" s="41" t="str">
        <f t="shared" si="432"/>
        <v>Breaker Utilization - Circuit 20</v>
      </c>
      <c r="C3636" s="42">
        <f t="shared" si="433"/>
        <v>20</v>
      </c>
      <c r="D3636" s="28">
        <f t="shared" si="434"/>
        <v>7419</v>
      </c>
      <c r="E3636" s="27"/>
      <c r="F3636" s="29">
        <v>-2</v>
      </c>
      <c r="G3636" s="30" t="s">
        <v>144</v>
      </c>
      <c r="H3636" s="43">
        <f t="shared" si="435"/>
        <v>13494</v>
      </c>
      <c r="I3636" s="45">
        <f t="shared" si="436"/>
        <v>13495</v>
      </c>
      <c r="J3636" s="71" t="s">
        <v>420</v>
      </c>
      <c r="K3636" s="70">
        <f t="shared" si="437"/>
        <v>1764</v>
      </c>
      <c r="L3636" s="42" t="s">
        <v>104</v>
      </c>
      <c r="M3636" s="42"/>
      <c r="N3636" s="34" t="s">
        <v>348</v>
      </c>
      <c r="O3636" s="27"/>
      <c r="P3636" s="26"/>
    </row>
    <row r="3637" spans="1:16" s="31" customFormat="1" ht="15" hidden="1" customHeight="1" outlineLevel="2" x14ac:dyDescent="0.25">
      <c r="A3637" s="27"/>
      <c r="B3637" s="41" t="str">
        <f t="shared" si="432"/>
        <v>Breaker Utilization - Circuit 21</v>
      </c>
      <c r="C3637" s="42">
        <f t="shared" si="433"/>
        <v>21</v>
      </c>
      <c r="D3637" s="28">
        <f t="shared" si="434"/>
        <v>7420</v>
      </c>
      <c r="E3637" s="27"/>
      <c r="F3637" s="29">
        <v>-2</v>
      </c>
      <c r="G3637" s="30" t="s">
        <v>144</v>
      </c>
      <c r="H3637" s="43">
        <f t="shared" si="435"/>
        <v>13496</v>
      </c>
      <c r="I3637" s="45">
        <f t="shared" si="436"/>
        <v>13497</v>
      </c>
      <c r="J3637" s="71" t="s">
        <v>420</v>
      </c>
      <c r="K3637" s="70">
        <f t="shared" si="437"/>
        <v>1765</v>
      </c>
      <c r="L3637" s="42" t="s">
        <v>104</v>
      </c>
      <c r="M3637" s="42"/>
      <c r="N3637" s="34" t="s">
        <v>348</v>
      </c>
      <c r="O3637" s="27"/>
      <c r="P3637" s="26"/>
    </row>
    <row r="3638" spans="1:16" s="31" customFormat="1" ht="15" hidden="1" customHeight="1" outlineLevel="2" x14ac:dyDescent="0.25">
      <c r="A3638" s="27"/>
      <c r="B3638" s="41" t="str">
        <f t="shared" si="432"/>
        <v>Breaker Utilization - Circuit 22</v>
      </c>
      <c r="C3638" s="42">
        <f t="shared" si="433"/>
        <v>22</v>
      </c>
      <c r="D3638" s="28">
        <f t="shared" si="434"/>
        <v>7421</v>
      </c>
      <c r="E3638" s="27"/>
      <c r="F3638" s="29">
        <v>-2</v>
      </c>
      <c r="G3638" s="30" t="s">
        <v>144</v>
      </c>
      <c r="H3638" s="43">
        <f t="shared" si="435"/>
        <v>13498</v>
      </c>
      <c r="I3638" s="45">
        <f t="shared" si="436"/>
        <v>13499</v>
      </c>
      <c r="J3638" s="71" t="s">
        <v>420</v>
      </c>
      <c r="K3638" s="70">
        <f t="shared" si="437"/>
        <v>1766</v>
      </c>
      <c r="L3638" s="42" t="s">
        <v>104</v>
      </c>
      <c r="M3638" s="42"/>
      <c r="N3638" s="34" t="s">
        <v>348</v>
      </c>
      <c r="O3638" s="27"/>
      <c r="P3638" s="26"/>
    </row>
    <row r="3639" spans="1:16" s="31" customFormat="1" ht="15" hidden="1" customHeight="1" outlineLevel="2" x14ac:dyDescent="0.25">
      <c r="A3639" s="27"/>
      <c r="B3639" s="41" t="str">
        <f t="shared" si="432"/>
        <v>Breaker Utilization - Circuit 23</v>
      </c>
      <c r="C3639" s="42">
        <f t="shared" si="433"/>
        <v>23</v>
      </c>
      <c r="D3639" s="28">
        <f t="shared" si="434"/>
        <v>7422</v>
      </c>
      <c r="E3639" s="27"/>
      <c r="F3639" s="29">
        <v>-2</v>
      </c>
      <c r="G3639" s="30" t="s">
        <v>144</v>
      </c>
      <c r="H3639" s="43">
        <f t="shared" si="435"/>
        <v>13500</v>
      </c>
      <c r="I3639" s="45">
        <f t="shared" si="436"/>
        <v>13501</v>
      </c>
      <c r="J3639" s="71" t="s">
        <v>420</v>
      </c>
      <c r="K3639" s="70">
        <f t="shared" si="437"/>
        <v>1767</v>
      </c>
      <c r="L3639" s="42" t="s">
        <v>104</v>
      </c>
      <c r="M3639" s="42"/>
      <c r="N3639" s="34" t="s">
        <v>348</v>
      </c>
      <c r="O3639" s="27"/>
      <c r="P3639" s="26"/>
    </row>
    <row r="3640" spans="1:16" s="31" customFormat="1" ht="15" hidden="1" customHeight="1" outlineLevel="2" x14ac:dyDescent="0.25">
      <c r="A3640" s="27"/>
      <c r="B3640" s="41" t="str">
        <f t="shared" si="432"/>
        <v>Breaker Utilization - Circuit 24</v>
      </c>
      <c r="C3640" s="42">
        <f t="shared" si="433"/>
        <v>24</v>
      </c>
      <c r="D3640" s="28">
        <f t="shared" si="434"/>
        <v>7423</v>
      </c>
      <c r="E3640" s="27"/>
      <c r="F3640" s="29">
        <v>-2</v>
      </c>
      <c r="G3640" s="30" t="s">
        <v>144</v>
      </c>
      <c r="H3640" s="43">
        <f t="shared" si="435"/>
        <v>13502</v>
      </c>
      <c r="I3640" s="45">
        <f t="shared" si="436"/>
        <v>13503</v>
      </c>
      <c r="J3640" s="71" t="s">
        <v>420</v>
      </c>
      <c r="K3640" s="70">
        <f t="shared" si="437"/>
        <v>1768</v>
      </c>
      <c r="L3640" s="42" t="s">
        <v>104</v>
      </c>
      <c r="M3640" s="42"/>
      <c r="N3640" s="34" t="s">
        <v>348</v>
      </c>
      <c r="O3640" s="27"/>
      <c r="P3640" s="26"/>
    </row>
    <row r="3641" spans="1:16" s="31" customFormat="1" ht="15" hidden="1" customHeight="1" outlineLevel="2" x14ac:dyDescent="0.25">
      <c r="A3641" s="27"/>
      <c r="B3641" s="41" t="str">
        <f t="shared" si="432"/>
        <v>Breaker Utilization - Circuit 25</v>
      </c>
      <c r="C3641" s="42">
        <f t="shared" si="433"/>
        <v>25</v>
      </c>
      <c r="D3641" s="28">
        <f t="shared" si="434"/>
        <v>7424</v>
      </c>
      <c r="E3641" s="27"/>
      <c r="F3641" s="29">
        <v>-2</v>
      </c>
      <c r="G3641" s="30" t="s">
        <v>144</v>
      </c>
      <c r="H3641" s="43">
        <f t="shared" si="435"/>
        <v>13504</v>
      </c>
      <c r="I3641" s="45">
        <f t="shared" si="436"/>
        <v>13505</v>
      </c>
      <c r="J3641" s="71" t="s">
        <v>420</v>
      </c>
      <c r="K3641" s="70">
        <f t="shared" si="437"/>
        <v>1769</v>
      </c>
      <c r="L3641" s="42" t="s">
        <v>104</v>
      </c>
      <c r="M3641" s="42"/>
      <c r="N3641" s="34" t="s">
        <v>348</v>
      </c>
      <c r="O3641" s="27"/>
      <c r="P3641" s="26"/>
    </row>
    <row r="3642" spans="1:16" s="31" customFormat="1" ht="15" hidden="1" customHeight="1" outlineLevel="2" x14ac:dyDescent="0.25">
      <c r="A3642" s="27"/>
      <c r="B3642" s="41" t="str">
        <f t="shared" si="432"/>
        <v>Breaker Utilization - Circuit 26</v>
      </c>
      <c r="C3642" s="42">
        <f t="shared" si="433"/>
        <v>26</v>
      </c>
      <c r="D3642" s="28">
        <f t="shared" si="434"/>
        <v>7425</v>
      </c>
      <c r="E3642" s="27"/>
      <c r="F3642" s="29">
        <v>-2</v>
      </c>
      <c r="G3642" s="30" t="s">
        <v>144</v>
      </c>
      <c r="H3642" s="43">
        <f t="shared" si="435"/>
        <v>13506</v>
      </c>
      <c r="I3642" s="45">
        <f t="shared" si="436"/>
        <v>13507</v>
      </c>
      <c r="J3642" s="71" t="s">
        <v>420</v>
      </c>
      <c r="K3642" s="70">
        <f t="shared" si="437"/>
        <v>1770</v>
      </c>
      <c r="L3642" s="42" t="s">
        <v>104</v>
      </c>
      <c r="M3642" s="42"/>
      <c r="N3642" s="34" t="s">
        <v>348</v>
      </c>
      <c r="O3642" s="27"/>
      <c r="P3642" s="26"/>
    </row>
    <row r="3643" spans="1:16" s="31" customFormat="1" ht="15" hidden="1" customHeight="1" outlineLevel="2" x14ac:dyDescent="0.25">
      <c r="A3643" s="27"/>
      <c r="B3643" s="41" t="str">
        <f t="shared" si="432"/>
        <v>Breaker Utilization - Circuit 27</v>
      </c>
      <c r="C3643" s="42">
        <f t="shared" si="433"/>
        <v>27</v>
      </c>
      <c r="D3643" s="28">
        <f t="shared" si="434"/>
        <v>7426</v>
      </c>
      <c r="E3643" s="27"/>
      <c r="F3643" s="29">
        <v>-2</v>
      </c>
      <c r="G3643" s="30" t="s">
        <v>144</v>
      </c>
      <c r="H3643" s="43">
        <f t="shared" si="435"/>
        <v>13508</v>
      </c>
      <c r="I3643" s="45">
        <f t="shared" si="436"/>
        <v>13509</v>
      </c>
      <c r="J3643" s="71" t="s">
        <v>420</v>
      </c>
      <c r="K3643" s="70">
        <f t="shared" si="437"/>
        <v>1771</v>
      </c>
      <c r="L3643" s="42" t="s">
        <v>104</v>
      </c>
      <c r="M3643" s="42"/>
      <c r="N3643" s="34" t="s">
        <v>348</v>
      </c>
      <c r="O3643" s="27"/>
      <c r="P3643" s="26"/>
    </row>
    <row r="3644" spans="1:16" s="31" customFormat="1" ht="15" hidden="1" customHeight="1" outlineLevel="2" x14ac:dyDescent="0.25">
      <c r="A3644" s="27"/>
      <c r="B3644" s="41" t="str">
        <f t="shared" si="432"/>
        <v>Breaker Utilization - Circuit 28</v>
      </c>
      <c r="C3644" s="42">
        <f t="shared" si="433"/>
        <v>28</v>
      </c>
      <c r="D3644" s="28">
        <f t="shared" si="434"/>
        <v>7427</v>
      </c>
      <c r="E3644" s="27"/>
      <c r="F3644" s="29">
        <v>-2</v>
      </c>
      <c r="G3644" s="30" t="s">
        <v>144</v>
      </c>
      <c r="H3644" s="43">
        <f t="shared" si="435"/>
        <v>13510</v>
      </c>
      <c r="I3644" s="45">
        <f t="shared" si="436"/>
        <v>13511</v>
      </c>
      <c r="J3644" s="71" t="s">
        <v>420</v>
      </c>
      <c r="K3644" s="70">
        <f t="shared" si="437"/>
        <v>1772</v>
      </c>
      <c r="L3644" s="42" t="s">
        <v>104</v>
      </c>
      <c r="M3644" s="42"/>
      <c r="N3644" s="34" t="s">
        <v>348</v>
      </c>
      <c r="O3644" s="27"/>
      <c r="P3644" s="26"/>
    </row>
    <row r="3645" spans="1:16" s="31" customFormat="1" ht="15" hidden="1" customHeight="1" outlineLevel="2" x14ac:dyDescent="0.25">
      <c r="A3645" s="27"/>
      <c r="B3645" s="41" t="str">
        <f t="shared" si="432"/>
        <v>Breaker Utilization - Circuit 29</v>
      </c>
      <c r="C3645" s="42">
        <f t="shared" si="433"/>
        <v>29</v>
      </c>
      <c r="D3645" s="28">
        <f t="shared" si="434"/>
        <v>7428</v>
      </c>
      <c r="E3645" s="27"/>
      <c r="F3645" s="29">
        <v>-2</v>
      </c>
      <c r="G3645" s="30" t="s">
        <v>144</v>
      </c>
      <c r="H3645" s="43">
        <f t="shared" si="435"/>
        <v>13512</v>
      </c>
      <c r="I3645" s="45">
        <f t="shared" si="436"/>
        <v>13513</v>
      </c>
      <c r="J3645" s="71" t="s">
        <v>420</v>
      </c>
      <c r="K3645" s="70">
        <f t="shared" si="437"/>
        <v>1773</v>
      </c>
      <c r="L3645" s="42" t="s">
        <v>104</v>
      </c>
      <c r="M3645" s="42"/>
      <c r="N3645" s="34" t="s">
        <v>348</v>
      </c>
      <c r="O3645" s="27"/>
      <c r="P3645" s="26"/>
    </row>
    <row r="3646" spans="1:16" s="31" customFormat="1" ht="15" hidden="1" customHeight="1" outlineLevel="2" x14ac:dyDescent="0.25">
      <c r="A3646" s="27"/>
      <c r="B3646" s="41" t="str">
        <f t="shared" si="432"/>
        <v>Breaker Utilization - Circuit 30</v>
      </c>
      <c r="C3646" s="42">
        <f t="shared" si="433"/>
        <v>30</v>
      </c>
      <c r="D3646" s="28">
        <f t="shared" si="434"/>
        <v>7429</v>
      </c>
      <c r="E3646" s="27"/>
      <c r="F3646" s="29">
        <v>-2</v>
      </c>
      <c r="G3646" s="30" t="s">
        <v>144</v>
      </c>
      <c r="H3646" s="43">
        <f t="shared" si="435"/>
        <v>13514</v>
      </c>
      <c r="I3646" s="45">
        <f t="shared" si="436"/>
        <v>13515</v>
      </c>
      <c r="J3646" s="71" t="s">
        <v>420</v>
      </c>
      <c r="K3646" s="70">
        <f t="shared" si="437"/>
        <v>1774</v>
      </c>
      <c r="L3646" s="42" t="s">
        <v>104</v>
      </c>
      <c r="M3646" s="42"/>
      <c r="N3646" s="34" t="s">
        <v>348</v>
      </c>
      <c r="O3646" s="27"/>
      <c r="P3646" s="26"/>
    </row>
    <row r="3647" spans="1:16" s="31" customFormat="1" ht="15" hidden="1" customHeight="1" outlineLevel="2" x14ac:dyDescent="0.25">
      <c r="A3647" s="27"/>
      <c r="B3647" s="41" t="str">
        <f t="shared" si="432"/>
        <v>Breaker Utilization - Circuit 31</v>
      </c>
      <c r="C3647" s="42">
        <f t="shared" si="433"/>
        <v>31</v>
      </c>
      <c r="D3647" s="28">
        <f t="shared" si="434"/>
        <v>7430</v>
      </c>
      <c r="E3647" s="27"/>
      <c r="F3647" s="29">
        <v>-2</v>
      </c>
      <c r="G3647" s="30" t="s">
        <v>144</v>
      </c>
      <c r="H3647" s="43">
        <f t="shared" si="435"/>
        <v>13516</v>
      </c>
      <c r="I3647" s="45">
        <f t="shared" si="436"/>
        <v>13517</v>
      </c>
      <c r="J3647" s="71" t="s">
        <v>420</v>
      </c>
      <c r="K3647" s="70">
        <f t="shared" si="437"/>
        <v>1775</v>
      </c>
      <c r="L3647" s="42" t="s">
        <v>104</v>
      </c>
      <c r="M3647" s="42"/>
      <c r="N3647" s="34" t="s">
        <v>348</v>
      </c>
      <c r="O3647" s="27"/>
      <c r="P3647" s="26"/>
    </row>
    <row r="3648" spans="1:16" s="31" customFormat="1" ht="15" hidden="1" customHeight="1" outlineLevel="2" x14ac:dyDescent="0.25">
      <c r="A3648" s="27"/>
      <c r="B3648" s="41" t="str">
        <f t="shared" si="432"/>
        <v>Breaker Utilization - Circuit 32</v>
      </c>
      <c r="C3648" s="42">
        <f t="shared" si="433"/>
        <v>32</v>
      </c>
      <c r="D3648" s="28">
        <f t="shared" si="434"/>
        <v>7431</v>
      </c>
      <c r="E3648" s="27"/>
      <c r="F3648" s="29">
        <v>-2</v>
      </c>
      <c r="G3648" s="30" t="s">
        <v>144</v>
      </c>
      <c r="H3648" s="43">
        <f t="shared" si="435"/>
        <v>13518</v>
      </c>
      <c r="I3648" s="45">
        <f t="shared" si="436"/>
        <v>13519</v>
      </c>
      <c r="J3648" s="71" t="s">
        <v>420</v>
      </c>
      <c r="K3648" s="70">
        <f t="shared" si="437"/>
        <v>1776</v>
      </c>
      <c r="L3648" s="42" t="s">
        <v>104</v>
      </c>
      <c r="M3648" s="42"/>
      <c r="N3648" s="34" t="s">
        <v>348</v>
      </c>
      <c r="O3648" s="27"/>
      <c r="P3648" s="26"/>
    </row>
    <row r="3649" spans="1:16" s="31" customFormat="1" ht="15" hidden="1" customHeight="1" outlineLevel="2" x14ac:dyDescent="0.25">
      <c r="A3649" s="27"/>
      <c r="B3649" s="41" t="str">
        <f t="shared" si="432"/>
        <v>Breaker Utilization - Circuit 33</v>
      </c>
      <c r="C3649" s="42">
        <f t="shared" si="433"/>
        <v>33</v>
      </c>
      <c r="D3649" s="28">
        <f t="shared" si="434"/>
        <v>7432</v>
      </c>
      <c r="E3649" s="27"/>
      <c r="F3649" s="29">
        <v>-2</v>
      </c>
      <c r="G3649" s="30" t="s">
        <v>144</v>
      </c>
      <c r="H3649" s="43">
        <f t="shared" si="435"/>
        <v>13520</v>
      </c>
      <c r="I3649" s="45">
        <f t="shared" si="436"/>
        <v>13521</v>
      </c>
      <c r="J3649" s="71" t="s">
        <v>420</v>
      </c>
      <c r="K3649" s="70">
        <f t="shared" si="437"/>
        <v>1777</v>
      </c>
      <c r="L3649" s="42" t="s">
        <v>104</v>
      </c>
      <c r="M3649" s="42"/>
      <c r="N3649" s="34" t="s">
        <v>348</v>
      </c>
      <c r="O3649" s="27"/>
      <c r="P3649" s="26"/>
    </row>
    <row r="3650" spans="1:16" s="31" customFormat="1" ht="15" hidden="1" customHeight="1" outlineLevel="2" x14ac:dyDescent="0.25">
      <c r="A3650" s="27"/>
      <c r="B3650" s="41" t="str">
        <f t="shared" si="432"/>
        <v>Breaker Utilization - Circuit 34</v>
      </c>
      <c r="C3650" s="42">
        <f t="shared" ref="C3650:C3681" si="438">C3649+1</f>
        <v>34</v>
      </c>
      <c r="D3650" s="28">
        <f t="shared" ref="D3650:D3681" si="439">D3649+1</f>
        <v>7433</v>
      </c>
      <c r="E3650" s="27"/>
      <c r="F3650" s="29">
        <v>-2</v>
      </c>
      <c r="G3650" s="30" t="s">
        <v>144</v>
      </c>
      <c r="H3650" s="43">
        <f t="shared" si="435"/>
        <v>13522</v>
      </c>
      <c r="I3650" s="45">
        <f t="shared" si="436"/>
        <v>13523</v>
      </c>
      <c r="J3650" s="71" t="s">
        <v>420</v>
      </c>
      <c r="K3650" s="70">
        <f t="shared" si="437"/>
        <v>1778</v>
      </c>
      <c r="L3650" s="42" t="s">
        <v>104</v>
      </c>
      <c r="M3650" s="42"/>
      <c r="N3650" s="34" t="s">
        <v>348</v>
      </c>
      <c r="O3650" s="27"/>
      <c r="P3650" s="26"/>
    </row>
    <row r="3651" spans="1:16" s="31" customFormat="1" ht="15" hidden="1" customHeight="1" outlineLevel="2" x14ac:dyDescent="0.25">
      <c r="A3651" s="27"/>
      <c r="B3651" s="41" t="str">
        <f t="shared" si="432"/>
        <v>Breaker Utilization - Circuit 35</v>
      </c>
      <c r="C3651" s="42">
        <f t="shared" si="438"/>
        <v>35</v>
      </c>
      <c r="D3651" s="28">
        <f t="shared" si="439"/>
        <v>7434</v>
      </c>
      <c r="E3651" s="27"/>
      <c r="F3651" s="29">
        <v>-2</v>
      </c>
      <c r="G3651" s="30" t="s">
        <v>144</v>
      </c>
      <c r="H3651" s="43">
        <f t="shared" si="435"/>
        <v>13524</v>
      </c>
      <c r="I3651" s="45">
        <f t="shared" si="436"/>
        <v>13525</v>
      </c>
      <c r="J3651" s="71" t="s">
        <v>420</v>
      </c>
      <c r="K3651" s="70">
        <f t="shared" si="437"/>
        <v>1779</v>
      </c>
      <c r="L3651" s="42" t="s">
        <v>104</v>
      </c>
      <c r="M3651" s="42"/>
      <c r="N3651" s="34" t="s">
        <v>348</v>
      </c>
      <c r="O3651" s="27"/>
      <c r="P3651" s="26"/>
    </row>
    <row r="3652" spans="1:16" s="31" customFormat="1" ht="15" hidden="1" customHeight="1" outlineLevel="2" x14ac:dyDescent="0.25">
      <c r="A3652" s="27"/>
      <c r="B3652" s="41" t="str">
        <f t="shared" si="432"/>
        <v>Breaker Utilization - Circuit 36</v>
      </c>
      <c r="C3652" s="42">
        <f t="shared" si="438"/>
        <v>36</v>
      </c>
      <c r="D3652" s="28">
        <f t="shared" si="439"/>
        <v>7435</v>
      </c>
      <c r="E3652" s="27"/>
      <c r="F3652" s="29">
        <v>-2</v>
      </c>
      <c r="G3652" s="30" t="s">
        <v>144</v>
      </c>
      <c r="H3652" s="43">
        <f t="shared" si="435"/>
        <v>13526</v>
      </c>
      <c r="I3652" s="45">
        <f t="shared" si="436"/>
        <v>13527</v>
      </c>
      <c r="J3652" s="71" t="s">
        <v>420</v>
      </c>
      <c r="K3652" s="70">
        <f t="shared" si="437"/>
        <v>1780</v>
      </c>
      <c r="L3652" s="42" t="s">
        <v>104</v>
      </c>
      <c r="M3652" s="42"/>
      <c r="N3652" s="34" t="s">
        <v>348</v>
      </c>
      <c r="O3652" s="27"/>
      <c r="P3652" s="26"/>
    </row>
    <row r="3653" spans="1:16" s="31" customFormat="1" ht="15" hidden="1" customHeight="1" outlineLevel="2" x14ac:dyDescent="0.25">
      <c r="A3653" s="27"/>
      <c r="B3653" s="41" t="str">
        <f t="shared" si="432"/>
        <v>Breaker Utilization - Circuit 37</v>
      </c>
      <c r="C3653" s="42">
        <f t="shared" si="438"/>
        <v>37</v>
      </c>
      <c r="D3653" s="28">
        <f t="shared" si="439"/>
        <v>7436</v>
      </c>
      <c r="E3653" s="27"/>
      <c r="F3653" s="29">
        <v>-2</v>
      </c>
      <c r="G3653" s="30" t="s">
        <v>144</v>
      </c>
      <c r="H3653" s="43">
        <f t="shared" si="435"/>
        <v>13528</v>
      </c>
      <c r="I3653" s="45">
        <f t="shared" si="436"/>
        <v>13529</v>
      </c>
      <c r="J3653" s="71" t="s">
        <v>420</v>
      </c>
      <c r="K3653" s="70">
        <f t="shared" si="437"/>
        <v>1781</v>
      </c>
      <c r="L3653" s="42" t="s">
        <v>104</v>
      </c>
      <c r="M3653" s="42"/>
      <c r="N3653" s="34" t="s">
        <v>348</v>
      </c>
      <c r="O3653" s="27"/>
      <c r="P3653" s="26"/>
    </row>
    <row r="3654" spans="1:16" s="31" customFormat="1" ht="15" hidden="1" customHeight="1" outlineLevel="2" x14ac:dyDescent="0.25">
      <c r="A3654" s="27"/>
      <c r="B3654" s="41" t="str">
        <f t="shared" si="432"/>
        <v>Breaker Utilization - Circuit 38</v>
      </c>
      <c r="C3654" s="42">
        <f t="shared" si="438"/>
        <v>38</v>
      </c>
      <c r="D3654" s="28">
        <f t="shared" si="439"/>
        <v>7437</v>
      </c>
      <c r="E3654" s="27"/>
      <c r="F3654" s="29">
        <v>-2</v>
      </c>
      <c r="G3654" s="30" t="s">
        <v>144</v>
      </c>
      <c r="H3654" s="43">
        <f t="shared" si="435"/>
        <v>13530</v>
      </c>
      <c r="I3654" s="45">
        <f t="shared" si="436"/>
        <v>13531</v>
      </c>
      <c r="J3654" s="71" t="s">
        <v>420</v>
      </c>
      <c r="K3654" s="70">
        <f t="shared" si="437"/>
        <v>1782</v>
      </c>
      <c r="L3654" s="42" t="s">
        <v>104</v>
      </c>
      <c r="M3654" s="42"/>
      <c r="N3654" s="34" t="s">
        <v>348</v>
      </c>
      <c r="O3654" s="27"/>
      <c r="P3654" s="26"/>
    </row>
    <row r="3655" spans="1:16" s="31" customFormat="1" ht="15" hidden="1" customHeight="1" outlineLevel="2" x14ac:dyDescent="0.25">
      <c r="A3655" s="27"/>
      <c r="B3655" s="41" t="str">
        <f t="shared" si="432"/>
        <v>Breaker Utilization - Circuit 39</v>
      </c>
      <c r="C3655" s="42">
        <f t="shared" si="438"/>
        <v>39</v>
      </c>
      <c r="D3655" s="28">
        <f t="shared" si="439"/>
        <v>7438</v>
      </c>
      <c r="E3655" s="27"/>
      <c r="F3655" s="29">
        <v>-2</v>
      </c>
      <c r="G3655" s="30" t="s">
        <v>144</v>
      </c>
      <c r="H3655" s="43">
        <f t="shared" si="435"/>
        <v>13532</v>
      </c>
      <c r="I3655" s="45">
        <f t="shared" si="436"/>
        <v>13533</v>
      </c>
      <c r="J3655" s="71" t="s">
        <v>420</v>
      </c>
      <c r="K3655" s="70">
        <f t="shared" si="437"/>
        <v>1783</v>
      </c>
      <c r="L3655" s="42" t="s">
        <v>104</v>
      </c>
      <c r="M3655" s="42"/>
      <c r="N3655" s="34" t="s">
        <v>348</v>
      </c>
      <c r="O3655" s="27"/>
      <c r="P3655" s="26"/>
    </row>
    <row r="3656" spans="1:16" s="31" customFormat="1" ht="15" hidden="1" customHeight="1" outlineLevel="2" x14ac:dyDescent="0.25">
      <c r="A3656" s="27"/>
      <c r="B3656" s="41" t="str">
        <f t="shared" si="432"/>
        <v>Breaker Utilization - Circuit 40</v>
      </c>
      <c r="C3656" s="42">
        <f t="shared" si="438"/>
        <v>40</v>
      </c>
      <c r="D3656" s="28">
        <f t="shared" si="439"/>
        <v>7439</v>
      </c>
      <c r="E3656" s="27"/>
      <c r="F3656" s="29">
        <v>-2</v>
      </c>
      <c r="G3656" s="30" t="s">
        <v>144</v>
      </c>
      <c r="H3656" s="43">
        <f t="shared" si="435"/>
        <v>13534</v>
      </c>
      <c r="I3656" s="45">
        <f t="shared" si="436"/>
        <v>13535</v>
      </c>
      <c r="J3656" s="71" t="s">
        <v>420</v>
      </c>
      <c r="K3656" s="70">
        <f t="shared" si="437"/>
        <v>1784</v>
      </c>
      <c r="L3656" s="42" t="s">
        <v>104</v>
      </c>
      <c r="M3656" s="42"/>
      <c r="N3656" s="34" t="s">
        <v>348</v>
      </c>
      <c r="O3656" s="27"/>
      <c r="P3656" s="26"/>
    </row>
    <row r="3657" spans="1:16" s="31" customFormat="1" ht="15" hidden="1" customHeight="1" outlineLevel="2" x14ac:dyDescent="0.25">
      <c r="A3657" s="27"/>
      <c r="B3657" s="41" t="str">
        <f t="shared" si="432"/>
        <v>Breaker Utilization - Circuit 41</v>
      </c>
      <c r="C3657" s="42">
        <f t="shared" si="438"/>
        <v>41</v>
      </c>
      <c r="D3657" s="28">
        <f t="shared" si="439"/>
        <v>7440</v>
      </c>
      <c r="E3657" s="27"/>
      <c r="F3657" s="29">
        <v>-2</v>
      </c>
      <c r="G3657" s="30" t="s">
        <v>144</v>
      </c>
      <c r="H3657" s="43">
        <f t="shared" si="435"/>
        <v>13536</v>
      </c>
      <c r="I3657" s="45">
        <f t="shared" si="436"/>
        <v>13537</v>
      </c>
      <c r="J3657" s="71" t="s">
        <v>420</v>
      </c>
      <c r="K3657" s="70">
        <f t="shared" si="437"/>
        <v>1785</v>
      </c>
      <c r="L3657" s="42" t="s">
        <v>104</v>
      </c>
      <c r="M3657" s="42"/>
      <c r="N3657" s="34" t="s">
        <v>348</v>
      </c>
      <c r="O3657" s="27"/>
      <c r="P3657" s="26"/>
    </row>
    <row r="3658" spans="1:16" s="31" customFormat="1" ht="15" hidden="1" customHeight="1" outlineLevel="2" x14ac:dyDescent="0.25">
      <c r="A3658" s="27"/>
      <c r="B3658" s="41" t="str">
        <f t="shared" si="432"/>
        <v>Breaker Utilization - Circuit 42</v>
      </c>
      <c r="C3658" s="42">
        <f t="shared" si="438"/>
        <v>42</v>
      </c>
      <c r="D3658" s="28">
        <f t="shared" si="439"/>
        <v>7441</v>
      </c>
      <c r="E3658" s="27"/>
      <c r="F3658" s="29">
        <v>-2</v>
      </c>
      <c r="G3658" s="30" t="s">
        <v>144</v>
      </c>
      <c r="H3658" s="43">
        <f t="shared" si="435"/>
        <v>13538</v>
      </c>
      <c r="I3658" s="45">
        <f t="shared" si="436"/>
        <v>13539</v>
      </c>
      <c r="J3658" s="71" t="s">
        <v>420</v>
      </c>
      <c r="K3658" s="70">
        <f t="shared" si="437"/>
        <v>1786</v>
      </c>
      <c r="L3658" s="42" t="s">
        <v>104</v>
      </c>
      <c r="M3658" s="42"/>
      <c r="N3658" s="34" t="s">
        <v>348</v>
      </c>
      <c r="O3658" s="27"/>
      <c r="P3658" s="26"/>
    </row>
    <row r="3659" spans="1:16" s="31" customFormat="1" ht="15" hidden="1" customHeight="1" outlineLevel="2" x14ac:dyDescent="0.25">
      <c r="A3659" s="27"/>
      <c r="B3659" s="41" t="str">
        <f t="shared" si="432"/>
        <v>Breaker Utilization - Circuit 43</v>
      </c>
      <c r="C3659" s="42">
        <f t="shared" si="438"/>
        <v>43</v>
      </c>
      <c r="D3659" s="28">
        <f t="shared" si="439"/>
        <v>7442</v>
      </c>
      <c r="E3659" s="27"/>
      <c r="F3659" s="29">
        <v>-2</v>
      </c>
      <c r="G3659" s="30" t="s">
        <v>144</v>
      </c>
      <c r="H3659" s="43">
        <f t="shared" si="435"/>
        <v>13540</v>
      </c>
      <c r="I3659" s="45">
        <f t="shared" si="436"/>
        <v>13541</v>
      </c>
      <c r="J3659" s="71" t="s">
        <v>420</v>
      </c>
      <c r="K3659" s="70">
        <f t="shared" si="437"/>
        <v>1787</v>
      </c>
      <c r="L3659" s="42" t="s">
        <v>104</v>
      </c>
      <c r="M3659" s="42"/>
      <c r="N3659" s="34" t="s">
        <v>348</v>
      </c>
      <c r="O3659" s="27"/>
      <c r="P3659" s="26"/>
    </row>
    <row r="3660" spans="1:16" s="31" customFormat="1" ht="15" hidden="1" customHeight="1" outlineLevel="2" x14ac:dyDescent="0.25">
      <c r="A3660" s="27"/>
      <c r="B3660" s="41" t="str">
        <f t="shared" si="432"/>
        <v>Breaker Utilization - Circuit 44</v>
      </c>
      <c r="C3660" s="42">
        <f t="shared" si="438"/>
        <v>44</v>
      </c>
      <c r="D3660" s="28">
        <f t="shared" si="439"/>
        <v>7443</v>
      </c>
      <c r="E3660" s="27"/>
      <c r="F3660" s="29">
        <v>-2</v>
      </c>
      <c r="G3660" s="30" t="s">
        <v>144</v>
      </c>
      <c r="H3660" s="43">
        <f t="shared" si="435"/>
        <v>13542</v>
      </c>
      <c r="I3660" s="45">
        <f t="shared" si="436"/>
        <v>13543</v>
      </c>
      <c r="J3660" s="71" t="s">
        <v>420</v>
      </c>
      <c r="K3660" s="70">
        <f t="shared" si="437"/>
        <v>1788</v>
      </c>
      <c r="L3660" s="42" t="s">
        <v>104</v>
      </c>
      <c r="M3660" s="42"/>
      <c r="N3660" s="34" t="s">
        <v>348</v>
      </c>
      <c r="O3660" s="27"/>
      <c r="P3660" s="26"/>
    </row>
    <row r="3661" spans="1:16" s="31" customFormat="1" ht="15" hidden="1" customHeight="1" outlineLevel="2" x14ac:dyDescent="0.25">
      <c r="A3661" s="27"/>
      <c r="B3661" s="41" t="str">
        <f t="shared" si="432"/>
        <v>Breaker Utilization - Circuit 45</v>
      </c>
      <c r="C3661" s="42">
        <f t="shared" si="438"/>
        <v>45</v>
      </c>
      <c r="D3661" s="28">
        <f t="shared" si="439"/>
        <v>7444</v>
      </c>
      <c r="E3661" s="27"/>
      <c r="F3661" s="29">
        <v>-2</v>
      </c>
      <c r="G3661" s="30" t="s">
        <v>144</v>
      </c>
      <c r="H3661" s="43">
        <f t="shared" si="435"/>
        <v>13544</v>
      </c>
      <c r="I3661" s="45">
        <f t="shared" si="436"/>
        <v>13545</v>
      </c>
      <c r="J3661" s="71" t="s">
        <v>420</v>
      </c>
      <c r="K3661" s="70">
        <f t="shared" si="437"/>
        <v>1789</v>
      </c>
      <c r="L3661" s="42" t="s">
        <v>104</v>
      </c>
      <c r="M3661" s="42"/>
      <c r="N3661" s="34" t="s">
        <v>348</v>
      </c>
      <c r="O3661" s="27"/>
      <c r="P3661" s="26"/>
    </row>
    <row r="3662" spans="1:16" s="31" customFormat="1" ht="15" hidden="1" customHeight="1" outlineLevel="2" x14ac:dyDescent="0.25">
      <c r="A3662" s="27"/>
      <c r="B3662" s="41" t="str">
        <f t="shared" si="432"/>
        <v>Breaker Utilization - Circuit 46</v>
      </c>
      <c r="C3662" s="42">
        <f t="shared" si="438"/>
        <v>46</v>
      </c>
      <c r="D3662" s="28">
        <f t="shared" si="439"/>
        <v>7445</v>
      </c>
      <c r="E3662" s="27"/>
      <c r="F3662" s="29">
        <v>-2</v>
      </c>
      <c r="G3662" s="30" t="s">
        <v>144</v>
      </c>
      <c r="H3662" s="43">
        <f t="shared" si="435"/>
        <v>13546</v>
      </c>
      <c r="I3662" s="45">
        <f t="shared" si="436"/>
        <v>13547</v>
      </c>
      <c r="J3662" s="71" t="s">
        <v>420</v>
      </c>
      <c r="K3662" s="70">
        <f t="shared" si="437"/>
        <v>1790</v>
      </c>
      <c r="L3662" s="42" t="s">
        <v>104</v>
      </c>
      <c r="M3662" s="42"/>
      <c r="N3662" s="34" t="s">
        <v>348</v>
      </c>
      <c r="O3662" s="27"/>
      <c r="P3662" s="26"/>
    </row>
    <row r="3663" spans="1:16" s="31" customFormat="1" ht="15" hidden="1" customHeight="1" outlineLevel="2" x14ac:dyDescent="0.25">
      <c r="A3663" s="27"/>
      <c r="B3663" s="41" t="str">
        <f t="shared" si="432"/>
        <v>Breaker Utilization - Circuit 47</v>
      </c>
      <c r="C3663" s="42">
        <f t="shared" si="438"/>
        <v>47</v>
      </c>
      <c r="D3663" s="28">
        <f t="shared" si="439"/>
        <v>7446</v>
      </c>
      <c r="E3663" s="27"/>
      <c r="F3663" s="29">
        <v>-2</v>
      </c>
      <c r="G3663" s="30" t="s">
        <v>144</v>
      </c>
      <c r="H3663" s="43">
        <f t="shared" si="435"/>
        <v>13548</v>
      </c>
      <c r="I3663" s="45">
        <f t="shared" si="436"/>
        <v>13549</v>
      </c>
      <c r="J3663" s="71" t="s">
        <v>420</v>
      </c>
      <c r="K3663" s="70">
        <f t="shared" si="437"/>
        <v>1791</v>
      </c>
      <c r="L3663" s="42" t="s">
        <v>104</v>
      </c>
      <c r="M3663" s="42"/>
      <c r="N3663" s="34" t="s">
        <v>348</v>
      </c>
      <c r="O3663" s="27"/>
      <c r="P3663" s="26"/>
    </row>
    <row r="3664" spans="1:16" s="31" customFormat="1" ht="15" hidden="1" customHeight="1" outlineLevel="2" x14ac:dyDescent="0.25">
      <c r="A3664" s="27"/>
      <c r="B3664" s="41" t="str">
        <f t="shared" si="432"/>
        <v>Breaker Utilization - Circuit 48</v>
      </c>
      <c r="C3664" s="42">
        <f t="shared" si="438"/>
        <v>48</v>
      </c>
      <c r="D3664" s="28">
        <f t="shared" si="439"/>
        <v>7447</v>
      </c>
      <c r="E3664" s="27"/>
      <c r="F3664" s="29">
        <v>-2</v>
      </c>
      <c r="G3664" s="30" t="s">
        <v>144</v>
      </c>
      <c r="H3664" s="43">
        <f t="shared" si="435"/>
        <v>13550</v>
      </c>
      <c r="I3664" s="45">
        <f t="shared" si="436"/>
        <v>13551</v>
      </c>
      <c r="J3664" s="71" t="s">
        <v>420</v>
      </c>
      <c r="K3664" s="70">
        <f t="shared" si="437"/>
        <v>1792</v>
      </c>
      <c r="L3664" s="42" t="s">
        <v>104</v>
      </c>
      <c r="M3664" s="42"/>
      <c r="N3664" s="34" t="s">
        <v>348</v>
      </c>
      <c r="O3664" s="27"/>
      <c r="P3664" s="26"/>
    </row>
    <row r="3665" spans="1:16" s="31" customFormat="1" ht="15" hidden="1" customHeight="1" outlineLevel="2" x14ac:dyDescent="0.25">
      <c r="A3665" s="27"/>
      <c r="B3665" s="41" t="str">
        <f t="shared" si="432"/>
        <v>Breaker Utilization - Circuit 49</v>
      </c>
      <c r="C3665" s="42">
        <f t="shared" si="438"/>
        <v>49</v>
      </c>
      <c r="D3665" s="28">
        <f t="shared" si="439"/>
        <v>7448</v>
      </c>
      <c r="E3665" s="27"/>
      <c r="F3665" s="29">
        <v>-2</v>
      </c>
      <c r="G3665" s="30" t="s">
        <v>144</v>
      </c>
      <c r="H3665" s="43">
        <f t="shared" si="435"/>
        <v>13552</v>
      </c>
      <c r="I3665" s="45">
        <f t="shared" si="436"/>
        <v>13553</v>
      </c>
      <c r="J3665" s="71" t="s">
        <v>420</v>
      </c>
      <c r="K3665" s="70">
        <f t="shared" si="437"/>
        <v>1793</v>
      </c>
      <c r="L3665" s="42" t="s">
        <v>104</v>
      </c>
      <c r="M3665" s="42"/>
      <c r="N3665" s="34" t="s">
        <v>348</v>
      </c>
      <c r="O3665" s="27"/>
      <c r="P3665" s="26"/>
    </row>
    <row r="3666" spans="1:16" s="31" customFormat="1" ht="15" hidden="1" customHeight="1" outlineLevel="2" x14ac:dyDescent="0.25">
      <c r="A3666" s="27"/>
      <c r="B3666" s="41" t="str">
        <f t="shared" si="432"/>
        <v>Breaker Utilization - Circuit 50</v>
      </c>
      <c r="C3666" s="42">
        <f t="shared" si="438"/>
        <v>50</v>
      </c>
      <c r="D3666" s="28">
        <f t="shared" si="439"/>
        <v>7449</v>
      </c>
      <c r="E3666" s="27"/>
      <c r="F3666" s="29">
        <v>-2</v>
      </c>
      <c r="G3666" s="30" t="s">
        <v>144</v>
      </c>
      <c r="H3666" s="43">
        <f t="shared" si="435"/>
        <v>13554</v>
      </c>
      <c r="I3666" s="45">
        <f t="shared" si="436"/>
        <v>13555</v>
      </c>
      <c r="J3666" s="71" t="s">
        <v>420</v>
      </c>
      <c r="K3666" s="70">
        <f t="shared" si="437"/>
        <v>1794</v>
      </c>
      <c r="L3666" s="42" t="s">
        <v>104</v>
      </c>
      <c r="M3666" s="42"/>
      <c r="N3666" s="34" t="s">
        <v>348</v>
      </c>
      <c r="O3666" s="27"/>
      <c r="P3666" s="26"/>
    </row>
    <row r="3667" spans="1:16" s="31" customFormat="1" ht="15" hidden="1" customHeight="1" outlineLevel="2" x14ac:dyDescent="0.25">
      <c r="A3667" s="27"/>
      <c r="B3667" s="41" t="str">
        <f t="shared" si="432"/>
        <v>Breaker Utilization - Circuit 51</v>
      </c>
      <c r="C3667" s="42">
        <f t="shared" si="438"/>
        <v>51</v>
      </c>
      <c r="D3667" s="28">
        <f t="shared" si="439"/>
        <v>7450</v>
      </c>
      <c r="E3667" s="27"/>
      <c r="F3667" s="29">
        <v>-2</v>
      </c>
      <c r="G3667" s="30" t="s">
        <v>144</v>
      </c>
      <c r="H3667" s="43">
        <f t="shared" si="435"/>
        <v>13556</v>
      </c>
      <c r="I3667" s="45">
        <f t="shared" si="436"/>
        <v>13557</v>
      </c>
      <c r="J3667" s="71" t="s">
        <v>420</v>
      </c>
      <c r="K3667" s="70">
        <f t="shared" si="437"/>
        <v>1795</v>
      </c>
      <c r="L3667" s="42" t="s">
        <v>104</v>
      </c>
      <c r="M3667" s="42"/>
      <c r="N3667" s="34" t="s">
        <v>348</v>
      </c>
      <c r="O3667" s="27"/>
      <c r="P3667" s="26"/>
    </row>
    <row r="3668" spans="1:16" s="31" customFormat="1" ht="15" hidden="1" customHeight="1" outlineLevel="2" x14ac:dyDescent="0.25">
      <c r="A3668" s="27"/>
      <c r="B3668" s="41" t="str">
        <f t="shared" si="432"/>
        <v>Breaker Utilization - Circuit 52</v>
      </c>
      <c r="C3668" s="42">
        <f t="shared" si="438"/>
        <v>52</v>
      </c>
      <c r="D3668" s="28">
        <f t="shared" si="439"/>
        <v>7451</v>
      </c>
      <c r="E3668" s="27"/>
      <c r="F3668" s="29">
        <v>-2</v>
      </c>
      <c r="G3668" s="30" t="s">
        <v>144</v>
      </c>
      <c r="H3668" s="43">
        <f t="shared" si="435"/>
        <v>13558</v>
      </c>
      <c r="I3668" s="45">
        <f t="shared" si="436"/>
        <v>13559</v>
      </c>
      <c r="J3668" s="71" t="s">
        <v>420</v>
      </c>
      <c r="K3668" s="70">
        <f t="shared" si="437"/>
        <v>1796</v>
      </c>
      <c r="L3668" s="42" t="s">
        <v>104</v>
      </c>
      <c r="M3668" s="42"/>
      <c r="N3668" s="34" t="s">
        <v>348</v>
      </c>
      <c r="O3668" s="27"/>
      <c r="P3668" s="26"/>
    </row>
    <row r="3669" spans="1:16" s="31" customFormat="1" ht="15" hidden="1" customHeight="1" outlineLevel="2" x14ac:dyDescent="0.25">
      <c r="A3669" s="27"/>
      <c r="B3669" s="41" t="str">
        <f t="shared" si="432"/>
        <v>Breaker Utilization - Circuit 53</v>
      </c>
      <c r="C3669" s="42">
        <f t="shared" si="438"/>
        <v>53</v>
      </c>
      <c r="D3669" s="28">
        <f t="shared" si="439"/>
        <v>7452</v>
      </c>
      <c r="E3669" s="27"/>
      <c r="F3669" s="29">
        <v>-2</v>
      </c>
      <c r="G3669" s="30" t="s">
        <v>144</v>
      </c>
      <c r="H3669" s="43">
        <f t="shared" si="435"/>
        <v>13560</v>
      </c>
      <c r="I3669" s="45">
        <f t="shared" si="436"/>
        <v>13561</v>
      </c>
      <c r="J3669" s="71" t="s">
        <v>420</v>
      </c>
      <c r="K3669" s="70">
        <f t="shared" si="437"/>
        <v>1797</v>
      </c>
      <c r="L3669" s="42" t="s">
        <v>104</v>
      </c>
      <c r="M3669" s="42"/>
      <c r="N3669" s="34" t="s">
        <v>348</v>
      </c>
      <c r="O3669" s="27"/>
      <c r="P3669" s="26"/>
    </row>
    <row r="3670" spans="1:16" s="31" customFormat="1" ht="15" hidden="1" customHeight="1" outlineLevel="2" x14ac:dyDescent="0.25">
      <c r="A3670" s="27"/>
      <c r="B3670" s="41" t="str">
        <f t="shared" si="432"/>
        <v>Breaker Utilization - Circuit 54</v>
      </c>
      <c r="C3670" s="42">
        <f t="shared" si="438"/>
        <v>54</v>
      </c>
      <c r="D3670" s="28">
        <f t="shared" si="439"/>
        <v>7453</v>
      </c>
      <c r="E3670" s="27"/>
      <c r="F3670" s="29">
        <v>-2</v>
      </c>
      <c r="G3670" s="30" t="s">
        <v>144</v>
      </c>
      <c r="H3670" s="43">
        <f t="shared" si="435"/>
        <v>13562</v>
      </c>
      <c r="I3670" s="45">
        <f t="shared" si="436"/>
        <v>13563</v>
      </c>
      <c r="J3670" s="71" t="s">
        <v>420</v>
      </c>
      <c r="K3670" s="70">
        <f t="shared" si="437"/>
        <v>1798</v>
      </c>
      <c r="L3670" s="42" t="s">
        <v>104</v>
      </c>
      <c r="M3670" s="42"/>
      <c r="N3670" s="34" t="s">
        <v>348</v>
      </c>
      <c r="O3670" s="27"/>
      <c r="P3670" s="26"/>
    </row>
    <row r="3671" spans="1:16" s="31" customFormat="1" ht="15" hidden="1" customHeight="1" outlineLevel="2" x14ac:dyDescent="0.25">
      <c r="A3671" s="27"/>
      <c r="B3671" s="41" t="str">
        <f t="shared" si="432"/>
        <v>Breaker Utilization - Circuit 55</v>
      </c>
      <c r="C3671" s="42">
        <f t="shared" si="438"/>
        <v>55</v>
      </c>
      <c r="D3671" s="28">
        <f t="shared" si="439"/>
        <v>7454</v>
      </c>
      <c r="E3671" s="27"/>
      <c r="F3671" s="29">
        <v>-2</v>
      </c>
      <c r="G3671" s="30" t="s">
        <v>144</v>
      </c>
      <c r="H3671" s="43">
        <f t="shared" si="435"/>
        <v>13564</v>
      </c>
      <c r="I3671" s="45">
        <f t="shared" si="436"/>
        <v>13565</v>
      </c>
      <c r="J3671" s="71" t="s">
        <v>420</v>
      </c>
      <c r="K3671" s="70">
        <f t="shared" si="437"/>
        <v>1799</v>
      </c>
      <c r="L3671" s="42" t="s">
        <v>104</v>
      </c>
      <c r="M3671" s="42"/>
      <c r="N3671" s="34" t="s">
        <v>348</v>
      </c>
      <c r="O3671" s="27"/>
      <c r="P3671" s="26"/>
    </row>
    <row r="3672" spans="1:16" s="31" customFormat="1" ht="15" hidden="1" customHeight="1" outlineLevel="2" x14ac:dyDescent="0.25">
      <c r="A3672" s="27"/>
      <c r="B3672" s="41" t="str">
        <f t="shared" si="432"/>
        <v>Breaker Utilization - Circuit 56</v>
      </c>
      <c r="C3672" s="42">
        <f t="shared" si="438"/>
        <v>56</v>
      </c>
      <c r="D3672" s="28">
        <f t="shared" si="439"/>
        <v>7455</v>
      </c>
      <c r="E3672" s="27"/>
      <c r="F3672" s="29">
        <v>-2</v>
      </c>
      <c r="G3672" s="30" t="s">
        <v>144</v>
      </c>
      <c r="H3672" s="43">
        <f t="shared" si="435"/>
        <v>13566</v>
      </c>
      <c r="I3672" s="45">
        <f t="shared" si="436"/>
        <v>13567</v>
      </c>
      <c r="J3672" s="71" t="s">
        <v>420</v>
      </c>
      <c r="K3672" s="70">
        <f t="shared" si="437"/>
        <v>1800</v>
      </c>
      <c r="L3672" s="42" t="s">
        <v>104</v>
      </c>
      <c r="M3672" s="42"/>
      <c r="N3672" s="34" t="s">
        <v>348</v>
      </c>
      <c r="O3672" s="27"/>
      <c r="P3672" s="26"/>
    </row>
    <row r="3673" spans="1:16" s="31" customFormat="1" ht="15" hidden="1" customHeight="1" outlineLevel="2" x14ac:dyDescent="0.25">
      <c r="A3673" s="27"/>
      <c r="B3673" s="41" t="str">
        <f t="shared" si="432"/>
        <v>Breaker Utilization - Circuit 57</v>
      </c>
      <c r="C3673" s="42">
        <f t="shared" si="438"/>
        <v>57</v>
      </c>
      <c r="D3673" s="28">
        <f t="shared" si="439"/>
        <v>7456</v>
      </c>
      <c r="E3673" s="27"/>
      <c r="F3673" s="29">
        <v>-2</v>
      </c>
      <c r="G3673" s="30" t="s">
        <v>144</v>
      </c>
      <c r="H3673" s="43">
        <f t="shared" si="435"/>
        <v>13568</v>
      </c>
      <c r="I3673" s="45">
        <f t="shared" si="436"/>
        <v>13569</v>
      </c>
      <c r="J3673" s="71" t="s">
        <v>420</v>
      </c>
      <c r="K3673" s="70">
        <f t="shared" si="437"/>
        <v>1801</v>
      </c>
      <c r="L3673" s="42" t="s">
        <v>104</v>
      </c>
      <c r="M3673" s="42"/>
      <c r="N3673" s="34" t="s">
        <v>348</v>
      </c>
      <c r="O3673" s="27"/>
      <c r="P3673" s="26"/>
    </row>
    <row r="3674" spans="1:16" s="31" customFormat="1" ht="15" hidden="1" customHeight="1" outlineLevel="2" x14ac:dyDescent="0.25">
      <c r="A3674" s="27"/>
      <c r="B3674" s="41" t="str">
        <f t="shared" si="432"/>
        <v>Breaker Utilization - Circuit 58</v>
      </c>
      <c r="C3674" s="42">
        <f t="shared" si="438"/>
        <v>58</v>
      </c>
      <c r="D3674" s="28">
        <f t="shared" si="439"/>
        <v>7457</v>
      </c>
      <c r="E3674" s="27"/>
      <c r="F3674" s="29">
        <v>-2</v>
      </c>
      <c r="G3674" s="30" t="s">
        <v>144</v>
      </c>
      <c r="H3674" s="43">
        <f t="shared" si="435"/>
        <v>13570</v>
      </c>
      <c r="I3674" s="45">
        <f t="shared" si="436"/>
        <v>13571</v>
      </c>
      <c r="J3674" s="71" t="s">
        <v>420</v>
      </c>
      <c r="K3674" s="70">
        <f t="shared" si="437"/>
        <v>1802</v>
      </c>
      <c r="L3674" s="42" t="s">
        <v>104</v>
      </c>
      <c r="M3674" s="42"/>
      <c r="N3674" s="34" t="s">
        <v>348</v>
      </c>
      <c r="O3674" s="27"/>
      <c r="P3674" s="26"/>
    </row>
    <row r="3675" spans="1:16" s="31" customFormat="1" ht="15" hidden="1" customHeight="1" outlineLevel="2" x14ac:dyDescent="0.25">
      <c r="A3675" s="27"/>
      <c r="B3675" s="41" t="str">
        <f t="shared" si="432"/>
        <v>Breaker Utilization - Circuit 59</v>
      </c>
      <c r="C3675" s="42">
        <f t="shared" si="438"/>
        <v>59</v>
      </c>
      <c r="D3675" s="28">
        <f t="shared" si="439"/>
        <v>7458</v>
      </c>
      <c r="E3675" s="27"/>
      <c r="F3675" s="29">
        <v>-2</v>
      </c>
      <c r="G3675" s="30" t="s">
        <v>144</v>
      </c>
      <c r="H3675" s="43">
        <f t="shared" si="435"/>
        <v>13572</v>
      </c>
      <c r="I3675" s="45">
        <f t="shared" si="436"/>
        <v>13573</v>
      </c>
      <c r="J3675" s="71" t="s">
        <v>420</v>
      </c>
      <c r="K3675" s="70">
        <f t="shared" si="437"/>
        <v>1803</v>
      </c>
      <c r="L3675" s="42" t="s">
        <v>104</v>
      </c>
      <c r="M3675" s="42"/>
      <c r="N3675" s="34" t="s">
        <v>348</v>
      </c>
      <c r="O3675" s="27"/>
      <c r="P3675" s="26"/>
    </row>
    <row r="3676" spans="1:16" s="31" customFormat="1" ht="15" hidden="1" customHeight="1" outlineLevel="2" x14ac:dyDescent="0.25">
      <c r="A3676" s="27"/>
      <c r="B3676" s="41" t="str">
        <f t="shared" si="432"/>
        <v>Breaker Utilization - Circuit 60</v>
      </c>
      <c r="C3676" s="42">
        <f t="shared" si="438"/>
        <v>60</v>
      </c>
      <c r="D3676" s="28">
        <f t="shared" si="439"/>
        <v>7459</v>
      </c>
      <c r="E3676" s="27"/>
      <c r="F3676" s="29">
        <v>-2</v>
      </c>
      <c r="G3676" s="30" t="s">
        <v>144</v>
      </c>
      <c r="H3676" s="43">
        <f t="shared" si="435"/>
        <v>13574</v>
      </c>
      <c r="I3676" s="45">
        <f t="shared" si="436"/>
        <v>13575</v>
      </c>
      <c r="J3676" s="71" t="s">
        <v>420</v>
      </c>
      <c r="K3676" s="70">
        <f t="shared" si="437"/>
        <v>1804</v>
      </c>
      <c r="L3676" s="42" t="s">
        <v>104</v>
      </c>
      <c r="M3676" s="42"/>
      <c r="N3676" s="34" t="s">
        <v>348</v>
      </c>
      <c r="O3676" s="27"/>
      <c r="P3676" s="26"/>
    </row>
    <row r="3677" spans="1:16" s="31" customFormat="1" ht="15" hidden="1" customHeight="1" outlineLevel="2" x14ac:dyDescent="0.25">
      <c r="A3677" s="27"/>
      <c r="B3677" s="41" t="str">
        <f t="shared" si="432"/>
        <v>Breaker Utilization - Circuit 61</v>
      </c>
      <c r="C3677" s="42">
        <f t="shared" si="438"/>
        <v>61</v>
      </c>
      <c r="D3677" s="28">
        <f t="shared" si="439"/>
        <v>7460</v>
      </c>
      <c r="E3677" s="27"/>
      <c r="F3677" s="29">
        <v>-2</v>
      </c>
      <c r="G3677" s="30" t="s">
        <v>144</v>
      </c>
      <c r="H3677" s="43">
        <f t="shared" si="435"/>
        <v>13576</v>
      </c>
      <c r="I3677" s="45">
        <f t="shared" si="436"/>
        <v>13577</v>
      </c>
      <c r="J3677" s="71" t="s">
        <v>420</v>
      </c>
      <c r="K3677" s="70">
        <f t="shared" si="437"/>
        <v>1805</v>
      </c>
      <c r="L3677" s="42" t="s">
        <v>104</v>
      </c>
      <c r="M3677" s="42"/>
      <c r="N3677" s="34" t="s">
        <v>348</v>
      </c>
      <c r="O3677" s="27"/>
      <c r="P3677" s="26"/>
    </row>
    <row r="3678" spans="1:16" s="31" customFormat="1" ht="15" hidden="1" customHeight="1" outlineLevel="2" x14ac:dyDescent="0.25">
      <c r="A3678" s="27"/>
      <c r="B3678" s="41" t="str">
        <f t="shared" si="432"/>
        <v>Breaker Utilization - Circuit 62</v>
      </c>
      <c r="C3678" s="42">
        <f t="shared" si="438"/>
        <v>62</v>
      </c>
      <c r="D3678" s="28">
        <f t="shared" si="439"/>
        <v>7461</v>
      </c>
      <c r="E3678" s="27"/>
      <c r="F3678" s="29">
        <v>-2</v>
      </c>
      <c r="G3678" s="30" t="s">
        <v>144</v>
      </c>
      <c r="H3678" s="43">
        <f t="shared" si="435"/>
        <v>13578</v>
      </c>
      <c r="I3678" s="45">
        <f t="shared" si="436"/>
        <v>13579</v>
      </c>
      <c r="J3678" s="71" t="s">
        <v>420</v>
      </c>
      <c r="K3678" s="70">
        <f t="shared" si="437"/>
        <v>1806</v>
      </c>
      <c r="L3678" s="42" t="s">
        <v>104</v>
      </c>
      <c r="M3678" s="42"/>
      <c r="N3678" s="34" t="s">
        <v>348</v>
      </c>
      <c r="O3678" s="27"/>
      <c r="P3678" s="26"/>
    </row>
    <row r="3679" spans="1:16" s="31" customFormat="1" ht="15" hidden="1" customHeight="1" outlineLevel="2" x14ac:dyDescent="0.25">
      <c r="A3679" s="27"/>
      <c r="B3679" s="41" t="str">
        <f t="shared" si="432"/>
        <v>Breaker Utilization - Circuit 63</v>
      </c>
      <c r="C3679" s="42">
        <f t="shared" si="438"/>
        <v>63</v>
      </c>
      <c r="D3679" s="28">
        <f t="shared" si="439"/>
        <v>7462</v>
      </c>
      <c r="E3679" s="27"/>
      <c r="F3679" s="29">
        <v>-2</v>
      </c>
      <c r="G3679" s="30" t="s">
        <v>144</v>
      </c>
      <c r="H3679" s="43">
        <f t="shared" si="435"/>
        <v>13580</v>
      </c>
      <c r="I3679" s="45">
        <f t="shared" si="436"/>
        <v>13581</v>
      </c>
      <c r="J3679" s="71" t="s">
        <v>420</v>
      </c>
      <c r="K3679" s="70">
        <f t="shared" si="437"/>
        <v>1807</v>
      </c>
      <c r="L3679" s="42" t="s">
        <v>104</v>
      </c>
      <c r="M3679" s="42"/>
      <c r="N3679" s="34" t="s">
        <v>348</v>
      </c>
      <c r="O3679" s="27"/>
      <c r="P3679" s="26"/>
    </row>
    <row r="3680" spans="1:16" s="31" customFormat="1" ht="15" hidden="1" customHeight="1" outlineLevel="2" x14ac:dyDescent="0.25">
      <c r="A3680" s="27"/>
      <c r="B3680" s="41" t="str">
        <f t="shared" si="432"/>
        <v>Breaker Utilization - Circuit 64</v>
      </c>
      <c r="C3680" s="42">
        <f t="shared" si="438"/>
        <v>64</v>
      </c>
      <c r="D3680" s="28">
        <f t="shared" si="439"/>
        <v>7463</v>
      </c>
      <c r="E3680" s="27"/>
      <c r="F3680" s="29">
        <v>-2</v>
      </c>
      <c r="G3680" s="30" t="s">
        <v>144</v>
      </c>
      <c r="H3680" s="43">
        <f t="shared" si="435"/>
        <v>13582</v>
      </c>
      <c r="I3680" s="45">
        <f t="shared" si="436"/>
        <v>13583</v>
      </c>
      <c r="J3680" s="71" t="s">
        <v>420</v>
      </c>
      <c r="K3680" s="70">
        <f t="shared" si="437"/>
        <v>1808</v>
      </c>
      <c r="L3680" s="42" t="s">
        <v>104</v>
      </c>
      <c r="M3680" s="42"/>
      <c r="N3680" s="34" t="s">
        <v>348</v>
      </c>
      <c r="O3680" s="27"/>
      <c r="P3680" s="26"/>
    </row>
    <row r="3681" spans="1:16" s="31" customFormat="1" ht="15" hidden="1" customHeight="1" outlineLevel="2" x14ac:dyDescent="0.25">
      <c r="A3681" s="27"/>
      <c r="B3681" s="41" t="str">
        <f t="shared" si="432"/>
        <v>Breaker Utilization - Circuit 65</v>
      </c>
      <c r="C3681" s="42">
        <f t="shared" si="438"/>
        <v>65</v>
      </c>
      <c r="D3681" s="28">
        <f t="shared" si="439"/>
        <v>7464</v>
      </c>
      <c r="E3681" s="27"/>
      <c r="F3681" s="29">
        <v>-2</v>
      </c>
      <c r="G3681" s="30" t="s">
        <v>144</v>
      </c>
      <c r="H3681" s="43">
        <f t="shared" si="435"/>
        <v>13584</v>
      </c>
      <c r="I3681" s="45">
        <f t="shared" si="436"/>
        <v>13585</v>
      </c>
      <c r="J3681" s="71" t="s">
        <v>420</v>
      </c>
      <c r="K3681" s="70">
        <f t="shared" si="437"/>
        <v>1809</v>
      </c>
      <c r="L3681" s="42" t="s">
        <v>104</v>
      </c>
      <c r="M3681" s="42"/>
      <c r="N3681" s="34" t="s">
        <v>348</v>
      </c>
      <c r="O3681" s="27"/>
      <c r="P3681" s="26"/>
    </row>
    <row r="3682" spans="1:16" s="31" customFormat="1" ht="15" hidden="1" customHeight="1" outlineLevel="2" x14ac:dyDescent="0.25">
      <c r="A3682" s="27"/>
      <c r="B3682" s="41" t="str">
        <f t="shared" ref="B3682:B3712" si="440">CONCATENATE("Breaker Utilization - Circuit ",C3682)</f>
        <v>Breaker Utilization - Circuit 66</v>
      </c>
      <c r="C3682" s="42">
        <f t="shared" ref="C3682:C3712" si="441">C3681+1</f>
        <v>66</v>
      </c>
      <c r="D3682" s="28">
        <f t="shared" ref="D3682:D3712" si="442">D3681+1</f>
        <v>7465</v>
      </c>
      <c r="E3682" s="27"/>
      <c r="F3682" s="29">
        <v>-2</v>
      </c>
      <c r="G3682" s="30" t="s">
        <v>144</v>
      </c>
      <c r="H3682" s="43">
        <f t="shared" si="435"/>
        <v>13586</v>
      </c>
      <c r="I3682" s="45">
        <f t="shared" si="436"/>
        <v>13587</v>
      </c>
      <c r="J3682" s="71" t="s">
        <v>420</v>
      </c>
      <c r="K3682" s="70">
        <f t="shared" si="437"/>
        <v>1810</v>
      </c>
      <c r="L3682" s="42" t="s">
        <v>104</v>
      </c>
      <c r="M3682" s="42"/>
      <c r="N3682" s="34" t="s">
        <v>348</v>
      </c>
      <c r="O3682" s="27"/>
      <c r="P3682" s="26"/>
    </row>
    <row r="3683" spans="1:16" s="31" customFormat="1" ht="15" hidden="1" customHeight="1" outlineLevel="2" x14ac:dyDescent="0.25">
      <c r="A3683" s="27"/>
      <c r="B3683" s="41" t="str">
        <f t="shared" si="440"/>
        <v>Breaker Utilization - Circuit 67</v>
      </c>
      <c r="C3683" s="42">
        <f t="shared" si="441"/>
        <v>67</v>
      </c>
      <c r="D3683" s="28">
        <f t="shared" si="442"/>
        <v>7466</v>
      </c>
      <c r="E3683" s="27"/>
      <c r="F3683" s="29">
        <v>-2</v>
      </c>
      <c r="G3683" s="30" t="s">
        <v>144</v>
      </c>
      <c r="H3683" s="43">
        <f t="shared" ref="H3683:H3712" si="443">I3682+1</f>
        <v>13588</v>
      </c>
      <c r="I3683" s="45">
        <f t="shared" ref="I3683:I3712" si="444">+H3683+1</f>
        <v>13589</v>
      </c>
      <c r="J3683" s="71" t="s">
        <v>420</v>
      </c>
      <c r="K3683" s="70">
        <f t="shared" ref="K3683:K3712" si="445">K3682+1</f>
        <v>1811</v>
      </c>
      <c r="L3683" s="42" t="s">
        <v>104</v>
      </c>
      <c r="M3683" s="42"/>
      <c r="N3683" s="34" t="s">
        <v>348</v>
      </c>
      <c r="O3683" s="27"/>
      <c r="P3683" s="26"/>
    </row>
    <row r="3684" spans="1:16" s="31" customFormat="1" ht="15" hidden="1" customHeight="1" outlineLevel="2" x14ac:dyDescent="0.25">
      <c r="A3684" s="27"/>
      <c r="B3684" s="41" t="str">
        <f t="shared" si="440"/>
        <v>Breaker Utilization - Circuit 68</v>
      </c>
      <c r="C3684" s="42">
        <f t="shared" si="441"/>
        <v>68</v>
      </c>
      <c r="D3684" s="28">
        <f t="shared" si="442"/>
        <v>7467</v>
      </c>
      <c r="E3684" s="27"/>
      <c r="F3684" s="29">
        <v>-2</v>
      </c>
      <c r="G3684" s="30" t="s">
        <v>144</v>
      </c>
      <c r="H3684" s="43">
        <f t="shared" si="443"/>
        <v>13590</v>
      </c>
      <c r="I3684" s="45">
        <f t="shared" si="444"/>
        <v>13591</v>
      </c>
      <c r="J3684" s="71" t="s">
        <v>420</v>
      </c>
      <c r="K3684" s="70">
        <f t="shared" si="445"/>
        <v>1812</v>
      </c>
      <c r="L3684" s="42" t="s">
        <v>104</v>
      </c>
      <c r="M3684" s="42"/>
      <c r="N3684" s="34" t="s">
        <v>348</v>
      </c>
      <c r="O3684" s="27"/>
      <c r="P3684" s="26"/>
    </row>
    <row r="3685" spans="1:16" s="31" customFormat="1" ht="15" hidden="1" customHeight="1" outlineLevel="2" x14ac:dyDescent="0.25">
      <c r="A3685" s="27"/>
      <c r="B3685" s="41" t="str">
        <f t="shared" si="440"/>
        <v>Breaker Utilization - Circuit 69</v>
      </c>
      <c r="C3685" s="42">
        <f t="shared" si="441"/>
        <v>69</v>
      </c>
      <c r="D3685" s="28">
        <f t="shared" si="442"/>
        <v>7468</v>
      </c>
      <c r="E3685" s="27"/>
      <c r="F3685" s="29">
        <v>-2</v>
      </c>
      <c r="G3685" s="30" t="s">
        <v>144</v>
      </c>
      <c r="H3685" s="43">
        <f t="shared" si="443"/>
        <v>13592</v>
      </c>
      <c r="I3685" s="45">
        <f t="shared" si="444"/>
        <v>13593</v>
      </c>
      <c r="J3685" s="71" t="s">
        <v>420</v>
      </c>
      <c r="K3685" s="70">
        <f t="shared" si="445"/>
        <v>1813</v>
      </c>
      <c r="L3685" s="42" t="s">
        <v>104</v>
      </c>
      <c r="M3685" s="42"/>
      <c r="N3685" s="34" t="s">
        <v>348</v>
      </c>
      <c r="O3685" s="27"/>
      <c r="P3685" s="26"/>
    </row>
    <row r="3686" spans="1:16" s="31" customFormat="1" ht="15" hidden="1" customHeight="1" outlineLevel="2" x14ac:dyDescent="0.25">
      <c r="A3686" s="27"/>
      <c r="B3686" s="41" t="str">
        <f t="shared" si="440"/>
        <v>Breaker Utilization - Circuit 70</v>
      </c>
      <c r="C3686" s="42">
        <f t="shared" si="441"/>
        <v>70</v>
      </c>
      <c r="D3686" s="28">
        <f t="shared" si="442"/>
        <v>7469</v>
      </c>
      <c r="E3686" s="27"/>
      <c r="F3686" s="29">
        <v>-2</v>
      </c>
      <c r="G3686" s="30" t="s">
        <v>144</v>
      </c>
      <c r="H3686" s="43">
        <f t="shared" si="443"/>
        <v>13594</v>
      </c>
      <c r="I3686" s="45">
        <f t="shared" si="444"/>
        <v>13595</v>
      </c>
      <c r="J3686" s="71" t="s">
        <v>420</v>
      </c>
      <c r="K3686" s="70">
        <f t="shared" si="445"/>
        <v>1814</v>
      </c>
      <c r="L3686" s="42" t="s">
        <v>104</v>
      </c>
      <c r="M3686" s="42"/>
      <c r="N3686" s="34" t="s">
        <v>348</v>
      </c>
      <c r="O3686" s="27"/>
      <c r="P3686" s="26"/>
    </row>
    <row r="3687" spans="1:16" s="31" customFormat="1" ht="15" hidden="1" customHeight="1" outlineLevel="2" x14ac:dyDescent="0.25">
      <c r="A3687" s="27"/>
      <c r="B3687" s="41" t="str">
        <f t="shared" si="440"/>
        <v>Breaker Utilization - Circuit 71</v>
      </c>
      <c r="C3687" s="42">
        <f t="shared" si="441"/>
        <v>71</v>
      </c>
      <c r="D3687" s="28">
        <f t="shared" si="442"/>
        <v>7470</v>
      </c>
      <c r="E3687" s="27"/>
      <c r="F3687" s="29">
        <v>-2</v>
      </c>
      <c r="G3687" s="30" t="s">
        <v>144</v>
      </c>
      <c r="H3687" s="43">
        <f t="shared" si="443"/>
        <v>13596</v>
      </c>
      <c r="I3687" s="45">
        <f t="shared" si="444"/>
        <v>13597</v>
      </c>
      <c r="J3687" s="71" t="s">
        <v>420</v>
      </c>
      <c r="K3687" s="70">
        <f t="shared" si="445"/>
        <v>1815</v>
      </c>
      <c r="L3687" s="42" t="s">
        <v>104</v>
      </c>
      <c r="M3687" s="42"/>
      <c r="N3687" s="34" t="s">
        <v>348</v>
      </c>
      <c r="O3687" s="27"/>
      <c r="P3687" s="26"/>
    </row>
    <row r="3688" spans="1:16" s="31" customFormat="1" ht="15" hidden="1" customHeight="1" outlineLevel="2" x14ac:dyDescent="0.25">
      <c r="A3688" s="27"/>
      <c r="B3688" s="41" t="str">
        <f t="shared" si="440"/>
        <v>Breaker Utilization - Circuit 72</v>
      </c>
      <c r="C3688" s="42">
        <f t="shared" si="441"/>
        <v>72</v>
      </c>
      <c r="D3688" s="28">
        <f t="shared" si="442"/>
        <v>7471</v>
      </c>
      <c r="E3688" s="27"/>
      <c r="F3688" s="29">
        <v>-2</v>
      </c>
      <c r="G3688" s="30" t="s">
        <v>144</v>
      </c>
      <c r="H3688" s="43">
        <f t="shared" si="443"/>
        <v>13598</v>
      </c>
      <c r="I3688" s="45">
        <f t="shared" si="444"/>
        <v>13599</v>
      </c>
      <c r="J3688" s="71" t="s">
        <v>420</v>
      </c>
      <c r="K3688" s="70">
        <f t="shared" si="445"/>
        <v>1816</v>
      </c>
      <c r="L3688" s="42" t="s">
        <v>104</v>
      </c>
      <c r="M3688" s="42"/>
      <c r="N3688" s="34" t="s">
        <v>348</v>
      </c>
      <c r="O3688" s="27"/>
      <c r="P3688" s="26"/>
    </row>
    <row r="3689" spans="1:16" s="31" customFormat="1" ht="15" hidden="1" customHeight="1" outlineLevel="2" x14ac:dyDescent="0.25">
      <c r="A3689" s="27"/>
      <c r="B3689" s="41" t="str">
        <f t="shared" si="440"/>
        <v>Breaker Utilization - Circuit 73</v>
      </c>
      <c r="C3689" s="42">
        <f t="shared" si="441"/>
        <v>73</v>
      </c>
      <c r="D3689" s="28">
        <f t="shared" si="442"/>
        <v>7472</v>
      </c>
      <c r="E3689" s="27"/>
      <c r="F3689" s="29">
        <v>-2</v>
      </c>
      <c r="G3689" s="30" t="s">
        <v>144</v>
      </c>
      <c r="H3689" s="43">
        <f t="shared" si="443"/>
        <v>13600</v>
      </c>
      <c r="I3689" s="45">
        <f t="shared" si="444"/>
        <v>13601</v>
      </c>
      <c r="J3689" s="71" t="s">
        <v>420</v>
      </c>
      <c r="K3689" s="70">
        <f t="shared" si="445"/>
        <v>1817</v>
      </c>
      <c r="L3689" s="42" t="s">
        <v>104</v>
      </c>
      <c r="M3689" s="42"/>
      <c r="N3689" s="34" t="s">
        <v>348</v>
      </c>
      <c r="O3689" s="27"/>
      <c r="P3689" s="26"/>
    </row>
    <row r="3690" spans="1:16" s="31" customFormat="1" ht="15" hidden="1" customHeight="1" outlineLevel="2" x14ac:dyDescent="0.25">
      <c r="A3690" s="27"/>
      <c r="B3690" s="41" t="str">
        <f t="shared" si="440"/>
        <v>Breaker Utilization - Circuit 74</v>
      </c>
      <c r="C3690" s="42">
        <f t="shared" si="441"/>
        <v>74</v>
      </c>
      <c r="D3690" s="28">
        <f t="shared" si="442"/>
        <v>7473</v>
      </c>
      <c r="E3690" s="27"/>
      <c r="F3690" s="29">
        <v>-2</v>
      </c>
      <c r="G3690" s="30" t="s">
        <v>144</v>
      </c>
      <c r="H3690" s="43">
        <f t="shared" si="443"/>
        <v>13602</v>
      </c>
      <c r="I3690" s="45">
        <f t="shared" si="444"/>
        <v>13603</v>
      </c>
      <c r="J3690" s="71" t="s">
        <v>420</v>
      </c>
      <c r="K3690" s="70">
        <f t="shared" si="445"/>
        <v>1818</v>
      </c>
      <c r="L3690" s="42" t="s">
        <v>104</v>
      </c>
      <c r="M3690" s="42"/>
      <c r="N3690" s="34" t="s">
        <v>348</v>
      </c>
      <c r="O3690" s="27"/>
      <c r="P3690" s="26"/>
    </row>
    <row r="3691" spans="1:16" s="31" customFormat="1" ht="15" hidden="1" customHeight="1" outlineLevel="2" x14ac:dyDescent="0.25">
      <c r="A3691" s="27"/>
      <c r="B3691" s="41" t="str">
        <f t="shared" si="440"/>
        <v>Breaker Utilization - Circuit 75</v>
      </c>
      <c r="C3691" s="42">
        <f t="shared" si="441"/>
        <v>75</v>
      </c>
      <c r="D3691" s="28">
        <f t="shared" si="442"/>
        <v>7474</v>
      </c>
      <c r="E3691" s="27"/>
      <c r="F3691" s="29">
        <v>-2</v>
      </c>
      <c r="G3691" s="30" t="s">
        <v>144</v>
      </c>
      <c r="H3691" s="43">
        <f t="shared" si="443"/>
        <v>13604</v>
      </c>
      <c r="I3691" s="45">
        <f t="shared" si="444"/>
        <v>13605</v>
      </c>
      <c r="J3691" s="71" t="s">
        <v>420</v>
      </c>
      <c r="K3691" s="70">
        <f t="shared" si="445"/>
        <v>1819</v>
      </c>
      <c r="L3691" s="42" t="s">
        <v>104</v>
      </c>
      <c r="M3691" s="42"/>
      <c r="N3691" s="34" t="s">
        <v>348</v>
      </c>
      <c r="O3691" s="27"/>
      <c r="P3691" s="26"/>
    </row>
    <row r="3692" spans="1:16" s="31" customFormat="1" ht="15" hidden="1" customHeight="1" outlineLevel="2" x14ac:dyDescent="0.25">
      <c r="A3692" s="27"/>
      <c r="B3692" s="41" t="str">
        <f t="shared" si="440"/>
        <v>Breaker Utilization - Circuit 76</v>
      </c>
      <c r="C3692" s="42">
        <f t="shared" si="441"/>
        <v>76</v>
      </c>
      <c r="D3692" s="28">
        <f t="shared" si="442"/>
        <v>7475</v>
      </c>
      <c r="E3692" s="27"/>
      <c r="F3692" s="29">
        <v>-2</v>
      </c>
      <c r="G3692" s="30" t="s">
        <v>144</v>
      </c>
      <c r="H3692" s="43">
        <f t="shared" si="443"/>
        <v>13606</v>
      </c>
      <c r="I3692" s="45">
        <f t="shared" si="444"/>
        <v>13607</v>
      </c>
      <c r="J3692" s="71" t="s">
        <v>420</v>
      </c>
      <c r="K3692" s="70">
        <f t="shared" si="445"/>
        <v>1820</v>
      </c>
      <c r="L3692" s="42" t="s">
        <v>104</v>
      </c>
      <c r="M3692" s="42"/>
      <c r="N3692" s="34" t="s">
        <v>348</v>
      </c>
      <c r="O3692" s="27"/>
      <c r="P3692" s="26"/>
    </row>
    <row r="3693" spans="1:16" s="31" customFormat="1" ht="15" hidden="1" customHeight="1" outlineLevel="2" x14ac:dyDescent="0.25">
      <c r="A3693" s="27"/>
      <c r="B3693" s="41" t="str">
        <f t="shared" si="440"/>
        <v>Breaker Utilization - Circuit 77</v>
      </c>
      <c r="C3693" s="42">
        <f t="shared" si="441"/>
        <v>77</v>
      </c>
      <c r="D3693" s="28">
        <f t="shared" si="442"/>
        <v>7476</v>
      </c>
      <c r="E3693" s="27"/>
      <c r="F3693" s="29">
        <v>-2</v>
      </c>
      <c r="G3693" s="30" t="s">
        <v>144</v>
      </c>
      <c r="H3693" s="43">
        <f t="shared" si="443"/>
        <v>13608</v>
      </c>
      <c r="I3693" s="45">
        <f t="shared" si="444"/>
        <v>13609</v>
      </c>
      <c r="J3693" s="71" t="s">
        <v>420</v>
      </c>
      <c r="K3693" s="70">
        <f t="shared" si="445"/>
        <v>1821</v>
      </c>
      <c r="L3693" s="42" t="s">
        <v>104</v>
      </c>
      <c r="M3693" s="42"/>
      <c r="N3693" s="34" t="s">
        <v>348</v>
      </c>
      <c r="O3693" s="27"/>
      <c r="P3693" s="26"/>
    </row>
    <row r="3694" spans="1:16" s="31" customFormat="1" ht="15" hidden="1" customHeight="1" outlineLevel="2" x14ac:dyDescent="0.25">
      <c r="A3694" s="27"/>
      <c r="B3694" s="41" t="str">
        <f t="shared" si="440"/>
        <v>Breaker Utilization - Circuit 78</v>
      </c>
      <c r="C3694" s="42">
        <f t="shared" si="441"/>
        <v>78</v>
      </c>
      <c r="D3694" s="28">
        <f t="shared" si="442"/>
        <v>7477</v>
      </c>
      <c r="E3694" s="27"/>
      <c r="F3694" s="29">
        <v>-2</v>
      </c>
      <c r="G3694" s="30" t="s">
        <v>144</v>
      </c>
      <c r="H3694" s="43">
        <f t="shared" si="443"/>
        <v>13610</v>
      </c>
      <c r="I3694" s="45">
        <f t="shared" si="444"/>
        <v>13611</v>
      </c>
      <c r="J3694" s="71" t="s">
        <v>420</v>
      </c>
      <c r="K3694" s="70">
        <f t="shared" si="445"/>
        <v>1822</v>
      </c>
      <c r="L3694" s="42" t="s">
        <v>104</v>
      </c>
      <c r="M3694" s="42"/>
      <c r="N3694" s="34" t="s">
        <v>348</v>
      </c>
      <c r="O3694" s="27"/>
      <c r="P3694" s="26"/>
    </row>
    <row r="3695" spans="1:16" s="31" customFormat="1" ht="15" hidden="1" customHeight="1" outlineLevel="2" x14ac:dyDescent="0.25">
      <c r="A3695" s="27"/>
      <c r="B3695" s="41" t="str">
        <f t="shared" si="440"/>
        <v>Breaker Utilization - Circuit 79</v>
      </c>
      <c r="C3695" s="42">
        <f t="shared" si="441"/>
        <v>79</v>
      </c>
      <c r="D3695" s="28">
        <f t="shared" si="442"/>
        <v>7478</v>
      </c>
      <c r="E3695" s="27"/>
      <c r="F3695" s="29">
        <v>-2</v>
      </c>
      <c r="G3695" s="30" t="s">
        <v>144</v>
      </c>
      <c r="H3695" s="43">
        <f t="shared" si="443"/>
        <v>13612</v>
      </c>
      <c r="I3695" s="45">
        <f t="shared" si="444"/>
        <v>13613</v>
      </c>
      <c r="J3695" s="71" t="s">
        <v>420</v>
      </c>
      <c r="K3695" s="70">
        <f t="shared" si="445"/>
        <v>1823</v>
      </c>
      <c r="L3695" s="42" t="s">
        <v>104</v>
      </c>
      <c r="M3695" s="42"/>
      <c r="N3695" s="34" t="s">
        <v>348</v>
      </c>
      <c r="O3695" s="27"/>
      <c r="P3695" s="26"/>
    </row>
    <row r="3696" spans="1:16" s="31" customFormat="1" ht="15" hidden="1" customHeight="1" outlineLevel="2" x14ac:dyDescent="0.25">
      <c r="A3696" s="27"/>
      <c r="B3696" s="41" t="str">
        <f t="shared" si="440"/>
        <v>Breaker Utilization - Circuit 80</v>
      </c>
      <c r="C3696" s="42">
        <f t="shared" si="441"/>
        <v>80</v>
      </c>
      <c r="D3696" s="28">
        <f t="shared" si="442"/>
        <v>7479</v>
      </c>
      <c r="E3696" s="27"/>
      <c r="F3696" s="29">
        <v>-2</v>
      </c>
      <c r="G3696" s="30" t="s">
        <v>144</v>
      </c>
      <c r="H3696" s="43">
        <f t="shared" si="443"/>
        <v>13614</v>
      </c>
      <c r="I3696" s="45">
        <f t="shared" si="444"/>
        <v>13615</v>
      </c>
      <c r="J3696" s="71" t="s">
        <v>420</v>
      </c>
      <c r="K3696" s="70">
        <f t="shared" si="445"/>
        <v>1824</v>
      </c>
      <c r="L3696" s="42" t="s">
        <v>104</v>
      </c>
      <c r="M3696" s="42"/>
      <c r="N3696" s="34" t="s">
        <v>348</v>
      </c>
      <c r="O3696" s="27"/>
      <c r="P3696" s="26"/>
    </row>
    <row r="3697" spans="1:16" s="31" customFormat="1" ht="15" hidden="1" customHeight="1" outlineLevel="2" x14ac:dyDescent="0.25">
      <c r="A3697" s="27"/>
      <c r="B3697" s="41" t="str">
        <f t="shared" si="440"/>
        <v>Breaker Utilization - Circuit 81</v>
      </c>
      <c r="C3697" s="42">
        <f t="shared" si="441"/>
        <v>81</v>
      </c>
      <c r="D3697" s="28">
        <f t="shared" si="442"/>
        <v>7480</v>
      </c>
      <c r="E3697" s="27"/>
      <c r="F3697" s="29">
        <v>-2</v>
      </c>
      <c r="G3697" s="30" t="s">
        <v>144</v>
      </c>
      <c r="H3697" s="43">
        <f t="shared" si="443"/>
        <v>13616</v>
      </c>
      <c r="I3697" s="45">
        <f t="shared" si="444"/>
        <v>13617</v>
      </c>
      <c r="J3697" s="71" t="s">
        <v>420</v>
      </c>
      <c r="K3697" s="70">
        <f t="shared" si="445"/>
        <v>1825</v>
      </c>
      <c r="L3697" s="42" t="s">
        <v>104</v>
      </c>
      <c r="M3697" s="42"/>
      <c r="N3697" s="34" t="s">
        <v>348</v>
      </c>
      <c r="O3697" s="27"/>
      <c r="P3697" s="26"/>
    </row>
    <row r="3698" spans="1:16" s="31" customFormat="1" ht="15" hidden="1" customHeight="1" outlineLevel="2" x14ac:dyDescent="0.25">
      <c r="A3698" s="27"/>
      <c r="B3698" s="41" t="str">
        <f t="shared" si="440"/>
        <v>Breaker Utilization - Circuit 82</v>
      </c>
      <c r="C3698" s="42">
        <f t="shared" si="441"/>
        <v>82</v>
      </c>
      <c r="D3698" s="28">
        <f t="shared" si="442"/>
        <v>7481</v>
      </c>
      <c r="E3698" s="27"/>
      <c r="F3698" s="29">
        <v>-2</v>
      </c>
      <c r="G3698" s="30" t="s">
        <v>144</v>
      </c>
      <c r="H3698" s="43">
        <f t="shared" si="443"/>
        <v>13618</v>
      </c>
      <c r="I3698" s="45">
        <f t="shared" si="444"/>
        <v>13619</v>
      </c>
      <c r="J3698" s="71" t="s">
        <v>420</v>
      </c>
      <c r="K3698" s="70">
        <f t="shared" si="445"/>
        <v>1826</v>
      </c>
      <c r="L3698" s="42" t="s">
        <v>104</v>
      </c>
      <c r="M3698" s="42"/>
      <c r="N3698" s="34" t="s">
        <v>348</v>
      </c>
      <c r="O3698" s="27"/>
      <c r="P3698" s="26"/>
    </row>
    <row r="3699" spans="1:16" s="31" customFormat="1" ht="15" hidden="1" customHeight="1" outlineLevel="2" x14ac:dyDescent="0.25">
      <c r="A3699" s="27"/>
      <c r="B3699" s="41" t="str">
        <f t="shared" si="440"/>
        <v>Breaker Utilization - Circuit 83</v>
      </c>
      <c r="C3699" s="42">
        <f t="shared" si="441"/>
        <v>83</v>
      </c>
      <c r="D3699" s="28">
        <f t="shared" si="442"/>
        <v>7482</v>
      </c>
      <c r="E3699" s="27"/>
      <c r="F3699" s="29">
        <v>-2</v>
      </c>
      <c r="G3699" s="30" t="s">
        <v>144</v>
      </c>
      <c r="H3699" s="43">
        <f t="shared" si="443"/>
        <v>13620</v>
      </c>
      <c r="I3699" s="45">
        <f t="shared" si="444"/>
        <v>13621</v>
      </c>
      <c r="J3699" s="71" t="s">
        <v>420</v>
      </c>
      <c r="K3699" s="70">
        <f t="shared" si="445"/>
        <v>1827</v>
      </c>
      <c r="L3699" s="42" t="s">
        <v>104</v>
      </c>
      <c r="M3699" s="42"/>
      <c r="N3699" s="34" t="s">
        <v>348</v>
      </c>
      <c r="O3699" s="27"/>
      <c r="P3699" s="26"/>
    </row>
    <row r="3700" spans="1:16" s="31" customFormat="1" ht="15" hidden="1" customHeight="1" outlineLevel="2" x14ac:dyDescent="0.25">
      <c r="A3700" s="27"/>
      <c r="B3700" s="41" t="str">
        <f t="shared" si="440"/>
        <v>Breaker Utilization - Circuit 84</v>
      </c>
      <c r="C3700" s="42">
        <f t="shared" si="441"/>
        <v>84</v>
      </c>
      <c r="D3700" s="28">
        <f t="shared" si="442"/>
        <v>7483</v>
      </c>
      <c r="E3700" s="27"/>
      <c r="F3700" s="29">
        <v>-2</v>
      </c>
      <c r="G3700" s="30" t="s">
        <v>144</v>
      </c>
      <c r="H3700" s="43">
        <f t="shared" si="443"/>
        <v>13622</v>
      </c>
      <c r="I3700" s="45">
        <f t="shared" si="444"/>
        <v>13623</v>
      </c>
      <c r="J3700" s="71" t="s">
        <v>420</v>
      </c>
      <c r="K3700" s="70">
        <f t="shared" si="445"/>
        <v>1828</v>
      </c>
      <c r="L3700" s="42" t="s">
        <v>104</v>
      </c>
      <c r="M3700" s="42"/>
      <c r="N3700" s="34" t="s">
        <v>348</v>
      </c>
      <c r="O3700" s="27"/>
      <c r="P3700" s="26"/>
    </row>
    <row r="3701" spans="1:16" s="31" customFormat="1" ht="15" hidden="1" customHeight="1" outlineLevel="2" x14ac:dyDescent="0.25">
      <c r="A3701" s="27"/>
      <c r="B3701" s="41" t="str">
        <f t="shared" si="440"/>
        <v>Breaker Utilization - Circuit 85</v>
      </c>
      <c r="C3701" s="42">
        <f t="shared" si="441"/>
        <v>85</v>
      </c>
      <c r="D3701" s="28">
        <f t="shared" si="442"/>
        <v>7484</v>
      </c>
      <c r="E3701" s="27"/>
      <c r="F3701" s="29">
        <v>-2</v>
      </c>
      <c r="G3701" s="30" t="s">
        <v>144</v>
      </c>
      <c r="H3701" s="43">
        <f t="shared" si="443"/>
        <v>13624</v>
      </c>
      <c r="I3701" s="45">
        <f t="shared" si="444"/>
        <v>13625</v>
      </c>
      <c r="J3701" s="71" t="s">
        <v>420</v>
      </c>
      <c r="K3701" s="70">
        <f t="shared" si="445"/>
        <v>1829</v>
      </c>
      <c r="L3701" s="42" t="s">
        <v>104</v>
      </c>
      <c r="M3701" s="42"/>
      <c r="N3701" s="34" t="s">
        <v>348</v>
      </c>
      <c r="O3701" s="27"/>
      <c r="P3701" s="26"/>
    </row>
    <row r="3702" spans="1:16" s="31" customFormat="1" ht="15" hidden="1" customHeight="1" outlineLevel="2" x14ac:dyDescent="0.25">
      <c r="A3702" s="27"/>
      <c r="B3702" s="41" t="str">
        <f t="shared" si="440"/>
        <v>Breaker Utilization - Circuit 86</v>
      </c>
      <c r="C3702" s="42">
        <f t="shared" si="441"/>
        <v>86</v>
      </c>
      <c r="D3702" s="28">
        <f t="shared" si="442"/>
        <v>7485</v>
      </c>
      <c r="E3702" s="27"/>
      <c r="F3702" s="29">
        <v>-2</v>
      </c>
      <c r="G3702" s="30" t="s">
        <v>144</v>
      </c>
      <c r="H3702" s="43">
        <f t="shared" si="443"/>
        <v>13626</v>
      </c>
      <c r="I3702" s="45">
        <f t="shared" si="444"/>
        <v>13627</v>
      </c>
      <c r="J3702" s="71" t="s">
        <v>420</v>
      </c>
      <c r="K3702" s="70">
        <f t="shared" si="445"/>
        <v>1830</v>
      </c>
      <c r="L3702" s="42" t="s">
        <v>104</v>
      </c>
      <c r="M3702" s="42"/>
      <c r="N3702" s="34" t="s">
        <v>348</v>
      </c>
      <c r="O3702" s="27"/>
      <c r="P3702" s="26"/>
    </row>
    <row r="3703" spans="1:16" s="31" customFormat="1" ht="15" hidden="1" customHeight="1" outlineLevel="2" x14ac:dyDescent="0.25">
      <c r="A3703" s="27"/>
      <c r="B3703" s="41" t="str">
        <f t="shared" si="440"/>
        <v>Breaker Utilization - Circuit 87</v>
      </c>
      <c r="C3703" s="42">
        <f t="shared" si="441"/>
        <v>87</v>
      </c>
      <c r="D3703" s="28">
        <f t="shared" si="442"/>
        <v>7486</v>
      </c>
      <c r="E3703" s="27"/>
      <c r="F3703" s="29">
        <v>-2</v>
      </c>
      <c r="G3703" s="30" t="s">
        <v>144</v>
      </c>
      <c r="H3703" s="43">
        <f t="shared" si="443"/>
        <v>13628</v>
      </c>
      <c r="I3703" s="45">
        <f t="shared" si="444"/>
        <v>13629</v>
      </c>
      <c r="J3703" s="71" t="s">
        <v>420</v>
      </c>
      <c r="K3703" s="70">
        <f t="shared" si="445"/>
        <v>1831</v>
      </c>
      <c r="L3703" s="42" t="s">
        <v>104</v>
      </c>
      <c r="M3703" s="42"/>
      <c r="N3703" s="34" t="s">
        <v>348</v>
      </c>
      <c r="O3703" s="27"/>
      <c r="P3703" s="26"/>
    </row>
    <row r="3704" spans="1:16" s="31" customFormat="1" ht="15.75" hidden="1" customHeight="1" outlineLevel="2" x14ac:dyDescent="0.25">
      <c r="A3704" s="25"/>
      <c r="B3704" s="41" t="str">
        <f t="shared" si="440"/>
        <v>Breaker Utilization - Circuit 88</v>
      </c>
      <c r="C3704" s="42">
        <f t="shared" si="441"/>
        <v>88</v>
      </c>
      <c r="D3704" s="28">
        <f t="shared" si="442"/>
        <v>7487</v>
      </c>
      <c r="E3704" s="27"/>
      <c r="F3704" s="29">
        <v>-2</v>
      </c>
      <c r="G3704" s="30" t="s">
        <v>144</v>
      </c>
      <c r="H3704" s="43">
        <f t="shared" si="443"/>
        <v>13630</v>
      </c>
      <c r="I3704" s="45">
        <f t="shared" si="444"/>
        <v>13631</v>
      </c>
      <c r="J3704" s="71" t="s">
        <v>420</v>
      </c>
      <c r="K3704" s="70">
        <f t="shared" si="445"/>
        <v>1832</v>
      </c>
      <c r="L3704" s="42" t="s">
        <v>104</v>
      </c>
      <c r="M3704" s="42"/>
      <c r="N3704" s="34" t="s">
        <v>348</v>
      </c>
      <c r="O3704" s="27"/>
      <c r="P3704" s="26"/>
    </row>
    <row r="3705" spans="1:16" s="31" customFormat="1" ht="15.75" hidden="1" customHeight="1" outlineLevel="2" x14ac:dyDescent="0.25">
      <c r="A3705" s="25"/>
      <c r="B3705" s="41" t="str">
        <f t="shared" si="440"/>
        <v>Breaker Utilization - Circuit 89</v>
      </c>
      <c r="C3705" s="42">
        <f t="shared" si="441"/>
        <v>89</v>
      </c>
      <c r="D3705" s="28">
        <f t="shared" si="442"/>
        <v>7488</v>
      </c>
      <c r="E3705" s="27"/>
      <c r="F3705" s="29">
        <v>-2</v>
      </c>
      <c r="G3705" s="30" t="s">
        <v>144</v>
      </c>
      <c r="H3705" s="43">
        <f t="shared" si="443"/>
        <v>13632</v>
      </c>
      <c r="I3705" s="45">
        <f t="shared" si="444"/>
        <v>13633</v>
      </c>
      <c r="J3705" s="71" t="s">
        <v>420</v>
      </c>
      <c r="K3705" s="70">
        <f t="shared" si="445"/>
        <v>1833</v>
      </c>
      <c r="L3705" s="42" t="s">
        <v>104</v>
      </c>
      <c r="M3705" s="42"/>
      <c r="N3705" s="34" t="s">
        <v>348</v>
      </c>
      <c r="O3705" s="27"/>
      <c r="P3705" s="26"/>
    </row>
    <row r="3706" spans="1:16" s="31" customFormat="1" ht="15.75" hidden="1" customHeight="1" outlineLevel="2" x14ac:dyDescent="0.25">
      <c r="A3706" s="25"/>
      <c r="B3706" s="41" t="str">
        <f t="shared" si="440"/>
        <v>Breaker Utilization - Circuit 90</v>
      </c>
      <c r="C3706" s="42">
        <f t="shared" si="441"/>
        <v>90</v>
      </c>
      <c r="D3706" s="28">
        <f t="shared" si="442"/>
        <v>7489</v>
      </c>
      <c r="E3706" s="27"/>
      <c r="F3706" s="29">
        <v>-2</v>
      </c>
      <c r="G3706" s="30" t="s">
        <v>144</v>
      </c>
      <c r="H3706" s="43">
        <f t="shared" si="443"/>
        <v>13634</v>
      </c>
      <c r="I3706" s="45">
        <f t="shared" si="444"/>
        <v>13635</v>
      </c>
      <c r="J3706" s="71" t="s">
        <v>420</v>
      </c>
      <c r="K3706" s="70">
        <f t="shared" si="445"/>
        <v>1834</v>
      </c>
      <c r="L3706" s="42" t="s">
        <v>104</v>
      </c>
      <c r="M3706" s="42"/>
      <c r="N3706" s="34" t="s">
        <v>348</v>
      </c>
      <c r="O3706" s="27"/>
      <c r="P3706" s="26"/>
    </row>
    <row r="3707" spans="1:16" s="31" customFormat="1" ht="15.75" hidden="1" customHeight="1" outlineLevel="2" x14ac:dyDescent="0.25">
      <c r="A3707" s="25"/>
      <c r="B3707" s="41" t="str">
        <f t="shared" si="440"/>
        <v>Breaker Utilization - Circuit 91</v>
      </c>
      <c r="C3707" s="42">
        <f t="shared" si="441"/>
        <v>91</v>
      </c>
      <c r="D3707" s="28">
        <f t="shared" si="442"/>
        <v>7490</v>
      </c>
      <c r="E3707" s="27"/>
      <c r="F3707" s="29">
        <v>-2</v>
      </c>
      <c r="G3707" s="30" t="s">
        <v>144</v>
      </c>
      <c r="H3707" s="43">
        <f t="shared" si="443"/>
        <v>13636</v>
      </c>
      <c r="I3707" s="45">
        <f t="shared" si="444"/>
        <v>13637</v>
      </c>
      <c r="J3707" s="71" t="s">
        <v>420</v>
      </c>
      <c r="K3707" s="70">
        <f t="shared" si="445"/>
        <v>1835</v>
      </c>
      <c r="L3707" s="42" t="s">
        <v>104</v>
      </c>
      <c r="M3707" s="42"/>
      <c r="N3707" s="34" t="s">
        <v>348</v>
      </c>
      <c r="O3707" s="27"/>
      <c r="P3707" s="26"/>
    </row>
    <row r="3708" spans="1:16" s="31" customFormat="1" ht="15.75" hidden="1" customHeight="1" outlineLevel="2" x14ac:dyDescent="0.25">
      <c r="A3708" s="25"/>
      <c r="B3708" s="41" t="str">
        <f t="shared" si="440"/>
        <v>Breaker Utilization - Circuit 92</v>
      </c>
      <c r="C3708" s="42">
        <f t="shared" si="441"/>
        <v>92</v>
      </c>
      <c r="D3708" s="28">
        <f t="shared" si="442"/>
        <v>7491</v>
      </c>
      <c r="E3708" s="27"/>
      <c r="F3708" s="29">
        <v>-2</v>
      </c>
      <c r="G3708" s="30" t="s">
        <v>144</v>
      </c>
      <c r="H3708" s="43">
        <f t="shared" si="443"/>
        <v>13638</v>
      </c>
      <c r="I3708" s="45">
        <f t="shared" si="444"/>
        <v>13639</v>
      </c>
      <c r="J3708" s="71" t="s">
        <v>420</v>
      </c>
      <c r="K3708" s="70">
        <f t="shared" si="445"/>
        <v>1836</v>
      </c>
      <c r="L3708" s="42" t="s">
        <v>104</v>
      </c>
      <c r="M3708" s="42"/>
      <c r="N3708" s="34" t="s">
        <v>348</v>
      </c>
      <c r="O3708" s="27"/>
      <c r="P3708" s="26"/>
    </row>
    <row r="3709" spans="1:16" s="31" customFormat="1" ht="15.75" hidden="1" customHeight="1" outlineLevel="2" x14ac:dyDescent="0.25">
      <c r="A3709" s="25"/>
      <c r="B3709" s="41" t="str">
        <f t="shared" si="440"/>
        <v>Breaker Utilization - Circuit 93</v>
      </c>
      <c r="C3709" s="42">
        <f t="shared" si="441"/>
        <v>93</v>
      </c>
      <c r="D3709" s="28">
        <f t="shared" si="442"/>
        <v>7492</v>
      </c>
      <c r="E3709" s="27"/>
      <c r="F3709" s="29">
        <v>-2</v>
      </c>
      <c r="G3709" s="30" t="s">
        <v>144</v>
      </c>
      <c r="H3709" s="43">
        <f t="shared" si="443"/>
        <v>13640</v>
      </c>
      <c r="I3709" s="45">
        <f t="shared" si="444"/>
        <v>13641</v>
      </c>
      <c r="J3709" s="71" t="s">
        <v>420</v>
      </c>
      <c r="K3709" s="70">
        <f t="shared" si="445"/>
        <v>1837</v>
      </c>
      <c r="L3709" s="42" t="s">
        <v>104</v>
      </c>
      <c r="M3709" s="42"/>
      <c r="N3709" s="34" t="s">
        <v>348</v>
      </c>
      <c r="O3709" s="27"/>
      <c r="P3709" s="26"/>
    </row>
    <row r="3710" spans="1:16" s="31" customFormat="1" ht="15.75" hidden="1" customHeight="1" outlineLevel="2" x14ac:dyDescent="0.25">
      <c r="A3710" s="25"/>
      <c r="B3710" s="41" t="str">
        <f t="shared" si="440"/>
        <v>Breaker Utilization - Circuit 94</v>
      </c>
      <c r="C3710" s="42">
        <f t="shared" si="441"/>
        <v>94</v>
      </c>
      <c r="D3710" s="28">
        <f t="shared" si="442"/>
        <v>7493</v>
      </c>
      <c r="E3710" s="27"/>
      <c r="F3710" s="29">
        <v>-2</v>
      </c>
      <c r="G3710" s="30" t="s">
        <v>144</v>
      </c>
      <c r="H3710" s="43">
        <f t="shared" si="443"/>
        <v>13642</v>
      </c>
      <c r="I3710" s="45">
        <f t="shared" si="444"/>
        <v>13643</v>
      </c>
      <c r="J3710" s="71" t="s">
        <v>420</v>
      </c>
      <c r="K3710" s="70">
        <f t="shared" si="445"/>
        <v>1838</v>
      </c>
      <c r="L3710" s="42" t="s">
        <v>104</v>
      </c>
      <c r="M3710" s="42"/>
      <c r="N3710" s="34" t="s">
        <v>348</v>
      </c>
      <c r="O3710" s="27"/>
      <c r="P3710" s="26"/>
    </row>
    <row r="3711" spans="1:16" s="31" customFormat="1" ht="15.75" hidden="1" customHeight="1" outlineLevel="2" x14ac:dyDescent="0.25">
      <c r="A3711" s="25"/>
      <c r="B3711" s="41" t="str">
        <f t="shared" si="440"/>
        <v>Breaker Utilization - Circuit 95</v>
      </c>
      <c r="C3711" s="42">
        <f t="shared" si="441"/>
        <v>95</v>
      </c>
      <c r="D3711" s="28">
        <f t="shared" si="442"/>
        <v>7494</v>
      </c>
      <c r="E3711" s="27"/>
      <c r="F3711" s="29">
        <v>-2</v>
      </c>
      <c r="G3711" s="30" t="s">
        <v>144</v>
      </c>
      <c r="H3711" s="43">
        <f t="shared" si="443"/>
        <v>13644</v>
      </c>
      <c r="I3711" s="45">
        <f t="shared" si="444"/>
        <v>13645</v>
      </c>
      <c r="J3711" s="71" t="s">
        <v>420</v>
      </c>
      <c r="K3711" s="70">
        <f t="shared" si="445"/>
        <v>1839</v>
      </c>
      <c r="L3711" s="42" t="s">
        <v>104</v>
      </c>
      <c r="M3711" s="42"/>
      <c r="N3711" s="34" t="s">
        <v>348</v>
      </c>
      <c r="O3711" s="27"/>
      <c r="P3711" s="26"/>
    </row>
    <row r="3712" spans="1:16" s="31" customFormat="1" ht="15.75" hidden="1" customHeight="1" outlineLevel="2" x14ac:dyDescent="0.25">
      <c r="A3712" s="25"/>
      <c r="B3712" s="41" t="str">
        <f t="shared" si="440"/>
        <v>Breaker Utilization - Circuit 96</v>
      </c>
      <c r="C3712" s="42">
        <f t="shared" si="441"/>
        <v>96</v>
      </c>
      <c r="D3712" s="28">
        <f t="shared" si="442"/>
        <v>7495</v>
      </c>
      <c r="E3712" s="27"/>
      <c r="F3712" s="29">
        <v>-2</v>
      </c>
      <c r="G3712" s="30" t="s">
        <v>144</v>
      </c>
      <c r="H3712" s="43">
        <f t="shared" si="443"/>
        <v>13646</v>
      </c>
      <c r="I3712" s="45">
        <f t="shared" si="444"/>
        <v>13647</v>
      </c>
      <c r="J3712" s="71" t="s">
        <v>420</v>
      </c>
      <c r="K3712" s="70">
        <f t="shared" si="445"/>
        <v>1840</v>
      </c>
      <c r="L3712" s="42" t="s">
        <v>104</v>
      </c>
      <c r="M3712" s="42"/>
      <c r="N3712" s="34" t="s">
        <v>348</v>
      </c>
      <c r="O3712" s="27"/>
      <c r="P3712" s="26"/>
    </row>
    <row r="3713" spans="1:16" outlineLevel="1" collapsed="1" x14ac:dyDescent="0.25">
      <c r="D3713" s="28"/>
      <c r="E3713" s="27"/>
      <c r="F3713" s="29"/>
    </row>
    <row r="3714" spans="1:16" ht="15" x14ac:dyDescent="0.25">
      <c r="A3714" s="34"/>
      <c r="D3714" s="28"/>
      <c r="E3714" s="27"/>
      <c r="F3714" s="29"/>
    </row>
    <row r="3715" spans="1:16" x14ac:dyDescent="0.25">
      <c r="A3715" s="6" t="s">
        <v>901</v>
      </c>
      <c r="B3715" s="187" t="str">
        <f>CONCATENATE("Custom Meter #",C3715)</f>
        <v>Custom Meter #1</v>
      </c>
      <c r="C3715" s="8">
        <v>1</v>
      </c>
      <c r="D3715" s="93">
        <v>15000</v>
      </c>
      <c r="E3715" s="92">
        <v>15499</v>
      </c>
      <c r="F3715" s="188"/>
      <c r="G3715" s="11"/>
      <c r="H3715" s="9"/>
      <c r="I3715" s="11"/>
      <c r="J3715" s="81"/>
      <c r="K3715" s="182"/>
      <c r="L3715" s="8"/>
      <c r="M3715" s="8"/>
      <c r="N3715" s="8"/>
      <c r="O3715" s="8"/>
      <c r="P3715" s="173" t="s">
        <v>904</v>
      </c>
    </row>
    <row r="3716" spans="1:16" x14ac:dyDescent="0.25">
      <c r="B3716" s="189"/>
      <c r="C3716" s="14"/>
      <c r="D3716" s="99"/>
      <c r="E3716" s="98"/>
      <c r="F3716" s="190"/>
      <c r="G3716" s="17"/>
      <c r="H3716" s="15"/>
      <c r="I3716" s="17"/>
      <c r="J3716" s="74"/>
      <c r="K3716" s="181"/>
      <c r="L3716" s="14"/>
      <c r="M3716" s="14"/>
      <c r="N3716" s="14"/>
      <c r="O3716" s="14"/>
      <c r="P3716" s="174" t="s">
        <v>902</v>
      </c>
    </row>
    <row r="3717" spans="1:16" ht="15" outlineLevel="1" x14ac:dyDescent="0.25">
      <c r="A3717" s="62" t="s">
        <v>922</v>
      </c>
      <c r="D3717" s="28"/>
      <c r="E3717" s="27"/>
      <c r="F3717" s="29"/>
      <c r="J3717" s="82"/>
      <c r="K3717" s="180"/>
    </row>
    <row r="3718" spans="1:16" ht="15.75" customHeight="1" outlineLevel="2" x14ac:dyDescent="0.25">
      <c r="B3718" s="33" t="s">
        <v>383</v>
      </c>
      <c r="D3718" s="43">
        <f>D3715</f>
        <v>15000</v>
      </c>
      <c r="E3718" s="27"/>
      <c r="F3718" s="29"/>
      <c r="J3718" s="82" t="s">
        <v>419</v>
      </c>
      <c r="K3718" s="180">
        <v>1</v>
      </c>
      <c r="P3718" s="33" t="s">
        <v>903</v>
      </c>
    </row>
    <row r="3719" spans="1:16" ht="15.75" customHeight="1" outlineLevel="2" x14ac:dyDescent="0.25">
      <c r="B3719" s="18" t="s">
        <v>384</v>
      </c>
      <c r="C3719" s="8"/>
      <c r="D3719" s="93">
        <f>D3718+1</f>
        <v>15001</v>
      </c>
      <c r="E3719" s="92">
        <f>D3723</f>
        <v>15003</v>
      </c>
      <c r="F3719" s="188"/>
      <c r="G3719" s="11"/>
      <c r="H3719" s="9"/>
      <c r="I3719" s="11"/>
      <c r="J3719" s="81" t="s">
        <v>419</v>
      </c>
      <c r="K3719" s="191" t="s">
        <v>681</v>
      </c>
      <c r="L3719" s="8" t="s">
        <v>104</v>
      </c>
      <c r="M3719" s="8" t="s">
        <v>51</v>
      </c>
      <c r="N3719" s="8"/>
      <c r="O3719" s="8"/>
      <c r="P3719" s="173" t="s">
        <v>908</v>
      </c>
    </row>
    <row r="3720" spans="1:16" ht="15.75" customHeight="1" outlineLevel="2" x14ac:dyDescent="0.25">
      <c r="B3720" s="24"/>
      <c r="C3720" s="14"/>
      <c r="D3720" s="99"/>
      <c r="E3720" s="98"/>
      <c r="F3720" s="190"/>
      <c r="G3720" s="17"/>
      <c r="H3720" s="15"/>
      <c r="I3720" s="17"/>
      <c r="J3720" s="74"/>
      <c r="K3720" s="192"/>
      <c r="L3720" s="14"/>
      <c r="M3720" s="14"/>
      <c r="N3720" s="14"/>
      <c r="O3720" s="14"/>
      <c r="P3720" s="174" t="s">
        <v>905</v>
      </c>
    </row>
    <row r="3721" spans="1:16" ht="15.75" customHeight="1" outlineLevel="3" x14ac:dyDescent="0.25">
      <c r="B3721" s="33" t="s">
        <v>894</v>
      </c>
      <c r="D3721" s="21">
        <f>D3719</f>
        <v>15001</v>
      </c>
      <c r="J3721" s="82" t="s">
        <v>419</v>
      </c>
      <c r="K3721" s="180">
        <v>2</v>
      </c>
      <c r="L3721" s="34" t="s">
        <v>104</v>
      </c>
      <c r="M3721" s="34" t="s">
        <v>51</v>
      </c>
      <c r="P3721" s="33" t="s">
        <v>909</v>
      </c>
    </row>
    <row r="3722" spans="1:16" ht="15.75" customHeight="1" outlineLevel="3" x14ac:dyDescent="0.25">
      <c r="B3722" s="33" t="s">
        <v>895</v>
      </c>
      <c r="D3722" s="21">
        <f>D3721+1</f>
        <v>15002</v>
      </c>
      <c r="J3722" s="82" t="s">
        <v>419</v>
      </c>
      <c r="K3722" s="180">
        <v>3</v>
      </c>
      <c r="L3722" s="34" t="s">
        <v>104</v>
      </c>
      <c r="M3722" s="34" t="s">
        <v>51</v>
      </c>
      <c r="P3722" s="33" t="s">
        <v>910</v>
      </c>
    </row>
    <row r="3723" spans="1:16" ht="15.75" customHeight="1" outlineLevel="3" x14ac:dyDescent="0.25">
      <c r="B3723" s="33" t="s">
        <v>896</v>
      </c>
      <c r="D3723" s="21">
        <f>D3722+1</f>
        <v>15003</v>
      </c>
      <c r="J3723" s="82" t="s">
        <v>419</v>
      </c>
      <c r="K3723" s="180">
        <v>4</v>
      </c>
      <c r="L3723" s="34" t="s">
        <v>104</v>
      </c>
      <c r="M3723" s="34" t="s">
        <v>51</v>
      </c>
      <c r="P3723" s="33" t="s">
        <v>911</v>
      </c>
    </row>
    <row r="3724" spans="1:16" s="31" customFormat="1" ht="15.75" customHeight="1" outlineLevel="2" x14ac:dyDescent="0.25">
      <c r="A3724" s="25"/>
      <c r="B3724" s="26"/>
      <c r="C3724" s="27"/>
      <c r="D3724" s="28"/>
      <c r="E3724" s="27"/>
      <c r="F3724" s="29"/>
      <c r="G3724" s="30"/>
      <c r="H3724" s="28"/>
      <c r="I3724" s="30"/>
      <c r="J3724" s="82"/>
      <c r="K3724" s="180"/>
      <c r="L3724" s="27"/>
      <c r="M3724" s="27"/>
      <c r="N3724" s="27"/>
      <c r="O3724" s="27"/>
      <c r="P3724" s="26"/>
    </row>
    <row r="3725" spans="1:16" s="46" customFormat="1" ht="15.75" customHeight="1" outlineLevel="2" x14ac:dyDescent="0.25">
      <c r="A3725" s="40"/>
      <c r="B3725" s="7" t="s">
        <v>2</v>
      </c>
      <c r="C3725" s="92"/>
      <c r="D3725" s="93">
        <f>D3723+1</f>
        <v>15004</v>
      </c>
      <c r="E3725" s="92">
        <f>D3729</f>
        <v>15006</v>
      </c>
      <c r="F3725" s="94"/>
      <c r="G3725" s="95"/>
      <c r="H3725" s="93"/>
      <c r="I3725" s="95"/>
      <c r="J3725" s="81" t="s">
        <v>419</v>
      </c>
      <c r="K3725" s="191" t="s">
        <v>682</v>
      </c>
      <c r="L3725" s="8" t="s">
        <v>104</v>
      </c>
      <c r="M3725" s="8" t="s">
        <v>51</v>
      </c>
      <c r="N3725" s="8" t="s">
        <v>349</v>
      </c>
      <c r="O3725" s="92"/>
      <c r="P3725" s="193" t="s">
        <v>907</v>
      </c>
    </row>
    <row r="3726" spans="1:16" s="46" customFormat="1" ht="15.75" customHeight="1" outlineLevel="2" x14ac:dyDescent="0.25">
      <c r="A3726" s="40"/>
      <c r="B3726" s="13"/>
      <c r="C3726" s="98"/>
      <c r="D3726" s="99"/>
      <c r="E3726" s="98"/>
      <c r="F3726" s="100"/>
      <c r="G3726" s="101"/>
      <c r="H3726" s="99"/>
      <c r="I3726" s="101"/>
      <c r="J3726" s="74"/>
      <c r="K3726" s="192"/>
      <c r="L3726" s="14"/>
      <c r="M3726" s="14"/>
      <c r="N3726" s="14"/>
      <c r="O3726" s="98"/>
      <c r="P3726" s="174" t="s">
        <v>906</v>
      </c>
    </row>
    <row r="3727" spans="1:16" s="46" customFormat="1" ht="15.75" customHeight="1" outlineLevel="3" x14ac:dyDescent="0.25">
      <c r="A3727" s="40"/>
      <c r="B3727" s="41" t="s">
        <v>388</v>
      </c>
      <c r="C3727" s="42"/>
      <c r="D3727" s="43">
        <f>D3725</f>
        <v>15004</v>
      </c>
      <c r="E3727" s="42"/>
      <c r="F3727" s="44"/>
      <c r="G3727" s="45"/>
      <c r="H3727" s="43"/>
      <c r="I3727" s="45"/>
      <c r="J3727" s="82" t="s">
        <v>419</v>
      </c>
      <c r="K3727" s="180">
        <v>5</v>
      </c>
      <c r="L3727" s="34" t="s">
        <v>104</v>
      </c>
      <c r="M3727" s="34" t="s">
        <v>51</v>
      </c>
      <c r="N3727" s="34" t="s">
        <v>349</v>
      </c>
      <c r="O3727" s="42"/>
      <c r="P3727" s="41"/>
    </row>
    <row r="3728" spans="1:16" s="46" customFormat="1" ht="15.75" customHeight="1" outlineLevel="3" x14ac:dyDescent="0.25">
      <c r="A3728" s="40"/>
      <c r="B3728" s="41" t="s">
        <v>389</v>
      </c>
      <c r="C3728" s="42"/>
      <c r="D3728" s="43">
        <f>D3727+1</f>
        <v>15005</v>
      </c>
      <c r="E3728" s="42"/>
      <c r="F3728" s="44"/>
      <c r="G3728" s="45"/>
      <c r="H3728" s="43"/>
      <c r="I3728" s="45"/>
      <c r="J3728" s="82" t="s">
        <v>419</v>
      </c>
      <c r="K3728" s="180">
        <v>6</v>
      </c>
      <c r="L3728" s="34" t="s">
        <v>104</v>
      </c>
      <c r="M3728" s="34" t="s">
        <v>51</v>
      </c>
      <c r="N3728" s="34" t="s">
        <v>349</v>
      </c>
      <c r="O3728" s="42"/>
      <c r="P3728" s="41"/>
    </row>
    <row r="3729" spans="1:16" s="46" customFormat="1" ht="15.75" customHeight="1" outlineLevel="3" x14ac:dyDescent="0.25">
      <c r="A3729" s="40"/>
      <c r="B3729" s="41" t="s">
        <v>390</v>
      </c>
      <c r="C3729" s="42"/>
      <c r="D3729" s="43">
        <f>D3728+1</f>
        <v>15006</v>
      </c>
      <c r="E3729" s="42"/>
      <c r="F3729" s="44"/>
      <c r="G3729" s="45"/>
      <c r="H3729" s="43"/>
      <c r="I3729" s="45"/>
      <c r="J3729" s="82" t="s">
        <v>419</v>
      </c>
      <c r="K3729" s="180">
        <v>7</v>
      </c>
      <c r="L3729" s="34" t="s">
        <v>104</v>
      </c>
      <c r="M3729" s="34" t="s">
        <v>51</v>
      </c>
      <c r="N3729" s="34" t="s">
        <v>349</v>
      </c>
      <c r="O3729" s="42"/>
      <c r="P3729" s="41"/>
    </row>
    <row r="3730" spans="1:16" s="46" customFormat="1" ht="15.75" customHeight="1" outlineLevel="2" x14ac:dyDescent="0.25">
      <c r="A3730" s="40"/>
      <c r="B3730" s="41"/>
      <c r="C3730" s="42"/>
      <c r="D3730" s="43"/>
      <c r="E3730" s="42"/>
      <c r="F3730" s="44"/>
      <c r="G3730" s="45"/>
      <c r="H3730" s="43"/>
      <c r="I3730" s="45"/>
      <c r="J3730" s="82"/>
      <c r="K3730" s="180"/>
      <c r="L3730" s="43"/>
      <c r="M3730" s="42"/>
      <c r="N3730" s="42"/>
      <c r="O3730" s="42"/>
      <c r="P3730" s="41"/>
    </row>
    <row r="3731" spans="1:16" s="46" customFormat="1" ht="15.75" customHeight="1" outlineLevel="2" x14ac:dyDescent="0.25">
      <c r="A3731" s="194"/>
      <c r="B3731" s="119" t="s">
        <v>3</v>
      </c>
      <c r="C3731" s="45"/>
      <c r="D3731" s="43">
        <f>D3729+1</f>
        <v>15007</v>
      </c>
      <c r="E3731" s="195">
        <f>D3734</f>
        <v>15009</v>
      </c>
      <c r="F3731" s="44"/>
      <c r="G3731" s="196"/>
      <c r="H3731" s="43"/>
      <c r="I3731" s="45"/>
      <c r="J3731" s="82" t="s">
        <v>419</v>
      </c>
      <c r="K3731" s="87" t="s">
        <v>683</v>
      </c>
      <c r="L3731" s="197" t="s">
        <v>365</v>
      </c>
      <c r="M3731" s="20" t="s">
        <v>51</v>
      </c>
      <c r="N3731" s="20" t="s">
        <v>349</v>
      </c>
      <c r="O3731" s="97" t="s">
        <v>105</v>
      </c>
      <c r="P3731" s="121" t="s">
        <v>939</v>
      </c>
    </row>
    <row r="3732" spans="1:16" s="46" customFormat="1" ht="15.75" customHeight="1" outlineLevel="3" x14ac:dyDescent="0.25">
      <c r="A3732" s="40"/>
      <c r="B3732" s="41" t="s">
        <v>391</v>
      </c>
      <c r="C3732" s="45"/>
      <c r="D3732" s="43">
        <f>D3731</f>
        <v>15007</v>
      </c>
      <c r="E3732" s="195"/>
      <c r="F3732" s="44"/>
      <c r="G3732" s="196"/>
      <c r="H3732" s="43"/>
      <c r="I3732" s="45"/>
      <c r="J3732" s="82" t="s">
        <v>419</v>
      </c>
      <c r="K3732" s="180">
        <v>8</v>
      </c>
      <c r="L3732" s="198" t="s">
        <v>365</v>
      </c>
      <c r="M3732" s="34" t="s">
        <v>51</v>
      </c>
      <c r="N3732" s="34" t="s">
        <v>349</v>
      </c>
      <c r="O3732" s="42" t="s">
        <v>105</v>
      </c>
      <c r="P3732" s="41"/>
    </row>
    <row r="3733" spans="1:16" s="46" customFormat="1" ht="15.75" customHeight="1" outlineLevel="3" x14ac:dyDescent="0.25">
      <c r="A3733" s="40"/>
      <c r="B3733" s="41" t="s">
        <v>392</v>
      </c>
      <c r="C3733" s="42"/>
      <c r="D3733" s="43">
        <f>D3732+1</f>
        <v>15008</v>
      </c>
      <c r="E3733" s="42"/>
      <c r="F3733" s="44"/>
      <c r="G3733" s="45"/>
      <c r="H3733" s="43"/>
      <c r="I3733" s="45"/>
      <c r="J3733" s="82" t="s">
        <v>419</v>
      </c>
      <c r="K3733" s="180">
        <v>9</v>
      </c>
      <c r="L3733" s="199" t="s">
        <v>365</v>
      </c>
      <c r="M3733" s="34" t="s">
        <v>51</v>
      </c>
      <c r="N3733" s="34" t="s">
        <v>349</v>
      </c>
      <c r="O3733" s="42" t="s">
        <v>105</v>
      </c>
      <c r="P3733" s="41"/>
    </row>
    <row r="3734" spans="1:16" s="46" customFormat="1" ht="15.75" customHeight="1" outlineLevel="3" x14ac:dyDescent="0.25">
      <c r="A3734" s="40"/>
      <c r="B3734" s="41" t="s">
        <v>393</v>
      </c>
      <c r="C3734" s="42"/>
      <c r="D3734" s="43">
        <f>D3733+1</f>
        <v>15009</v>
      </c>
      <c r="E3734" s="42"/>
      <c r="F3734" s="44"/>
      <c r="G3734" s="45"/>
      <c r="H3734" s="43"/>
      <c r="I3734" s="45"/>
      <c r="J3734" s="82" t="s">
        <v>419</v>
      </c>
      <c r="K3734" s="180">
        <v>10</v>
      </c>
      <c r="L3734" s="199" t="s">
        <v>365</v>
      </c>
      <c r="M3734" s="34" t="s">
        <v>51</v>
      </c>
      <c r="N3734" s="34" t="s">
        <v>349</v>
      </c>
      <c r="O3734" s="42" t="s">
        <v>105</v>
      </c>
      <c r="P3734" s="41"/>
    </row>
    <row r="3735" spans="1:16" s="46" customFormat="1" ht="15.75" customHeight="1" outlineLevel="2" x14ac:dyDescent="0.25">
      <c r="A3735" s="40"/>
      <c r="B3735" s="41"/>
      <c r="C3735" s="42"/>
      <c r="D3735" s="43"/>
      <c r="E3735" s="42"/>
      <c r="F3735" s="44"/>
      <c r="G3735" s="45"/>
      <c r="H3735" s="43"/>
      <c r="I3735" s="45"/>
      <c r="J3735" s="82"/>
      <c r="K3735" s="180"/>
      <c r="L3735" s="42"/>
      <c r="M3735" s="42"/>
      <c r="N3735" s="42"/>
      <c r="O3735" s="42"/>
      <c r="P3735" s="41"/>
    </row>
    <row r="3736" spans="1:16" s="46" customFormat="1" ht="15.75" customHeight="1" outlineLevel="2" x14ac:dyDescent="0.25">
      <c r="A3736" s="40"/>
      <c r="B3736" s="41" t="s">
        <v>4</v>
      </c>
      <c r="C3736" s="42"/>
      <c r="D3736" s="43">
        <f>D3734+1</f>
        <v>15010</v>
      </c>
      <c r="E3736" s="42">
        <f>D3739</f>
        <v>15012</v>
      </c>
      <c r="F3736" s="44"/>
      <c r="G3736" s="45"/>
      <c r="H3736" s="43"/>
      <c r="I3736" s="45"/>
      <c r="J3736" s="82" t="s">
        <v>419</v>
      </c>
      <c r="K3736" s="87" t="s">
        <v>684</v>
      </c>
      <c r="L3736" s="34" t="s">
        <v>104</v>
      </c>
      <c r="M3736" s="34" t="s">
        <v>51</v>
      </c>
      <c r="N3736" s="42"/>
      <c r="O3736" s="42"/>
      <c r="P3736" s="33" t="s">
        <v>900</v>
      </c>
    </row>
    <row r="3737" spans="1:16" s="46" customFormat="1" ht="15.75" customHeight="1" outlineLevel="3" x14ac:dyDescent="0.25">
      <c r="A3737" s="40"/>
      <c r="B3737" s="41" t="s">
        <v>394</v>
      </c>
      <c r="C3737" s="42"/>
      <c r="D3737" s="43">
        <f>D3736</f>
        <v>15010</v>
      </c>
      <c r="E3737" s="42"/>
      <c r="F3737" s="44"/>
      <c r="G3737" s="45"/>
      <c r="H3737" s="43"/>
      <c r="I3737" s="45"/>
      <c r="J3737" s="82" t="s">
        <v>419</v>
      </c>
      <c r="K3737" s="180">
        <v>11</v>
      </c>
      <c r="L3737" s="34" t="s">
        <v>104</v>
      </c>
      <c r="M3737" s="34" t="s">
        <v>51</v>
      </c>
      <c r="N3737" s="42"/>
      <c r="O3737" s="42"/>
      <c r="P3737" s="41" t="s">
        <v>914</v>
      </c>
    </row>
    <row r="3738" spans="1:16" s="46" customFormat="1" ht="15.75" customHeight="1" outlineLevel="3" x14ac:dyDescent="0.25">
      <c r="A3738" s="40"/>
      <c r="B3738" s="41" t="s">
        <v>395</v>
      </c>
      <c r="C3738" s="42"/>
      <c r="D3738" s="43">
        <f>D3737+1</f>
        <v>15011</v>
      </c>
      <c r="E3738" s="42"/>
      <c r="F3738" s="44"/>
      <c r="G3738" s="45"/>
      <c r="H3738" s="43"/>
      <c r="I3738" s="45"/>
      <c r="J3738" s="82" t="s">
        <v>419</v>
      </c>
      <c r="K3738" s="180">
        <v>12</v>
      </c>
      <c r="L3738" s="34" t="s">
        <v>104</v>
      </c>
      <c r="M3738" s="34" t="s">
        <v>51</v>
      </c>
      <c r="N3738" s="42"/>
      <c r="O3738" s="42"/>
      <c r="P3738" s="41" t="s">
        <v>915</v>
      </c>
    </row>
    <row r="3739" spans="1:16" s="46" customFormat="1" ht="15.75" customHeight="1" outlineLevel="3" x14ac:dyDescent="0.25">
      <c r="A3739" s="40"/>
      <c r="B3739" s="41" t="s">
        <v>396</v>
      </c>
      <c r="C3739" s="42"/>
      <c r="D3739" s="43">
        <f>D3738+1</f>
        <v>15012</v>
      </c>
      <c r="E3739" s="42"/>
      <c r="F3739" s="44"/>
      <c r="G3739" s="45"/>
      <c r="H3739" s="43"/>
      <c r="I3739" s="45"/>
      <c r="J3739" s="82" t="s">
        <v>419</v>
      </c>
      <c r="K3739" s="180">
        <v>13</v>
      </c>
      <c r="L3739" s="34" t="s">
        <v>104</v>
      </c>
      <c r="M3739" s="34" t="s">
        <v>51</v>
      </c>
      <c r="N3739" s="42"/>
      <c r="O3739" s="42"/>
      <c r="P3739" s="41" t="s">
        <v>916</v>
      </c>
    </row>
    <row r="3740" spans="1:16" s="31" customFormat="1" ht="15.75" customHeight="1" outlineLevel="2" x14ac:dyDescent="0.25">
      <c r="A3740" s="25"/>
      <c r="B3740" s="26"/>
      <c r="C3740" s="27"/>
      <c r="D3740" s="28"/>
      <c r="E3740" s="27"/>
      <c r="F3740" s="29"/>
      <c r="G3740" s="30"/>
      <c r="H3740" s="28"/>
      <c r="I3740" s="30"/>
      <c r="J3740" s="82"/>
      <c r="K3740" s="180"/>
      <c r="L3740" s="27"/>
      <c r="M3740" s="27"/>
      <c r="N3740" s="27"/>
      <c r="O3740" s="27"/>
      <c r="P3740" s="26"/>
    </row>
    <row r="3741" spans="1:16" s="46" customFormat="1" ht="15.75" customHeight="1" outlineLevel="2" x14ac:dyDescent="0.25">
      <c r="A3741" s="40"/>
      <c r="B3741" s="7" t="s">
        <v>918</v>
      </c>
      <c r="C3741" s="92"/>
      <c r="D3741" s="93">
        <f>E3736+1</f>
        <v>15013</v>
      </c>
      <c r="E3741" s="92"/>
      <c r="F3741" s="94"/>
      <c r="G3741" s="95"/>
      <c r="H3741" s="93"/>
      <c r="I3741" s="95"/>
      <c r="J3741" s="81"/>
      <c r="K3741" s="182"/>
      <c r="L3741" s="200" t="s">
        <v>365</v>
      </c>
      <c r="M3741" s="92" t="s">
        <v>51</v>
      </c>
      <c r="N3741" s="92"/>
      <c r="O3741" s="92"/>
      <c r="P3741" s="276" t="s">
        <v>937</v>
      </c>
    </row>
    <row r="3742" spans="1:16" s="46" customFormat="1" ht="15.75" customHeight="1" outlineLevel="2" x14ac:dyDescent="0.25">
      <c r="A3742" s="40"/>
      <c r="B3742" s="96"/>
      <c r="C3742" s="97"/>
      <c r="D3742" s="43"/>
      <c r="E3742" s="97"/>
      <c r="F3742" s="44"/>
      <c r="G3742" s="45"/>
      <c r="H3742" s="43"/>
      <c r="I3742" s="45"/>
      <c r="J3742" s="82"/>
      <c r="K3742" s="180"/>
      <c r="L3742" s="197"/>
      <c r="M3742" s="97"/>
      <c r="N3742" s="97"/>
      <c r="O3742" s="97"/>
      <c r="P3742" s="294"/>
    </row>
    <row r="3743" spans="1:16" s="46" customFormat="1" ht="15.75" customHeight="1" outlineLevel="2" x14ac:dyDescent="0.25">
      <c r="A3743" s="40"/>
      <c r="B3743" s="7" t="s">
        <v>938</v>
      </c>
      <c r="C3743" s="92"/>
      <c r="D3743" s="93">
        <v>15014</v>
      </c>
      <c r="E3743" s="92"/>
      <c r="F3743" s="94"/>
      <c r="G3743" s="95"/>
      <c r="H3743" s="93"/>
      <c r="I3743" s="95"/>
      <c r="J3743" s="81" t="s">
        <v>992</v>
      </c>
      <c r="K3743" s="206">
        <v>1</v>
      </c>
      <c r="L3743" s="200" t="s">
        <v>365</v>
      </c>
      <c r="M3743" s="92" t="s">
        <v>51</v>
      </c>
      <c r="N3743" s="92"/>
      <c r="O3743" s="92"/>
      <c r="P3743" s="276" t="s">
        <v>989</v>
      </c>
    </row>
    <row r="3744" spans="1:16" s="46" customFormat="1" ht="15.75" customHeight="1" outlineLevel="2" x14ac:dyDescent="0.25">
      <c r="A3744" s="40"/>
      <c r="B3744" s="96" t="s">
        <v>919</v>
      </c>
      <c r="C3744" s="97"/>
      <c r="D3744" s="43">
        <v>15015</v>
      </c>
      <c r="E3744" s="97"/>
      <c r="F3744" s="44"/>
      <c r="G3744" s="45"/>
      <c r="H3744" s="43"/>
      <c r="I3744" s="45"/>
      <c r="J3744" s="82" t="s">
        <v>992</v>
      </c>
      <c r="K3744" s="204">
        <v>2</v>
      </c>
      <c r="L3744" s="197" t="s">
        <v>365</v>
      </c>
      <c r="M3744" s="97" t="s">
        <v>51</v>
      </c>
      <c r="N3744" s="97"/>
      <c r="O3744" s="97"/>
      <c r="P3744" s="294"/>
    </row>
    <row r="3745" spans="1:16" s="46" customFormat="1" ht="15.75" customHeight="1" outlineLevel="2" x14ac:dyDescent="0.25">
      <c r="A3745" s="40"/>
      <c r="B3745" s="96" t="s">
        <v>920</v>
      </c>
      <c r="C3745" s="97"/>
      <c r="D3745" s="43">
        <v>15016</v>
      </c>
      <c r="E3745" s="97"/>
      <c r="F3745" s="44"/>
      <c r="G3745" s="45"/>
      <c r="H3745" s="43"/>
      <c r="I3745" s="45"/>
      <c r="J3745" s="82" t="s">
        <v>992</v>
      </c>
      <c r="K3745" s="204">
        <v>3</v>
      </c>
      <c r="L3745" s="197" t="s">
        <v>365</v>
      </c>
      <c r="M3745" s="97" t="s">
        <v>51</v>
      </c>
      <c r="N3745" s="97"/>
      <c r="O3745" s="97"/>
      <c r="P3745" s="294"/>
    </row>
    <row r="3746" spans="1:16" s="46" customFormat="1" ht="15.75" customHeight="1" outlineLevel="2" x14ac:dyDescent="0.25">
      <c r="A3746" s="40"/>
      <c r="B3746" s="13" t="s">
        <v>921</v>
      </c>
      <c r="C3746" s="98"/>
      <c r="D3746" s="99">
        <v>15017</v>
      </c>
      <c r="E3746" s="98"/>
      <c r="F3746" s="100"/>
      <c r="G3746" s="101"/>
      <c r="H3746" s="99"/>
      <c r="I3746" s="101"/>
      <c r="J3746" s="74" t="s">
        <v>992</v>
      </c>
      <c r="K3746" s="205">
        <v>4</v>
      </c>
      <c r="L3746" s="207" t="s">
        <v>365</v>
      </c>
      <c r="M3746" s="98" t="s">
        <v>51</v>
      </c>
      <c r="N3746" s="98"/>
      <c r="O3746" s="98"/>
      <c r="P3746" s="277"/>
    </row>
    <row r="3747" spans="1:16" s="46" customFormat="1" ht="15.75" customHeight="1" outlineLevel="2" x14ac:dyDescent="0.25">
      <c r="A3747" s="40"/>
      <c r="B3747" s="119"/>
      <c r="C3747" s="97"/>
      <c r="D3747" s="43"/>
      <c r="E3747" s="97"/>
      <c r="F3747" s="44"/>
      <c r="G3747" s="45"/>
      <c r="H3747" s="43"/>
      <c r="I3747" s="45"/>
      <c r="J3747" s="82"/>
      <c r="K3747" s="180"/>
      <c r="L3747" s="197"/>
      <c r="M3747" s="97"/>
      <c r="N3747" s="97"/>
      <c r="O3747" s="97"/>
      <c r="P3747" s="121"/>
    </row>
    <row r="3748" spans="1:16" s="31" customFormat="1" ht="15.75" customHeight="1" outlineLevel="2" x14ac:dyDescent="0.25">
      <c r="A3748" s="6"/>
      <c r="B3748" s="33" t="s">
        <v>912</v>
      </c>
      <c r="C3748" s="34"/>
      <c r="D3748" s="21">
        <v>15018</v>
      </c>
      <c r="E3748" s="34"/>
      <c r="F3748" s="22"/>
      <c r="G3748" s="23"/>
      <c r="H3748" s="21"/>
      <c r="I3748" s="23"/>
      <c r="J3748" s="82"/>
      <c r="K3748" s="180"/>
      <c r="L3748" s="34" t="s">
        <v>104</v>
      </c>
      <c r="M3748" s="34" t="s">
        <v>51</v>
      </c>
      <c r="N3748" s="34"/>
      <c r="O3748" s="34" t="s">
        <v>932</v>
      </c>
      <c r="P3748" s="33" t="s">
        <v>913</v>
      </c>
    </row>
    <row r="3749" spans="1:16" s="31" customFormat="1" ht="15.75" customHeight="1" outlineLevel="2" x14ac:dyDescent="0.25">
      <c r="A3749" s="6"/>
      <c r="B3749" s="33"/>
      <c r="C3749" s="34"/>
      <c r="D3749" s="21"/>
      <c r="E3749" s="34"/>
      <c r="F3749" s="22"/>
      <c r="G3749" s="23"/>
      <c r="H3749" s="21"/>
      <c r="I3749" s="23"/>
      <c r="J3749" s="82"/>
      <c r="K3749" s="180"/>
      <c r="L3749" s="34"/>
      <c r="M3749" s="34"/>
      <c r="N3749" s="34"/>
      <c r="O3749" s="34"/>
      <c r="P3749" s="33"/>
    </row>
    <row r="3750" spans="1:16" s="46" customFormat="1" ht="15.75" customHeight="1" outlineLevel="2" x14ac:dyDescent="0.25">
      <c r="A3750" s="40"/>
      <c r="B3750" s="41" t="s">
        <v>824</v>
      </c>
      <c r="C3750" s="42"/>
      <c r="D3750" s="43">
        <v>15019</v>
      </c>
      <c r="E3750" s="42"/>
      <c r="F3750" s="44"/>
      <c r="G3750" s="45"/>
      <c r="H3750" s="43"/>
      <c r="I3750" s="45"/>
      <c r="J3750" s="82"/>
      <c r="K3750" s="180"/>
      <c r="L3750" s="42" t="s">
        <v>104</v>
      </c>
      <c r="M3750" s="42"/>
      <c r="N3750" s="42"/>
      <c r="O3750" s="42"/>
      <c r="P3750" s="41" t="s">
        <v>947</v>
      </c>
    </row>
    <row r="3751" spans="1:16" s="31" customFormat="1" ht="15.75" customHeight="1" outlineLevel="2" x14ac:dyDescent="0.25">
      <c r="A3751" s="25"/>
      <c r="B3751" s="26"/>
      <c r="C3751" s="27"/>
      <c r="D3751" s="28"/>
      <c r="E3751" s="27"/>
      <c r="F3751" s="29"/>
      <c r="G3751" s="30"/>
      <c r="H3751" s="28"/>
      <c r="I3751" s="30"/>
      <c r="J3751" s="82"/>
      <c r="K3751" s="180"/>
      <c r="L3751" s="27"/>
      <c r="M3751" s="27"/>
      <c r="N3751" s="27"/>
      <c r="O3751" s="27"/>
      <c r="P3751" s="26"/>
    </row>
    <row r="3752" spans="1:16" s="31" customFormat="1" ht="15.75" customHeight="1" outlineLevel="2" x14ac:dyDescent="0.25">
      <c r="A3752" s="6"/>
      <c r="B3752" s="33" t="s">
        <v>330</v>
      </c>
      <c r="C3752" s="34"/>
      <c r="D3752" s="21">
        <v>15020</v>
      </c>
      <c r="E3752" s="34">
        <v>15039</v>
      </c>
      <c r="F3752" s="22"/>
      <c r="G3752" s="23"/>
      <c r="H3752" s="21"/>
      <c r="I3752" s="23"/>
      <c r="J3752" s="82"/>
      <c r="K3752" s="180"/>
      <c r="L3752" s="34" t="s">
        <v>47</v>
      </c>
      <c r="M3752" s="34" t="s">
        <v>51</v>
      </c>
      <c r="N3752" s="34"/>
      <c r="O3752" s="34"/>
      <c r="P3752" s="12"/>
    </row>
    <row r="3753" spans="1:16" s="31" customFormat="1" ht="15" customHeight="1" outlineLevel="2" x14ac:dyDescent="0.25">
      <c r="A3753" s="25"/>
      <c r="B3753" s="26"/>
      <c r="C3753" s="27"/>
      <c r="D3753" s="28"/>
      <c r="E3753" s="27"/>
      <c r="F3753" s="29"/>
      <c r="G3753" s="30"/>
      <c r="H3753" s="28"/>
      <c r="I3753" s="30"/>
      <c r="J3753" s="82"/>
      <c r="K3753" s="180"/>
      <c r="L3753" s="27"/>
      <c r="M3753" s="27"/>
      <c r="N3753" s="27"/>
      <c r="O3753" s="27"/>
      <c r="P3753" s="26"/>
    </row>
    <row r="3754" spans="1:16" outlineLevel="1" x14ac:dyDescent="0.25">
      <c r="J3754" s="82"/>
      <c r="K3754" s="180"/>
    </row>
    <row r="3755" spans="1:16" ht="15" outlineLevel="1" x14ac:dyDescent="0.25">
      <c r="A3755" s="62" t="s">
        <v>923</v>
      </c>
      <c r="J3755" s="82"/>
      <c r="K3755" s="180"/>
    </row>
    <row r="3756" spans="1:16" ht="15.75" customHeight="1" outlineLevel="2" x14ac:dyDescent="0.25">
      <c r="B3756" s="33" t="s">
        <v>7</v>
      </c>
      <c r="D3756" s="28">
        <v>15040</v>
      </c>
      <c r="E3756" s="27"/>
      <c r="H3756" s="21">
        <v>15060</v>
      </c>
      <c r="I3756" s="23">
        <f>H3756+1</f>
        <v>15061</v>
      </c>
      <c r="J3756" s="82" t="s">
        <v>420</v>
      </c>
      <c r="K3756" s="180">
        <v>1</v>
      </c>
      <c r="L3756" s="34" t="s">
        <v>104</v>
      </c>
      <c r="N3756" s="34" t="s">
        <v>346</v>
      </c>
    </row>
    <row r="3757" spans="1:16" ht="15.75" customHeight="1" outlineLevel="2" x14ac:dyDescent="0.25">
      <c r="D3757" s="28"/>
      <c r="E3757" s="27"/>
      <c r="J3757" s="82"/>
      <c r="K3757" s="180"/>
    </row>
    <row r="3758" spans="1:16" ht="15.75" customHeight="1" outlineLevel="2" x14ac:dyDescent="0.25">
      <c r="B3758" s="33" t="s">
        <v>8</v>
      </c>
      <c r="D3758" s="28">
        <f>D3756+1</f>
        <v>15041</v>
      </c>
      <c r="E3758" s="27">
        <f>D3762</f>
        <v>15044</v>
      </c>
      <c r="H3758" s="21">
        <f>I3756+1</f>
        <v>15062</v>
      </c>
      <c r="I3758" s="23">
        <f>I3762</f>
        <v>15069</v>
      </c>
      <c r="J3758" s="82" t="s">
        <v>420</v>
      </c>
      <c r="K3758" s="86" t="s">
        <v>679</v>
      </c>
      <c r="L3758" s="34" t="s">
        <v>104</v>
      </c>
      <c r="N3758" s="34" t="s">
        <v>347</v>
      </c>
    </row>
    <row r="3759" spans="1:16" ht="15.75" customHeight="1" outlineLevel="3" x14ac:dyDescent="0.25">
      <c r="B3759" s="33" t="s">
        <v>397</v>
      </c>
      <c r="D3759" s="28">
        <f>D3758</f>
        <v>15041</v>
      </c>
      <c r="E3759" s="27"/>
      <c r="H3759" s="21">
        <f>H3758</f>
        <v>15062</v>
      </c>
      <c r="I3759" s="23">
        <f>H3759+1</f>
        <v>15063</v>
      </c>
      <c r="J3759" s="82" t="s">
        <v>420</v>
      </c>
      <c r="K3759" s="180">
        <v>2</v>
      </c>
      <c r="L3759" s="34" t="s">
        <v>104</v>
      </c>
      <c r="N3759" s="34" t="s">
        <v>347</v>
      </c>
    </row>
    <row r="3760" spans="1:16" ht="15.75" customHeight="1" outlineLevel="3" x14ac:dyDescent="0.25">
      <c r="B3760" s="33" t="s">
        <v>398</v>
      </c>
      <c r="D3760" s="28">
        <f>D3759+1</f>
        <v>15042</v>
      </c>
      <c r="E3760" s="27"/>
      <c r="H3760" s="21">
        <f>I3759+1</f>
        <v>15064</v>
      </c>
      <c r="I3760" s="23">
        <f>H3760+1</f>
        <v>15065</v>
      </c>
      <c r="J3760" s="82" t="s">
        <v>420</v>
      </c>
      <c r="K3760" s="180">
        <v>3</v>
      </c>
      <c r="L3760" s="34" t="s">
        <v>104</v>
      </c>
      <c r="N3760" s="34" t="s">
        <v>347</v>
      </c>
      <c r="P3760" s="41" t="s">
        <v>897</v>
      </c>
    </row>
    <row r="3761" spans="1:16" ht="15.75" customHeight="1" outlineLevel="3" x14ac:dyDescent="0.25">
      <c r="B3761" s="33" t="s">
        <v>399</v>
      </c>
      <c r="D3761" s="28">
        <f>D3760+1</f>
        <v>15043</v>
      </c>
      <c r="E3761" s="27"/>
      <c r="H3761" s="21">
        <f>I3760+1</f>
        <v>15066</v>
      </c>
      <c r="I3761" s="23">
        <f>H3761+1</f>
        <v>15067</v>
      </c>
      <c r="J3761" s="82" t="s">
        <v>420</v>
      </c>
      <c r="K3761" s="180">
        <v>4</v>
      </c>
      <c r="L3761" s="34" t="s">
        <v>104</v>
      </c>
      <c r="N3761" s="34" t="s">
        <v>347</v>
      </c>
      <c r="P3761" s="41" t="s">
        <v>898</v>
      </c>
    </row>
    <row r="3762" spans="1:16" ht="15.75" customHeight="1" outlineLevel="3" x14ac:dyDescent="0.25">
      <c r="B3762" s="33" t="s">
        <v>400</v>
      </c>
      <c r="D3762" s="28">
        <f>D3761+1</f>
        <v>15044</v>
      </c>
      <c r="E3762" s="27"/>
      <c r="H3762" s="21">
        <f>I3761+1</f>
        <v>15068</v>
      </c>
      <c r="I3762" s="23">
        <f>H3762+1</f>
        <v>15069</v>
      </c>
      <c r="J3762" s="82" t="s">
        <v>420</v>
      </c>
      <c r="K3762" s="180">
        <v>5</v>
      </c>
      <c r="L3762" s="34" t="s">
        <v>104</v>
      </c>
      <c r="N3762" s="34" t="s">
        <v>347</v>
      </c>
      <c r="P3762" s="41" t="s">
        <v>899</v>
      </c>
    </row>
    <row r="3763" spans="1:16" ht="15.75" customHeight="1" outlineLevel="2" x14ac:dyDescent="0.25">
      <c r="D3763" s="28"/>
      <c r="E3763" s="27"/>
      <c r="J3763" s="82"/>
      <c r="K3763" s="180"/>
    </row>
    <row r="3764" spans="1:16" ht="15.75" customHeight="1" outlineLevel="2" x14ac:dyDescent="0.25">
      <c r="B3764" s="33" t="s">
        <v>138</v>
      </c>
      <c r="D3764" s="28">
        <f>D3762+1</f>
        <v>15045</v>
      </c>
      <c r="E3764" s="27">
        <f>D3768</f>
        <v>15048</v>
      </c>
      <c r="H3764" s="21">
        <f>I3762+1</f>
        <v>15070</v>
      </c>
      <c r="I3764" s="23">
        <f>I3768</f>
        <v>15077</v>
      </c>
      <c r="J3764" s="82" t="s">
        <v>420</v>
      </c>
      <c r="K3764" s="87" t="s">
        <v>680</v>
      </c>
      <c r="L3764" s="34" t="s">
        <v>104</v>
      </c>
      <c r="N3764" s="34" t="s">
        <v>347</v>
      </c>
    </row>
    <row r="3765" spans="1:16" ht="15.75" customHeight="1" outlineLevel="3" x14ac:dyDescent="0.25">
      <c r="B3765" s="33" t="s">
        <v>401</v>
      </c>
      <c r="D3765" s="28">
        <f>D3764</f>
        <v>15045</v>
      </c>
      <c r="E3765" s="27"/>
      <c r="H3765" s="21">
        <f>H3764</f>
        <v>15070</v>
      </c>
      <c r="I3765" s="23">
        <f>H3765+1</f>
        <v>15071</v>
      </c>
      <c r="J3765" s="82" t="s">
        <v>420</v>
      </c>
      <c r="K3765" s="180">
        <v>6</v>
      </c>
      <c r="L3765" s="34" t="s">
        <v>104</v>
      </c>
      <c r="N3765" s="34" t="s">
        <v>347</v>
      </c>
    </row>
    <row r="3766" spans="1:16" ht="15.75" customHeight="1" outlineLevel="3" x14ac:dyDescent="0.25">
      <c r="B3766" s="33" t="s">
        <v>402</v>
      </c>
      <c r="D3766" s="28">
        <f>D3765+1</f>
        <v>15046</v>
      </c>
      <c r="E3766" s="27"/>
      <c r="H3766" s="21">
        <f>I3765+1</f>
        <v>15072</v>
      </c>
      <c r="I3766" s="23">
        <f>H3766+1</f>
        <v>15073</v>
      </c>
      <c r="J3766" s="82" t="s">
        <v>420</v>
      </c>
      <c r="K3766" s="180">
        <v>7</v>
      </c>
      <c r="L3766" s="34" t="s">
        <v>104</v>
      </c>
      <c r="N3766" s="34" t="s">
        <v>347</v>
      </c>
      <c r="P3766" s="41" t="s">
        <v>897</v>
      </c>
    </row>
    <row r="3767" spans="1:16" ht="15.75" customHeight="1" outlineLevel="3" x14ac:dyDescent="0.25">
      <c r="B3767" s="33" t="s">
        <v>403</v>
      </c>
      <c r="D3767" s="28">
        <f>D3766+1</f>
        <v>15047</v>
      </c>
      <c r="E3767" s="27"/>
      <c r="H3767" s="21">
        <f>I3766+1</f>
        <v>15074</v>
      </c>
      <c r="I3767" s="23">
        <f>H3767+1</f>
        <v>15075</v>
      </c>
      <c r="J3767" s="82" t="s">
        <v>420</v>
      </c>
      <c r="K3767" s="180">
        <v>8</v>
      </c>
      <c r="L3767" s="34" t="s">
        <v>104</v>
      </c>
      <c r="N3767" s="34" t="s">
        <v>347</v>
      </c>
      <c r="P3767" s="41" t="s">
        <v>898</v>
      </c>
    </row>
    <row r="3768" spans="1:16" ht="15.75" customHeight="1" outlineLevel="3" x14ac:dyDescent="0.25">
      <c r="B3768" s="33" t="s">
        <v>404</v>
      </c>
      <c r="D3768" s="28">
        <f>D3767+1</f>
        <v>15048</v>
      </c>
      <c r="E3768" s="27"/>
      <c r="H3768" s="21">
        <f>I3767+1</f>
        <v>15076</v>
      </c>
      <c r="I3768" s="23">
        <f>H3768+1</f>
        <v>15077</v>
      </c>
      <c r="J3768" s="82" t="s">
        <v>420</v>
      </c>
      <c r="K3768" s="180">
        <v>9</v>
      </c>
      <c r="L3768" s="34" t="s">
        <v>104</v>
      </c>
      <c r="N3768" s="34" t="s">
        <v>347</v>
      </c>
      <c r="P3768" s="41" t="s">
        <v>899</v>
      </c>
    </row>
    <row r="3769" spans="1:16" ht="15.75" customHeight="1" outlineLevel="2" x14ac:dyDescent="0.25">
      <c r="D3769" s="28"/>
      <c r="E3769" s="27"/>
      <c r="J3769" s="82"/>
      <c r="K3769" s="180"/>
    </row>
    <row r="3770" spans="1:16" outlineLevel="1" x14ac:dyDescent="0.25">
      <c r="D3770" s="28"/>
      <c r="E3770" s="27"/>
      <c r="J3770" s="82"/>
      <c r="K3770" s="180"/>
    </row>
    <row r="3771" spans="1:16" ht="15" outlineLevel="1" x14ac:dyDescent="0.25">
      <c r="A3771" s="62" t="s">
        <v>952</v>
      </c>
      <c r="D3771" s="28"/>
      <c r="E3771" s="27"/>
      <c r="J3771" s="82"/>
      <c r="K3771" s="180"/>
    </row>
    <row r="3772" spans="1:16" s="46" customFormat="1" outlineLevel="1" x14ac:dyDescent="0.25">
      <c r="A3772" s="40"/>
      <c r="B3772" s="41" t="s">
        <v>948</v>
      </c>
      <c r="C3772" s="42"/>
      <c r="D3772" s="43">
        <v>15094</v>
      </c>
      <c r="E3772" s="42">
        <v>15095</v>
      </c>
      <c r="F3772" s="44"/>
      <c r="G3772" s="45"/>
      <c r="H3772" s="43"/>
      <c r="I3772" s="45"/>
      <c r="J3772" s="82"/>
      <c r="K3772" s="180"/>
      <c r="L3772" s="34" t="s">
        <v>104</v>
      </c>
      <c r="M3772" s="42" t="s">
        <v>51</v>
      </c>
      <c r="N3772" s="42"/>
      <c r="O3772" s="42"/>
      <c r="P3772" s="41" t="s">
        <v>906</v>
      </c>
    </row>
    <row r="3773" spans="1:16" s="46" customFormat="1" outlineLevel="1" x14ac:dyDescent="0.25">
      <c r="A3773" s="40"/>
      <c r="B3773" s="41" t="s">
        <v>949</v>
      </c>
      <c r="C3773" s="42"/>
      <c r="D3773" s="43">
        <v>15096</v>
      </c>
      <c r="E3773" s="42">
        <v>15097</v>
      </c>
      <c r="F3773" s="44"/>
      <c r="G3773" s="45"/>
      <c r="H3773" s="43"/>
      <c r="I3773" s="45"/>
      <c r="J3773" s="82"/>
      <c r="K3773" s="180"/>
      <c r="L3773" s="34" t="s">
        <v>104</v>
      </c>
      <c r="M3773" s="42" t="s">
        <v>51</v>
      </c>
      <c r="N3773" s="42"/>
      <c r="O3773" s="42"/>
      <c r="P3773" s="41" t="s">
        <v>906</v>
      </c>
    </row>
    <row r="3774" spans="1:16" s="46" customFormat="1" outlineLevel="1" x14ac:dyDescent="0.25">
      <c r="A3774" s="40"/>
      <c r="B3774" s="41" t="s">
        <v>950</v>
      </c>
      <c r="C3774" s="42"/>
      <c r="D3774" s="43">
        <v>15098</v>
      </c>
      <c r="E3774" s="42">
        <v>15099</v>
      </c>
      <c r="F3774" s="44"/>
      <c r="G3774" s="45"/>
      <c r="H3774" s="43"/>
      <c r="I3774" s="45"/>
      <c r="J3774" s="82"/>
      <c r="K3774" s="180"/>
      <c r="L3774" s="34" t="s">
        <v>104</v>
      </c>
      <c r="M3774" s="42" t="s">
        <v>51</v>
      </c>
      <c r="N3774" s="42"/>
      <c r="O3774" s="42"/>
      <c r="P3774" s="41" t="s">
        <v>906</v>
      </c>
    </row>
    <row r="3775" spans="1:16" outlineLevel="1" x14ac:dyDescent="0.25">
      <c r="D3775" s="28"/>
      <c r="E3775" s="27"/>
      <c r="J3775" s="82"/>
      <c r="K3775" s="180"/>
    </row>
    <row r="3776" spans="1:16" ht="15" outlineLevel="1" x14ac:dyDescent="0.25">
      <c r="A3776" s="62" t="s">
        <v>924</v>
      </c>
      <c r="D3776" s="28">
        <v>15100</v>
      </c>
      <c r="E3776" s="27"/>
      <c r="J3776" s="82"/>
      <c r="K3776" s="180"/>
    </row>
    <row r="3777" spans="1:24" s="31" customFormat="1" ht="15.75" customHeight="1" outlineLevel="2" x14ac:dyDescent="0.25">
      <c r="A3777" s="25"/>
      <c r="B3777" s="26" t="s">
        <v>16</v>
      </c>
      <c r="C3777" s="27"/>
      <c r="D3777" s="28">
        <f>D3776</f>
        <v>15100</v>
      </c>
      <c r="E3777" s="27"/>
      <c r="F3777" s="29"/>
      <c r="G3777" s="30"/>
      <c r="H3777" s="28"/>
      <c r="I3777" s="30"/>
      <c r="J3777" s="178"/>
      <c r="K3777" s="179"/>
      <c r="L3777" s="27"/>
      <c r="M3777" s="27"/>
      <c r="N3777" s="27"/>
      <c r="O3777" s="27"/>
      <c r="P3777" s="26" t="s">
        <v>835</v>
      </c>
    </row>
    <row r="3778" spans="1:24" s="31" customFormat="1" ht="15.75" customHeight="1" outlineLevel="2" x14ac:dyDescent="0.25">
      <c r="A3778" s="25"/>
      <c r="B3778" s="26" t="s">
        <v>17</v>
      </c>
      <c r="C3778" s="27"/>
      <c r="D3778" s="28">
        <f>D3777+1</f>
        <v>15101</v>
      </c>
      <c r="E3778" s="27"/>
      <c r="F3778" s="29"/>
      <c r="G3778" s="30"/>
      <c r="H3778" s="28"/>
      <c r="I3778" s="30"/>
      <c r="J3778" s="178"/>
      <c r="K3778" s="179"/>
      <c r="L3778" s="27"/>
      <c r="M3778" s="27"/>
      <c r="N3778" s="27"/>
      <c r="O3778" s="27"/>
      <c r="P3778" s="26" t="s">
        <v>835</v>
      </c>
    </row>
    <row r="3779" spans="1:24" s="31" customFormat="1" ht="15.75" customHeight="1" outlineLevel="2" x14ac:dyDescent="0.25">
      <c r="A3779" s="25"/>
      <c r="B3779" s="26" t="s">
        <v>18</v>
      </c>
      <c r="C3779" s="27"/>
      <c r="D3779" s="28">
        <f>D3778+1</f>
        <v>15102</v>
      </c>
      <c r="E3779" s="27"/>
      <c r="F3779" s="29"/>
      <c r="G3779" s="30"/>
      <c r="H3779" s="28"/>
      <c r="I3779" s="30"/>
      <c r="J3779" s="178"/>
      <c r="K3779" s="179"/>
      <c r="L3779" s="27"/>
      <c r="M3779" s="27"/>
      <c r="N3779" s="27"/>
      <c r="O3779" s="27"/>
      <c r="P3779" s="26" t="s">
        <v>835</v>
      </c>
      <c r="X3779" s="31">
        <v>74</v>
      </c>
    </row>
    <row r="3780" spans="1:24" s="31" customFormat="1" ht="15.75" customHeight="1" outlineLevel="2" x14ac:dyDescent="0.25">
      <c r="A3780" s="25"/>
      <c r="B3780" s="26" t="s">
        <v>6</v>
      </c>
      <c r="C3780" s="27"/>
      <c r="D3780" s="28">
        <f>D3779+1</f>
        <v>15103</v>
      </c>
      <c r="E3780" s="27"/>
      <c r="F3780" s="29"/>
      <c r="G3780" s="30"/>
      <c r="H3780" s="28"/>
      <c r="I3780" s="30"/>
      <c r="J3780" s="178"/>
      <c r="K3780" s="179"/>
      <c r="L3780" s="27"/>
      <c r="M3780" s="27"/>
      <c r="N3780" s="27"/>
      <c r="O3780" s="27"/>
      <c r="P3780" s="26" t="s">
        <v>835</v>
      </c>
      <c r="U3780" s="31" t="s">
        <v>945</v>
      </c>
      <c r="V3780" s="31">
        <v>7</v>
      </c>
    </row>
    <row r="3781" spans="1:24" ht="15.75" customHeight="1" outlineLevel="2" x14ac:dyDescent="0.25">
      <c r="B3781" s="33" t="s">
        <v>136</v>
      </c>
      <c r="D3781" s="43">
        <f>D3780+1</f>
        <v>15104</v>
      </c>
      <c r="E3781" s="27"/>
      <c r="J3781" s="82"/>
      <c r="K3781" s="180"/>
      <c r="P3781" s="33" t="s">
        <v>934</v>
      </c>
    </row>
    <row r="3782" spans="1:24" ht="15.75" customHeight="1" outlineLevel="2" x14ac:dyDescent="0.25">
      <c r="B3782" s="33" t="s">
        <v>78</v>
      </c>
      <c r="D3782" s="28">
        <f>D3781+1</f>
        <v>15105</v>
      </c>
      <c r="E3782" s="27">
        <f>D3782+1</f>
        <v>15106</v>
      </c>
      <c r="H3782" s="21">
        <v>15300</v>
      </c>
      <c r="I3782" s="23">
        <f t="shared" ref="I3782:I3799" si="446">H3782+1</f>
        <v>15301</v>
      </c>
      <c r="J3782" s="82" t="s">
        <v>420</v>
      </c>
      <c r="K3782" s="180">
        <f>K3768+1</f>
        <v>10</v>
      </c>
      <c r="L3782" s="34" t="s">
        <v>104</v>
      </c>
      <c r="M3782" s="34" t="s">
        <v>51</v>
      </c>
      <c r="N3782" s="34" t="s">
        <v>78</v>
      </c>
    </row>
    <row r="3783" spans="1:24" s="46" customFormat="1" ht="15.75" customHeight="1" outlineLevel="2" x14ac:dyDescent="0.25">
      <c r="A3783" s="40"/>
      <c r="B3783" s="41" t="s">
        <v>77</v>
      </c>
      <c r="C3783" s="42"/>
      <c r="D3783" s="28">
        <f>E3782+1</f>
        <v>15107</v>
      </c>
      <c r="E3783" s="27">
        <f>D3783+1</f>
        <v>15108</v>
      </c>
      <c r="F3783" s="44"/>
      <c r="G3783" s="45"/>
      <c r="H3783" s="43">
        <f t="shared" ref="H3783:H3799" si="447">I3782+1</f>
        <v>15302</v>
      </c>
      <c r="I3783" s="45">
        <f t="shared" si="446"/>
        <v>15303</v>
      </c>
      <c r="J3783" s="82" t="s">
        <v>420</v>
      </c>
      <c r="K3783" s="180">
        <f>K3782+1</f>
        <v>11</v>
      </c>
      <c r="L3783" s="42" t="s">
        <v>104</v>
      </c>
      <c r="M3783" s="42" t="s">
        <v>51</v>
      </c>
      <c r="N3783" s="42" t="s">
        <v>77</v>
      </c>
      <c r="O3783" s="42"/>
      <c r="P3783" s="41"/>
    </row>
    <row r="3784" spans="1:24" s="46" customFormat="1" ht="15.75" customHeight="1" outlineLevel="2" x14ac:dyDescent="0.25">
      <c r="A3784" s="40"/>
      <c r="B3784" s="41" t="s">
        <v>76</v>
      </c>
      <c r="C3784" s="42"/>
      <c r="D3784" s="28">
        <f>E3783+1</f>
        <v>15109</v>
      </c>
      <c r="E3784" s="27">
        <f>D3784+1</f>
        <v>15110</v>
      </c>
      <c r="F3784" s="44"/>
      <c r="G3784" s="45"/>
      <c r="H3784" s="43">
        <f t="shared" si="447"/>
        <v>15304</v>
      </c>
      <c r="I3784" s="45">
        <f t="shared" si="446"/>
        <v>15305</v>
      </c>
      <c r="J3784" s="82" t="s">
        <v>420</v>
      </c>
      <c r="K3784" s="180">
        <f t="shared" ref="K3784:K3799" si="448">K3783+1</f>
        <v>12</v>
      </c>
      <c r="L3784" s="42" t="s">
        <v>104</v>
      </c>
      <c r="M3784" s="42" t="s">
        <v>51</v>
      </c>
      <c r="N3784" s="42" t="s">
        <v>76</v>
      </c>
      <c r="O3784" s="42"/>
      <c r="P3784" s="41"/>
    </row>
    <row r="3785" spans="1:24" ht="15.75" customHeight="1" outlineLevel="2" x14ac:dyDescent="0.25">
      <c r="B3785" s="33" t="s">
        <v>79</v>
      </c>
      <c r="D3785" s="28">
        <f>E3784+1</f>
        <v>15111</v>
      </c>
      <c r="E3785" s="27"/>
      <c r="H3785" s="21">
        <f t="shared" si="447"/>
        <v>15306</v>
      </c>
      <c r="I3785" s="23">
        <f t="shared" si="446"/>
        <v>15307</v>
      </c>
      <c r="J3785" s="82" t="s">
        <v>420</v>
      </c>
      <c r="K3785" s="180">
        <f t="shared" si="448"/>
        <v>13</v>
      </c>
      <c r="L3785" s="34" t="s">
        <v>104</v>
      </c>
      <c r="N3785" s="34" t="s">
        <v>79</v>
      </c>
    </row>
    <row r="3786" spans="1:24" ht="15.75" customHeight="1" outlineLevel="2" x14ac:dyDescent="0.25">
      <c r="B3786" s="33" t="s">
        <v>81</v>
      </c>
      <c r="D3786" s="28">
        <f t="shared" ref="D3786:D3797" si="449">D3785+1</f>
        <v>15112</v>
      </c>
      <c r="E3786" s="27"/>
      <c r="H3786" s="21">
        <f t="shared" si="447"/>
        <v>15308</v>
      </c>
      <c r="I3786" s="23">
        <f t="shared" si="446"/>
        <v>15309</v>
      </c>
      <c r="J3786" s="82" t="s">
        <v>420</v>
      </c>
      <c r="K3786" s="180">
        <f t="shared" si="448"/>
        <v>14</v>
      </c>
      <c r="L3786" s="34" t="s">
        <v>104</v>
      </c>
      <c r="N3786" s="34" t="s">
        <v>367</v>
      </c>
    </row>
    <row r="3787" spans="1:24" ht="15.75" customHeight="1" outlineLevel="2" x14ac:dyDescent="0.25">
      <c r="B3787" s="33" t="s">
        <v>80</v>
      </c>
      <c r="D3787" s="28">
        <f t="shared" si="449"/>
        <v>15113</v>
      </c>
      <c r="E3787" s="27"/>
      <c r="H3787" s="21">
        <f t="shared" si="447"/>
        <v>15310</v>
      </c>
      <c r="I3787" s="23">
        <f t="shared" si="446"/>
        <v>15311</v>
      </c>
      <c r="J3787" s="82" t="s">
        <v>420</v>
      </c>
      <c r="K3787" s="180">
        <f t="shared" si="448"/>
        <v>15</v>
      </c>
      <c r="L3787" s="34" t="s">
        <v>104</v>
      </c>
      <c r="N3787" s="34" t="s">
        <v>80</v>
      </c>
    </row>
    <row r="3788" spans="1:24" ht="15.75" customHeight="1" outlineLevel="2" x14ac:dyDescent="0.25">
      <c r="B3788" s="33" t="s">
        <v>13</v>
      </c>
      <c r="D3788" s="28">
        <f t="shared" si="449"/>
        <v>15114</v>
      </c>
      <c r="E3788" s="27"/>
      <c r="H3788" s="21">
        <f t="shared" si="447"/>
        <v>15312</v>
      </c>
      <c r="I3788" s="23">
        <f t="shared" si="446"/>
        <v>15313</v>
      </c>
      <c r="J3788" s="82" t="s">
        <v>420</v>
      </c>
      <c r="K3788" s="180">
        <f t="shared" si="448"/>
        <v>16</v>
      </c>
      <c r="L3788" s="34" t="s">
        <v>104</v>
      </c>
      <c r="N3788" s="34" t="s">
        <v>349</v>
      </c>
    </row>
    <row r="3789" spans="1:24" ht="15.75" customHeight="1" outlineLevel="2" x14ac:dyDescent="0.25">
      <c r="B3789" s="33" t="s">
        <v>373</v>
      </c>
      <c r="D3789" s="28">
        <f>D3788+1</f>
        <v>15115</v>
      </c>
      <c r="E3789" s="27"/>
      <c r="H3789" s="21">
        <f t="shared" si="447"/>
        <v>15314</v>
      </c>
      <c r="I3789" s="23">
        <f t="shared" si="446"/>
        <v>15315</v>
      </c>
      <c r="J3789" s="82" t="s">
        <v>420</v>
      </c>
      <c r="K3789" s="180">
        <f t="shared" si="448"/>
        <v>17</v>
      </c>
      <c r="L3789" s="34" t="s">
        <v>104</v>
      </c>
      <c r="O3789" s="34" t="s">
        <v>371</v>
      </c>
      <c r="P3789" s="33" t="s">
        <v>372</v>
      </c>
    </row>
    <row r="3790" spans="1:24" s="46" customFormat="1" ht="15.75" customHeight="1" outlineLevel="2" x14ac:dyDescent="0.25">
      <c r="A3790" s="40"/>
      <c r="B3790" s="41" t="s">
        <v>374</v>
      </c>
      <c r="C3790" s="42"/>
      <c r="D3790" s="28">
        <f t="shared" si="449"/>
        <v>15116</v>
      </c>
      <c r="E3790" s="42"/>
      <c r="F3790" s="44"/>
      <c r="G3790" s="45"/>
      <c r="H3790" s="43">
        <f t="shared" si="447"/>
        <v>15316</v>
      </c>
      <c r="I3790" s="45">
        <f t="shared" si="446"/>
        <v>15317</v>
      </c>
      <c r="J3790" s="82" t="s">
        <v>420</v>
      </c>
      <c r="K3790" s="180">
        <f t="shared" si="448"/>
        <v>18</v>
      </c>
      <c r="L3790" s="42"/>
      <c r="M3790" s="42"/>
      <c r="N3790" s="42" t="s">
        <v>349</v>
      </c>
      <c r="O3790" s="42"/>
      <c r="P3790" s="41" t="s">
        <v>906</v>
      </c>
    </row>
    <row r="3791" spans="1:24" ht="15" customHeight="1" outlineLevel="2" x14ac:dyDescent="0.25">
      <c r="A3791" s="34"/>
      <c r="B3791" s="33" t="s">
        <v>137</v>
      </c>
      <c r="D3791" s="28">
        <f t="shared" si="449"/>
        <v>15117</v>
      </c>
      <c r="E3791" s="27"/>
      <c r="H3791" s="21">
        <f t="shared" si="447"/>
        <v>15318</v>
      </c>
      <c r="I3791" s="23">
        <f t="shared" si="446"/>
        <v>15319</v>
      </c>
      <c r="J3791" s="82" t="s">
        <v>420</v>
      </c>
      <c r="K3791" s="180">
        <f t="shared" si="448"/>
        <v>19</v>
      </c>
      <c r="L3791" s="34" t="s">
        <v>104</v>
      </c>
      <c r="N3791" s="34" t="s">
        <v>348</v>
      </c>
      <c r="P3791" s="41" t="s">
        <v>906</v>
      </c>
    </row>
    <row r="3792" spans="1:24" ht="15" customHeight="1" outlineLevel="2" x14ac:dyDescent="0.25">
      <c r="A3792" s="34"/>
      <c r="B3792" s="33" t="s">
        <v>83</v>
      </c>
      <c r="D3792" s="28">
        <f t="shared" si="449"/>
        <v>15118</v>
      </c>
      <c r="E3792" s="27"/>
      <c r="H3792" s="21">
        <f t="shared" si="447"/>
        <v>15320</v>
      </c>
      <c r="I3792" s="23">
        <f t="shared" si="446"/>
        <v>15321</v>
      </c>
      <c r="J3792" s="82" t="s">
        <v>420</v>
      </c>
      <c r="K3792" s="180">
        <f t="shared" si="448"/>
        <v>20</v>
      </c>
      <c r="L3792" s="34" t="s">
        <v>104</v>
      </c>
      <c r="N3792" s="34" t="s">
        <v>349</v>
      </c>
      <c r="P3792" s="41"/>
    </row>
    <row r="3793" spans="1:16" ht="15" customHeight="1" outlineLevel="2" x14ac:dyDescent="0.25">
      <c r="A3793" s="34"/>
      <c r="B3793" s="33" t="s">
        <v>84</v>
      </c>
      <c r="D3793" s="28">
        <f t="shared" si="449"/>
        <v>15119</v>
      </c>
      <c r="E3793" s="27"/>
      <c r="H3793" s="21">
        <f t="shared" si="447"/>
        <v>15322</v>
      </c>
      <c r="I3793" s="23">
        <f t="shared" si="446"/>
        <v>15323</v>
      </c>
      <c r="J3793" s="82" t="s">
        <v>420</v>
      </c>
      <c r="K3793" s="180">
        <f t="shared" si="448"/>
        <v>21</v>
      </c>
      <c r="L3793" s="34" t="s">
        <v>104</v>
      </c>
      <c r="N3793" s="34" t="s">
        <v>79</v>
      </c>
      <c r="P3793" s="41"/>
    </row>
    <row r="3794" spans="1:16" ht="15" customHeight="1" outlineLevel="2" x14ac:dyDescent="0.25">
      <c r="A3794" s="34"/>
      <c r="B3794" s="33" t="s">
        <v>20</v>
      </c>
      <c r="D3794" s="28">
        <f t="shared" si="449"/>
        <v>15120</v>
      </c>
      <c r="E3794" s="27"/>
      <c r="H3794" s="21">
        <f t="shared" si="447"/>
        <v>15324</v>
      </c>
      <c r="I3794" s="23">
        <f t="shared" si="446"/>
        <v>15325</v>
      </c>
      <c r="J3794" s="82" t="s">
        <v>420</v>
      </c>
      <c r="K3794" s="180">
        <f t="shared" si="448"/>
        <v>22</v>
      </c>
      <c r="L3794" s="34" t="s">
        <v>104</v>
      </c>
      <c r="N3794" s="34" t="s">
        <v>349</v>
      </c>
      <c r="P3794" s="41" t="s">
        <v>906</v>
      </c>
    </row>
    <row r="3795" spans="1:16" ht="15" customHeight="1" outlineLevel="2" x14ac:dyDescent="0.25">
      <c r="A3795" s="34"/>
      <c r="B3795" s="33" t="s">
        <v>82</v>
      </c>
      <c r="D3795" s="28">
        <f t="shared" si="449"/>
        <v>15121</v>
      </c>
      <c r="E3795" s="27"/>
      <c r="H3795" s="21">
        <f t="shared" si="447"/>
        <v>15326</v>
      </c>
      <c r="I3795" s="23">
        <f t="shared" si="446"/>
        <v>15327</v>
      </c>
      <c r="J3795" s="82" t="s">
        <v>420</v>
      </c>
      <c r="K3795" s="180">
        <f t="shared" si="448"/>
        <v>23</v>
      </c>
      <c r="L3795" s="34" t="s">
        <v>104</v>
      </c>
      <c r="N3795" s="34" t="s">
        <v>79</v>
      </c>
      <c r="P3795" s="41" t="s">
        <v>906</v>
      </c>
    </row>
    <row r="3796" spans="1:16" ht="15" customHeight="1" outlineLevel="2" x14ac:dyDescent="0.25">
      <c r="A3796" s="34"/>
      <c r="B3796" s="33" t="s">
        <v>21</v>
      </c>
      <c r="D3796" s="28">
        <f t="shared" si="449"/>
        <v>15122</v>
      </c>
      <c r="E3796" s="27"/>
      <c r="H3796" s="21">
        <f t="shared" si="447"/>
        <v>15328</v>
      </c>
      <c r="I3796" s="23">
        <f t="shared" si="446"/>
        <v>15329</v>
      </c>
      <c r="J3796" s="82" t="s">
        <v>420</v>
      </c>
      <c r="K3796" s="180">
        <f t="shared" si="448"/>
        <v>24</v>
      </c>
      <c r="L3796" s="34" t="s">
        <v>104</v>
      </c>
      <c r="N3796" s="34" t="s">
        <v>349</v>
      </c>
      <c r="P3796" s="41" t="s">
        <v>906</v>
      </c>
    </row>
    <row r="3797" spans="1:16" ht="15" customHeight="1" outlineLevel="2" x14ac:dyDescent="0.25">
      <c r="A3797" s="34"/>
      <c r="B3797" s="33" t="s">
        <v>87</v>
      </c>
      <c r="D3797" s="28">
        <f t="shared" si="449"/>
        <v>15123</v>
      </c>
      <c r="E3797" s="27"/>
      <c r="H3797" s="21">
        <f t="shared" si="447"/>
        <v>15330</v>
      </c>
      <c r="I3797" s="23">
        <f t="shared" si="446"/>
        <v>15331</v>
      </c>
      <c r="J3797" s="82" t="s">
        <v>420</v>
      </c>
      <c r="K3797" s="180">
        <f t="shared" si="448"/>
        <v>25</v>
      </c>
      <c r="L3797" s="34" t="s">
        <v>104</v>
      </c>
      <c r="N3797" s="34" t="s">
        <v>79</v>
      </c>
      <c r="P3797" s="41" t="s">
        <v>906</v>
      </c>
    </row>
    <row r="3798" spans="1:16" ht="15" customHeight="1" outlineLevel="2" x14ac:dyDescent="0.25">
      <c r="A3798" s="34"/>
      <c r="B3798" s="33" t="s">
        <v>22</v>
      </c>
      <c r="D3798" s="28">
        <f>D3797+1</f>
        <v>15124</v>
      </c>
      <c r="E3798" s="27">
        <f>D3798+1</f>
        <v>15125</v>
      </c>
      <c r="H3798" s="21">
        <f t="shared" si="447"/>
        <v>15332</v>
      </c>
      <c r="I3798" s="23">
        <f t="shared" si="446"/>
        <v>15333</v>
      </c>
      <c r="J3798" s="82" t="s">
        <v>420</v>
      </c>
      <c r="K3798" s="180">
        <f t="shared" si="448"/>
        <v>26</v>
      </c>
      <c r="L3798" s="34" t="s">
        <v>104</v>
      </c>
      <c r="N3798" s="34" t="s">
        <v>78</v>
      </c>
      <c r="P3798" s="41" t="s">
        <v>906</v>
      </c>
    </row>
    <row r="3799" spans="1:16" s="31" customFormat="1" ht="15" customHeight="1" outlineLevel="2" x14ac:dyDescent="0.25">
      <c r="A3799" s="27"/>
      <c r="B3799" s="41" t="s">
        <v>135</v>
      </c>
      <c r="C3799" s="27"/>
      <c r="D3799" s="28">
        <f>E3798+1</f>
        <v>15126</v>
      </c>
      <c r="E3799" s="27"/>
      <c r="F3799" s="29"/>
      <c r="G3799" s="30"/>
      <c r="H3799" s="43">
        <f t="shared" si="447"/>
        <v>15334</v>
      </c>
      <c r="I3799" s="45">
        <f t="shared" si="446"/>
        <v>15335</v>
      </c>
      <c r="J3799" s="82" t="s">
        <v>420</v>
      </c>
      <c r="K3799" s="180">
        <f t="shared" si="448"/>
        <v>27</v>
      </c>
      <c r="L3799" s="42" t="s">
        <v>104</v>
      </c>
      <c r="M3799" s="27"/>
      <c r="N3799" s="27"/>
      <c r="O3799" s="27"/>
      <c r="P3799" s="41" t="s">
        <v>906</v>
      </c>
    </row>
    <row r="3800" spans="1:16" ht="15" outlineLevel="1" x14ac:dyDescent="0.25">
      <c r="A3800" s="34"/>
      <c r="D3800" s="28"/>
      <c r="E3800" s="27"/>
      <c r="J3800" s="82"/>
      <c r="K3800" s="180"/>
    </row>
    <row r="3801" spans="1:16" ht="15" outlineLevel="1" x14ac:dyDescent="0.25">
      <c r="A3801" s="34" t="s">
        <v>925</v>
      </c>
      <c r="D3801" s="28"/>
      <c r="E3801" s="27"/>
      <c r="J3801" s="82"/>
      <c r="K3801" s="180"/>
      <c r="P3801" s="33" t="s">
        <v>889</v>
      </c>
    </row>
    <row r="3802" spans="1:16" s="31" customFormat="1" ht="15.75" customHeight="1" outlineLevel="2" x14ac:dyDescent="0.25">
      <c r="A3802" s="25"/>
      <c r="B3802" s="26" t="s">
        <v>16</v>
      </c>
      <c r="C3802" s="27"/>
      <c r="D3802" s="28">
        <f>D3776+50</f>
        <v>15150</v>
      </c>
      <c r="E3802" s="27"/>
      <c r="F3802" s="29"/>
      <c r="G3802" s="30"/>
      <c r="H3802" s="28"/>
      <c r="I3802" s="30"/>
      <c r="J3802" s="178"/>
      <c r="K3802" s="179"/>
      <c r="L3802" s="27"/>
      <c r="M3802" s="27"/>
      <c r="N3802" s="27"/>
      <c r="O3802" s="27"/>
      <c r="P3802" s="26" t="s">
        <v>835</v>
      </c>
    </row>
    <row r="3803" spans="1:16" s="31" customFormat="1" ht="15.75" customHeight="1" outlineLevel="2" x14ac:dyDescent="0.25">
      <c r="A3803" s="25"/>
      <c r="B3803" s="26" t="s">
        <v>17</v>
      </c>
      <c r="C3803" s="27"/>
      <c r="D3803" s="28">
        <f>D3802+1</f>
        <v>15151</v>
      </c>
      <c r="E3803" s="27"/>
      <c r="F3803" s="29"/>
      <c r="G3803" s="30"/>
      <c r="H3803" s="28"/>
      <c r="I3803" s="30"/>
      <c r="J3803" s="178"/>
      <c r="K3803" s="179"/>
      <c r="L3803" s="27"/>
      <c r="M3803" s="27"/>
      <c r="N3803" s="27"/>
      <c r="O3803" s="27"/>
      <c r="P3803" s="26" t="s">
        <v>835</v>
      </c>
    </row>
    <row r="3804" spans="1:16" s="31" customFormat="1" ht="15.75" customHeight="1" outlineLevel="2" x14ac:dyDescent="0.25">
      <c r="A3804" s="25"/>
      <c r="B3804" s="26" t="s">
        <v>18</v>
      </c>
      <c r="C3804" s="27"/>
      <c r="D3804" s="28">
        <f>D3803+1</f>
        <v>15152</v>
      </c>
      <c r="E3804" s="27"/>
      <c r="F3804" s="29"/>
      <c r="G3804" s="30"/>
      <c r="H3804" s="28"/>
      <c r="I3804" s="30"/>
      <c r="J3804" s="178"/>
      <c r="K3804" s="179"/>
      <c r="L3804" s="27"/>
      <c r="M3804" s="27"/>
      <c r="N3804" s="27"/>
      <c r="O3804" s="27"/>
      <c r="P3804" s="26" t="s">
        <v>835</v>
      </c>
    </row>
    <row r="3805" spans="1:16" s="31" customFormat="1" ht="15.75" customHeight="1" outlineLevel="2" x14ac:dyDescent="0.25">
      <c r="A3805" s="25"/>
      <c r="B3805" s="26" t="s">
        <v>6</v>
      </c>
      <c r="C3805" s="27"/>
      <c r="D3805" s="28">
        <f>D3804+1</f>
        <v>15153</v>
      </c>
      <c r="E3805" s="27"/>
      <c r="F3805" s="29"/>
      <c r="G3805" s="30"/>
      <c r="H3805" s="28"/>
      <c r="I3805" s="30"/>
      <c r="J3805" s="178"/>
      <c r="K3805" s="179"/>
      <c r="L3805" s="27"/>
      <c r="M3805" s="27"/>
      <c r="N3805" s="27"/>
      <c r="O3805" s="27"/>
      <c r="P3805" s="26" t="s">
        <v>835</v>
      </c>
    </row>
    <row r="3806" spans="1:16" s="46" customFormat="1" ht="15.75" customHeight="1" outlineLevel="2" x14ac:dyDescent="0.25">
      <c r="A3806" s="40"/>
      <c r="B3806" s="41" t="s">
        <v>136</v>
      </c>
      <c r="C3806" s="42"/>
      <c r="D3806" s="43">
        <f>D3805+1</f>
        <v>15154</v>
      </c>
      <c r="E3806" s="42"/>
      <c r="F3806" s="44"/>
      <c r="G3806" s="45"/>
      <c r="H3806" s="43"/>
      <c r="I3806" s="45"/>
      <c r="J3806" s="82"/>
      <c r="K3806" s="180"/>
      <c r="L3806" s="42"/>
      <c r="M3806" s="42"/>
      <c r="N3806" s="42"/>
      <c r="O3806" s="42"/>
      <c r="P3806" s="33" t="s">
        <v>933</v>
      </c>
    </row>
    <row r="3807" spans="1:16" ht="15.75" customHeight="1" outlineLevel="2" x14ac:dyDescent="0.25">
      <c r="B3807" s="33" t="s">
        <v>78</v>
      </c>
      <c r="D3807" s="28">
        <f>D3806+1</f>
        <v>15155</v>
      </c>
      <c r="E3807" s="27">
        <f>D3807+1</f>
        <v>15156</v>
      </c>
      <c r="H3807" s="21">
        <f>H3782+50</f>
        <v>15350</v>
      </c>
      <c r="I3807" s="23">
        <f t="shared" ref="I3807:I3825" si="450">H3807+1</f>
        <v>15351</v>
      </c>
      <c r="J3807" s="82" t="s">
        <v>420</v>
      </c>
      <c r="K3807" s="180">
        <f>K3799+1</f>
        <v>28</v>
      </c>
      <c r="L3807" s="34" t="s">
        <v>104</v>
      </c>
      <c r="M3807" s="34" t="s">
        <v>51</v>
      </c>
      <c r="N3807" s="34" t="s">
        <v>78</v>
      </c>
    </row>
    <row r="3808" spans="1:16" s="46" customFormat="1" ht="15.75" customHeight="1" outlineLevel="2" x14ac:dyDescent="0.25">
      <c r="A3808" s="40"/>
      <c r="B3808" s="41" t="s">
        <v>77</v>
      </c>
      <c r="C3808" s="42"/>
      <c r="D3808" s="28">
        <f>E3807+1</f>
        <v>15157</v>
      </c>
      <c r="E3808" s="27">
        <f>D3808+1</f>
        <v>15158</v>
      </c>
      <c r="F3808" s="44"/>
      <c r="G3808" s="45"/>
      <c r="H3808" s="43">
        <f t="shared" ref="H3808:H3825" si="451">I3807+1</f>
        <v>15352</v>
      </c>
      <c r="I3808" s="45">
        <f t="shared" si="450"/>
        <v>15353</v>
      </c>
      <c r="J3808" s="82" t="s">
        <v>420</v>
      </c>
      <c r="K3808" s="180">
        <f>K3807+1</f>
        <v>29</v>
      </c>
      <c r="L3808" s="42" t="s">
        <v>104</v>
      </c>
      <c r="M3808" s="42" t="s">
        <v>51</v>
      </c>
      <c r="N3808" s="42" t="s">
        <v>77</v>
      </c>
      <c r="O3808" s="42"/>
      <c r="P3808" s="41"/>
    </row>
    <row r="3809" spans="1:16" s="46" customFormat="1" ht="15.75" customHeight="1" outlineLevel="2" x14ac:dyDescent="0.25">
      <c r="A3809" s="40"/>
      <c r="B3809" s="41" t="s">
        <v>76</v>
      </c>
      <c r="C3809" s="42"/>
      <c r="D3809" s="28">
        <f>E3808+1</f>
        <v>15159</v>
      </c>
      <c r="E3809" s="27">
        <f>D3809+1</f>
        <v>15160</v>
      </c>
      <c r="F3809" s="44"/>
      <c r="G3809" s="45"/>
      <c r="H3809" s="43">
        <f t="shared" si="451"/>
        <v>15354</v>
      </c>
      <c r="I3809" s="45">
        <f t="shared" si="450"/>
        <v>15355</v>
      </c>
      <c r="J3809" s="82" t="s">
        <v>420</v>
      </c>
      <c r="K3809" s="180">
        <f t="shared" ref="K3809:K3825" si="452">K3808+1</f>
        <v>30</v>
      </c>
      <c r="L3809" s="42" t="s">
        <v>104</v>
      </c>
      <c r="M3809" s="42" t="s">
        <v>51</v>
      </c>
      <c r="N3809" s="42" t="s">
        <v>76</v>
      </c>
      <c r="O3809" s="42"/>
      <c r="P3809" s="41"/>
    </row>
    <row r="3810" spans="1:16" ht="15.75" customHeight="1" outlineLevel="2" x14ac:dyDescent="0.25">
      <c r="B3810" s="33" t="s">
        <v>79</v>
      </c>
      <c r="D3810" s="28">
        <f>E3809+1</f>
        <v>15161</v>
      </c>
      <c r="E3810" s="27"/>
      <c r="H3810" s="21">
        <f t="shared" si="451"/>
        <v>15356</v>
      </c>
      <c r="I3810" s="23">
        <f t="shared" si="450"/>
        <v>15357</v>
      </c>
      <c r="J3810" s="82" t="s">
        <v>420</v>
      </c>
      <c r="K3810" s="180">
        <f t="shared" si="452"/>
        <v>31</v>
      </c>
      <c r="L3810" s="34" t="s">
        <v>104</v>
      </c>
      <c r="N3810" s="34" t="s">
        <v>79</v>
      </c>
    </row>
    <row r="3811" spans="1:16" ht="15.75" customHeight="1" outlineLevel="2" x14ac:dyDescent="0.25">
      <c r="B3811" s="33" t="s">
        <v>81</v>
      </c>
      <c r="D3811" s="28">
        <f t="shared" ref="D3811:D3822" si="453">D3810+1</f>
        <v>15162</v>
      </c>
      <c r="E3811" s="27"/>
      <c r="H3811" s="21">
        <f t="shared" si="451"/>
        <v>15358</v>
      </c>
      <c r="I3811" s="23">
        <f t="shared" si="450"/>
        <v>15359</v>
      </c>
      <c r="J3811" s="82" t="s">
        <v>420</v>
      </c>
      <c r="K3811" s="180">
        <f t="shared" si="452"/>
        <v>32</v>
      </c>
      <c r="L3811" s="34" t="s">
        <v>104</v>
      </c>
      <c r="N3811" s="34" t="s">
        <v>367</v>
      </c>
    </row>
    <row r="3812" spans="1:16" ht="15.75" customHeight="1" outlineLevel="2" x14ac:dyDescent="0.25">
      <c r="B3812" s="33" t="s">
        <v>80</v>
      </c>
      <c r="D3812" s="28">
        <f t="shared" si="453"/>
        <v>15163</v>
      </c>
      <c r="E3812" s="27"/>
      <c r="H3812" s="21">
        <f t="shared" si="451"/>
        <v>15360</v>
      </c>
      <c r="I3812" s="23">
        <f t="shared" si="450"/>
        <v>15361</v>
      </c>
      <c r="J3812" s="82" t="s">
        <v>420</v>
      </c>
      <c r="K3812" s="180">
        <f t="shared" si="452"/>
        <v>33</v>
      </c>
      <c r="L3812" s="34" t="s">
        <v>104</v>
      </c>
      <c r="N3812" s="34" t="s">
        <v>80</v>
      </c>
    </row>
    <row r="3813" spans="1:16" ht="15.75" customHeight="1" outlineLevel="2" x14ac:dyDescent="0.25">
      <c r="B3813" s="33" t="s">
        <v>13</v>
      </c>
      <c r="D3813" s="28">
        <f t="shared" si="453"/>
        <v>15164</v>
      </c>
      <c r="E3813" s="27"/>
      <c r="H3813" s="21">
        <f t="shared" si="451"/>
        <v>15362</v>
      </c>
      <c r="I3813" s="23">
        <f t="shared" si="450"/>
        <v>15363</v>
      </c>
      <c r="J3813" s="82" t="s">
        <v>420</v>
      </c>
      <c r="K3813" s="180">
        <f t="shared" si="452"/>
        <v>34</v>
      </c>
      <c r="L3813" s="34" t="s">
        <v>104</v>
      </c>
      <c r="N3813" s="34" t="s">
        <v>349</v>
      </c>
    </row>
    <row r="3814" spans="1:16" ht="15.75" customHeight="1" outlineLevel="2" x14ac:dyDescent="0.25">
      <c r="B3814" s="33" t="s">
        <v>14</v>
      </c>
      <c r="D3814" s="28">
        <f>D3813+1</f>
        <v>15165</v>
      </c>
      <c r="E3814" s="27"/>
      <c r="H3814" s="21">
        <f t="shared" si="451"/>
        <v>15364</v>
      </c>
      <c r="I3814" s="23">
        <f t="shared" si="450"/>
        <v>15365</v>
      </c>
      <c r="J3814" s="82" t="s">
        <v>420</v>
      </c>
      <c r="K3814" s="180">
        <f t="shared" si="452"/>
        <v>35</v>
      </c>
      <c r="L3814" s="34" t="s">
        <v>104</v>
      </c>
      <c r="O3814" s="55" t="s">
        <v>370</v>
      </c>
      <c r="P3814" s="33" t="s">
        <v>369</v>
      </c>
    </row>
    <row r="3815" spans="1:16" ht="15.75" customHeight="1" outlineLevel="2" x14ac:dyDescent="0.25">
      <c r="B3815" s="33" t="s">
        <v>15</v>
      </c>
      <c r="D3815" s="28">
        <f t="shared" si="453"/>
        <v>15166</v>
      </c>
      <c r="E3815" s="27"/>
      <c r="H3815" s="21">
        <f t="shared" si="451"/>
        <v>15366</v>
      </c>
      <c r="I3815" s="23">
        <f t="shared" si="450"/>
        <v>15367</v>
      </c>
      <c r="J3815" s="82" t="s">
        <v>420</v>
      </c>
      <c r="K3815" s="180">
        <f t="shared" si="452"/>
        <v>36</v>
      </c>
      <c r="L3815" s="42" t="s">
        <v>104</v>
      </c>
      <c r="M3815" s="42"/>
      <c r="N3815" s="42" t="s">
        <v>350</v>
      </c>
      <c r="O3815" s="34" t="s">
        <v>940</v>
      </c>
      <c r="P3815" s="41"/>
    </row>
    <row r="3816" spans="1:16" ht="15" customHeight="1" outlineLevel="2" x14ac:dyDescent="0.25">
      <c r="A3816" s="34"/>
      <c r="B3816" s="33" t="s">
        <v>19</v>
      </c>
      <c r="D3816" s="28">
        <f t="shared" si="453"/>
        <v>15167</v>
      </c>
      <c r="E3816" s="27"/>
      <c r="H3816" s="21">
        <f t="shared" si="451"/>
        <v>15368</v>
      </c>
      <c r="I3816" s="23">
        <f t="shared" si="450"/>
        <v>15369</v>
      </c>
      <c r="J3816" s="82" t="s">
        <v>420</v>
      </c>
      <c r="K3816" s="180">
        <f t="shared" si="452"/>
        <v>37</v>
      </c>
      <c r="L3816" s="34" t="s">
        <v>104</v>
      </c>
      <c r="N3816" s="34" t="s">
        <v>348</v>
      </c>
      <c r="P3816" s="41" t="s">
        <v>906</v>
      </c>
    </row>
    <row r="3817" spans="1:16" ht="15" customHeight="1" outlineLevel="2" x14ac:dyDescent="0.25">
      <c r="A3817" s="34"/>
      <c r="B3817" s="33" t="s">
        <v>83</v>
      </c>
      <c r="D3817" s="28">
        <f t="shared" si="453"/>
        <v>15168</v>
      </c>
      <c r="E3817" s="27"/>
      <c r="H3817" s="21">
        <f t="shared" si="451"/>
        <v>15370</v>
      </c>
      <c r="I3817" s="23">
        <f t="shared" si="450"/>
        <v>15371</v>
      </c>
      <c r="J3817" s="82" t="s">
        <v>420</v>
      </c>
      <c r="K3817" s="180">
        <f t="shared" si="452"/>
        <v>38</v>
      </c>
      <c r="L3817" s="34" t="s">
        <v>104</v>
      </c>
      <c r="N3817" s="34" t="s">
        <v>349</v>
      </c>
      <c r="P3817" s="41"/>
    </row>
    <row r="3818" spans="1:16" ht="15" customHeight="1" outlineLevel="2" x14ac:dyDescent="0.25">
      <c r="A3818" s="34"/>
      <c r="B3818" s="33" t="s">
        <v>84</v>
      </c>
      <c r="D3818" s="28">
        <f t="shared" si="453"/>
        <v>15169</v>
      </c>
      <c r="E3818" s="27"/>
      <c r="H3818" s="21">
        <f t="shared" si="451"/>
        <v>15372</v>
      </c>
      <c r="I3818" s="23">
        <f t="shared" si="450"/>
        <v>15373</v>
      </c>
      <c r="J3818" s="82" t="s">
        <v>420</v>
      </c>
      <c r="K3818" s="180">
        <f t="shared" si="452"/>
        <v>39</v>
      </c>
      <c r="L3818" s="34" t="s">
        <v>104</v>
      </c>
      <c r="N3818" s="34" t="s">
        <v>79</v>
      </c>
      <c r="P3818" s="41"/>
    </row>
    <row r="3819" spans="1:16" ht="15" customHeight="1" outlineLevel="2" x14ac:dyDescent="0.25">
      <c r="A3819" s="34"/>
      <c r="B3819" s="33" t="s">
        <v>20</v>
      </c>
      <c r="D3819" s="28">
        <f t="shared" si="453"/>
        <v>15170</v>
      </c>
      <c r="E3819" s="27"/>
      <c r="H3819" s="21">
        <f t="shared" si="451"/>
        <v>15374</v>
      </c>
      <c r="I3819" s="23">
        <f t="shared" si="450"/>
        <v>15375</v>
      </c>
      <c r="J3819" s="82" t="s">
        <v>420</v>
      </c>
      <c r="K3819" s="180">
        <f t="shared" si="452"/>
        <v>40</v>
      </c>
      <c r="L3819" s="34" t="s">
        <v>104</v>
      </c>
      <c r="N3819" s="34" t="s">
        <v>349</v>
      </c>
      <c r="P3819" s="41" t="s">
        <v>906</v>
      </c>
    </row>
    <row r="3820" spans="1:16" ht="15" customHeight="1" outlineLevel="2" x14ac:dyDescent="0.25">
      <c r="A3820" s="34"/>
      <c r="B3820" s="33" t="s">
        <v>82</v>
      </c>
      <c r="D3820" s="28">
        <f t="shared" si="453"/>
        <v>15171</v>
      </c>
      <c r="E3820" s="27"/>
      <c r="H3820" s="21">
        <f t="shared" si="451"/>
        <v>15376</v>
      </c>
      <c r="I3820" s="23">
        <f t="shared" si="450"/>
        <v>15377</v>
      </c>
      <c r="J3820" s="82" t="s">
        <v>420</v>
      </c>
      <c r="K3820" s="180">
        <f t="shared" si="452"/>
        <v>41</v>
      </c>
      <c r="L3820" s="34" t="s">
        <v>104</v>
      </c>
      <c r="N3820" s="34" t="s">
        <v>79</v>
      </c>
      <c r="P3820" s="41" t="s">
        <v>906</v>
      </c>
    </row>
    <row r="3821" spans="1:16" ht="15" customHeight="1" outlineLevel="2" x14ac:dyDescent="0.25">
      <c r="A3821" s="34"/>
      <c r="B3821" s="33" t="s">
        <v>21</v>
      </c>
      <c r="D3821" s="28">
        <f t="shared" si="453"/>
        <v>15172</v>
      </c>
      <c r="E3821" s="27"/>
      <c r="H3821" s="21">
        <f t="shared" si="451"/>
        <v>15378</v>
      </c>
      <c r="I3821" s="23">
        <f t="shared" si="450"/>
        <v>15379</v>
      </c>
      <c r="J3821" s="82" t="s">
        <v>420</v>
      </c>
      <c r="K3821" s="180">
        <f t="shared" si="452"/>
        <v>42</v>
      </c>
      <c r="L3821" s="34" t="s">
        <v>104</v>
      </c>
      <c r="N3821" s="34" t="s">
        <v>349</v>
      </c>
      <c r="P3821" s="41" t="s">
        <v>906</v>
      </c>
    </row>
    <row r="3822" spans="1:16" ht="15" customHeight="1" outlineLevel="2" x14ac:dyDescent="0.25">
      <c r="A3822" s="34"/>
      <c r="B3822" s="33" t="s">
        <v>87</v>
      </c>
      <c r="D3822" s="28">
        <f t="shared" si="453"/>
        <v>15173</v>
      </c>
      <c r="E3822" s="27"/>
      <c r="H3822" s="21">
        <f t="shared" si="451"/>
        <v>15380</v>
      </c>
      <c r="I3822" s="23">
        <f t="shared" si="450"/>
        <v>15381</v>
      </c>
      <c r="J3822" s="82" t="s">
        <v>420</v>
      </c>
      <c r="K3822" s="180">
        <f t="shared" si="452"/>
        <v>43</v>
      </c>
      <c r="L3822" s="34" t="s">
        <v>104</v>
      </c>
      <c r="N3822" s="34" t="s">
        <v>79</v>
      </c>
      <c r="P3822" s="41" t="s">
        <v>906</v>
      </c>
    </row>
    <row r="3823" spans="1:16" ht="15" customHeight="1" outlineLevel="2" x14ac:dyDescent="0.25">
      <c r="A3823" s="34"/>
      <c r="B3823" s="33" t="s">
        <v>22</v>
      </c>
      <c r="D3823" s="28">
        <f>D3822+1</f>
        <v>15174</v>
      </c>
      <c r="E3823" s="27">
        <f>D3823+1</f>
        <v>15175</v>
      </c>
      <c r="H3823" s="21">
        <f t="shared" si="451"/>
        <v>15382</v>
      </c>
      <c r="I3823" s="23">
        <f t="shared" si="450"/>
        <v>15383</v>
      </c>
      <c r="J3823" s="82" t="s">
        <v>420</v>
      </c>
      <c r="K3823" s="180">
        <f t="shared" si="452"/>
        <v>44</v>
      </c>
      <c r="L3823" s="34" t="s">
        <v>104</v>
      </c>
      <c r="N3823" s="34" t="s">
        <v>78</v>
      </c>
      <c r="P3823" s="41" t="s">
        <v>906</v>
      </c>
    </row>
    <row r="3824" spans="1:16" s="31" customFormat="1" ht="15" customHeight="1" outlineLevel="2" x14ac:dyDescent="0.25">
      <c r="A3824" s="27"/>
      <c r="B3824" s="41" t="s">
        <v>135</v>
      </c>
      <c r="C3824" s="27"/>
      <c r="D3824" s="28">
        <f>E3823+1</f>
        <v>15176</v>
      </c>
      <c r="E3824" s="27"/>
      <c r="F3824" s="29"/>
      <c r="G3824" s="30"/>
      <c r="H3824" s="43">
        <f t="shared" si="451"/>
        <v>15384</v>
      </c>
      <c r="I3824" s="45">
        <f t="shared" si="450"/>
        <v>15385</v>
      </c>
      <c r="J3824" s="82" t="s">
        <v>420</v>
      </c>
      <c r="K3824" s="180">
        <f t="shared" si="452"/>
        <v>45</v>
      </c>
      <c r="L3824" s="42" t="s">
        <v>104</v>
      </c>
      <c r="M3824" s="27"/>
      <c r="N3824" s="27"/>
      <c r="O3824" s="27"/>
      <c r="P3824" s="41" t="s">
        <v>906</v>
      </c>
    </row>
    <row r="3825" spans="1:16" s="31" customFormat="1" ht="15" customHeight="1" outlineLevel="2" x14ac:dyDescent="0.25">
      <c r="A3825" s="27"/>
      <c r="B3825" s="41" t="s">
        <v>461</v>
      </c>
      <c r="C3825" s="27"/>
      <c r="D3825" s="28">
        <f>D3824+1</f>
        <v>15177</v>
      </c>
      <c r="E3825" s="27"/>
      <c r="F3825" s="29"/>
      <c r="G3825" s="30"/>
      <c r="H3825" s="43">
        <f t="shared" si="451"/>
        <v>15386</v>
      </c>
      <c r="I3825" s="45">
        <f t="shared" si="450"/>
        <v>15387</v>
      </c>
      <c r="J3825" s="82" t="s">
        <v>420</v>
      </c>
      <c r="K3825" s="180">
        <f t="shared" si="452"/>
        <v>46</v>
      </c>
      <c r="L3825" s="42" t="s">
        <v>104</v>
      </c>
      <c r="M3825" s="27"/>
      <c r="N3825" s="34" t="s">
        <v>348</v>
      </c>
      <c r="O3825" s="42"/>
      <c r="P3825" s="33" t="s">
        <v>377</v>
      </c>
    </row>
    <row r="3826" spans="1:16" ht="15" outlineLevel="1" x14ac:dyDescent="0.25">
      <c r="A3826" s="34"/>
      <c r="D3826" s="28"/>
      <c r="E3826" s="27"/>
      <c r="J3826" s="82"/>
      <c r="K3826" s="180"/>
    </row>
    <row r="3827" spans="1:16" ht="15" outlineLevel="1" x14ac:dyDescent="0.25">
      <c r="A3827" s="34" t="s">
        <v>926</v>
      </c>
      <c r="D3827" s="28"/>
      <c r="E3827" s="27"/>
      <c r="J3827" s="82"/>
      <c r="K3827" s="180"/>
      <c r="P3827" s="33" t="s">
        <v>891</v>
      </c>
    </row>
    <row r="3828" spans="1:16" s="31" customFormat="1" ht="15.75" customHeight="1" outlineLevel="2" x14ac:dyDescent="0.25">
      <c r="A3828" s="25"/>
      <c r="B3828" s="26" t="s">
        <v>16</v>
      </c>
      <c r="C3828" s="27"/>
      <c r="D3828" s="28">
        <f>D3802+50</f>
        <v>15200</v>
      </c>
      <c r="E3828" s="27"/>
      <c r="F3828" s="29"/>
      <c r="G3828" s="30"/>
      <c r="H3828" s="28"/>
      <c r="I3828" s="30"/>
      <c r="J3828" s="178"/>
      <c r="K3828" s="179"/>
      <c r="L3828" s="27"/>
      <c r="M3828" s="27"/>
      <c r="N3828" s="27"/>
      <c r="O3828" s="27"/>
      <c r="P3828" s="26" t="s">
        <v>835</v>
      </c>
    </row>
    <row r="3829" spans="1:16" s="31" customFormat="1" ht="15.75" customHeight="1" outlineLevel="2" x14ac:dyDescent="0.25">
      <c r="A3829" s="25"/>
      <c r="B3829" s="26" t="s">
        <v>17</v>
      </c>
      <c r="C3829" s="27"/>
      <c r="D3829" s="28">
        <f>D3828+1</f>
        <v>15201</v>
      </c>
      <c r="E3829" s="27"/>
      <c r="F3829" s="29"/>
      <c r="G3829" s="30"/>
      <c r="H3829" s="28"/>
      <c r="I3829" s="30"/>
      <c r="J3829" s="178"/>
      <c r="K3829" s="179"/>
      <c r="L3829" s="27"/>
      <c r="M3829" s="27"/>
      <c r="N3829" s="27"/>
      <c r="O3829" s="27"/>
      <c r="P3829" s="26" t="s">
        <v>835</v>
      </c>
    </row>
    <row r="3830" spans="1:16" s="31" customFormat="1" ht="15.75" customHeight="1" outlineLevel="2" x14ac:dyDescent="0.25">
      <c r="A3830" s="25"/>
      <c r="B3830" s="26" t="s">
        <v>18</v>
      </c>
      <c r="C3830" s="27"/>
      <c r="D3830" s="28">
        <f>D3829+1</f>
        <v>15202</v>
      </c>
      <c r="E3830" s="27"/>
      <c r="F3830" s="29"/>
      <c r="G3830" s="30"/>
      <c r="H3830" s="28"/>
      <c r="I3830" s="30"/>
      <c r="J3830" s="178"/>
      <c r="K3830" s="179"/>
      <c r="L3830" s="27"/>
      <c r="M3830" s="27"/>
      <c r="N3830" s="27"/>
      <c r="O3830" s="27"/>
      <c r="P3830" s="26" t="s">
        <v>835</v>
      </c>
    </row>
    <row r="3831" spans="1:16" s="31" customFormat="1" ht="15.75" customHeight="1" outlineLevel="2" x14ac:dyDescent="0.25">
      <c r="A3831" s="25"/>
      <c r="B3831" s="26" t="s">
        <v>6</v>
      </c>
      <c r="C3831" s="27"/>
      <c r="D3831" s="28">
        <f>D3830+1</f>
        <v>15203</v>
      </c>
      <c r="E3831" s="27"/>
      <c r="F3831" s="29"/>
      <c r="G3831" s="30"/>
      <c r="H3831" s="28"/>
      <c r="I3831" s="30"/>
      <c r="J3831" s="178"/>
      <c r="K3831" s="179"/>
      <c r="L3831" s="27"/>
      <c r="M3831" s="27"/>
      <c r="N3831" s="27"/>
      <c r="O3831" s="27"/>
      <c r="P3831" s="26" t="s">
        <v>835</v>
      </c>
    </row>
    <row r="3832" spans="1:16" s="46" customFormat="1" ht="15.75" customHeight="1" outlineLevel="2" x14ac:dyDescent="0.25">
      <c r="A3832" s="40"/>
      <c r="B3832" s="41" t="s">
        <v>136</v>
      </c>
      <c r="C3832" s="42"/>
      <c r="D3832" s="43">
        <f>D3831+1</f>
        <v>15204</v>
      </c>
      <c r="E3832" s="42"/>
      <c r="F3832" s="44"/>
      <c r="G3832" s="45"/>
      <c r="H3832" s="43"/>
      <c r="I3832" s="45"/>
      <c r="J3832" s="82"/>
      <c r="K3832" s="180"/>
      <c r="L3832" s="42"/>
      <c r="M3832" s="42"/>
      <c r="N3832" s="42"/>
      <c r="O3832" s="42"/>
      <c r="P3832" s="33" t="s">
        <v>935</v>
      </c>
    </row>
    <row r="3833" spans="1:16" ht="15.75" customHeight="1" outlineLevel="2" x14ac:dyDescent="0.25">
      <c r="B3833" s="33" t="s">
        <v>78</v>
      </c>
      <c r="D3833" s="28">
        <f>D3832+1</f>
        <v>15205</v>
      </c>
      <c r="E3833" s="27">
        <f>D3833+1</f>
        <v>15206</v>
      </c>
      <c r="H3833" s="21">
        <f>H3807+50</f>
        <v>15400</v>
      </c>
      <c r="I3833" s="23">
        <f t="shared" ref="I3833:I3851" si="454">H3833+1</f>
        <v>15401</v>
      </c>
      <c r="J3833" s="82" t="s">
        <v>420</v>
      </c>
      <c r="K3833" s="180">
        <f>K3825+1</f>
        <v>47</v>
      </c>
      <c r="L3833" s="34" t="s">
        <v>104</v>
      </c>
      <c r="M3833" s="34" t="s">
        <v>51</v>
      </c>
      <c r="N3833" s="34" t="s">
        <v>78</v>
      </c>
    </row>
    <row r="3834" spans="1:16" s="46" customFormat="1" ht="15.75" customHeight="1" outlineLevel="2" x14ac:dyDescent="0.25">
      <c r="A3834" s="40"/>
      <c r="B3834" s="41" t="s">
        <v>77</v>
      </c>
      <c r="C3834" s="42"/>
      <c r="D3834" s="28">
        <f>E3833+1</f>
        <v>15207</v>
      </c>
      <c r="E3834" s="27">
        <f>D3834+1</f>
        <v>15208</v>
      </c>
      <c r="F3834" s="44"/>
      <c r="G3834" s="45"/>
      <c r="H3834" s="43">
        <f t="shared" ref="H3834:H3851" si="455">I3833+1</f>
        <v>15402</v>
      </c>
      <c r="I3834" s="45">
        <f t="shared" si="454"/>
        <v>15403</v>
      </c>
      <c r="J3834" s="82" t="s">
        <v>420</v>
      </c>
      <c r="K3834" s="180">
        <f>K3833+1</f>
        <v>48</v>
      </c>
      <c r="L3834" s="42" t="s">
        <v>104</v>
      </c>
      <c r="M3834" s="42" t="s">
        <v>51</v>
      </c>
      <c r="N3834" s="42" t="s">
        <v>77</v>
      </c>
      <c r="O3834" s="42"/>
      <c r="P3834" s="41"/>
    </row>
    <row r="3835" spans="1:16" s="46" customFormat="1" ht="15.75" customHeight="1" outlineLevel="2" x14ac:dyDescent="0.25">
      <c r="A3835" s="40"/>
      <c r="B3835" s="41" t="s">
        <v>76</v>
      </c>
      <c r="C3835" s="42"/>
      <c r="D3835" s="28">
        <f>E3834+1</f>
        <v>15209</v>
      </c>
      <c r="E3835" s="27">
        <f>D3835+1</f>
        <v>15210</v>
      </c>
      <c r="F3835" s="44"/>
      <c r="G3835" s="45"/>
      <c r="H3835" s="43">
        <f t="shared" si="455"/>
        <v>15404</v>
      </c>
      <c r="I3835" s="45">
        <f t="shared" si="454"/>
        <v>15405</v>
      </c>
      <c r="J3835" s="82" t="s">
        <v>420</v>
      </c>
      <c r="K3835" s="180">
        <f t="shared" ref="K3835:K3851" si="456">K3834+1</f>
        <v>49</v>
      </c>
      <c r="L3835" s="42" t="s">
        <v>104</v>
      </c>
      <c r="M3835" s="42" t="s">
        <v>51</v>
      </c>
      <c r="N3835" s="42" t="s">
        <v>76</v>
      </c>
      <c r="O3835" s="42"/>
      <c r="P3835" s="41"/>
    </row>
    <row r="3836" spans="1:16" ht="15.75" customHeight="1" outlineLevel="2" x14ac:dyDescent="0.25">
      <c r="B3836" s="33" t="s">
        <v>79</v>
      </c>
      <c r="D3836" s="28">
        <f>E3835+1</f>
        <v>15211</v>
      </c>
      <c r="E3836" s="27"/>
      <c r="H3836" s="21">
        <f t="shared" si="455"/>
        <v>15406</v>
      </c>
      <c r="I3836" s="23">
        <f t="shared" si="454"/>
        <v>15407</v>
      </c>
      <c r="J3836" s="82" t="s">
        <v>420</v>
      </c>
      <c r="K3836" s="180">
        <f t="shared" si="456"/>
        <v>50</v>
      </c>
      <c r="L3836" s="34" t="s">
        <v>104</v>
      </c>
      <c r="N3836" s="34" t="s">
        <v>79</v>
      </c>
    </row>
    <row r="3837" spans="1:16" ht="15.75" customHeight="1" outlineLevel="2" x14ac:dyDescent="0.25">
      <c r="B3837" s="33" t="s">
        <v>81</v>
      </c>
      <c r="D3837" s="28">
        <f t="shared" ref="D3837:D3848" si="457">D3836+1</f>
        <v>15212</v>
      </c>
      <c r="E3837" s="27"/>
      <c r="H3837" s="21">
        <f t="shared" si="455"/>
        <v>15408</v>
      </c>
      <c r="I3837" s="23">
        <f t="shared" si="454"/>
        <v>15409</v>
      </c>
      <c r="J3837" s="82" t="s">
        <v>420</v>
      </c>
      <c r="K3837" s="180">
        <f t="shared" si="456"/>
        <v>51</v>
      </c>
      <c r="L3837" s="34" t="s">
        <v>104</v>
      </c>
      <c r="N3837" s="34" t="s">
        <v>367</v>
      </c>
    </row>
    <row r="3838" spans="1:16" ht="15.75" customHeight="1" outlineLevel="2" x14ac:dyDescent="0.25">
      <c r="B3838" s="33" t="s">
        <v>80</v>
      </c>
      <c r="D3838" s="28">
        <f t="shared" si="457"/>
        <v>15213</v>
      </c>
      <c r="E3838" s="27"/>
      <c r="H3838" s="21">
        <f t="shared" si="455"/>
        <v>15410</v>
      </c>
      <c r="I3838" s="23">
        <f t="shared" si="454"/>
        <v>15411</v>
      </c>
      <c r="J3838" s="82" t="s">
        <v>420</v>
      </c>
      <c r="K3838" s="180">
        <f t="shared" si="456"/>
        <v>52</v>
      </c>
      <c r="L3838" s="34" t="s">
        <v>104</v>
      </c>
      <c r="N3838" s="34" t="s">
        <v>80</v>
      </c>
    </row>
    <row r="3839" spans="1:16" ht="15.75" customHeight="1" outlineLevel="2" x14ac:dyDescent="0.25">
      <c r="B3839" s="33" t="s">
        <v>13</v>
      </c>
      <c r="D3839" s="28">
        <f t="shared" si="457"/>
        <v>15214</v>
      </c>
      <c r="E3839" s="27"/>
      <c r="H3839" s="21">
        <f t="shared" si="455"/>
        <v>15412</v>
      </c>
      <c r="I3839" s="23">
        <f t="shared" si="454"/>
        <v>15413</v>
      </c>
      <c r="J3839" s="82" t="s">
        <v>420</v>
      </c>
      <c r="K3839" s="180">
        <f t="shared" si="456"/>
        <v>53</v>
      </c>
      <c r="L3839" s="34" t="s">
        <v>104</v>
      </c>
      <c r="N3839" s="34" t="s">
        <v>349</v>
      </c>
    </row>
    <row r="3840" spans="1:16" ht="15.75" customHeight="1" outlineLevel="2" x14ac:dyDescent="0.25">
      <c r="B3840" s="33" t="s">
        <v>14</v>
      </c>
      <c r="D3840" s="28">
        <f>D3839+1</f>
        <v>15215</v>
      </c>
      <c r="E3840" s="27"/>
      <c r="H3840" s="21">
        <f t="shared" si="455"/>
        <v>15414</v>
      </c>
      <c r="I3840" s="23">
        <f t="shared" si="454"/>
        <v>15415</v>
      </c>
      <c r="J3840" s="82" t="s">
        <v>420</v>
      </c>
      <c r="K3840" s="180">
        <f t="shared" si="456"/>
        <v>54</v>
      </c>
      <c r="L3840" s="34" t="s">
        <v>104</v>
      </c>
      <c r="O3840" s="55" t="s">
        <v>370</v>
      </c>
      <c r="P3840" s="33" t="s">
        <v>369</v>
      </c>
    </row>
    <row r="3841" spans="1:16" ht="15.75" customHeight="1" outlineLevel="2" x14ac:dyDescent="0.25">
      <c r="B3841" s="33" t="s">
        <v>15</v>
      </c>
      <c r="D3841" s="28">
        <f t="shared" si="457"/>
        <v>15216</v>
      </c>
      <c r="E3841" s="27"/>
      <c r="H3841" s="21">
        <f t="shared" si="455"/>
        <v>15416</v>
      </c>
      <c r="I3841" s="23">
        <f t="shared" si="454"/>
        <v>15417</v>
      </c>
      <c r="J3841" s="82" t="s">
        <v>420</v>
      </c>
      <c r="K3841" s="180">
        <f t="shared" si="456"/>
        <v>55</v>
      </c>
      <c r="L3841" s="42" t="s">
        <v>104</v>
      </c>
      <c r="M3841" s="42"/>
      <c r="N3841" s="42" t="s">
        <v>350</v>
      </c>
      <c r="O3841" s="34" t="s">
        <v>940</v>
      </c>
      <c r="P3841" s="41"/>
    </row>
    <row r="3842" spans="1:16" ht="15" customHeight="1" outlineLevel="2" x14ac:dyDescent="0.25">
      <c r="A3842" s="34"/>
      <c r="B3842" s="33" t="s">
        <v>19</v>
      </c>
      <c r="D3842" s="28">
        <f t="shared" si="457"/>
        <v>15217</v>
      </c>
      <c r="E3842" s="27"/>
      <c r="H3842" s="21">
        <f t="shared" si="455"/>
        <v>15418</v>
      </c>
      <c r="I3842" s="23">
        <f t="shared" si="454"/>
        <v>15419</v>
      </c>
      <c r="J3842" s="82" t="s">
        <v>420</v>
      </c>
      <c r="K3842" s="180">
        <f t="shared" si="456"/>
        <v>56</v>
      </c>
      <c r="L3842" s="34" t="s">
        <v>104</v>
      </c>
      <c r="N3842" s="34" t="s">
        <v>348</v>
      </c>
      <c r="P3842" s="41" t="s">
        <v>906</v>
      </c>
    </row>
    <row r="3843" spans="1:16" ht="15" customHeight="1" outlineLevel="2" x14ac:dyDescent="0.25">
      <c r="A3843" s="34"/>
      <c r="B3843" s="33" t="s">
        <v>83</v>
      </c>
      <c r="D3843" s="28">
        <f t="shared" si="457"/>
        <v>15218</v>
      </c>
      <c r="E3843" s="27"/>
      <c r="H3843" s="21">
        <f t="shared" si="455"/>
        <v>15420</v>
      </c>
      <c r="I3843" s="23">
        <f t="shared" si="454"/>
        <v>15421</v>
      </c>
      <c r="J3843" s="82" t="s">
        <v>420</v>
      </c>
      <c r="K3843" s="180">
        <f t="shared" si="456"/>
        <v>57</v>
      </c>
      <c r="L3843" s="34" t="s">
        <v>104</v>
      </c>
      <c r="N3843" s="34" t="s">
        <v>349</v>
      </c>
      <c r="P3843" s="41"/>
    </row>
    <row r="3844" spans="1:16" ht="15" customHeight="1" outlineLevel="2" x14ac:dyDescent="0.25">
      <c r="A3844" s="34"/>
      <c r="B3844" s="33" t="s">
        <v>84</v>
      </c>
      <c r="D3844" s="28">
        <f t="shared" si="457"/>
        <v>15219</v>
      </c>
      <c r="E3844" s="27"/>
      <c r="H3844" s="21">
        <f t="shared" si="455"/>
        <v>15422</v>
      </c>
      <c r="I3844" s="23">
        <f t="shared" si="454"/>
        <v>15423</v>
      </c>
      <c r="J3844" s="82" t="s">
        <v>420</v>
      </c>
      <c r="K3844" s="180">
        <f t="shared" si="456"/>
        <v>58</v>
      </c>
      <c r="L3844" s="34" t="s">
        <v>104</v>
      </c>
      <c r="N3844" s="34" t="s">
        <v>79</v>
      </c>
      <c r="P3844" s="41"/>
    </row>
    <row r="3845" spans="1:16" ht="15" customHeight="1" outlineLevel="2" x14ac:dyDescent="0.25">
      <c r="A3845" s="34"/>
      <c r="B3845" s="33" t="s">
        <v>20</v>
      </c>
      <c r="D3845" s="28">
        <f t="shared" si="457"/>
        <v>15220</v>
      </c>
      <c r="E3845" s="27"/>
      <c r="H3845" s="21">
        <f t="shared" si="455"/>
        <v>15424</v>
      </c>
      <c r="I3845" s="23">
        <f t="shared" si="454"/>
        <v>15425</v>
      </c>
      <c r="J3845" s="82" t="s">
        <v>420</v>
      </c>
      <c r="K3845" s="180">
        <f t="shared" si="456"/>
        <v>59</v>
      </c>
      <c r="L3845" s="34" t="s">
        <v>104</v>
      </c>
      <c r="N3845" s="34" t="s">
        <v>349</v>
      </c>
      <c r="P3845" s="41" t="s">
        <v>906</v>
      </c>
    </row>
    <row r="3846" spans="1:16" ht="15" customHeight="1" outlineLevel="2" x14ac:dyDescent="0.25">
      <c r="A3846" s="34"/>
      <c r="B3846" s="33" t="s">
        <v>82</v>
      </c>
      <c r="D3846" s="28">
        <f t="shared" si="457"/>
        <v>15221</v>
      </c>
      <c r="E3846" s="27"/>
      <c r="H3846" s="21">
        <f t="shared" si="455"/>
        <v>15426</v>
      </c>
      <c r="I3846" s="23">
        <f t="shared" si="454"/>
        <v>15427</v>
      </c>
      <c r="J3846" s="82" t="s">
        <v>420</v>
      </c>
      <c r="K3846" s="180">
        <f t="shared" si="456"/>
        <v>60</v>
      </c>
      <c r="L3846" s="34" t="s">
        <v>104</v>
      </c>
      <c r="N3846" s="34" t="s">
        <v>79</v>
      </c>
      <c r="P3846" s="41" t="s">
        <v>906</v>
      </c>
    </row>
    <row r="3847" spans="1:16" ht="15" customHeight="1" outlineLevel="2" x14ac:dyDescent="0.25">
      <c r="A3847" s="34"/>
      <c r="B3847" s="33" t="s">
        <v>21</v>
      </c>
      <c r="D3847" s="28">
        <f t="shared" si="457"/>
        <v>15222</v>
      </c>
      <c r="E3847" s="27"/>
      <c r="H3847" s="21">
        <f t="shared" si="455"/>
        <v>15428</v>
      </c>
      <c r="I3847" s="23">
        <f t="shared" si="454"/>
        <v>15429</v>
      </c>
      <c r="J3847" s="82" t="s">
        <v>420</v>
      </c>
      <c r="K3847" s="180">
        <f t="shared" si="456"/>
        <v>61</v>
      </c>
      <c r="L3847" s="34" t="s">
        <v>104</v>
      </c>
      <c r="N3847" s="34" t="s">
        <v>349</v>
      </c>
      <c r="P3847" s="41" t="s">
        <v>906</v>
      </c>
    </row>
    <row r="3848" spans="1:16" ht="15" customHeight="1" outlineLevel="2" x14ac:dyDescent="0.25">
      <c r="A3848" s="34"/>
      <c r="B3848" s="33" t="s">
        <v>87</v>
      </c>
      <c r="D3848" s="28">
        <f t="shared" si="457"/>
        <v>15223</v>
      </c>
      <c r="E3848" s="27"/>
      <c r="H3848" s="21">
        <f t="shared" si="455"/>
        <v>15430</v>
      </c>
      <c r="I3848" s="23">
        <f t="shared" si="454"/>
        <v>15431</v>
      </c>
      <c r="J3848" s="82" t="s">
        <v>420</v>
      </c>
      <c r="K3848" s="180">
        <f t="shared" si="456"/>
        <v>62</v>
      </c>
      <c r="L3848" s="34" t="s">
        <v>104</v>
      </c>
      <c r="N3848" s="34" t="s">
        <v>79</v>
      </c>
      <c r="P3848" s="41" t="s">
        <v>906</v>
      </c>
    </row>
    <row r="3849" spans="1:16" ht="15" customHeight="1" outlineLevel="2" x14ac:dyDescent="0.25">
      <c r="A3849" s="34"/>
      <c r="B3849" s="33" t="s">
        <v>22</v>
      </c>
      <c r="D3849" s="28">
        <f>D3848+1</f>
        <v>15224</v>
      </c>
      <c r="E3849" s="27">
        <f>D3849+1</f>
        <v>15225</v>
      </c>
      <c r="H3849" s="21">
        <f t="shared" si="455"/>
        <v>15432</v>
      </c>
      <c r="I3849" s="23">
        <f t="shared" si="454"/>
        <v>15433</v>
      </c>
      <c r="J3849" s="82" t="s">
        <v>420</v>
      </c>
      <c r="K3849" s="180">
        <f t="shared" si="456"/>
        <v>63</v>
      </c>
      <c r="L3849" s="34" t="s">
        <v>104</v>
      </c>
      <c r="N3849" s="34" t="s">
        <v>78</v>
      </c>
      <c r="P3849" s="41" t="s">
        <v>906</v>
      </c>
    </row>
    <row r="3850" spans="1:16" s="31" customFormat="1" ht="15" customHeight="1" outlineLevel="2" x14ac:dyDescent="0.25">
      <c r="A3850" s="27"/>
      <c r="B3850" s="41" t="s">
        <v>135</v>
      </c>
      <c r="C3850" s="27"/>
      <c r="D3850" s="28">
        <f>E3849+1</f>
        <v>15226</v>
      </c>
      <c r="E3850" s="27"/>
      <c r="F3850" s="29"/>
      <c r="G3850" s="30"/>
      <c r="H3850" s="43">
        <f t="shared" si="455"/>
        <v>15434</v>
      </c>
      <c r="I3850" s="45">
        <f t="shared" si="454"/>
        <v>15435</v>
      </c>
      <c r="J3850" s="82" t="s">
        <v>420</v>
      </c>
      <c r="K3850" s="180">
        <f t="shared" si="456"/>
        <v>64</v>
      </c>
      <c r="L3850" s="42" t="s">
        <v>104</v>
      </c>
      <c r="M3850" s="27"/>
      <c r="N3850" s="27"/>
      <c r="O3850" s="27"/>
      <c r="P3850" s="41" t="s">
        <v>906</v>
      </c>
    </row>
    <row r="3851" spans="1:16" s="31" customFormat="1" ht="15" customHeight="1" outlineLevel="2" x14ac:dyDescent="0.25">
      <c r="A3851" s="27"/>
      <c r="B3851" s="41" t="s">
        <v>461</v>
      </c>
      <c r="C3851" s="27"/>
      <c r="D3851" s="28">
        <f>D3850+1</f>
        <v>15227</v>
      </c>
      <c r="E3851" s="27"/>
      <c r="F3851" s="29"/>
      <c r="G3851" s="30"/>
      <c r="H3851" s="43">
        <f t="shared" si="455"/>
        <v>15436</v>
      </c>
      <c r="I3851" s="45">
        <f t="shared" si="454"/>
        <v>15437</v>
      </c>
      <c r="J3851" s="82" t="s">
        <v>420</v>
      </c>
      <c r="K3851" s="180">
        <f t="shared" si="456"/>
        <v>65</v>
      </c>
      <c r="L3851" s="42" t="s">
        <v>104</v>
      </c>
      <c r="M3851" s="27"/>
      <c r="N3851" s="34" t="s">
        <v>348</v>
      </c>
      <c r="O3851" s="27"/>
      <c r="P3851" s="33" t="s">
        <v>377</v>
      </c>
    </row>
    <row r="3852" spans="1:16" ht="15" outlineLevel="1" x14ac:dyDescent="0.25">
      <c r="A3852" s="34"/>
      <c r="D3852" s="28"/>
      <c r="E3852" s="27"/>
      <c r="J3852" s="82"/>
      <c r="K3852" s="180"/>
    </row>
    <row r="3853" spans="1:16" ht="15" outlineLevel="1" x14ac:dyDescent="0.25">
      <c r="A3853" s="34" t="s">
        <v>927</v>
      </c>
      <c r="D3853" s="28"/>
      <c r="E3853" s="27"/>
      <c r="J3853" s="82"/>
      <c r="K3853" s="180"/>
      <c r="P3853" s="33" t="s">
        <v>890</v>
      </c>
    </row>
    <row r="3854" spans="1:16" s="31" customFormat="1" ht="15.75" customHeight="1" outlineLevel="2" x14ac:dyDescent="0.25">
      <c r="A3854" s="25"/>
      <c r="B3854" s="26" t="s">
        <v>16</v>
      </c>
      <c r="C3854" s="27"/>
      <c r="D3854" s="28">
        <f>D3828+50</f>
        <v>15250</v>
      </c>
      <c r="E3854" s="27"/>
      <c r="F3854" s="29"/>
      <c r="G3854" s="30"/>
      <c r="H3854" s="28"/>
      <c r="I3854" s="30"/>
      <c r="J3854" s="178"/>
      <c r="K3854" s="179"/>
      <c r="L3854" s="27"/>
      <c r="M3854" s="27"/>
      <c r="N3854" s="27"/>
      <c r="O3854" s="27"/>
      <c r="P3854" s="26" t="s">
        <v>835</v>
      </c>
    </row>
    <row r="3855" spans="1:16" s="31" customFormat="1" ht="15.75" customHeight="1" outlineLevel="2" x14ac:dyDescent="0.25">
      <c r="A3855" s="25"/>
      <c r="B3855" s="26" t="s">
        <v>17</v>
      </c>
      <c r="C3855" s="27"/>
      <c r="D3855" s="28">
        <f>D3854+1</f>
        <v>15251</v>
      </c>
      <c r="E3855" s="27"/>
      <c r="F3855" s="29"/>
      <c r="G3855" s="30"/>
      <c r="H3855" s="28"/>
      <c r="I3855" s="30"/>
      <c r="J3855" s="178"/>
      <c r="K3855" s="179"/>
      <c r="L3855" s="27"/>
      <c r="M3855" s="27"/>
      <c r="N3855" s="27"/>
      <c r="O3855" s="27"/>
      <c r="P3855" s="26" t="s">
        <v>835</v>
      </c>
    </row>
    <row r="3856" spans="1:16" s="31" customFormat="1" ht="15.75" customHeight="1" outlineLevel="2" x14ac:dyDescent="0.25">
      <c r="A3856" s="25"/>
      <c r="B3856" s="26" t="s">
        <v>18</v>
      </c>
      <c r="C3856" s="27"/>
      <c r="D3856" s="28">
        <f>D3855+1</f>
        <v>15252</v>
      </c>
      <c r="E3856" s="27"/>
      <c r="F3856" s="29"/>
      <c r="G3856" s="30"/>
      <c r="H3856" s="28"/>
      <c r="I3856" s="30"/>
      <c r="J3856" s="178"/>
      <c r="K3856" s="179"/>
      <c r="L3856" s="27"/>
      <c r="M3856" s="27"/>
      <c r="N3856" s="27"/>
      <c r="O3856" s="27"/>
      <c r="P3856" s="26" t="s">
        <v>835</v>
      </c>
    </row>
    <row r="3857" spans="1:16" s="31" customFormat="1" ht="15.75" customHeight="1" outlineLevel="2" x14ac:dyDescent="0.25">
      <c r="A3857" s="25"/>
      <c r="B3857" s="26" t="s">
        <v>6</v>
      </c>
      <c r="C3857" s="27"/>
      <c r="D3857" s="28">
        <f>D3856+1</f>
        <v>15253</v>
      </c>
      <c r="E3857" s="27"/>
      <c r="F3857" s="29"/>
      <c r="G3857" s="30"/>
      <c r="H3857" s="28"/>
      <c r="I3857" s="30"/>
      <c r="J3857" s="178"/>
      <c r="K3857" s="179"/>
      <c r="L3857" s="27"/>
      <c r="M3857" s="27"/>
      <c r="N3857" s="27"/>
      <c r="O3857" s="27"/>
      <c r="P3857" s="26" t="s">
        <v>835</v>
      </c>
    </row>
    <row r="3858" spans="1:16" s="46" customFormat="1" ht="15.75" customHeight="1" outlineLevel="2" x14ac:dyDescent="0.25">
      <c r="A3858" s="40"/>
      <c r="B3858" s="41" t="s">
        <v>136</v>
      </c>
      <c r="C3858" s="42"/>
      <c r="D3858" s="43">
        <f>D3857+1</f>
        <v>15254</v>
      </c>
      <c r="E3858" s="42"/>
      <c r="F3858" s="44"/>
      <c r="G3858" s="45"/>
      <c r="H3858" s="43"/>
      <c r="I3858" s="45"/>
      <c r="J3858" s="82"/>
      <c r="K3858" s="180"/>
      <c r="L3858" s="42"/>
      <c r="M3858" s="42"/>
      <c r="N3858" s="42"/>
      <c r="O3858" s="42"/>
      <c r="P3858" s="33" t="s">
        <v>936</v>
      </c>
    </row>
    <row r="3859" spans="1:16" ht="15.75" customHeight="1" outlineLevel="2" x14ac:dyDescent="0.25">
      <c r="B3859" s="33" t="s">
        <v>78</v>
      </c>
      <c r="D3859" s="28">
        <f>D3858+1</f>
        <v>15255</v>
      </c>
      <c r="E3859" s="27">
        <f>D3859+1</f>
        <v>15256</v>
      </c>
      <c r="H3859" s="21">
        <f>H3833+50</f>
        <v>15450</v>
      </c>
      <c r="I3859" s="23">
        <f t="shared" ref="I3859:I3877" si="458">H3859+1</f>
        <v>15451</v>
      </c>
      <c r="J3859" s="82" t="s">
        <v>420</v>
      </c>
      <c r="K3859" s="180">
        <f>K3851+1</f>
        <v>66</v>
      </c>
      <c r="L3859" s="34" t="s">
        <v>104</v>
      </c>
      <c r="M3859" s="34" t="s">
        <v>51</v>
      </c>
      <c r="N3859" s="34" t="s">
        <v>78</v>
      </c>
    </row>
    <row r="3860" spans="1:16" s="46" customFormat="1" ht="15.75" customHeight="1" outlineLevel="2" x14ac:dyDescent="0.25">
      <c r="A3860" s="40"/>
      <c r="B3860" s="41" t="s">
        <v>77</v>
      </c>
      <c r="C3860" s="42"/>
      <c r="D3860" s="28">
        <f>E3859+1</f>
        <v>15257</v>
      </c>
      <c r="E3860" s="27">
        <f>D3860+1</f>
        <v>15258</v>
      </c>
      <c r="F3860" s="44"/>
      <c r="G3860" s="45"/>
      <c r="H3860" s="43">
        <f t="shared" ref="H3860:H3877" si="459">I3859+1</f>
        <v>15452</v>
      </c>
      <c r="I3860" s="45">
        <f t="shared" si="458"/>
        <v>15453</v>
      </c>
      <c r="J3860" s="82" t="s">
        <v>420</v>
      </c>
      <c r="K3860" s="180">
        <f>K3859+1</f>
        <v>67</v>
      </c>
      <c r="L3860" s="42" t="s">
        <v>104</v>
      </c>
      <c r="M3860" s="42" t="s">
        <v>51</v>
      </c>
      <c r="N3860" s="42" t="s">
        <v>77</v>
      </c>
      <c r="O3860" s="42"/>
      <c r="P3860" s="41"/>
    </row>
    <row r="3861" spans="1:16" s="46" customFormat="1" ht="15.75" customHeight="1" outlineLevel="2" x14ac:dyDescent="0.25">
      <c r="A3861" s="40"/>
      <c r="B3861" s="41" t="s">
        <v>76</v>
      </c>
      <c r="C3861" s="42"/>
      <c r="D3861" s="28">
        <f>E3860+1</f>
        <v>15259</v>
      </c>
      <c r="E3861" s="27">
        <f>D3861+1</f>
        <v>15260</v>
      </c>
      <c r="F3861" s="44"/>
      <c r="G3861" s="45"/>
      <c r="H3861" s="43">
        <f t="shared" si="459"/>
        <v>15454</v>
      </c>
      <c r="I3861" s="45">
        <f t="shared" si="458"/>
        <v>15455</v>
      </c>
      <c r="J3861" s="82" t="s">
        <v>420</v>
      </c>
      <c r="K3861" s="180">
        <f t="shared" ref="K3861:K3877" si="460">K3860+1</f>
        <v>68</v>
      </c>
      <c r="L3861" s="42" t="s">
        <v>104</v>
      </c>
      <c r="M3861" s="42" t="s">
        <v>51</v>
      </c>
      <c r="N3861" s="42" t="s">
        <v>76</v>
      </c>
      <c r="O3861" s="42"/>
      <c r="P3861" s="41"/>
    </row>
    <row r="3862" spans="1:16" ht="15.75" customHeight="1" outlineLevel="2" x14ac:dyDescent="0.25">
      <c r="B3862" s="33" t="s">
        <v>79</v>
      </c>
      <c r="D3862" s="28">
        <f>E3861+1</f>
        <v>15261</v>
      </c>
      <c r="E3862" s="27"/>
      <c r="H3862" s="21">
        <f t="shared" si="459"/>
        <v>15456</v>
      </c>
      <c r="I3862" s="23">
        <f t="shared" si="458"/>
        <v>15457</v>
      </c>
      <c r="J3862" s="82" t="s">
        <v>420</v>
      </c>
      <c r="K3862" s="180">
        <f t="shared" si="460"/>
        <v>69</v>
      </c>
      <c r="L3862" s="34" t="s">
        <v>104</v>
      </c>
      <c r="N3862" s="34" t="s">
        <v>79</v>
      </c>
    </row>
    <row r="3863" spans="1:16" ht="15.75" customHeight="1" outlineLevel="2" x14ac:dyDescent="0.25">
      <c r="B3863" s="33" t="s">
        <v>81</v>
      </c>
      <c r="D3863" s="28">
        <f t="shared" ref="D3863:D3874" si="461">D3862+1</f>
        <v>15262</v>
      </c>
      <c r="E3863" s="27"/>
      <c r="H3863" s="21">
        <f t="shared" si="459"/>
        <v>15458</v>
      </c>
      <c r="I3863" s="23">
        <f t="shared" si="458"/>
        <v>15459</v>
      </c>
      <c r="J3863" s="82" t="s">
        <v>420</v>
      </c>
      <c r="K3863" s="180">
        <f t="shared" si="460"/>
        <v>70</v>
      </c>
      <c r="L3863" s="34" t="s">
        <v>104</v>
      </c>
      <c r="N3863" s="34" t="s">
        <v>367</v>
      </c>
    </row>
    <row r="3864" spans="1:16" ht="15.75" customHeight="1" outlineLevel="2" x14ac:dyDescent="0.25">
      <c r="B3864" s="33" t="s">
        <v>80</v>
      </c>
      <c r="D3864" s="28">
        <f t="shared" si="461"/>
        <v>15263</v>
      </c>
      <c r="E3864" s="27"/>
      <c r="H3864" s="21">
        <f t="shared" si="459"/>
        <v>15460</v>
      </c>
      <c r="I3864" s="23">
        <f t="shared" si="458"/>
        <v>15461</v>
      </c>
      <c r="J3864" s="82" t="s">
        <v>420</v>
      </c>
      <c r="K3864" s="180">
        <f t="shared" si="460"/>
        <v>71</v>
      </c>
      <c r="L3864" s="34" t="s">
        <v>104</v>
      </c>
      <c r="N3864" s="34" t="s">
        <v>80</v>
      </c>
    </row>
    <row r="3865" spans="1:16" ht="15.75" customHeight="1" outlineLevel="2" x14ac:dyDescent="0.25">
      <c r="B3865" s="33" t="s">
        <v>13</v>
      </c>
      <c r="D3865" s="28">
        <f t="shared" si="461"/>
        <v>15264</v>
      </c>
      <c r="E3865" s="27"/>
      <c r="H3865" s="21">
        <f t="shared" si="459"/>
        <v>15462</v>
      </c>
      <c r="I3865" s="23">
        <f t="shared" si="458"/>
        <v>15463</v>
      </c>
      <c r="J3865" s="82" t="s">
        <v>420</v>
      </c>
      <c r="K3865" s="180">
        <f t="shared" si="460"/>
        <v>72</v>
      </c>
      <c r="L3865" s="34" t="s">
        <v>104</v>
      </c>
      <c r="N3865" s="34" t="s">
        <v>349</v>
      </c>
    </row>
    <row r="3866" spans="1:16" ht="15.75" customHeight="1" outlineLevel="2" x14ac:dyDescent="0.25">
      <c r="B3866" s="33" t="s">
        <v>14</v>
      </c>
      <c r="D3866" s="28">
        <f>D3865+1</f>
        <v>15265</v>
      </c>
      <c r="E3866" s="27"/>
      <c r="H3866" s="21">
        <f t="shared" si="459"/>
        <v>15464</v>
      </c>
      <c r="I3866" s="23">
        <f t="shared" si="458"/>
        <v>15465</v>
      </c>
      <c r="J3866" s="82" t="s">
        <v>420</v>
      </c>
      <c r="K3866" s="180">
        <f t="shared" si="460"/>
        <v>73</v>
      </c>
      <c r="L3866" s="34" t="s">
        <v>104</v>
      </c>
      <c r="O3866" s="55" t="s">
        <v>370</v>
      </c>
      <c r="P3866" s="33" t="s">
        <v>369</v>
      </c>
    </row>
    <row r="3867" spans="1:16" ht="15.75" customHeight="1" outlineLevel="2" x14ac:dyDescent="0.25">
      <c r="B3867" s="33" t="s">
        <v>15</v>
      </c>
      <c r="D3867" s="28">
        <f t="shared" si="461"/>
        <v>15266</v>
      </c>
      <c r="E3867" s="27"/>
      <c r="H3867" s="21">
        <f t="shared" si="459"/>
        <v>15466</v>
      </c>
      <c r="I3867" s="23">
        <f t="shared" si="458"/>
        <v>15467</v>
      </c>
      <c r="J3867" s="82" t="s">
        <v>420</v>
      </c>
      <c r="K3867" s="180">
        <f t="shared" si="460"/>
        <v>74</v>
      </c>
      <c r="L3867" s="42" t="s">
        <v>104</v>
      </c>
      <c r="M3867" s="42"/>
      <c r="N3867" s="42" t="s">
        <v>350</v>
      </c>
      <c r="O3867" s="34" t="s">
        <v>940</v>
      </c>
      <c r="P3867" s="41"/>
    </row>
    <row r="3868" spans="1:16" ht="15" customHeight="1" outlineLevel="2" x14ac:dyDescent="0.25">
      <c r="A3868" s="34"/>
      <c r="B3868" s="33" t="s">
        <v>19</v>
      </c>
      <c r="D3868" s="28">
        <f t="shared" si="461"/>
        <v>15267</v>
      </c>
      <c r="E3868" s="27"/>
      <c r="H3868" s="21">
        <f t="shared" si="459"/>
        <v>15468</v>
      </c>
      <c r="I3868" s="23">
        <f t="shared" si="458"/>
        <v>15469</v>
      </c>
      <c r="J3868" s="82" t="s">
        <v>420</v>
      </c>
      <c r="K3868" s="180">
        <f t="shared" si="460"/>
        <v>75</v>
      </c>
      <c r="L3868" s="34" t="s">
        <v>104</v>
      </c>
      <c r="N3868" s="34" t="s">
        <v>348</v>
      </c>
      <c r="P3868" s="41" t="s">
        <v>906</v>
      </c>
    </row>
    <row r="3869" spans="1:16" ht="15" customHeight="1" outlineLevel="2" x14ac:dyDescent="0.25">
      <c r="A3869" s="34"/>
      <c r="B3869" s="33" t="s">
        <v>83</v>
      </c>
      <c r="D3869" s="28">
        <f t="shared" si="461"/>
        <v>15268</v>
      </c>
      <c r="E3869" s="27"/>
      <c r="H3869" s="21">
        <f t="shared" si="459"/>
        <v>15470</v>
      </c>
      <c r="I3869" s="23">
        <f t="shared" si="458"/>
        <v>15471</v>
      </c>
      <c r="J3869" s="82" t="s">
        <v>420</v>
      </c>
      <c r="K3869" s="180">
        <f t="shared" si="460"/>
        <v>76</v>
      </c>
      <c r="L3869" s="34" t="s">
        <v>104</v>
      </c>
      <c r="N3869" s="34" t="s">
        <v>349</v>
      </c>
      <c r="P3869" s="41"/>
    </row>
    <row r="3870" spans="1:16" ht="15" customHeight="1" outlineLevel="2" x14ac:dyDescent="0.25">
      <c r="A3870" s="34"/>
      <c r="B3870" s="33" t="s">
        <v>84</v>
      </c>
      <c r="D3870" s="28">
        <f t="shared" si="461"/>
        <v>15269</v>
      </c>
      <c r="E3870" s="27"/>
      <c r="H3870" s="21">
        <f t="shared" si="459"/>
        <v>15472</v>
      </c>
      <c r="I3870" s="23">
        <f t="shared" si="458"/>
        <v>15473</v>
      </c>
      <c r="J3870" s="82" t="s">
        <v>420</v>
      </c>
      <c r="K3870" s="180">
        <f t="shared" si="460"/>
        <v>77</v>
      </c>
      <c r="L3870" s="34" t="s">
        <v>104</v>
      </c>
      <c r="N3870" s="34" t="s">
        <v>79</v>
      </c>
      <c r="P3870" s="41"/>
    </row>
    <row r="3871" spans="1:16" ht="15" customHeight="1" outlineLevel="2" x14ac:dyDescent="0.25">
      <c r="A3871" s="34"/>
      <c r="B3871" s="33" t="s">
        <v>20</v>
      </c>
      <c r="D3871" s="28">
        <f t="shared" si="461"/>
        <v>15270</v>
      </c>
      <c r="E3871" s="27"/>
      <c r="H3871" s="21">
        <f t="shared" si="459"/>
        <v>15474</v>
      </c>
      <c r="I3871" s="23">
        <f t="shared" si="458"/>
        <v>15475</v>
      </c>
      <c r="J3871" s="82" t="s">
        <v>420</v>
      </c>
      <c r="K3871" s="180">
        <f t="shared" si="460"/>
        <v>78</v>
      </c>
      <c r="L3871" s="34" t="s">
        <v>104</v>
      </c>
      <c r="N3871" s="34" t="s">
        <v>349</v>
      </c>
      <c r="P3871" s="41" t="s">
        <v>906</v>
      </c>
    </row>
    <row r="3872" spans="1:16" ht="15" customHeight="1" outlineLevel="2" x14ac:dyDescent="0.25">
      <c r="A3872" s="34"/>
      <c r="B3872" s="33" t="s">
        <v>82</v>
      </c>
      <c r="D3872" s="28">
        <f t="shared" si="461"/>
        <v>15271</v>
      </c>
      <c r="E3872" s="27"/>
      <c r="H3872" s="21">
        <f t="shared" si="459"/>
        <v>15476</v>
      </c>
      <c r="I3872" s="23">
        <f t="shared" si="458"/>
        <v>15477</v>
      </c>
      <c r="J3872" s="82" t="s">
        <v>420</v>
      </c>
      <c r="K3872" s="180">
        <f t="shared" si="460"/>
        <v>79</v>
      </c>
      <c r="L3872" s="34" t="s">
        <v>104</v>
      </c>
      <c r="N3872" s="34" t="s">
        <v>79</v>
      </c>
      <c r="P3872" s="41" t="s">
        <v>906</v>
      </c>
    </row>
    <row r="3873" spans="1:16" ht="15" customHeight="1" outlineLevel="2" x14ac:dyDescent="0.25">
      <c r="A3873" s="34"/>
      <c r="B3873" s="33" t="s">
        <v>21</v>
      </c>
      <c r="D3873" s="28">
        <f t="shared" si="461"/>
        <v>15272</v>
      </c>
      <c r="E3873" s="27"/>
      <c r="H3873" s="21">
        <f t="shared" si="459"/>
        <v>15478</v>
      </c>
      <c r="I3873" s="23">
        <f t="shared" si="458"/>
        <v>15479</v>
      </c>
      <c r="J3873" s="82" t="s">
        <v>420</v>
      </c>
      <c r="K3873" s="180">
        <f t="shared" si="460"/>
        <v>80</v>
      </c>
      <c r="L3873" s="34" t="s">
        <v>104</v>
      </c>
      <c r="N3873" s="34" t="s">
        <v>349</v>
      </c>
      <c r="P3873" s="41" t="s">
        <v>906</v>
      </c>
    </row>
    <row r="3874" spans="1:16" ht="15" customHeight="1" outlineLevel="2" x14ac:dyDescent="0.25">
      <c r="A3874" s="34"/>
      <c r="B3874" s="33" t="s">
        <v>87</v>
      </c>
      <c r="D3874" s="28">
        <f t="shared" si="461"/>
        <v>15273</v>
      </c>
      <c r="E3874" s="27"/>
      <c r="H3874" s="21">
        <f t="shared" si="459"/>
        <v>15480</v>
      </c>
      <c r="I3874" s="23">
        <f t="shared" si="458"/>
        <v>15481</v>
      </c>
      <c r="J3874" s="82" t="s">
        <v>420</v>
      </c>
      <c r="K3874" s="180">
        <f t="shared" si="460"/>
        <v>81</v>
      </c>
      <c r="L3874" s="34" t="s">
        <v>104</v>
      </c>
      <c r="N3874" s="34" t="s">
        <v>79</v>
      </c>
      <c r="P3874" s="41" t="s">
        <v>906</v>
      </c>
    </row>
    <row r="3875" spans="1:16" ht="15" customHeight="1" outlineLevel="2" x14ac:dyDescent="0.25">
      <c r="A3875" s="34"/>
      <c r="B3875" s="33" t="s">
        <v>22</v>
      </c>
      <c r="D3875" s="28">
        <f>D3874+1</f>
        <v>15274</v>
      </c>
      <c r="E3875" s="27">
        <f>D3875+1</f>
        <v>15275</v>
      </c>
      <c r="H3875" s="21">
        <f t="shared" si="459"/>
        <v>15482</v>
      </c>
      <c r="I3875" s="23">
        <f t="shared" si="458"/>
        <v>15483</v>
      </c>
      <c r="J3875" s="82" t="s">
        <v>420</v>
      </c>
      <c r="K3875" s="180">
        <f t="shared" si="460"/>
        <v>82</v>
      </c>
      <c r="L3875" s="34" t="s">
        <v>104</v>
      </c>
      <c r="N3875" s="34" t="s">
        <v>78</v>
      </c>
      <c r="P3875" s="41" t="s">
        <v>906</v>
      </c>
    </row>
    <row r="3876" spans="1:16" s="31" customFormat="1" ht="15" customHeight="1" outlineLevel="2" x14ac:dyDescent="0.25">
      <c r="A3876" s="27"/>
      <c r="B3876" s="41" t="s">
        <v>135</v>
      </c>
      <c r="C3876" s="27"/>
      <c r="D3876" s="28">
        <f>E3875+1</f>
        <v>15276</v>
      </c>
      <c r="E3876" s="27"/>
      <c r="F3876" s="29"/>
      <c r="G3876" s="30"/>
      <c r="H3876" s="43">
        <f t="shared" si="459"/>
        <v>15484</v>
      </c>
      <c r="I3876" s="45">
        <f t="shared" si="458"/>
        <v>15485</v>
      </c>
      <c r="J3876" s="82" t="s">
        <v>420</v>
      </c>
      <c r="K3876" s="180">
        <f t="shared" si="460"/>
        <v>83</v>
      </c>
      <c r="L3876" s="42" t="s">
        <v>104</v>
      </c>
      <c r="M3876" s="27"/>
      <c r="N3876" s="27"/>
      <c r="O3876" s="27"/>
      <c r="P3876" s="41" t="s">
        <v>906</v>
      </c>
    </row>
    <row r="3877" spans="1:16" s="31" customFormat="1" ht="15" customHeight="1" outlineLevel="2" x14ac:dyDescent="0.25">
      <c r="A3877" s="27"/>
      <c r="B3877" s="41" t="s">
        <v>461</v>
      </c>
      <c r="C3877" s="27"/>
      <c r="D3877" s="28">
        <f>D3876+1</f>
        <v>15277</v>
      </c>
      <c r="E3877" s="27"/>
      <c r="F3877" s="29"/>
      <c r="G3877" s="30"/>
      <c r="H3877" s="43">
        <f t="shared" si="459"/>
        <v>15486</v>
      </c>
      <c r="I3877" s="45">
        <f t="shared" si="458"/>
        <v>15487</v>
      </c>
      <c r="J3877" s="82" t="s">
        <v>420</v>
      </c>
      <c r="K3877" s="180">
        <f t="shared" si="460"/>
        <v>84</v>
      </c>
      <c r="L3877" s="42" t="s">
        <v>104</v>
      </c>
      <c r="M3877" s="27"/>
      <c r="N3877" s="34" t="s">
        <v>348</v>
      </c>
      <c r="O3877" s="27"/>
      <c r="P3877" s="33" t="s">
        <v>377</v>
      </c>
    </row>
    <row r="3878" spans="1:16" ht="15" outlineLevel="1" x14ac:dyDescent="0.25">
      <c r="A3878" s="34"/>
      <c r="D3878" s="28"/>
      <c r="E3878" s="27"/>
    </row>
    <row r="3879" spans="1:16" x14ac:dyDescent="0.25">
      <c r="D3879" s="28"/>
      <c r="E3879" s="27"/>
    </row>
    <row r="3880" spans="1:16" x14ac:dyDescent="0.25">
      <c r="B3880" s="65" t="str">
        <f>CONCATENATE("Custom Meter #",C3880)</f>
        <v>Custom Meter #2</v>
      </c>
      <c r="C3880" s="34">
        <v>2</v>
      </c>
      <c r="D3880" s="43">
        <v>15500</v>
      </c>
      <c r="E3880" s="23">
        <f t="shared" ref="E3880:E3911" si="462">D3880+499</f>
        <v>15999</v>
      </c>
      <c r="P3880" s="33" t="str">
        <f>CONCATENATE("Custom Meter #",C3880," = Custom Meter #1 + ",(C3880-1)*500)</f>
        <v>Custom Meter #2 = Custom Meter #1 + 500</v>
      </c>
    </row>
    <row r="3881" spans="1:16" x14ac:dyDescent="0.25">
      <c r="B3881" s="65" t="str">
        <f t="shared" ref="B3881:B3944" si="463">CONCATENATE("Custom Meter #",C3881)</f>
        <v>Custom Meter #3</v>
      </c>
      <c r="C3881" s="34">
        <f>C3880+1</f>
        <v>3</v>
      </c>
      <c r="D3881" s="43">
        <f>D3880+500</f>
        <v>16000</v>
      </c>
      <c r="E3881" s="23">
        <f t="shared" si="462"/>
        <v>16499</v>
      </c>
      <c r="P3881" s="33" t="str">
        <f t="shared" ref="P3881:P3944" si="464">CONCATENATE("Custom Meter #",C3881," = Custom Meter #1 + ",(C3881-1)*500)</f>
        <v>Custom Meter #3 = Custom Meter #1 + 1000</v>
      </c>
    </row>
    <row r="3882" spans="1:16" x14ac:dyDescent="0.25">
      <c r="B3882" s="65" t="str">
        <f t="shared" si="463"/>
        <v>Custom Meter #4</v>
      </c>
      <c r="C3882" s="34">
        <f t="shared" ref="C3882:C3945" si="465">C3881+1</f>
        <v>4</v>
      </c>
      <c r="D3882" s="43">
        <f t="shared" ref="D3882:D3945" si="466">D3881+500</f>
        <v>16500</v>
      </c>
      <c r="E3882" s="23">
        <f t="shared" si="462"/>
        <v>16999</v>
      </c>
      <c r="P3882" s="33" t="str">
        <f t="shared" si="464"/>
        <v>Custom Meter #4 = Custom Meter #1 + 1500</v>
      </c>
    </row>
    <row r="3883" spans="1:16" x14ac:dyDescent="0.25">
      <c r="B3883" s="65" t="str">
        <f t="shared" si="463"/>
        <v>Custom Meter #5</v>
      </c>
      <c r="C3883" s="34">
        <f t="shared" si="465"/>
        <v>5</v>
      </c>
      <c r="D3883" s="43">
        <f t="shared" si="466"/>
        <v>17000</v>
      </c>
      <c r="E3883" s="23">
        <f t="shared" si="462"/>
        <v>17499</v>
      </c>
      <c r="P3883" s="33" t="str">
        <f t="shared" si="464"/>
        <v>Custom Meter #5 = Custom Meter #1 + 2000</v>
      </c>
    </row>
    <row r="3884" spans="1:16" x14ac:dyDescent="0.25">
      <c r="B3884" s="65" t="str">
        <f t="shared" si="463"/>
        <v>Custom Meter #6</v>
      </c>
      <c r="C3884" s="34">
        <f t="shared" si="465"/>
        <v>6</v>
      </c>
      <c r="D3884" s="43">
        <f t="shared" si="466"/>
        <v>17500</v>
      </c>
      <c r="E3884" s="23">
        <f t="shared" si="462"/>
        <v>17999</v>
      </c>
      <c r="P3884" s="33" t="str">
        <f t="shared" si="464"/>
        <v>Custom Meter #6 = Custom Meter #1 + 2500</v>
      </c>
    </row>
    <row r="3885" spans="1:16" x14ac:dyDescent="0.25">
      <c r="B3885" s="65" t="str">
        <f t="shared" si="463"/>
        <v>Custom Meter #7</v>
      </c>
      <c r="C3885" s="34">
        <f t="shared" si="465"/>
        <v>7</v>
      </c>
      <c r="D3885" s="43">
        <f t="shared" si="466"/>
        <v>18000</v>
      </c>
      <c r="E3885" s="23">
        <f t="shared" si="462"/>
        <v>18499</v>
      </c>
      <c r="P3885" s="33" t="str">
        <f t="shared" si="464"/>
        <v>Custom Meter #7 = Custom Meter #1 + 3000</v>
      </c>
    </row>
    <row r="3886" spans="1:16" x14ac:dyDescent="0.25">
      <c r="B3886" s="65" t="str">
        <f t="shared" si="463"/>
        <v>Custom Meter #8</v>
      </c>
      <c r="C3886" s="34">
        <f t="shared" si="465"/>
        <v>8</v>
      </c>
      <c r="D3886" s="43">
        <f t="shared" si="466"/>
        <v>18500</v>
      </c>
      <c r="E3886" s="23">
        <f t="shared" si="462"/>
        <v>18999</v>
      </c>
      <c r="P3886" s="33" t="str">
        <f t="shared" si="464"/>
        <v>Custom Meter #8 = Custom Meter #1 + 3500</v>
      </c>
    </row>
    <row r="3887" spans="1:16" x14ac:dyDescent="0.25">
      <c r="B3887" s="65" t="str">
        <f t="shared" si="463"/>
        <v>Custom Meter #9</v>
      </c>
      <c r="C3887" s="34">
        <f t="shared" si="465"/>
        <v>9</v>
      </c>
      <c r="D3887" s="43">
        <f t="shared" si="466"/>
        <v>19000</v>
      </c>
      <c r="E3887" s="23">
        <f t="shared" si="462"/>
        <v>19499</v>
      </c>
      <c r="P3887" s="33" t="str">
        <f t="shared" si="464"/>
        <v>Custom Meter #9 = Custom Meter #1 + 4000</v>
      </c>
    </row>
    <row r="3888" spans="1:16" x14ac:dyDescent="0.25">
      <c r="B3888" s="65" t="str">
        <f t="shared" si="463"/>
        <v>Custom Meter #10</v>
      </c>
      <c r="C3888" s="34">
        <f t="shared" si="465"/>
        <v>10</v>
      </c>
      <c r="D3888" s="43">
        <f t="shared" si="466"/>
        <v>19500</v>
      </c>
      <c r="E3888" s="23">
        <f t="shared" si="462"/>
        <v>19999</v>
      </c>
      <c r="P3888" s="33" t="str">
        <f t="shared" si="464"/>
        <v>Custom Meter #10 = Custom Meter #1 + 4500</v>
      </c>
    </row>
    <row r="3889" spans="2:16" x14ac:dyDescent="0.25">
      <c r="B3889" s="65" t="str">
        <f t="shared" si="463"/>
        <v>Custom Meter #11</v>
      </c>
      <c r="C3889" s="34">
        <f t="shared" si="465"/>
        <v>11</v>
      </c>
      <c r="D3889" s="43">
        <f t="shared" si="466"/>
        <v>20000</v>
      </c>
      <c r="E3889" s="23">
        <f t="shared" si="462"/>
        <v>20499</v>
      </c>
      <c r="P3889" s="33" t="str">
        <f t="shared" si="464"/>
        <v>Custom Meter #11 = Custom Meter #1 + 5000</v>
      </c>
    </row>
    <row r="3890" spans="2:16" x14ac:dyDescent="0.25">
      <c r="B3890" s="65" t="str">
        <f t="shared" si="463"/>
        <v>Custom Meter #12</v>
      </c>
      <c r="C3890" s="34">
        <f t="shared" si="465"/>
        <v>12</v>
      </c>
      <c r="D3890" s="43">
        <f t="shared" si="466"/>
        <v>20500</v>
      </c>
      <c r="E3890" s="23">
        <f t="shared" si="462"/>
        <v>20999</v>
      </c>
      <c r="P3890" s="33" t="str">
        <f t="shared" si="464"/>
        <v>Custom Meter #12 = Custom Meter #1 + 5500</v>
      </c>
    </row>
    <row r="3891" spans="2:16" x14ac:dyDescent="0.25">
      <c r="B3891" s="65" t="str">
        <f t="shared" si="463"/>
        <v>Custom Meter #13</v>
      </c>
      <c r="C3891" s="34">
        <f t="shared" si="465"/>
        <v>13</v>
      </c>
      <c r="D3891" s="43">
        <f t="shared" si="466"/>
        <v>21000</v>
      </c>
      <c r="E3891" s="23">
        <f t="shared" si="462"/>
        <v>21499</v>
      </c>
      <c r="P3891" s="33" t="str">
        <f t="shared" si="464"/>
        <v>Custom Meter #13 = Custom Meter #1 + 6000</v>
      </c>
    </row>
    <row r="3892" spans="2:16" x14ac:dyDescent="0.25">
      <c r="B3892" s="65" t="str">
        <f t="shared" si="463"/>
        <v>Custom Meter #14</v>
      </c>
      <c r="C3892" s="34">
        <f t="shared" si="465"/>
        <v>14</v>
      </c>
      <c r="D3892" s="43">
        <f t="shared" si="466"/>
        <v>21500</v>
      </c>
      <c r="E3892" s="23">
        <f t="shared" si="462"/>
        <v>21999</v>
      </c>
      <c r="P3892" s="33" t="str">
        <f t="shared" si="464"/>
        <v>Custom Meter #14 = Custom Meter #1 + 6500</v>
      </c>
    </row>
    <row r="3893" spans="2:16" x14ac:dyDescent="0.25">
      <c r="B3893" s="65" t="str">
        <f t="shared" si="463"/>
        <v>Custom Meter #15</v>
      </c>
      <c r="C3893" s="34">
        <f t="shared" si="465"/>
        <v>15</v>
      </c>
      <c r="D3893" s="43">
        <f t="shared" si="466"/>
        <v>22000</v>
      </c>
      <c r="E3893" s="23">
        <f t="shared" si="462"/>
        <v>22499</v>
      </c>
      <c r="P3893" s="33" t="str">
        <f t="shared" si="464"/>
        <v>Custom Meter #15 = Custom Meter #1 + 7000</v>
      </c>
    </row>
    <row r="3894" spans="2:16" x14ac:dyDescent="0.25">
      <c r="B3894" s="65" t="str">
        <f t="shared" si="463"/>
        <v>Custom Meter #16</v>
      </c>
      <c r="C3894" s="34">
        <f t="shared" si="465"/>
        <v>16</v>
      </c>
      <c r="D3894" s="43">
        <f t="shared" si="466"/>
        <v>22500</v>
      </c>
      <c r="E3894" s="23">
        <f t="shared" si="462"/>
        <v>22999</v>
      </c>
      <c r="P3894" s="33" t="str">
        <f t="shared" si="464"/>
        <v>Custom Meter #16 = Custom Meter #1 + 7500</v>
      </c>
    </row>
    <row r="3895" spans="2:16" x14ac:dyDescent="0.25">
      <c r="B3895" s="65" t="str">
        <f t="shared" si="463"/>
        <v>Custom Meter #17</v>
      </c>
      <c r="C3895" s="34">
        <f t="shared" si="465"/>
        <v>17</v>
      </c>
      <c r="D3895" s="43">
        <f t="shared" si="466"/>
        <v>23000</v>
      </c>
      <c r="E3895" s="23">
        <f t="shared" si="462"/>
        <v>23499</v>
      </c>
      <c r="P3895" s="33" t="str">
        <f t="shared" si="464"/>
        <v>Custom Meter #17 = Custom Meter #1 + 8000</v>
      </c>
    </row>
    <row r="3896" spans="2:16" x14ac:dyDescent="0.25">
      <c r="B3896" s="65" t="str">
        <f t="shared" si="463"/>
        <v>Custom Meter #18</v>
      </c>
      <c r="C3896" s="34">
        <f t="shared" si="465"/>
        <v>18</v>
      </c>
      <c r="D3896" s="43">
        <f t="shared" si="466"/>
        <v>23500</v>
      </c>
      <c r="E3896" s="23">
        <f t="shared" si="462"/>
        <v>23999</v>
      </c>
      <c r="P3896" s="33" t="str">
        <f t="shared" si="464"/>
        <v>Custom Meter #18 = Custom Meter #1 + 8500</v>
      </c>
    </row>
    <row r="3897" spans="2:16" x14ac:dyDescent="0.25">
      <c r="B3897" s="65" t="str">
        <f t="shared" si="463"/>
        <v>Custom Meter #19</v>
      </c>
      <c r="C3897" s="34">
        <f t="shared" si="465"/>
        <v>19</v>
      </c>
      <c r="D3897" s="43">
        <f t="shared" si="466"/>
        <v>24000</v>
      </c>
      <c r="E3897" s="23">
        <f t="shared" si="462"/>
        <v>24499</v>
      </c>
      <c r="P3897" s="33" t="str">
        <f t="shared" si="464"/>
        <v>Custom Meter #19 = Custom Meter #1 + 9000</v>
      </c>
    </row>
    <row r="3898" spans="2:16" x14ac:dyDescent="0.25">
      <c r="B3898" s="65" t="str">
        <f t="shared" si="463"/>
        <v>Custom Meter #20</v>
      </c>
      <c r="C3898" s="34">
        <f t="shared" si="465"/>
        <v>20</v>
      </c>
      <c r="D3898" s="43">
        <f t="shared" si="466"/>
        <v>24500</v>
      </c>
      <c r="E3898" s="23">
        <f t="shared" si="462"/>
        <v>24999</v>
      </c>
      <c r="P3898" s="33" t="str">
        <f t="shared" si="464"/>
        <v>Custom Meter #20 = Custom Meter #1 + 9500</v>
      </c>
    </row>
    <row r="3899" spans="2:16" x14ac:dyDescent="0.25">
      <c r="B3899" s="65" t="str">
        <f t="shared" si="463"/>
        <v>Custom Meter #21</v>
      </c>
      <c r="C3899" s="34">
        <f t="shared" si="465"/>
        <v>21</v>
      </c>
      <c r="D3899" s="43">
        <f t="shared" si="466"/>
        <v>25000</v>
      </c>
      <c r="E3899" s="23">
        <f t="shared" si="462"/>
        <v>25499</v>
      </c>
      <c r="P3899" s="33" t="str">
        <f t="shared" si="464"/>
        <v>Custom Meter #21 = Custom Meter #1 + 10000</v>
      </c>
    </row>
    <row r="3900" spans="2:16" x14ac:dyDescent="0.25">
      <c r="B3900" s="65" t="str">
        <f t="shared" si="463"/>
        <v>Custom Meter #22</v>
      </c>
      <c r="C3900" s="34">
        <f t="shared" si="465"/>
        <v>22</v>
      </c>
      <c r="D3900" s="43">
        <f t="shared" si="466"/>
        <v>25500</v>
      </c>
      <c r="E3900" s="23">
        <f t="shared" si="462"/>
        <v>25999</v>
      </c>
      <c r="P3900" s="33" t="str">
        <f t="shared" si="464"/>
        <v>Custom Meter #22 = Custom Meter #1 + 10500</v>
      </c>
    </row>
    <row r="3901" spans="2:16" x14ac:dyDescent="0.25">
      <c r="B3901" s="65" t="str">
        <f t="shared" si="463"/>
        <v>Custom Meter #23</v>
      </c>
      <c r="C3901" s="34">
        <f t="shared" si="465"/>
        <v>23</v>
      </c>
      <c r="D3901" s="43">
        <f t="shared" si="466"/>
        <v>26000</v>
      </c>
      <c r="E3901" s="23">
        <f t="shared" si="462"/>
        <v>26499</v>
      </c>
      <c r="P3901" s="33" t="str">
        <f t="shared" si="464"/>
        <v>Custom Meter #23 = Custom Meter #1 + 11000</v>
      </c>
    </row>
    <row r="3902" spans="2:16" x14ac:dyDescent="0.25">
      <c r="B3902" s="65" t="str">
        <f t="shared" si="463"/>
        <v>Custom Meter #24</v>
      </c>
      <c r="C3902" s="34">
        <f t="shared" si="465"/>
        <v>24</v>
      </c>
      <c r="D3902" s="43">
        <f t="shared" si="466"/>
        <v>26500</v>
      </c>
      <c r="E3902" s="23">
        <f t="shared" si="462"/>
        <v>26999</v>
      </c>
      <c r="P3902" s="33" t="str">
        <f t="shared" si="464"/>
        <v>Custom Meter #24 = Custom Meter #1 + 11500</v>
      </c>
    </row>
    <row r="3903" spans="2:16" x14ac:dyDescent="0.25">
      <c r="B3903" s="65" t="str">
        <f t="shared" si="463"/>
        <v>Custom Meter #25</v>
      </c>
      <c r="C3903" s="34">
        <f t="shared" si="465"/>
        <v>25</v>
      </c>
      <c r="D3903" s="43">
        <f t="shared" si="466"/>
        <v>27000</v>
      </c>
      <c r="E3903" s="23">
        <f t="shared" si="462"/>
        <v>27499</v>
      </c>
      <c r="P3903" s="33" t="str">
        <f t="shared" si="464"/>
        <v>Custom Meter #25 = Custom Meter #1 + 12000</v>
      </c>
    </row>
    <row r="3904" spans="2:16" x14ac:dyDescent="0.25">
      <c r="B3904" s="65" t="str">
        <f t="shared" si="463"/>
        <v>Custom Meter #26</v>
      </c>
      <c r="C3904" s="34">
        <f t="shared" si="465"/>
        <v>26</v>
      </c>
      <c r="D3904" s="43">
        <f t="shared" si="466"/>
        <v>27500</v>
      </c>
      <c r="E3904" s="23">
        <f t="shared" si="462"/>
        <v>27999</v>
      </c>
      <c r="P3904" s="33" t="str">
        <f t="shared" si="464"/>
        <v>Custom Meter #26 = Custom Meter #1 + 12500</v>
      </c>
    </row>
    <row r="3905" spans="2:16" x14ac:dyDescent="0.25">
      <c r="B3905" s="65" t="str">
        <f t="shared" si="463"/>
        <v>Custom Meter #27</v>
      </c>
      <c r="C3905" s="34">
        <f t="shared" si="465"/>
        <v>27</v>
      </c>
      <c r="D3905" s="43">
        <f t="shared" si="466"/>
        <v>28000</v>
      </c>
      <c r="E3905" s="23">
        <f t="shared" si="462"/>
        <v>28499</v>
      </c>
      <c r="P3905" s="33" t="str">
        <f t="shared" si="464"/>
        <v>Custom Meter #27 = Custom Meter #1 + 13000</v>
      </c>
    </row>
    <row r="3906" spans="2:16" x14ac:dyDescent="0.25">
      <c r="B3906" s="65" t="str">
        <f t="shared" si="463"/>
        <v>Custom Meter #28</v>
      </c>
      <c r="C3906" s="34">
        <f t="shared" si="465"/>
        <v>28</v>
      </c>
      <c r="D3906" s="43">
        <f t="shared" si="466"/>
        <v>28500</v>
      </c>
      <c r="E3906" s="23">
        <f t="shared" si="462"/>
        <v>28999</v>
      </c>
      <c r="P3906" s="33" t="str">
        <f t="shared" si="464"/>
        <v>Custom Meter #28 = Custom Meter #1 + 13500</v>
      </c>
    </row>
    <row r="3907" spans="2:16" x14ac:dyDescent="0.25">
      <c r="B3907" s="65" t="str">
        <f t="shared" si="463"/>
        <v>Custom Meter #29</v>
      </c>
      <c r="C3907" s="34">
        <f t="shared" si="465"/>
        <v>29</v>
      </c>
      <c r="D3907" s="43">
        <f t="shared" si="466"/>
        <v>29000</v>
      </c>
      <c r="E3907" s="23">
        <f t="shared" si="462"/>
        <v>29499</v>
      </c>
      <c r="P3907" s="33" t="str">
        <f t="shared" si="464"/>
        <v>Custom Meter #29 = Custom Meter #1 + 14000</v>
      </c>
    </row>
    <row r="3908" spans="2:16" x14ac:dyDescent="0.25">
      <c r="B3908" s="65" t="str">
        <f t="shared" si="463"/>
        <v>Custom Meter #30</v>
      </c>
      <c r="C3908" s="34">
        <f t="shared" si="465"/>
        <v>30</v>
      </c>
      <c r="D3908" s="43">
        <f t="shared" si="466"/>
        <v>29500</v>
      </c>
      <c r="E3908" s="23">
        <f t="shared" si="462"/>
        <v>29999</v>
      </c>
      <c r="P3908" s="33" t="str">
        <f t="shared" si="464"/>
        <v>Custom Meter #30 = Custom Meter #1 + 14500</v>
      </c>
    </row>
    <row r="3909" spans="2:16" x14ac:dyDescent="0.25">
      <c r="B3909" s="65" t="str">
        <f t="shared" si="463"/>
        <v>Custom Meter #31</v>
      </c>
      <c r="C3909" s="34">
        <f t="shared" si="465"/>
        <v>31</v>
      </c>
      <c r="D3909" s="43">
        <f t="shared" si="466"/>
        <v>30000</v>
      </c>
      <c r="E3909" s="23">
        <f t="shared" si="462"/>
        <v>30499</v>
      </c>
      <c r="P3909" s="33" t="str">
        <f t="shared" si="464"/>
        <v>Custom Meter #31 = Custom Meter #1 + 15000</v>
      </c>
    </row>
    <row r="3910" spans="2:16" x14ac:dyDescent="0.25">
      <c r="B3910" s="65" t="str">
        <f t="shared" si="463"/>
        <v>Custom Meter #32</v>
      </c>
      <c r="C3910" s="34">
        <f t="shared" si="465"/>
        <v>32</v>
      </c>
      <c r="D3910" s="43">
        <f t="shared" si="466"/>
        <v>30500</v>
      </c>
      <c r="E3910" s="23">
        <f t="shared" si="462"/>
        <v>30999</v>
      </c>
      <c r="P3910" s="33" t="str">
        <f t="shared" si="464"/>
        <v>Custom Meter #32 = Custom Meter #1 + 15500</v>
      </c>
    </row>
    <row r="3911" spans="2:16" x14ac:dyDescent="0.25">
      <c r="B3911" s="65" t="str">
        <f t="shared" si="463"/>
        <v>Custom Meter #33</v>
      </c>
      <c r="C3911" s="34">
        <f t="shared" si="465"/>
        <v>33</v>
      </c>
      <c r="D3911" s="43">
        <f t="shared" si="466"/>
        <v>31000</v>
      </c>
      <c r="E3911" s="23">
        <f t="shared" si="462"/>
        <v>31499</v>
      </c>
      <c r="P3911" s="33" t="str">
        <f t="shared" si="464"/>
        <v>Custom Meter #33 = Custom Meter #1 + 16000</v>
      </c>
    </row>
    <row r="3912" spans="2:16" x14ac:dyDescent="0.25">
      <c r="B3912" s="65" t="str">
        <f t="shared" si="463"/>
        <v>Custom Meter #34</v>
      </c>
      <c r="C3912" s="34">
        <f t="shared" si="465"/>
        <v>34</v>
      </c>
      <c r="D3912" s="43">
        <f t="shared" si="466"/>
        <v>31500</v>
      </c>
      <c r="E3912" s="23">
        <f t="shared" ref="E3912:E3943" si="467">D3912+499</f>
        <v>31999</v>
      </c>
      <c r="P3912" s="33" t="str">
        <f t="shared" si="464"/>
        <v>Custom Meter #34 = Custom Meter #1 + 16500</v>
      </c>
    </row>
    <row r="3913" spans="2:16" x14ac:dyDescent="0.25">
      <c r="B3913" s="65" t="str">
        <f t="shared" si="463"/>
        <v>Custom Meter #35</v>
      </c>
      <c r="C3913" s="34">
        <f t="shared" si="465"/>
        <v>35</v>
      </c>
      <c r="D3913" s="43">
        <f t="shared" si="466"/>
        <v>32000</v>
      </c>
      <c r="E3913" s="23">
        <f t="shared" si="467"/>
        <v>32499</v>
      </c>
      <c r="P3913" s="33" t="str">
        <f t="shared" si="464"/>
        <v>Custom Meter #35 = Custom Meter #1 + 17000</v>
      </c>
    </row>
    <row r="3914" spans="2:16" x14ac:dyDescent="0.25">
      <c r="B3914" s="65" t="str">
        <f t="shared" si="463"/>
        <v>Custom Meter #36</v>
      </c>
      <c r="C3914" s="34">
        <f t="shared" si="465"/>
        <v>36</v>
      </c>
      <c r="D3914" s="43">
        <f t="shared" si="466"/>
        <v>32500</v>
      </c>
      <c r="E3914" s="23">
        <f t="shared" si="467"/>
        <v>32999</v>
      </c>
      <c r="P3914" s="33" t="str">
        <f t="shared" si="464"/>
        <v>Custom Meter #36 = Custom Meter #1 + 17500</v>
      </c>
    </row>
    <row r="3915" spans="2:16" x14ac:dyDescent="0.25">
      <c r="B3915" s="65" t="str">
        <f t="shared" si="463"/>
        <v>Custom Meter #37</v>
      </c>
      <c r="C3915" s="34">
        <f t="shared" si="465"/>
        <v>37</v>
      </c>
      <c r="D3915" s="43">
        <f t="shared" si="466"/>
        <v>33000</v>
      </c>
      <c r="E3915" s="23">
        <f t="shared" si="467"/>
        <v>33499</v>
      </c>
      <c r="P3915" s="33" t="str">
        <f t="shared" si="464"/>
        <v>Custom Meter #37 = Custom Meter #1 + 18000</v>
      </c>
    </row>
    <row r="3916" spans="2:16" x14ac:dyDescent="0.25">
      <c r="B3916" s="65" t="str">
        <f t="shared" si="463"/>
        <v>Custom Meter #38</v>
      </c>
      <c r="C3916" s="34">
        <f t="shared" si="465"/>
        <v>38</v>
      </c>
      <c r="D3916" s="43">
        <f t="shared" si="466"/>
        <v>33500</v>
      </c>
      <c r="E3916" s="23">
        <f t="shared" si="467"/>
        <v>33999</v>
      </c>
      <c r="P3916" s="33" t="str">
        <f t="shared" si="464"/>
        <v>Custom Meter #38 = Custom Meter #1 + 18500</v>
      </c>
    </row>
    <row r="3917" spans="2:16" x14ac:dyDescent="0.25">
      <c r="B3917" s="65" t="str">
        <f t="shared" si="463"/>
        <v>Custom Meter #39</v>
      </c>
      <c r="C3917" s="34">
        <f t="shared" si="465"/>
        <v>39</v>
      </c>
      <c r="D3917" s="43">
        <f t="shared" si="466"/>
        <v>34000</v>
      </c>
      <c r="E3917" s="23">
        <f t="shared" si="467"/>
        <v>34499</v>
      </c>
      <c r="P3917" s="33" t="str">
        <f t="shared" si="464"/>
        <v>Custom Meter #39 = Custom Meter #1 + 19000</v>
      </c>
    </row>
    <row r="3918" spans="2:16" x14ac:dyDescent="0.25">
      <c r="B3918" s="65" t="str">
        <f t="shared" si="463"/>
        <v>Custom Meter #40</v>
      </c>
      <c r="C3918" s="34">
        <f t="shared" si="465"/>
        <v>40</v>
      </c>
      <c r="D3918" s="43">
        <f t="shared" si="466"/>
        <v>34500</v>
      </c>
      <c r="E3918" s="23">
        <f t="shared" si="467"/>
        <v>34999</v>
      </c>
      <c r="P3918" s="33" t="str">
        <f t="shared" si="464"/>
        <v>Custom Meter #40 = Custom Meter #1 + 19500</v>
      </c>
    </row>
    <row r="3919" spans="2:16" x14ac:dyDescent="0.25">
      <c r="B3919" s="65" t="str">
        <f t="shared" si="463"/>
        <v>Custom Meter #41</v>
      </c>
      <c r="C3919" s="34">
        <f t="shared" si="465"/>
        <v>41</v>
      </c>
      <c r="D3919" s="43">
        <f t="shared" si="466"/>
        <v>35000</v>
      </c>
      <c r="E3919" s="23">
        <f t="shared" si="467"/>
        <v>35499</v>
      </c>
      <c r="P3919" s="33" t="str">
        <f t="shared" si="464"/>
        <v>Custom Meter #41 = Custom Meter #1 + 20000</v>
      </c>
    </row>
    <row r="3920" spans="2:16" x14ac:dyDescent="0.25">
      <c r="B3920" s="65" t="str">
        <f t="shared" si="463"/>
        <v>Custom Meter #42</v>
      </c>
      <c r="C3920" s="34">
        <f t="shared" si="465"/>
        <v>42</v>
      </c>
      <c r="D3920" s="43">
        <f t="shared" si="466"/>
        <v>35500</v>
      </c>
      <c r="E3920" s="23">
        <f t="shared" si="467"/>
        <v>35999</v>
      </c>
      <c r="P3920" s="33" t="str">
        <f t="shared" si="464"/>
        <v>Custom Meter #42 = Custom Meter #1 + 20500</v>
      </c>
    </row>
    <row r="3921" spans="2:16" x14ac:dyDescent="0.25">
      <c r="B3921" s="65" t="str">
        <f t="shared" si="463"/>
        <v>Custom Meter #43</v>
      </c>
      <c r="C3921" s="34">
        <f t="shared" si="465"/>
        <v>43</v>
      </c>
      <c r="D3921" s="43">
        <f t="shared" si="466"/>
        <v>36000</v>
      </c>
      <c r="E3921" s="23">
        <f t="shared" si="467"/>
        <v>36499</v>
      </c>
      <c r="P3921" s="33" t="str">
        <f t="shared" si="464"/>
        <v>Custom Meter #43 = Custom Meter #1 + 21000</v>
      </c>
    </row>
    <row r="3922" spans="2:16" x14ac:dyDescent="0.25">
      <c r="B3922" s="65" t="str">
        <f t="shared" si="463"/>
        <v>Custom Meter #44</v>
      </c>
      <c r="C3922" s="34">
        <f t="shared" si="465"/>
        <v>44</v>
      </c>
      <c r="D3922" s="43">
        <f t="shared" si="466"/>
        <v>36500</v>
      </c>
      <c r="E3922" s="23">
        <f t="shared" si="467"/>
        <v>36999</v>
      </c>
      <c r="P3922" s="33" t="str">
        <f t="shared" si="464"/>
        <v>Custom Meter #44 = Custom Meter #1 + 21500</v>
      </c>
    </row>
    <row r="3923" spans="2:16" x14ac:dyDescent="0.25">
      <c r="B3923" s="65" t="str">
        <f t="shared" si="463"/>
        <v>Custom Meter #45</v>
      </c>
      <c r="C3923" s="34">
        <f t="shared" si="465"/>
        <v>45</v>
      </c>
      <c r="D3923" s="43">
        <f t="shared" si="466"/>
        <v>37000</v>
      </c>
      <c r="E3923" s="23">
        <f t="shared" si="467"/>
        <v>37499</v>
      </c>
      <c r="P3923" s="33" t="str">
        <f t="shared" si="464"/>
        <v>Custom Meter #45 = Custom Meter #1 + 22000</v>
      </c>
    </row>
    <row r="3924" spans="2:16" x14ac:dyDescent="0.25">
      <c r="B3924" s="65" t="str">
        <f t="shared" si="463"/>
        <v>Custom Meter #46</v>
      </c>
      <c r="C3924" s="34">
        <f t="shared" si="465"/>
        <v>46</v>
      </c>
      <c r="D3924" s="43">
        <f t="shared" si="466"/>
        <v>37500</v>
      </c>
      <c r="E3924" s="23">
        <f t="shared" si="467"/>
        <v>37999</v>
      </c>
      <c r="P3924" s="33" t="str">
        <f t="shared" si="464"/>
        <v>Custom Meter #46 = Custom Meter #1 + 22500</v>
      </c>
    </row>
    <row r="3925" spans="2:16" x14ac:dyDescent="0.25">
      <c r="B3925" s="65" t="str">
        <f t="shared" si="463"/>
        <v>Custom Meter #47</v>
      </c>
      <c r="C3925" s="34">
        <f t="shared" si="465"/>
        <v>47</v>
      </c>
      <c r="D3925" s="43">
        <f t="shared" si="466"/>
        <v>38000</v>
      </c>
      <c r="E3925" s="23">
        <f t="shared" si="467"/>
        <v>38499</v>
      </c>
      <c r="P3925" s="33" t="str">
        <f t="shared" si="464"/>
        <v>Custom Meter #47 = Custom Meter #1 + 23000</v>
      </c>
    </row>
    <row r="3926" spans="2:16" x14ac:dyDescent="0.25">
      <c r="B3926" s="65" t="str">
        <f t="shared" si="463"/>
        <v>Custom Meter #48</v>
      </c>
      <c r="C3926" s="34">
        <f t="shared" si="465"/>
        <v>48</v>
      </c>
      <c r="D3926" s="43">
        <f t="shared" si="466"/>
        <v>38500</v>
      </c>
      <c r="E3926" s="23">
        <f t="shared" si="467"/>
        <v>38999</v>
      </c>
      <c r="P3926" s="33" t="str">
        <f t="shared" si="464"/>
        <v>Custom Meter #48 = Custom Meter #1 + 23500</v>
      </c>
    </row>
    <row r="3927" spans="2:16" x14ac:dyDescent="0.25">
      <c r="B3927" s="65" t="str">
        <f t="shared" si="463"/>
        <v>Custom Meter #49</v>
      </c>
      <c r="C3927" s="34">
        <f t="shared" si="465"/>
        <v>49</v>
      </c>
      <c r="D3927" s="43">
        <f t="shared" si="466"/>
        <v>39000</v>
      </c>
      <c r="E3927" s="23">
        <f t="shared" si="467"/>
        <v>39499</v>
      </c>
      <c r="P3927" s="33" t="str">
        <f t="shared" si="464"/>
        <v>Custom Meter #49 = Custom Meter #1 + 24000</v>
      </c>
    </row>
    <row r="3928" spans="2:16" x14ac:dyDescent="0.25">
      <c r="B3928" s="65" t="str">
        <f t="shared" si="463"/>
        <v>Custom Meter #50</v>
      </c>
      <c r="C3928" s="34">
        <f t="shared" si="465"/>
        <v>50</v>
      </c>
      <c r="D3928" s="43">
        <f t="shared" si="466"/>
        <v>39500</v>
      </c>
      <c r="E3928" s="23">
        <f t="shared" si="467"/>
        <v>39999</v>
      </c>
      <c r="P3928" s="33" t="str">
        <f t="shared" si="464"/>
        <v>Custom Meter #50 = Custom Meter #1 + 24500</v>
      </c>
    </row>
    <row r="3929" spans="2:16" x14ac:dyDescent="0.25">
      <c r="B3929" s="65" t="str">
        <f t="shared" si="463"/>
        <v>Custom Meter #51</v>
      </c>
      <c r="C3929" s="34">
        <f t="shared" si="465"/>
        <v>51</v>
      </c>
      <c r="D3929" s="43">
        <f t="shared" si="466"/>
        <v>40000</v>
      </c>
      <c r="E3929" s="23">
        <f t="shared" si="467"/>
        <v>40499</v>
      </c>
      <c r="P3929" s="33" t="str">
        <f t="shared" si="464"/>
        <v>Custom Meter #51 = Custom Meter #1 + 25000</v>
      </c>
    </row>
    <row r="3930" spans="2:16" x14ac:dyDescent="0.25">
      <c r="B3930" s="65" t="str">
        <f t="shared" si="463"/>
        <v>Custom Meter #52</v>
      </c>
      <c r="C3930" s="34">
        <f t="shared" si="465"/>
        <v>52</v>
      </c>
      <c r="D3930" s="43">
        <f t="shared" si="466"/>
        <v>40500</v>
      </c>
      <c r="E3930" s="23">
        <f t="shared" si="467"/>
        <v>40999</v>
      </c>
      <c r="P3930" s="33" t="str">
        <f t="shared" si="464"/>
        <v>Custom Meter #52 = Custom Meter #1 + 25500</v>
      </c>
    </row>
    <row r="3931" spans="2:16" x14ac:dyDescent="0.25">
      <c r="B3931" s="65" t="str">
        <f t="shared" si="463"/>
        <v>Custom Meter #53</v>
      </c>
      <c r="C3931" s="34">
        <f t="shared" si="465"/>
        <v>53</v>
      </c>
      <c r="D3931" s="43">
        <f t="shared" si="466"/>
        <v>41000</v>
      </c>
      <c r="E3931" s="23">
        <f t="shared" si="467"/>
        <v>41499</v>
      </c>
      <c r="P3931" s="33" t="str">
        <f t="shared" si="464"/>
        <v>Custom Meter #53 = Custom Meter #1 + 26000</v>
      </c>
    </row>
    <row r="3932" spans="2:16" x14ac:dyDescent="0.25">
      <c r="B3932" s="65" t="str">
        <f t="shared" si="463"/>
        <v>Custom Meter #54</v>
      </c>
      <c r="C3932" s="34">
        <f t="shared" si="465"/>
        <v>54</v>
      </c>
      <c r="D3932" s="43">
        <f t="shared" si="466"/>
        <v>41500</v>
      </c>
      <c r="E3932" s="23">
        <f t="shared" si="467"/>
        <v>41999</v>
      </c>
      <c r="P3932" s="33" t="str">
        <f t="shared" si="464"/>
        <v>Custom Meter #54 = Custom Meter #1 + 26500</v>
      </c>
    </row>
    <row r="3933" spans="2:16" x14ac:dyDescent="0.25">
      <c r="B3933" s="65" t="str">
        <f t="shared" si="463"/>
        <v>Custom Meter #55</v>
      </c>
      <c r="C3933" s="34">
        <f t="shared" si="465"/>
        <v>55</v>
      </c>
      <c r="D3933" s="43">
        <f t="shared" si="466"/>
        <v>42000</v>
      </c>
      <c r="E3933" s="23">
        <f t="shared" si="467"/>
        <v>42499</v>
      </c>
      <c r="P3933" s="33" t="str">
        <f t="shared" si="464"/>
        <v>Custom Meter #55 = Custom Meter #1 + 27000</v>
      </c>
    </row>
    <row r="3934" spans="2:16" x14ac:dyDescent="0.25">
      <c r="B3934" s="65" t="str">
        <f t="shared" si="463"/>
        <v>Custom Meter #56</v>
      </c>
      <c r="C3934" s="34">
        <f t="shared" si="465"/>
        <v>56</v>
      </c>
      <c r="D3934" s="43">
        <f t="shared" si="466"/>
        <v>42500</v>
      </c>
      <c r="E3934" s="23">
        <f t="shared" si="467"/>
        <v>42999</v>
      </c>
      <c r="P3934" s="33" t="str">
        <f t="shared" si="464"/>
        <v>Custom Meter #56 = Custom Meter #1 + 27500</v>
      </c>
    </row>
    <row r="3935" spans="2:16" x14ac:dyDescent="0.25">
      <c r="B3935" s="65" t="str">
        <f t="shared" si="463"/>
        <v>Custom Meter #57</v>
      </c>
      <c r="C3935" s="34">
        <f t="shared" si="465"/>
        <v>57</v>
      </c>
      <c r="D3935" s="43">
        <f t="shared" si="466"/>
        <v>43000</v>
      </c>
      <c r="E3935" s="23">
        <f t="shared" si="467"/>
        <v>43499</v>
      </c>
      <c r="P3935" s="33" t="str">
        <f t="shared" si="464"/>
        <v>Custom Meter #57 = Custom Meter #1 + 28000</v>
      </c>
    </row>
    <row r="3936" spans="2:16" x14ac:dyDescent="0.25">
      <c r="B3936" s="65" t="str">
        <f t="shared" si="463"/>
        <v>Custom Meter #58</v>
      </c>
      <c r="C3936" s="34">
        <f t="shared" si="465"/>
        <v>58</v>
      </c>
      <c r="D3936" s="43">
        <f t="shared" si="466"/>
        <v>43500</v>
      </c>
      <c r="E3936" s="23">
        <f t="shared" si="467"/>
        <v>43999</v>
      </c>
      <c r="P3936" s="33" t="str">
        <f t="shared" si="464"/>
        <v>Custom Meter #58 = Custom Meter #1 + 28500</v>
      </c>
    </row>
    <row r="3937" spans="2:16" x14ac:dyDescent="0.25">
      <c r="B3937" s="65" t="str">
        <f t="shared" si="463"/>
        <v>Custom Meter #59</v>
      </c>
      <c r="C3937" s="34">
        <f t="shared" si="465"/>
        <v>59</v>
      </c>
      <c r="D3937" s="43">
        <f t="shared" si="466"/>
        <v>44000</v>
      </c>
      <c r="E3937" s="23">
        <f t="shared" si="467"/>
        <v>44499</v>
      </c>
      <c r="P3937" s="33" t="str">
        <f t="shared" si="464"/>
        <v>Custom Meter #59 = Custom Meter #1 + 29000</v>
      </c>
    </row>
    <row r="3938" spans="2:16" x14ac:dyDescent="0.25">
      <c r="B3938" s="65" t="str">
        <f t="shared" si="463"/>
        <v>Custom Meter #60</v>
      </c>
      <c r="C3938" s="34">
        <f t="shared" si="465"/>
        <v>60</v>
      </c>
      <c r="D3938" s="43">
        <f t="shared" si="466"/>
        <v>44500</v>
      </c>
      <c r="E3938" s="23">
        <f t="shared" si="467"/>
        <v>44999</v>
      </c>
      <c r="P3938" s="33" t="str">
        <f t="shared" si="464"/>
        <v>Custom Meter #60 = Custom Meter #1 + 29500</v>
      </c>
    </row>
    <row r="3939" spans="2:16" x14ac:dyDescent="0.25">
      <c r="B3939" s="65" t="str">
        <f t="shared" si="463"/>
        <v>Custom Meter #61</v>
      </c>
      <c r="C3939" s="34">
        <f t="shared" si="465"/>
        <v>61</v>
      </c>
      <c r="D3939" s="43">
        <f t="shared" si="466"/>
        <v>45000</v>
      </c>
      <c r="E3939" s="23">
        <f t="shared" si="467"/>
        <v>45499</v>
      </c>
      <c r="P3939" s="33" t="str">
        <f t="shared" si="464"/>
        <v>Custom Meter #61 = Custom Meter #1 + 30000</v>
      </c>
    </row>
    <row r="3940" spans="2:16" x14ac:dyDescent="0.25">
      <c r="B3940" s="65" t="str">
        <f t="shared" si="463"/>
        <v>Custom Meter #62</v>
      </c>
      <c r="C3940" s="34">
        <f t="shared" si="465"/>
        <v>62</v>
      </c>
      <c r="D3940" s="43">
        <f t="shared" si="466"/>
        <v>45500</v>
      </c>
      <c r="E3940" s="23">
        <f t="shared" si="467"/>
        <v>45999</v>
      </c>
      <c r="P3940" s="33" t="str">
        <f t="shared" si="464"/>
        <v>Custom Meter #62 = Custom Meter #1 + 30500</v>
      </c>
    </row>
    <row r="3941" spans="2:16" x14ac:dyDescent="0.25">
      <c r="B3941" s="65" t="str">
        <f t="shared" si="463"/>
        <v>Custom Meter #63</v>
      </c>
      <c r="C3941" s="34">
        <f t="shared" si="465"/>
        <v>63</v>
      </c>
      <c r="D3941" s="43">
        <f t="shared" si="466"/>
        <v>46000</v>
      </c>
      <c r="E3941" s="23">
        <f t="shared" si="467"/>
        <v>46499</v>
      </c>
      <c r="P3941" s="33" t="str">
        <f t="shared" si="464"/>
        <v>Custom Meter #63 = Custom Meter #1 + 31000</v>
      </c>
    </row>
    <row r="3942" spans="2:16" x14ac:dyDescent="0.25">
      <c r="B3942" s="65" t="str">
        <f t="shared" si="463"/>
        <v>Custom Meter #64</v>
      </c>
      <c r="C3942" s="34">
        <f t="shared" si="465"/>
        <v>64</v>
      </c>
      <c r="D3942" s="43">
        <f t="shared" si="466"/>
        <v>46500</v>
      </c>
      <c r="E3942" s="23">
        <f t="shared" si="467"/>
        <v>46999</v>
      </c>
      <c r="P3942" s="33" t="str">
        <f t="shared" si="464"/>
        <v>Custom Meter #64 = Custom Meter #1 + 31500</v>
      </c>
    </row>
    <row r="3943" spans="2:16" x14ac:dyDescent="0.25">
      <c r="B3943" s="65" t="str">
        <f t="shared" si="463"/>
        <v>Custom Meter #65</v>
      </c>
      <c r="C3943" s="34">
        <f t="shared" si="465"/>
        <v>65</v>
      </c>
      <c r="D3943" s="43">
        <f t="shared" si="466"/>
        <v>47000</v>
      </c>
      <c r="E3943" s="23">
        <f t="shared" si="467"/>
        <v>47499</v>
      </c>
      <c r="P3943" s="33" t="str">
        <f t="shared" si="464"/>
        <v>Custom Meter #65 = Custom Meter #1 + 32000</v>
      </c>
    </row>
    <row r="3944" spans="2:16" x14ac:dyDescent="0.25">
      <c r="B3944" s="65" t="str">
        <f t="shared" si="463"/>
        <v>Custom Meter #66</v>
      </c>
      <c r="C3944" s="34">
        <f t="shared" si="465"/>
        <v>66</v>
      </c>
      <c r="D3944" s="43">
        <f t="shared" si="466"/>
        <v>47500</v>
      </c>
      <c r="E3944" s="23">
        <f t="shared" ref="E3944:E3974" si="468">D3944+499</f>
        <v>47999</v>
      </c>
      <c r="P3944" s="33" t="str">
        <f t="shared" si="464"/>
        <v>Custom Meter #66 = Custom Meter #1 + 32500</v>
      </c>
    </row>
    <row r="3945" spans="2:16" x14ac:dyDescent="0.25">
      <c r="B3945" s="65" t="str">
        <f t="shared" ref="B3945:B3974" si="469">CONCATENATE("Custom Meter #",C3945)</f>
        <v>Custom Meter #67</v>
      </c>
      <c r="C3945" s="34">
        <f t="shared" si="465"/>
        <v>67</v>
      </c>
      <c r="D3945" s="43">
        <f t="shared" si="466"/>
        <v>48000</v>
      </c>
      <c r="E3945" s="23">
        <f t="shared" si="468"/>
        <v>48499</v>
      </c>
      <c r="P3945" s="33" t="str">
        <f t="shared" ref="P3945:P3974" si="470">CONCATENATE("Custom Meter #",C3945," = Custom Meter #1 + ",(C3945-1)*500)</f>
        <v>Custom Meter #67 = Custom Meter #1 + 33000</v>
      </c>
    </row>
    <row r="3946" spans="2:16" x14ac:dyDescent="0.25">
      <c r="B3946" s="65" t="str">
        <f t="shared" si="469"/>
        <v>Custom Meter #68</v>
      </c>
      <c r="C3946" s="34">
        <f t="shared" ref="C3946:C3974" si="471">C3945+1</f>
        <v>68</v>
      </c>
      <c r="D3946" s="43">
        <f t="shared" ref="D3946:D3974" si="472">D3945+500</f>
        <v>48500</v>
      </c>
      <c r="E3946" s="23">
        <f t="shared" si="468"/>
        <v>48999</v>
      </c>
      <c r="P3946" s="33" t="str">
        <f t="shared" si="470"/>
        <v>Custom Meter #68 = Custom Meter #1 + 33500</v>
      </c>
    </row>
    <row r="3947" spans="2:16" x14ac:dyDescent="0.25">
      <c r="B3947" s="65" t="str">
        <f t="shared" si="469"/>
        <v>Custom Meter #69</v>
      </c>
      <c r="C3947" s="34">
        <f t="shared" si="471"/>
        <v>69</v>
      </c>
      <c r="D3947" s="43">
        <f t="shared" si="472"/>
        <v>49000</v>
      </c>
      <c r="E3947" s="23">
        <f t="shared" si="468"/>
        <v>49499</v>
      </c>
      <c r="P3947" s="33" t="str">
        <f t="shared" si="470"/>
        <v>Custom Meter #69 = Custom Meter #1 + 34000</v>
      </c>
    </row>
    <row r="3948" spans="2:16" x14ac:dyDescent="0.25">
      <c r="B3948" s="65" t="str">
        <f t="shared" si="469"/>
        <v>Custom Meter #70</v>
      </c>
      <c r="C3948" s="34">
        <f t="shared" si="471"/>
        <v>70</v>
      </c>
      <c r="D3948" s="43">
        <f t="shared" si="472"/>
        <v>49500</v>
      </c>
      <c r="E3948" s="23">
        <f t="shared" si="468"/>
        <v>49999</v>
      </c>
      <c r="P3948" s="33" t="str">
        <f t="shared" si="470"/>
        <v>Custom Meter #70 = Custom Meter #1 + 34500</v>
      </c>
    </row>
    <row r="3949" spans="2:16" x14ac:dyDescent="0.25">
      <c r="B3949" s="65" t="str">
        <f t="shared" si="469"/>
        <v>Custom Meter #71</v>
      </c>
      <c r="C3949" s="34">
        <f t="shared" si="471"/>
        <v>71</v>
      </c>
      <c r="D3949" s="43">
        <f t="shared" si="472"/>
        <v>50000</v>
      </c>
      <c r="E3949" s="23">
        <f t="shared" si="468"/>
        <v>50499</v>
      </c>
      <c r="P3949" s="33" t="str">
        <f t="shared" si="470"/>
        <v>Custom Meter #71 = Custom Meter #1 + 35000</v>
      </c>
    </row>
    <row r="3950" spans="2:16" x14ac:dyDescent="0.25">
      <c r="B3950" s="65" t="str">
        <f t="shared" si="469"/>
        <v>Custom Meter #72</v>
      </c>
      <c r="C3950" s="34">
        <f t="shared" si="471"/>
        <v>72</v>
      </c>
      <c r="D3950" s="43">
        <f t="shared" si="472"/>
        <v>50500</v>
      </c>
      <c r="E3950" s="23">
        <f t="shared" si="468"/>
        <v>50999</v>
      </c>
      <c r="P3950" s="33" t="str">
        <f t="shared" si="470"/>
        <v>Custom Meter #72 = Custom Meter #1 + 35500</v>
      </c>
    </row>
    <row r="3951" spans="2:16" x14ac:dyDescent="0.25">
      <c r="B3951" s="65" t="str">
        <f t="shared" si="469"/>
        <v>Custom Meter #73</v>
      </c>
      <c r="C3951" s="34">
        <f t="shared" si="471"/>
        <v>73</v>
      </c>
      <c r="D3951" s="43">
        <f t="shared" si="472"/>
        <v>51000</v>
      </c>
      <c r="E3951" s="23">
        <f t="shared" si="468"/>
        <v>51499</v>
      </c>
      <c r="P3951" s="33" t="str">
        <f t="shared" si="470"/>
        <v>Custom Meter #73 = Custom Meter #1 + 36000</v>
      </c>
    </row>
    <row r="3952" spans="2:16" x14ac:dyDescent="0.25">
      <c r="B3952" s="65" t="str">
        <f t="shared" si="469"/>
        <v>Custom Meter #74</v>
      </c>
      <c r="C3952" s="34">
        <f t="shared" si="471"/>
        <v>74</v>
      </c>
      <c r="D3952" s="43">
        <f t="shared" si="472"/>
        <v>51500</v>
      </c>
      <c r="E3952" s="23">
        <f t="shared" si="468"/>
        <v>51999</v>
      </c>
      <c r="P3952" s="33" t="str">
        <f t="shared" si="470"/>
        <v>Custom Meter #74 = Custom Meter #1 + 36500</v>
      </c>
    </row>
    <row r="3953" spans="2:16" x14ac:dyDescent="0.25">
      <c r="B3953" s="65" t="str">
        <f t="shared" si="469"/>
        <v>Custom Meter #75</v>
      </c>
      <c r="C3953" s="34">
        <f t="shared" si="471"/>
        <v>75</v>
      </c>
      <c r="D3953" s="43">
        <f t="shared" si="472"/>
        <v>52000</v>
      </c>
      <c r="E3953" s="23">
        <f t="shared" si="468"/>
        <v>52499</v>
      </c>
      <c r="P3953" s="33" t="str">
        <f t="shared" si="470"/>
        <v>Custom Meter #75 = Custom Meter #1 + 37000</v>
      </c>
    </row>
    <row r="3954" spans="2:16" x14ac:dyDescent="0.25">
      <c r="B3954" s="65" t="str">
        <f t="shared" si="469"/>
        <v>Custom Meter #76</v>
      </c>
      <c r="C3954" s="34">
        <f t="shared" si="471"/>
        <v>76</v>
      </c>
      <c r="D3954" s="43">
        <f t="shared" si="472"/>
        <v>52500</v>
      </c>
      <c r="E3954" s="23">
        <f t="shared" si="468"/>
        <v>52999</v>
      </c>
      <c r="P3954" s="33" t="str">
        <f t="shared" si="470"/>
        <v>Custom Meter #76 = Custom Meter #1 + 37500</v>
      </c>
    </row>
    <row r="3955" spans="2:16" x14ac:dyDescent="0.25">
      <c r="B3955" s="65" t="str">
        <f t="shared" si="469"/>
        <v>Custom Meter #77</v>
      </c>
      <c r="C3955" s="34">
        <f t="shared" si="471"/>
        <v>77</v>
      </c>
      <c r="D3955" s="43">
        <f t="shared" si="472"/>
        <v>53000</v>
      </c>
      <c r="E3955" s="23">
        <f t="shared" si="468"/>
        <v>53499</v>
      </c>
      <c r="P3955" s="33" t="str">
        <f t="shared" si="470"/>
        <v>Custom Meter #77 = Custom Meter #1 + 38000</v>
      </c>
    </row>
    <row r="3956" spans="2:16" x14ac:dyDescent="0.25">
      <c r="B3956" s="65" t="str">
        <f t="shared" si="469"/>
        <v>Custom Meter #78</v>
      </c>
      <c r="C3956" s="34">
        <f t="shared" si="471"/>
        <v>78</v>
      </c>
      <c r="D3956" s="43">
        <f t="shared" si="472"/>
        <v>53500</v>
      </c>
      <c r="E3956" s="23">
        <f t="shared" si="468"/>
        <v>53999</v>
      </c>
      <c r="P3956" s="33" t="str">
        <f t="shared" si="470"/>
        <v>Custom Meter #78 = Custom Meter #1 + 38500</v>
      </c>
    </row>
    <row r="3957" spans="2:16" x14ac:dyDescent="0.25">
      <c r="B3957" s="65" t="str">
        <f t="shared" si="469"/>
        <v>Custom Meter #79</v>
      </c>
      <c r="C3957" s="34">
        <f t="shared" si="471"/>
        <v>79</v>
      </c>
      <c r="D3957" s="43">
        <f t="shared" si="472"/>
        <v>54000</v>
      </c>
      <c r="E3957" s="23">
        <f t="shared" si="468"/>
        <v>54499</v>
      </c>
      <c r="P3957" s="33" t="str">
        <f t="shared" si="470"/>
        <v>Custom Meter #79 = Custom Meter #1 + 39000</v>
      </c>
    </row>
    <row r="3958" spans="2:16" x14ac:dyDescent="0.25">
      <c r="B3958" s="65" t="str">
        <f t="shared" si="469"/>
        <v>Custom Meter #80</v>
      </c>
      <c r="C3958" s="34">
        <f t="shared" si="471"/>
        <v>80</v>
      </c>
      <c r="D3958" s="43">
        <f t="shared" si="472"/>
        <v>54500</v>
      </c>
      <c r="E3958" s="23">
        <f t="shared" si="468"/>
        <v>54999</v>
      </c>
      <c r="P3958" s="33" t="str">
        <f t="shared" si="470"/>
        <v>Custom Meter #80 = Custom Meter #1 + 39500</v>
      </c>
    </row>
    <row r="3959" spans="2:16" x14ac:dyDescent="0.25">
      <c r="B3959" s="65" t="str">
        <f t="shared" si="469"/>
        <v>Custom Meter #81</v>
      </c>
      <c r="C3959" s="34">
        <f t="shared" si="471"/>
        <v>81</v>
      </c>
      <c r="D3959" s="43">
        <f t="shared" si="472"/>
        <v>55000</v>
      </c>
      <c r="E3959" s="23">
        <f t="shared" si="468"/>
        <v>55499</v>
      </c>
      <c r="P3959" s="33" t="str">
        <f t="shared" si="470"/>
        <v>Custom Meter #81 = Custom Meter #1 + 40000</v>
      </c>
    </row>
    <row r="3960" spans="2:16" x14ac:dyDescent="0.25">
      <c r="B3960" s="65" t="str">
        <f t="shared" si="469"/>
        <v>Custom Meter #82</v>
      </c>
      <c r="C3960" s="34">
        <f t="shared" si="471"/>
        <v>82</v>
      </c>
      <c r="D3960" s="43">
        <f t="shared" si="472"/>
        <v>55500</v>
      </c>
      <c r="E3960" s="23">
        <f t="shared" si="468"/>
        <v>55999</v>
      </c>
      <c r="P3960" s="33" t="str">
        <f t="shared" si="470"/>
        <v>Custom Meter #82 = Custom Meter #1 + 40500</v>
      </c>
    </row>
    <row r="3961" spans="2:16" x14ac:dyDescent="0.25">
      <c r="B3961" s="65" t="str">
        <f t="shared" si="469"/>
        <v>Custom Meter #83</v>
      </c>
      <c r="C3961" s="34">
        <f t="shared" si="471"/>
        <v>83</v>
      </c>
      <c r="D3961" s="43">
        <f t="shared" si="472"/>
        <v>56000</v>
      </c>
      <c r="E3961" s="23">
        <f t="shared" si="468"/>
        <v>56499</v>
      </c>
      <c r="P3961" s="33" t="str">
        <f t="shared" si="470"/>
        <v>Custom Meter #83 = Custom Meter #1 + 41000</v>
      </c>
    </row>
    <row r="3962" spans="2:16" x14ac:dyDescent="0.25">
      <c r="B3962" s="65" t="str">
        <f t="shared" si="469"/>
        <v>Custom Meter #84</v>
      </c>
      <c r="C3962" s="34">
        <f t="shared" si="471"/>
        <v>84</v>
      </c>
      <c r="D3962" s="43">
        <f t="shared" si="472"/>
        <v>56500</v>
      </c>
      <c r="E3962" s="23">
        <f t="shared" si="468"/>
        <v>56999</v>
      </c>
      <c r="P3962" s="33" t="str">
        <f t="shared" si="470"/>
        <v>Custom Meter #84 = Custom Meter #1 + 41500</v>
      </c>
    </row>
    <row r="3963" spans="2:16" x14ac:dyDescent="0.25">
      <c r="B3963" s="65" t="str">
        <f t="shared" si="469"/>
        <v>Custom Meter #85</v>
      </c>
      <c r="C3963" s="34">
        <f t="shared" si="471"/>
        <v>85</v>
      </c>
      <c r="D3963" s="43">
        <f t="shared" si="472"/>
        <v>57000</v>
      </c>
      <c r="E3963" s="23">
        <f t="shared" si="468"/>
        <v>57499</v>
      </c>
      <c r="P3963" s="33" t="str">
        <f t="shared" si="470"/>
        <v>Custom Meter #85 = Custom Meter #1 + 42000</v>
      </c>
    </row>
    <row r="3964" spans="2:16" x14ac:dyDescent="0.25">
      <c r="B3964" s="65" t="str">
        <f t="shared" si="469"/>
        <v>Custom Meter #86</v>
      </c>
      <c r="C3964" s="34">
        <f t="shared" si="471"/>
        <v>86</v>
      </c>
      <c r="D3964" s="43">
        <f t="shared" si="472"/>
        <v>57500</v>
      </c>
      <c r="E3964" s="23">
        <f t="shared" si="468"/>
        <v>57999</v>
      </c>
      <c r="P3964" s="33" t="str">
        <f t="shared" si="470"/>
        <v>Custom Meter #86 = Custom Meter #1 + 42500</v>
      </c>
    </row>
    <row r="3965" spans="2:16" x14ac:dyDescent="0.25">
      <c r="B3965" s="65" t="str">
        <f t="shared" si="469"/>
        <v>Custom Meter #87</v>
      </c>
      <c r="C3965" s="34">
        <f t="shared" si="471"/>
        <v>87</v>
      </c>
      <c r="D3965" s="43">
        <f t="shared" si="472"/>
        <v>58000</v>
      </c>
      <c r="E3965" s="23">
        <f t="shared" si="468"/>
        <v>58499</v>
      </c>
      <c r="P3965" s="33" t="str">
        <f t="shared" si="470"/>
        <v>Custom Meter #87 = Custom Meter #1 + 43000</v>
      </c>
    </row>
    <row r="3966" spans="2:16" x14ac:dyDescent="0.25">
      <c r="B3966" s="65" t="str">
        <f t="shared" si="469"/>
        <v>Custom Meter #88</v>
      </c>
      <c r="C3966" s="34">
        <f t="shared" si="471"/>
        <v>88</v>
      </c>
      <c r="D3966" s="43">
        <f t="shared" si="472"/>
        <v>58500</v>
      </c>
      <c r="E3966" s="23">
        <f t="shared" si="468"/>
        <v>58999</v>
      </c>
      <c r="P3966" s="33" t="str">
        <f t="shared" si="470"/>
        <v>Custom Meter #88 = Custom Meter #1 + 43500</v>
      </c>
    </row>
    <row r="3967" spans="2:16" x14ac:dyDescent="0.25">
      <c r="B3967" s="65" t="str">
        <f t="shared" si="469"/>
        <v>Custom Meter #89</v>
      </c>
      <c r="C3967" s="34">
        <f t="shared" si="471"/>
        <v>89</v>
      </c>
      <c r="D3967" s="43">
        <f t="shared" si="472"/>
        <v>59000</v>
      </c>
      <c r="E3967" s="23">
        <f t="shared" si="468"/>
        <v>59499</v>
      </c>
      <c r="P3967" s="33" t="str">
        <f t="shared" si="470"/>
        <v>Custom Meter #89 = Custom Meter #1 + 44000</v>
      </c>
    </row>
    <row r="3968" spans="2:16" x14ac:dyDescent="0.25">
      <c r="B3968" s="65" t="str">
        <f t="shared" si="469"/>
        <v>Custom Meter #90</v>
      </c>
      <c r="C3968" s="34">
        <f t="shared" si="471"/>
        <v>90</v>
      </c>
      <c r="D3968" s="43">
        <f t="shared" si="472"/>
        <v>59500</v>
      </c>
      <c r="E3968" s="23">
        <f t="shared" si="468"/>
        <v>59999</v>
      </c>
      <c r="P3968" s="33" t="str">
        <f t="shared" si="470"/>
        <v>Custom Meter #90 = Custom Meter #1 + 44500</v>
      </c>
    </row>
    <row r="3969" spans="2:16" x14ac:dyDescent="0.25">
      <c r="B3969" s="65" t="str">
        <f t="shared" si="469"/>
        <v>Custom Meter #91</v>
      </c>
      <c r="C3969" s="34">
        <f t="shared" si="471"/>
        <v>91</v>
      </c>
      <c r="D3969" s="43">
        <f t="shared" si="472"/>
        <v>60000</v>
      </c>
      <c r="E3969" s="23">
        <f t="shared" si="468"/>
        <v>60499</v>
      </c>
      <c r="P3969" s="33" t="str">
        <f t="shared" si="470"/>
        <v>Custom Meter #91 = Custom Meter #1 + 45000</v>
      </c>
    </row>
    <row r="3970" spans="2:16" x14ac:dyDescent="0.25">
      <c r="B3970" s="65" t="str">
        <f t="shared" si="469"/>
        <v>Custom Meter #92</v>
      </c>
      <c r="C3970" s="34">
        <f t="shared" si="471"/>
        <v>92</v>
      </c>
      <c r="D3970" s="43">
        <f t="shared" si="472"/>
        <v>60500</v>
      </c>
      <c r="E3970" s="23">
        <f t="shared" si="468"/>
        <v>60999</v>
      </c>
      <c r="P3970" s="33" t="str">
        <f t="shared" si="470"/>
        <v>Custom Meter #92 = Custom Meter #1 + 45500</v>
      </c>
    </row>
    <row r="3971" spans="2:16" x14ac:dyDescent="0.25">
      <c r="B3971" s="65" t="str">
        <f t="shared" si="469"/>
        <v>Custom Meter #93</v>
      </c>
      <c r="C3971" s="34">
        <f t="shared" si="471"/>
        <v>93</v>
      </c>
      <c r="D3971" s="43">
        <f t="shared" si="472"/>
        <v>61000</v>
      </c>
      <c r="E3971" s="23">
        <f t="shared" si="468"/>
        <v>61499</v>
      </c>
      <c r="P3971" s="33" t="str">
        <f t="shared" si="470"/>
        <v>Custom Meter #93 = Custom Meter #1 + 46000</v>
      </c>
    </row>
    <row r="3972" spans="2:16" x14ac:dyDescent="0.25">
      <c r="B3972" s="65" t="str">
        <f t="shared" si="469"/>
        <v>Custom Meter #94</v>
      </c>
      <c r="C3972" s="34">
        <f t="shared" si="471"/>
        <v>94</v>
      </c>
      <c r="D3972" s="43">
        <f t="shared" si="472"/>
        <v>61500</v>
      </c>
      <c r="E3972" s="23">
        <f t="shared" si="468"/>
        <v>61999</v>
      </c>
      <c r="P3972" s="33" t="str">
        <f t="shared" si="470"/>
        <v>Custom Meter #94 = Custom Meter #1 + 46500</v>
      </c>
    </row>
    <row r="3973" spans="2:16" x14ac:dyDescent="0.25">
      <c r="B3973" s="65" t="str">
        <f t="shared" si="469"/>
        <v>Custom Meter #95</v>
      </c>
      <c r="C3973" s="34">
        <f t="shared" si="471"/>
        <v>95</v>
      </c>
      <c r="D3973" s="43">
        <f t="shared" si="472"/>
        <v>62000</v>
      </c>
      <c r="E3973" s="23">
        <f t="shared" si="468"/>
        <v>62499</v>
      </c>
      <c r="P3973" s="33" t="str">
        <f t="shared" si="470"/>
        <v>Custom Meter #95 = Custom Meter #1 + 47000</v>
      </c>
    </row>
    <row r="3974" spans="2:16" x14ac:dyDescent="0.25">
      <c r="B3974" s="65" t="str">
        <f t="shared" si="469"/>
        <v>Custom Meter #96</v>
      </c>
      <c r="C3974" s="34">
        <f t="shared" si="471"/>
        <v>96</v>
      </c>
      <c r="D3974" s="43">
        <f t="shared" si="472"/>
        <v>62500</v>
      </c>
      <c r="E3974" s="23">
        <f t="shared" si="468"/>
        <v>62999</v>
      </c>
      <c r="P3974" s="33" t="str">
        <f t="shared" si="470"/>
        <v>Custom Meter #96 = Custom Meter #1 + 47500</v>
      </c>
    </row>
  </sheetData>
  <mergeCells count="41">
    <mergeCell ref="P3743:P3746"/>
    <mergeCell ref="P3741:P3742"/>
    <mergeCell ref="D1:I1"/>
    <mergeCell ref="D2:G2"/>
    <mergeCell ref="J1:K2"/>
    <mergeCell ref="P14:P17"/>
    <mergeCell ref="P29:P31"/>
    <mergeCell ref="P26:P28"/>
    <mergeCell ref="H2:I2"/>
    <mergeCell ref="O14:O17"/>
    <mergeCell ref="P18:P21"/>
    <mergeCell ref="P22:P25"/>
    <mergeCell ref="P1315:P1318"/>
    <mergeCell ref="O91:O95"/>
    <mergeCell ref="O1315:O1318"/>
    <mergeCell ref="P1296:P1297"/>
    <mergeCell ref="A4:A5"/>
    <mergeCell ref="P59:P61"/>
    <mergeCell ref="J59:J61"/>
    <mergeCell ref="K59:K61"/>
    <mergeCell ref="J44:J47"/>
    <mergeCell ref="J26:J28"/>
    <mergeCell ref="K26:K28"/>
    <mergeCell ref="P1311:P1312"/>
    <mergeCell ref="P1313:P1314"/>
    <mergeCell ref="P75:P77"/>
    <mergeCell ref="P972:P976"/>
    <mergeCell ref="P91:P95"/>
    <mergeCell ref="P963:P966"/>
    <mergeCell ref="P945:P950"/>
    <mergeCell ref="P392:P394"/>
    <mergeCell ref="O972:O976"/>
    <mergeCell ref="O945:O950"/>
    <mergeCell ref="O963:O966"/>
    <mergeCell ref="P951:P954"/>
    <mergeCell ref="P790:P791"/>
    <mergeCell ref="P73:P74"/>
    <mergeCell ref="J48:J50"/>
    <mergeCell ref="K44:K47"/>
    <mergeCell ref="K48:K50"/>
    <mergeCell ref="P590:P594"/>
  </mergeCells>
  <phoneticPr fontId="12" type="noConversion"/>
  <pageMargins left="0.7" right="0.7" top="0.75" bottom="0.75" header="0.3" footer="0.3"/>
  <pageSetup orientation="portrait" r:id="rId1"/>
  <ignoredErrors>
    <ignoredError sqref="D13 D3721"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Log</vt:lpstr>
      <vt:lpstr>Modbus Info</vt:lpstr>
      <vt:lpstr>Pointmap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2021-05-24T02:12:39Z</dcterms:modified>
</cp:coreProperties>
</file>