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ersonal\University\大学物理实验数据\"/>
    </mc:Choice>
  </mc:AlternateContent>
  <xr:revisionPtr revIDLastSave="0" documentId="13_ncr:1_{30A82428-0BC6-4226-BB8E-6C7F9BF0131C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3" i="1"/>
  <c r="F10" i="1"/>
  <c r="F11" i="1"/>
  <c r="F9" i="1"/>
  <c r="G5" i="1"/>
  <c r="G6" i="1"/>
  <c r="G4" i="1"/>
  <c r="F23" i="1" l="1"/>
  <c r="F24" i="1" s="1"/>
  <c r="F15" i="1"/>
  <c r="F20" i="1"/>
  <c r="F14" i="1"/>
  <c r="F16" i="1"/>
  <c r="F17" i="1" l="1"/>
  <c r="F18" i="1" s="1"/>
  <c r="H20" i="1" s="1"/>
  <c r="F21" i="1"/>
  <c r="F22" i="1" s="1"/>
  <c r="H24" i="1" s="1"/>
</calcChain>
</file>

<file path=xl/sharedStrings.xml><?xml version="1.0" encoding="utf-8"?>
<sst xmlns="http://schemas.openxmlformats.org/spreadsheetml/2006/main" count="45" uniqueCount="35">
  <si>
    <r>
      <t>表4.12-1 样品温度从102</t>
    </r>
    <r>
      <rPr>
        <b/>
        <sz val="11"/>
        <color theme="1"/>
        <rFont val="宋体"/>
        <family val="3"/>
        <charset val="134"/>
      </rPr>
      <t>º</t>
    </r>
    <r>
      <rPr>
        <b/>
        <sz val="11"/>
        <color theme="1"/>
        <rFont val="等线"/>
        <family val="3"/>
        <charset val="134"/>
      </rPr>
      <t>C下降到98ºC所需时间</t>
    </r>
    <phoneticPr fontId="1" type="noConversion"/>
  </si>
  <si>
    <t>样品\次数</t>
    <phoneticPr fontId="1" type="noConversion"/>
  </si>
  <si>
    <t>平均值\bar{\Delta t}</t>
    <phoneticPr fontId="1" type="noConversion"/>
  </si>
  <si>
    <t>Cu</t>
    <phoneticPr fontId="1" type="noConversion"/>
  </si>
  <si>
    <t>Fe</t>
    <phoneticPr fontId="1" type="noConversion"/>
  </si>
  <si>
    <t>Al</t>
    <phoneticPr fontId="1" type="noConversion"/>
  </si>
  <si>
    <t>c_1=</t>
    <phoneticPr fontId="1" type="noConversion"/>
  </si>
  <si>
    <r>
      <t>cal/g·</t>
    </r>
    <r>
      <rPr>
        <sz val="11"/>
        <color theme="1"/>
        <rFont val="宋体"/>
        <family val="3"/>
        <charset val="134"/>
      </rPr>
      <t>º</t>
    </r>
    <r>
      <rPr>
        <sz val="11"/>
        <color theme="1"/>
        <rFont val="等线"/>
        <family val="3"/>
        <charset val="134"/>
      </rPr>
      <t>C</t>
    </r>
    <phoneticPr fontId="1" type="noConversion"/>
  </si>
  <si>
    <t>待计算数据：</t>
    <phoneticPr fontId="1" type="noConversion"/>
  </si>
  <si>
    <t>u_A(\Delta t_1)=</t>
    <phoneticPr fontId="1" type="noConversion"/>
  </si>
  <si>
    <t>s</t>
    <phoneticPr fontId="1" type="noConversion"/>
  </si>
  <si>
    <t>u_A(\Delta t_2)=</t>
    <phoneticPr fontId="1" type="noConversion"/>
  </si>
  <si>
    <t>u_A(\Delta t_3)=</t>
  </si>
  <si>
    <t>\Delta_m=</t>
    <phoneticPr fontId="1" type="noConversion"/>
  </si>
  <si>
    <t>已知（或需直接测量的）数据：</t>
    <phoneticPr fontId="1" type="noConversion"/>
  </si>
  <si>
    <t>u_B(\bar{\Delta t})=</t>
    <phoneticPr fontId="1" type="noConversion"/>
  </si>
  <si>
    <t>u(\Delta t_1)=</t>
    <phoneticPr fontId="1" type="noConversion"/>
  </si>
  <si>
    <t>u(\Delta t_2)=</t>
  </si>
  <si>
    <t>u(\Delta t_3)=</t>
  </si>
  <si>
    <t>E_r(Fe)=</t>
    <phoneticPr fontId="1" type="noConversion"/>
  </si>
  <si>
    <t>u(c_Fe)=</t>
    <phoneticPr fontId="1" type="noConversion"/>
  </si>
  <si>
    <t>c_Fe=</t>
    <phoneticPr fontId="1" type="noConversion"/>
  </si>
  <si>
    <t>±</t>
    <phoneticPr fontId="1" type="noConversion"/>
  </si>
  <si>
    <t>E_r(Al)=</t>
    <phoneticPr fontId="1" type="noConversion"/>
  </si>
  <si>
    <t>u(c_Al)=</t>
    <phoneticPr fontId="1" type="noConversion"/>
  </si>
  <si>
    <t>c_Al=</t>
    <phoneticPr fontId="1" type="noConversion"/>
  </si>
  <si>
    <t>M_Cu=</t>
    <phoneticPr fontId="1" type="noConversion"/>
  </si>
  <si>
    <t>g</t>
    <phoneticPr fontId="1" type="noConversion"/>
  </si>
  <si>
    <t>M_Fe=</t>
    <phoneticPr fontId="1" type="noConversion"/>
  </si>
  <si>
    <t>M_Al=</t>
    <phoneticPr fontId="1" type="noConversion"/>
  </si>
  <si>
    <t>t_0=</t>
    <phoneticPr fontId="1" type="noConversion"/>
  </si>
  <si>
    <t>ºC</t>
    <phoneticPr fontId="1" type="noConversion"/>
  </si>
  <si>
    <t>\bar{c_Fe}=</t>
    <phoneticPr fontId="1" type="noConversion"/>
  </si>
  <si>
    <t>\bar{c_Al}=</t>
    <phoneticPr fontId="1" type="noConversion"/>
  </si>
  <si>
    <t>参考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</si>
</sst>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8" formatCode="0.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3" borderId="5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178" fontId="0" fillId="2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8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I21" sqref="I21"/>
    </sheetView>
  </sheetViews>
  <sheetFormatPr defaultRowHeight="13.9" x14ac:dyDescent="0.4"/>
  <cols>
    <col min="1" max="1" width="10.9296875" customWidth="1"/>
    <col min="2" max="2" width="9.06640625" style="1"/>
    <col min="5" max="5" width="18.73046875" customWidth="1"/>
    <col min="7" max="7" width="19.6640625" customWidth="1"/>
  </cols>
  <sheetData>
    <row r="1" spans="1:8" ht="14.25" x14ac:dyDescent="0.4">
      <c r="A1" s="14" t="s">
        <v>0</v>
      </c>
      <c r="B1" s="14"/>
      <c r="C1" s="14"/>
      <c r="D1" s="14"/>
      <c r="E1" s="14"/>
      <c r="F1" s="14"/>
      <c r="G1" s="14"/>
    </row>
    <row r="3" spans="1:8" x14ac:dyDescent="0.4">
      <c r="A3" s="2" t="s">
        <v>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 t="s">
        <v>2</v>
      </c>
      <c r="H3" s="1" t="s">
        <v>34</v>
      </c>
    </row>
    <row r="4" spans="1:8" x14ac:dyDescent="0.4">
      <c r="A4" s="2" t="s">
        <v>3</v>
      </c>
      <c r="B4" s="23">
        <v>9.8000000000000007</v>
      </c>
      <c r="C4" s="23">
        <v>9</v>
      </c>
      <c r="D4" s="23">
        <v>8.9</v>
      </c>
      <c r="E4" s="23">
        <v>9.9</v>
      </c>
      <c r="F4" s="23">
        <v>10.7</v>
      </c>
      <c r="G4" s="25">
        <f>AVERAGE(B4:F4)</f>
        <v>9.66</v>
      </c>
      <c r="H4" s="1">
        <v>15</v>
      </c>
    </row>
    <row r="5" spans="1:8" x14ac:dyDescent="0.4">
      <c r="A5" s="2" t="s">
        <v>4</v>
      </c>
      <c r="B5" s="23">
        <v>10.4</v>
      </c>
      <c r="C5" s="23">
        <v>10.4</v>
      </c>
      <c r="D5" s="23">
        <v>10.8</v>
      </c>
      <c r="E5" s="23">
        <v>11.6</v>
      </c>
      <c r="F5" s="23">
        <v>10.199999999999999</v>
      </c>
      <c r="G5" s="25">
        <f t="shared" ref="G5:G6" si="0">AVERAGE(B5:F5)</f>
        <v>10.680000000000001</v>
      </c>
      <c r="H5" s="1">
        <v>16</v>
      </c>
    </row>
    <row r="6" spans="1:8" x14ac:dyDescent="0.4">
      <c r="A6" s="2" t="s">
        <v>5</v>
      </c>
      <c r="B6" s="23">
        <v>7.2</v>
      </c>
      <c r="C6" s="23">
        <v>7</v>
      </c>
      <c r="D6" s="23">
        <v>6.4</v>
      </c>
      <c r="E6" s="23">
        <v>6.6</v>
      </c>
      <c r="F6" s="23">
        <v>6.9</v>
      </c>
      <c r="G6" s="25">
        <f t="shared" si="0"/>
        <v>6.82</v>
      </c>
      <c r="H6" s="1">
        <v>10</v>
      </c>
    </row>
    <row r="7" spans="1:8" ht="14.25" thickBot="1" x14ac:dyDescent="0.45"/>
    <row r="8" spans="1:8" ht="14.25" thickTop="1" x14ac:dyDescent="0.4">
      <c r="A8" s="15" t="s">
        <v>14</v>
      </c>
      <c r="B8" s="16"/>
      <c r="C8" s="17"/>
      <c r="E8" s="15" t="s">
        <v>8</v>
      </c>
      <c r="F8" s="16"/>
      <c r="G8" s="16"/>
      <c r="H8" s="17"/>
    </row>
    <row r="9" spans="1:8" ht="14.25" x14ac:dyDescent="0.4">
      <c r="A9" s="5" t="s">
        <v>6</v>
      </c>
      <c r="B9" s="4">
        <v>9.4E-2</v>
      </c>
      <c r="C9" s="6" t="s">
        <v>7</v>
      </c>
      <c r="E9" s="18" t="s">
        <v>9</v>
      </c>
      <c r="F9">
        <f>_xlfn.STDEV.P(B4:F4)/SQRT(5)</f>
        <v>0.29475413483104845</v>
      </c>
      <c r="G9" t="s">
        <v>10</v>
      </c>
      <c r="H9" s="6"/>
    </row>
    <row r="10" spans="1:8" x14ac:dyDescent="0.4">
      <c r="A10" s="5" t="s">
        <v>26</v>
      </c>
      <c r="B10" s="13">
        <v>3.33</v>
      </c>
      <c r="C10" s="6" t="s">
        <v>27</v>
      </c>
      <c r="E10" s="18" t="s">
        <v>11</v>
      </c>
      <c r="F10">
        <f t="shared" ref="F10:F11" si="1">_xlfn.STDEV.P(B5:F5)/SQRT(5)</f>
        <v>0.22342784070030305</v>
      </c>
      <c r="G10" t="s">
        <v>10</v>
      </c>
      <c r="H10" s="6"/>
    </row>
    <row r="11" spans="1:8" x14ac:dyDescent="0.4">
      <c r="A11" s="5" t="s">
        <v>28</v>
      </c>
      <c r="B11" s="13">
        <v>2.97</v>
      </c>
      <c r="C11" s="6" t="s">
        <v>27</v>
      </c>
      <c r="E11" s="18" t="s">
        <v>12</v>
      </c>
      <c r="F11">
        <f t="shared" si="1"/>
        <v>0.12774975538137051</v>
      </c>
      <c r="G11" t="s">
        <v>10</v>
      </c>
      <c r="H11" s="6"/>
    </row>
    <row r="12" spans="1:8" x14ac:dyDescent="0.4">
      <c r="A12" s="5" t="s">
        <v>29</v>
      </c>
      <c r="B12" s="13">
        <v>1.05</v>
      </c>
      <c r="C12" s="6" t="s">
        <v>27</v>
      </c>
      <c r="E12" s="7"/>
      <c r="H12" s="6"/>
    </row>
    <row r="13" spans="1:8" x14ac:dyDescent="0.4">
      <c r="A13" s="5" t="s">
        <v>30</v>
      </c>
      <c r="B13" s="13">
        <v>0</v>
      </c>
      <c r="C13" s="6" t="s">
        <v>31</v>
      </c>
      <c r="E13" s="22" t="s">
        <v>15</v>
      </c>
      <c r="F13">
        <f>B14/SQRT(3)</f>
        <v>5.7735026918962581E-2</v>
      </c>
      <c r="G13" t="s">
        <v>10</v>
      </c>
      <c r="H13" s="6"/>
    </row>
    <row r="14" spans="1:8" ht="14.25" thickBot="1" x14ac:dyDescent="0.45">
      <c r="A14" s="8" t="s">
        <v>13</v>
      </c>
      <c r="B14" s="24">
        <v>0.1</v>
      </c>
      <c r="C14" s="10" t="s">
        <v>10</v>
      </c>
      <c r="E14" s="22" t="s">
        <v>16</v>
      </c>
      <c r="F14">
        <f>SQRT(F9^2+$F$13^2)</f>
        <v>0.30035534510531559</v>
      </c>
      <c r="G14" t="s">
        <v>10</v>
      </c>
      <c r="H14" s="6"/>
    </row>
    <row r="15" spans="1:8" ht="14.25" thickTop="1" x14ac:dyDescent="0.4">
      <c r="A15" s="3"/>
      <c r="E15" s="22" t="s">
        <v>17</v>
      </c>
      <c r="F15">
        <f t="shared" ref="F15:F16" si="2">SQRT(F10^2+$F$13^2)</f>
        <v>0.23076683759442848</v>
      </c>
      <c r="G15" t="s">
        <v>10</v>
      </c>
      <c r="H15" s="6"/>
    </row>
    <row r="16" spans="1:8" x14ac:dyDescent="0.4">
      <c r="A16" s="3"/>
      <c r="E16" s="22" t="s">
        <v>18</v>
      </c>
      <c r="F16">
        <f t="shared" si="2"/>
        <v>0.14019034679083056</v>
      </c>
      <c r="G16" t="s">
        <v>10</v>
      </c>
      <c r="H16" s="6"/>
    </row>
    <row r="17" spans="1:8" x14ac:dyDescent="0.4">
      <c r="A17" s="3"/>
      <c r="E17" s="19" t="s">
        <v>19</v>
      </c>
      <c r="F17">
        <f>SQRT((F15/G5)^2+(F14/G4)^2)</f>
        <v>3.7863360391994137E-2</v>
      </c>
      <c r="H17" s="6"/>
    </row>
    <row r="18" spans="1:8" x14ac:dyDescent="0.4">
      <c r="E18" s="19" t="s">
        <v>20</v>
      </c>
      <c r="F18">
        <f>F19*F17</f>
        <v>4.4119331083977602E-3</v>
      </c>
      <c r="H18" s="6"/>
    </row>
    <row r="19" spans="1:8" x14ac:dyDescent="0.4">
      <c r="A19" s="3"/>
      <c r="E19" s="19" t="s">
        <v>32</v>
      </c>
      <c r="F19">
        <f>B9*(B10*G5/(B11*G4))</f>
        <v>0.11652249200075289</v>
      </c>
      <c r="H19" s="6"/>
    </row>
    <row r="20" spans="1:8" ht="14.25" x14ac:dyDescent="0.4">
      <c r="A20" s="3"/>
      <c r="E20" s="19" t="s">
        <v>21</v>
      </c>
      <c r="F20">
        <f>F19</f>
        <v>0.11652249200075289</v>
      </c>
      <c r="G20" s="12" t="s">
        <v>22</v>
      </c>
      <c r="H20" s="6">
        <f>F18</f>
        <v>4.4119331083977602E-3</v>
      </c>
    </row>
    <row r="21" spans="1:8" x14ac:dyDescent="0.4">
      <c r="A21" s="3"/>
      <c r="E21" s="20" t="s">
        <v>23</v>
      </c>
      <c r="F21">
        <f>SQRT((F16/G6)^2+(F14/G4)^2)</f>
        <v>3.7273244620654511E-2</v>
      </c>
      <c r="H21" s="6"/>
    </row>
    <row r="22" spans="1:8" x14ac:dyDescent="0.4">
      <c r="A22" s="3"/>
      <c r="E22" s="20" t="s">
        <v>24</v>
      </c>
      <c r="F22">
        <f>F21*F23</f>
        <v>7.8448968187412628E-3</v>
      </c>
      <c r="H22" s="6"/>
    </row>
    <row r="23" spans="1:8" x14ac:dyDescent="0.4">
      <c r="A23" s="3"/>
      <c r="E23" s="20" t="s">
        <v>33</v>
      </c>
      <c r="F23">
        <f>B9*(B10*G6/(B12*G4))</f>
        <v>0.21046992014196986</v>
      </c>
      <c r="H23" s="6"/>
    </row>
    <row r="24" spans="1:8" ht="14.65" thickBot="1" x14ac:dyDescent="0.45">
      <c r="A24" s="3"/>
      <c r="E24" s="21" t="s">
        <v>25</v>
      </c>
      <c r="F24" s="9">
        <f>F23</f>
        <v>0.21046992014196986</v>
      </c>
      <c r="G24" s="11" t="s">
        <v>22</v>
      </c>
      <c r="H24" s="10">
        <f>F22</f>
        <v>7.8448968187412628E-3</v>
      </c>
    </row>
    <row r="25" spans="1:8" ht="14.25" thickTop="1" x14ac:dyDescent="0.4"/>
  </sheetData>
  <mergeCells count="3">
    <mergeCell ref="A1:G1"/>
    <mergeCell ref="A8:C8"/>
    <mergeCell ref="E8:H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Sun</dc:creator>
  <cp:lastModifiedBy>Haiyang Sun</cp:lastModifiedBy>
  <dcterms:created xsi:type="dcterms:W3CDTF">2015-06-05T18:19:34Z</dcterms:created>
  <dcterms:modified xsi:type="dcterms:W3CDTF">2023-05-05T10:19:56Z</dcterms:modified>
</cp:coreProperties>
</file>