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Personal\University\大学物理实验数据\"/>
    </mc:Choice>
  </mc:AlternateContent>
  <xr:revisionPtr revIDLastSave="0" documentId="13_ncr:1_{2668C0ED-9210-4CBB-B274-35E113488C14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" l="1"/>
  <c r="E16" i="1"/>
  <c r="D16" i="1"/>
  <c r="C16" i="1"/>
  <c r="J17" i="1" s="1"/>
  <c r="B16" i="1"/>
  <c r="J12" i="1"/>
  <c r="J11" i="1"/>
  <c r="J6" i="1"/>
  <c r="J5" i="1"/>
  <c r="G6" i="1"/>
  <c r="G7" i="1" s="1"/>
  <c r="E6" i="1"/>
  <c r="E7" i="1" s="1"/>
  <c r="C6" i="1"/>
  <c r="C7" i="1" s="1"/>
  <c r="C15" i="1"/>
  <c r="D15" i="1"/>
  <c r="E15" i="1"/>
  <c r="F15" i="1"/>
  <c r="B15" i="1"/>
  <c r="J14" i="1" l="1"/>
  <c r="J19" i="1"/>
  <c r="J13" i="1" l="1"/>
  <c r="J15" i="1" s="1"/>
  <c r="J16" i="1" s="1"/>
  <c r="J18" i="1"/>
  <c r="J20" i="1" s="1"/>
  <c r="J21" i="1" s="1"/>
</calcChain>
</file>

<file path=xl/sharedStrings.xml><?xml version="1.0" encoding="utf-8"?>
<sst xmlns="http://schemas.openxmlformats.org/spreadsheetml/2006/main" count="13" uniqueCount="13">
  <si>
    <t>表 4.6-1 周期测量数据</t>
    <phoneticPr fontId="1" type="noConversion"/>
  </si>
  <si>
    <t>20个周期（40次）</t>
    <phoneticPr fontId="1" type="noConversion"/>
  </si>
  <si>
    <t>周期</t>
    <phoneticPr fontId="1" type="noConversion"/>
  </si>
  <si>
    <t>悬盘</t>
    <phoneticPr fontId="1" type="noConversion"/>
  </si>
  <si>
    <t>悬盘+圆环</t>
    <phoneticPr fontId="1" type="noConversion"/>
  </si>
  <si>
    <t>悬盘+圆盘</t>
    <phoneticPr fontId="1" type="noConversion"/>
  </si>
  <si>
    <t>表 4.6-2 用游标卡尺测得的数据</t>
    <phoneticPr fontId="1" type="noConversion"/>
  </si>
  <si>
    <t xml:space="preserve">                     项目
   次数</t>
    <phoneticPr fontId="1" type="noConversion"/>
  </si>
  <si>
    <t>圆环直径</t>
    <phoneticPr fontId="1" type="noConversion"/>
  </si>
  <si>
    <t>平均</t>
    <phoneticPr fontId="1" type="noConversion"/>
  </si>
  <si>
    <t>计算结果</t>
    <phoneticPr fontId="1" type="noConversion"/>
  </si>
  <si>
    <t>已知数据/待测量数据</t>
    <phoneticPr fontId="1" type="noConversion"/>
  </si>
  <si>
    <t>待计算数据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</si>
</sst>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.000_ "/>
    <numFmt numFmtId="178" formatCode="0.0%"/>
    <numFmt numFmtId="179" formatCode="0.0000E+00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7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2" borderId="0" xfId="0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0" xfId="0" applyNumberFormat="1" applyAlignment="1">
      <alignment vertical="center"/>
    </xf>
    <xf numFmtId="11" fontId="0" fillId="0" borderId="1" xfId="0" applyNumberFormat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78" fontId="0" fillId="0" borderId="9" xfId="0" applyNumberFormat="1" applyBorder="1" applyAlignment="1">
      <alignment horizontal="center" vertical="center"/>
    </xf>
    <xf numFmtId="179" fontId="0" fillId="2" borderId="0" xfId="0" applyNumberFormat="1" applyFill="1" applyAlignment="1">
      <alignment horizontal="center" vertical="center"/>
    </xf>
    <xf numFmtId="179" fontId="0" fillId="2" borderId="9" xfId="0" applyNumberForma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509588</xdr:colOff>
      <xdr:row>5</xdr:row>
      <xdr:rowOff>9525</xdr:rowOff>
    </xdr:from>
    <xdr:to>
      <xdr:col>1</xdr:col>
      <xdr:colOff>781051</xdr:colOff>
      <xdr:row>5</xdr:row>
      <xdr:rowOff>166688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2D43F584-F447-D353-0DBB-46A6111402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0701" y="890588"/>
          <a:ext cx="271463" cy="157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557213</xdr:colOff>
      <xdr:row>6</xdr:row>
      <xdr:rowOff>14287</xdr:rowOff>
    </xdr:from>
    <xdr:to>
      <xdr:col>1</xdr:col>
      <xdr:colOff>681038</xdr:colOff>
      <xdr:row>6</xdr:row>
      <xdr:rowOff>171450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E93D0C4D-286D-8589-9B6F-719D4B3EB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6" y="1071562"/>
          <a:ext cx="123825" cy="157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242888</xdr:colOff>
      <xdr:row>5</xdr:row>
      <xdr:rowOff>9525</xdr:rowOff>
    </xdr:from>
    <xdr:to>
      <xdr:col>3</xdr:col>
      <xdr:colOff>514351</xdr:colOff>
      <xdr:row>5</xdr:row>
      <xdr:rowOff>166688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C96475FF-915E-CFB6-9696-E28C7AC41B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38588" y="890588"/>
          <a:ext cx="271463" cy="157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333375</xdr:colOff>
      <xdr:row>5</xdr:row>
      <xdr:rowOff>23812</xdr:rowOff>
    </xdr:from>
    <xdr:to>
      <xdr:col>5</xdr:col>
      <xdr:colOff>604838</xdr:colOff>
      <xdr:row>6</xdr:row>
      <xdr:rowOff>4763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C1DD505-0CBD-F35F-983B-3641D66B49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6875" y="904875"/>
          <a:ext cx="271463" cy="157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338137</xdr:colOff>
      <xdr:row>6</xdr:row>
      <xdr:rowOff>14287</xdr:rowOff>
    </xdr:from>
    <xdr:to>
      <xdr:col>3</xdr:col>
      <xdr:colOff>461962</xdr:colOff>
      <xdr:row>6</xdr:row>
      <xdr:rowOff>171450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EEA2E824-602F-2382-B661-54BED0C956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33837" y="1071562"/>
          <a:ext cx="123825" cy="157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385763</xdr:colOff>
      <xdr:row>6</xdr:row>
      <xdr:rowOff>14287</xdr:rowOff>
    </xdr:from>
    <xdr:to>
      <xdr:col>5</xdr:col>
      <xdr:colOff>509588</xdr:colOff>
      <xdr:row>6</xdr:row>
      <xdr:rowOff>171450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12F609ED-BB56-9A4F-3792-0F40050CF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9263" y="1071562"/>
          <a:ext cx="123825" cy="157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128588</xdr:colOff>
      <xdr:row>9</xdr:row>
      <xdr:rowOff>180974</xdr:rowOff>
    </xdr:from>
    <xdr:to>
      <xdr:col>1</xdr:col>
      <xdr:colOff>1138238</xdr:colOff>
      <xdr:row>10</xdr:row>
      <xdr:rowOff>171449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96CB5B44-ACDC-28DD-D620-8BFEA2E20D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1" y="1766887"/>
          <a:ext cx="10096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90488</xdr:colOff>
      <xdr:row>9</xdr:row>
      <xdr:rowOff>176212</xdr:rowOff>
    </xdr:from>
    <xdr:to>
      <xdr:col>2</xdr:col>
      <xdr:colOff>1100138</xdr:colOff>
      <xdr:row>10</xdr:row>
      <xdr:rowOff>166687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2298BA41-1C7A-605E-BF92-F64D10050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3663" y="1762125"/>
          <a:ext cx="10096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42862</xdr:colOff>
      <xdr:row>10</xdr:row>
      <xdr:rowOff>47625</xdr:rowOff>
    </xdr:from>
    <xdr:to>
      <xdr:col>3</xdr:col>
      <xdr:colOff>690562</xdr:colOff>
      <xdr:row>10</xdr:row>
      <xdr:rowOff>247650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16C9215-50FD-D1E8-EC6B-DB37D1F47A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8562" y="1843088"/>
          <a:ext cx="6477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52388</xdr:colOff>
      <xdr:row>10</xdr:row>
      <xdr:rowOff>42863</xdr:rowOff>
    </xdr:from>
    <xdr:to>
      <xdr:col>4</xdr:col>
      <xdr:colOff>704851</xdr:colOff>
      <xdr:row>10</xdr:row>
      <xdr:rowOff>242888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D03E1D0E-6ECC-BBCD-7C0B-2074AF1BC5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1513" y="1838326"/>
          <a:ext cx="652463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52387</xdr:colOff>
      <xdr:row>9</xdr:row>
      <xdr:rowOff>161925</xdr:rowOff>
    </xdr:from>
    <xdr:to>
      <xdr:col>6</xdr:col>
      <xdr:colOff>4762</xdr:colOff>
      <xdr:row>10</xdr:row>
      <xdr:rowOff>152400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FD64B35E-0FC7-7203-66AF-0D290EFED7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95887" y="1747838"/>
          <a:ext cx="785813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180975</xdr:colOff>
      <xdr:row>2</xdr:row>
      <xdr:rowOff>0</xdr:rowOff>
    </xdr:from>
    <xdr:to>
      <xdr:col>8</xdr:col>
      <xdr:colOff>1219200</xdr:colOff>
      <xdr:row>3</xdr:row>
      <xdr:rowOff>23813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15948FCA-EAE3-0D04-0325-8F3AC3E3C6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3313" y="352425"/>
          <a:ext cx="1038225" cy="200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623887</xdr:colOff>
      <xdr:row>3</xdr:row>
      <xdr:rowOff>0</xdr:rowOff>
    </xdr:from>
    <xdr:to>
      <xdr:col>8</xdr:col>
      <xdr:colOff>1200150</xdr:colOff>
      <xdr:row>4</xdr:row>
      <xdr:rowOff>23813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7504FE6F-D8D7-F7CF-F4D7-722849404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96225" y="528638"/>
          <a:ext cx="576263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371475</xdr:colOff>
      <xdr:row>4</xdr:row>
      <xdr:rowOff>4762</xdr:rowOff>
    </xdr:from>
    <xdr:to>
      <xdr:col>8</xdr:col>
      <xdr:colOff>1209675</xdr:colOff>
      <xdr:row>5</xdr:row>
      <xdr:rowOff>28575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02E7FBE2-12D9-5FE7-948B-05B9716C8C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3813" y="709612"/>
          <a:ext cx="838200" cy="200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376238</xdr:colOff>
      <xdr:row>5</xdr:row>
      <xdr:rowOff>4763</xdr:rowOff>
    </xdr:from>
    <xdr:to>
      <xdr:col>8</xdr:col>
      <xdr:colOff>1219201</xdr:colOff>
      <xdr:row>6</xdr:row>
      <xdr:rowOff>28576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9E3F44D4-DD8F-49DF-0E68-75AB6344D1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6" y="885826"/>
          <a:ext cx="842963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2</xdr:row>
      <xdr:rowOff>0</xdr:rowOff>
    </xdr:from>
    <xdr:to>
      <xdr:col>10</xdr:col>
      <xdr:colOff>114300</xdr:colOff>
      <xdr:row>2</xdr:row>
      <xdr:rowOff>157163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F81BDBD4-B995-385D-B813-1115012DCC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8763" y="352425"/>
          <a:ext cx="114300" cy="157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3</xdr:row>
      <xdr:rowOff>14288</xdr:rowOff>
    </xdr:from>
    <xdr:to>
      <xdr:col>10</xdr:col>
      <xdr:colOff>157163</xdr:colOff>
      <xdr:row>3</xdr:row>
      <xdr:rowOff>171451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6D807BC6-02E9-9615-4A2B-BB9A381AE3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8763" y="542926"/>
          <a:ext cx="157163" cy="157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4</xdr:row>
      <xdr:rowOff>0</xdr:rowOff>
    </xdr:from>
    <xdr:to>
      <xdr:col>10</xdr:col>
      <xdr:colOff>157163</xdr:colOff>
      <xdr:row>4</xdr:row>
      <xdr:rowOff>157163</xdr:rowOff>
    </xdr:to>
    <xdr:pic>
      <xdr:nvPicPr>
        <xdr:cNvPr id="27" name="图片 26">
          <a:extLst>
            <a:ext uri="{FF2B5EF4-FFF2-40B4-BE49-F238E27FC236}">
              <a16:creationId xmlns:a16="http://schemas.microsoft.com/office/drawing/2014/main" id="{B042E00F-201F-6AD3-352B-D8CC8418E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8763" y="704850"/>
          <a:ext cx="157162" cy="157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5</xdr:row>
      <xdr:rowOff>0</xdr:rowOff>
    </xdr:from>
    <xdr:to>
      <xdr:col>10</xdr:col>
      <xdr:colOff>157163</xdr:colOff>
      <xdr:row>5</xdr:row>
      <xdr:rowOff>157163</xdr:rowOff>
    </xdr:to>
    <xdr:pic>
      <xdr:nvPicPr>
        <xdr:cNvPr id="28" name="图片 27">
          <a:extLst>
            <a:ext uri="{FF2B5EF4-FFF2-40B4-BE49-F238E27FC236}">
              <a16:creationId xmlns:a16="http://schemas.microsoft.com/office/drawing/2014/main" id="{8AC93C81-CD4E-4984-5B66-F5A94E168A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8763" y="881063"/>
          <a:ext cx="157162" cy="157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890587</xdr:colOff>
      <xdr:row>10</xdr:row>
      <xdr:rowOff>76200</xdr:rowOff>
    </xdr:from>
    <xdr:to>
      <xdr:col>8</xdr:col>
      <xdr:colOff>1128712</xdr:colOff>
      <xdr:row>10</xdr:row>
      <xdr:rowOff>233363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id="{C1BE2FB2-3A0B-8498-D6CD-346120284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62925" y="1871663"/>
          <a:ext cx="238125" cy="157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885825</xdr:colOff>
      <xdr:row>10</xdr:row>
      <xdr:rowOff>328613</xdr:rowOff>
    </xdr:from>
    <xdr:to>
      <xdr:col>8</xdr:col>
      <xdr:colOff>1123950</xdr:colOff>
      <xdr:row>11</xdr:row>
      <xdr:rowOff>152401</xdr:rowOff>
    </xdr:to>
    <xdr:pic>
      <xdr:nvPicPr>
        <xdr:cNvPr id="30" name="图片 29">
          <a:extLst>
            <a:ext uri="{FF2B5EF4-FFF2-40B4-BE49-F238E27FC236}">
              <a16:creationId xmlns:a16="http://schemas.microsoft.com/office/drawing/2014/main" id="{E2A84058-1D50-272C-A41F-9399B515F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58163" y="2124076"/>
          <a:ext cx="238125" cy="157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300037</xdr:colOff>
      <xdr:row>12</xdr:row>
      <xdr:rowOff>23812</xdr:rowOff>
    </xdr:from>
    <xdr:to>
      <xdr:col>8</xdr:col>
      <xdr:colOff>1123950</xdr:colOff>
      <xdr:row>13</xdr:row>
      <xdr:rowOff>52387</xdr:rowOff>
    </xdr:to>
    <xdr:pic>
      <xdr:nvPicPr>
        <xdr:cNvPr id="31" name="图片 30">
          <a:extLst>
            <a:ext uri="{FF2B5EF4-FFF2-40B4-BE49-F238E27FC236}">
              <a16:creationId xmlns:a16="http://schemas.microsoft.com/office/drawing/2014/main" id="{F04A0E65-7F50-98E0-713E-2E65A822C3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72375" y="2328862"/>
          <a:ext cx="823913" cy="2047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833438</xdr:colOff>
      <xdr:row>13</xdr:row>
      <xdr:rowOff>0</xdr:rowOff>
    </xdr:from>
    <xdr:to>
      <xdr:col>8</xdr:col>
      <xdr:colOff>1114426</xdr:colOff>
      <xdr:row>14</xdr:row>
      <xdr:rowOff>42863</xdr:rowOff>
    </xdr:to>
    <xdr:pic>
      <xdr:nvPicPr>
        <xdr:cNvPr id="32" name="图片 31">
          <a:extLst>
            <a:ext uri="{FF2B5EF4-FFF2-40B4-BE49-F238E27FC236}">
              <a16:creationId xmlns:a16="http://schemas.microsoft.com/office/drawing/2014/main" id="{ADC95741-48B8-F19A-0827-4CA9686B8B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05776" y="2481263"/>
          <a:ext cx="280988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623887</xdr:colOff>
      <xdr:row>14</xdr:row>
      <xdr:rowOff>33337</xdr:rowOff>
    </xdr:from>
    <xdr:to>
      <xdr:col>8</xdr:col>
      <xdr:colOff>1128712</xdr:colOff>
      <xdr:row>15</xdr:row>
      <xdr:rowOff>33337</xdr:rowOff>
    </xdr:to>
    <xdr:pic>
      <xdr:nvPicPr>
        <xdr:cNvPr id="34" name="图片 33">
          <a:extLst>
            <a:ext uri="{FF2B5EF4-FFF2-40B4-BE49-F238E27FC236}">
              <a16:creationId xmlns:a16="http://schemas.microsoft.com/office/drawing/2014/main" id="{0389D312-6D67-C138-BDAF-58174E498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96225" y="2690812"/>
          <a:ext cx="5048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542925</xdr:colOff>
      <xdr:row>15</xdr:row>
      <xdr:rowOff>14288</xdr:rowOff>
    </xdr:from>
    <xdr:to>
      <xdr:col>8</xdr:col>
      <xdr:colOff>1119188</xdr:colOff>
      <xdr:row>16</xdr:row>
      <xdr:rowOff>33338</xdr:rowOff>
    </xdr:to>
    <xdr:pic>
      <xdr:nvPicPr>
        <xdr:cNvPr id="35" name="图片 34">
          <a:extLst>
            <a:ext uri="{FF2B5EF4-FFF2-40B4-BE49-F238E27FC236}">
              <a16:creationId xmlns:a16="http://schemas.microsoft.com/office/drawing/2014/main" id="{3BF1CF85-D479-029A-BD51-5344017034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5263" y="2919413"/>
          <a:ext cx="576263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866775</xdr:colOff>
      <xdr:row>16</xdr:row>
      <xdr:rowOff>14287</xdr:rowOff>
    </xdr:from>
    <xdr:to>
      <xdr:col>8</xdr:col>
      <xdr:colOff>1104900</xdr:colOff>
      <xdr:row>16</xdr:row>
      <xdr:rowOff>171450</xdr:rowOff>
    </xdr:to>
    <xdr:pic>
      <xdr:nvPicPr>
        <xdr:cNvPr id="36" name="图片 35">
          <a:extLst>
            <a:ext uri="{FF2B5EF4-FFF2-40B4-BE49-F238E27FC236}">
              <a16:creationId xmlns:a16="http://schemas.microsoft.com/office/drawing/2014/main" id="{1683740F-D45E-6AEA-6B70-6E2D1EC151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39113" y="3148012"/>
          <a:ext cx="238125" cy="157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819150</xdr:colOff>
      <xdr:row>17</xdr:row>
      <xdr:rowOff>19050</xdr:rowOff>
    </xdr:from>
    <xdr:to>
      <xdr:col>8</xdr:col>
      <xdr:colOff>1109663</xdr:colOff>
      <xdr:row>18</xdr:row>
      <xdr:rowOff>47625</xdr:rowOff>
    </xdr:to>
    <xdr:pic>
      <xdr:nvPicPr>
        <xdr:cNvPr id="37" name="图片 36">
          <a:extLst>
            <a:ext uri="{FF2B5EF4-FFF2-40B4-BE49-F238E27FC236}">
              <a16:creationId xmlns:a16="http://schemas.microsoft.com/office/drawing/2014/main" id="{B27640EE-94A9-7FE2-C857-8A7DE6C155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1488" y="3328988"/>
          <a:ext cx="290513" cy="2047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823913</xdr:colOff>
      <xdr:row>18</xdr:row>
      <xdr:rowOff>9525</xdr:rowOff>
    </xdr:from>
    <xdr:to>
      <xdr:col>8</xdr:col>
      <xdr:colOff>1104901</xdr:colOff>
      <xdr:row>19</xdr:row>
      <xdr:rowOff>52388</xdr:rowOff>
    </xdr:to>
    <xdr:pic>
      <xdr:nvPicPr>
        <xdr:cNvPr id="38" name="图片 37">
          <a:extLst>
            <a:ext uri="{FF2B5EF4-FFF2-40B4-BE49-F238E27FC236}">
              <a16:creationId xmlns:a16="http://schemas.microsoft.com/office/drawing/2014/main" id="{63F61489-6E7C-8ED6-AFDF-2E5AB96DD9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1" y="3495675"/>
          <a:ext cx="280988" cy="219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614362</xdr:colOff>
      <xdr:row>19</xdr:row>
      <xdr:rowOff>90487</xdr:rowOff>
    </xdr:from>
    <xdr:to>
      <xdr:col>8</xdr:col>
      <xdr:colOff>1119187</xdr:colOff>
      <xdr:row>19</xdr:row>
      <xdr:rowOff>338137</xdr:rowOff>
    </xdr:to>
    <xdr:pic>
      <xdr:nvPicPr>
        <xdr:cNvPr id="39" name="图片 38">
          <a:extLst>
            <a:ext uri="{FF2B5EF4-FFF2-40B4-BE49-F238E27FC236}">
              <a16:creationId xmlns:a16="http://schemas.microsoft.com/office/drawing/2014/main" id="{131823D3-AC3F-70AE-AB42-CE4E9C46CA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6700" y="3752850"/>
          <a:ext cx="5048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576262</xdr:colOff>
      <xdr:row>20</xdr:row>
      <xdr:rowOff>76200</xdr:rowOff>
    </xdr:from>
    <xdr:to>
      <xdr:col>8</xdr:col>
      <xdr:colOff>1152525</xdr:colOff>
      <xdr:row>20</xdr:row>
      <xdr:rowOff>323850</xdr:rowOff>
    </xdr:to>
    <xdr:pic>
      <xdr:nvPicPr>
        <xdr:cNvPr id="40" name="图片 39">
          <a:extLst>
            <a:ext uri="{FF2B5EF4-FFF2-40B4-BE49-F238E27FC236}">
              <a16:creationId xmlns:a16="http://schemas.microsoft.com/office/drawing/2014/main" id="{10F100C0-AAFE-084E-558E-03B26AA999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8600" y="4090988"/>
          <a:ext cx="576263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workbookViewId="0">
      <selection activeCell="M19" sqref="M19"/>
    </sheetView>
  </sheetViews>
  <sheetFormatPr defaultRowHeight="13.9" x14ac:dyDescent="0.4"/>
  <cols>
    <col min="1" max="1" width="17.9296875" style="3" customWidth="1"/>
    <col min="2" max="2" width="17.6640625" style="3" customWidth="1"/>
    <col min="3" max="3" width="16.1328125" style="3" customWidth="1"/>
    <col min="4" max="4" width="10.265625" style="3" customWidth="1"/>
    <col min="5" max="5" width="10" style="3" customWidth="1"/>
    <col min="6" max="6" width="11.6640625" style="3" customWidth="1"/>
    <col min="7" max="8" width="9.06640625" style="3"/>
    <col min="9" max="9" width="17.19921875" style="3" customWidth="1"/>
    <col min="10" max="10" width="11.59765625" style="5" bestFit="1" customWidth="1"/>
    <col min="11" max="16384" width="9.06640625" style="3"/>
  </cols>
  <sheetData>
    <row r="1" spans="1:11" ht="14.25" thickBot="1" x14ac:dyDescent="0.45">
      <c r="A1" s="26" t="s">
        <v>0</v>
      </c>
      <c r="B1" s="26"/>
      <c r="C1" s="26"/>
      <c r="D1" s="26"/>
      <c r="E1" s="26"/>
      <c r="F1" s="26"/>
      <c r="G1" s="26"/>
    </row>
    <row r="2" spans="1:11" ht="14.25" thickTop="1" x14ac:dyDescent="0.4">
      <c r="A2" s="28" t="s">
        <v>1</v>
      </c>
      <c r="B2" s="28" t="s">
        <v>3</v>
      </c>
      <c r="C2" s="28"/>
      <c r="D2" s="28" t="s">
        <v>4</v>
      </c>
      <c r="E2" s="28"/>
      <c r="F2" s="28" t="s">
        <v>5</v>
      </c>
      <c r="G2" s="28"/>
      <c r="I2" s="29" t="s">
        <v>11</v>
      </c>
      <c r="J2" s="30"/>
      <c r="K2" s="31"/>
    </row>
    <row r="3" spans="1:11" x14ac:dyDescent="0.4">
      <c r="A3" s="28"/>
      <c r="B3" s="1">
        <v>1</v>
      </c>
      <c r="C3" s="18">
        <v>35.909999999999997</v>
      </c>
      <c r="D3" s="1">
        <v>1</v>
      </c>
      <c r="E3" s="18">
        <v>34.03</v>
      </c>
      <c r="F3" s="1">
        <v>1</v>
      </c>
      <c r="G3" s="18">
        <v>33.466999999999999</v>
      </c>
      <c r="I3" s="8"/>
      <c r="J3" s="14">
        <v>0.53779999999999994</v>
      </c>
      <c r="K3" s="9"/>
    </row>
    <row r="4" spans="1:11" x14ac:dyDescent="0.4">
      <c r="A4" s="28"/>
      <c r="B4" s="1">
        <v>2</v>
      </c>
      <c r="C4" s="18">
        <v>35.954999999999998</v>
      </c>
      <c r="D4" s="1">
        <v>2</v>
      </c>
      <c r="E4" s="18">
        <v>34.011000000000003</v>
      </c>
      <c r="F4" s="1">
        <v>2</v>
      </c>
      <c r="G4" s="18">
        <v>33.43</v>
      </c>
      <c r="I4" s="8"/>
      <c r="J4" s="24">
        <v>0.60440000000000005</v>
      </c>
      <c r="K4" s="9"/>
    </row>
    <row r="5" spans="1:11" x14ac:dyDescent="0.4">
      <c r="A5" s="28"/>
      <c r="B5" s="1">
        <v>3</v>
      </c>
      <c r="C5" s="18">
        <v>35.924999999999997</v>
      </c>
      <c r="D5" s="1">
        <v>3</v>
      </c>
      <c r="E5" s="18">
        <v>34.029000000000003</v>
      </c>
      <c r="F5" s="1">
        <v>3</v>
      </c>
      <c r="G5" s="18">
        <v>33.473999999999997</v>
      </c>
      <c r="I5" s="8"/>
      <c r="J5" s="24">
        <f>233.4*0.001</f>
        <v>0.23340000000000002</v>
      </c>
      <c r="K5" s="9"/>
    </row>
    <row r="6" spans="1:11" ht="14.25" thickBot="1" x14ac:dyDescent="0.45">
      <c r="A6" s="28"/>
      <c r="B6" s="4"/>
      <c r="C6" s="19">
        <f>AVERAGE(C3:C5)</f>
        <v>35.93</v>
      </c>
      <c r="D6" s="4"/>
      <c r="E6" s="19">
        <f>AVERAGE(E3:E5)</f>
        <v>34.023333333333333</v>
      </c>
      <c r="F6" s="4"/>
      <c r="G6" s="19">
        <f>AVERAGE(G3:G5)</f>
        <v>33.456999999999994</v>
      </c>
      <c r="I6" s="10"/>
      <c r="J6" s="25">
        <f>225.67*0.001</f>
        <v>0.22566999999999998</v>
      </c>
      <c r="K6" s="11"/>
    </row>
    <row r="7" spans="1:11" ht="14.25" thickTop="1" x14ac:dyDescent="0.4">
      <c r="A7" s="1" t="s">
        <v>2</v>
      </c>
      <c r="B7" s="4"/>
      <c r="C7" s="19">
        <f>C6/20</f>
        <v>1.7965</v>
      </c>
      <c r="D7" s="4"/>
      <c r="E7" s="19">
        <f>E6/20</f>
        <v>1.7011666666666667</v>
      </c>
      <c r="F7" s="4"/>
      <c r="G7" s="19">
        <f>G6/20</f>
        <v>1.6728499999999997</v>
      </c>
      <c r="I7"/>
    </row>
    <row r="9" spans="1:11" ht="14.25" thickBot="1" x14ac:dyDescent="0.45">
      <c r="A9" s="26" t="s">
        <v>6</v>
      </c>
      <c r="B9" s="26"/>
      <c r="C9" s="26"/>
      <c r="D9" s="26"/>
      <c r="E9" s="26"/>
      <c r="F9" s="26"/>
      <c r="G9" s="26"/>
    </row>
    <row r="10" spans="1:11" ht="16.5" customHeight="1" thickTop="1" x14ac:dyDescent="0.4">
      <c r="A10" s="27" t="s">
        <v>7</v>
      </c>
      <c r="B10" s="28"/>
      <c r="C10" s="28"/>
      <c r="D10" s="28" t="s">
        <v>8</v>
      </c>
      <c r="E10" s="28"/>
      <c r="F10" s="28"/>
      <c r="I10" s="29" t="s">
        <v>12</v>
      </c>
      <c r="J10" s="30"/>
      <c r="K10" s="31"/>
    </row>
    <row r="11" spans="1:11" ht="26.25" customHeight="1" x14ac:dyDescent="0.4">
      <c r="A11" s="27"/>
      <c r="B11" s="28"/>
      <c r="C11" s="28"/>
      <c r="D11" s="2"/>
      <c r="E11" s="2"/>
      <c r="F11" s="28"/>
      <c r="I11" s="8"/>
      <c r="J11" s="22">
        <f>J4*9.8*B16*C16*C7^2/(4*3.14^2*J3)</f>
        <v>2.1701110532564342E-3</v>
      </c>
      <c r="K11" s="12"/>
    </row>
    <row r="12" spans="1:11" x14ac:dyDescent="0.4">
      <c r="A12" s="1">
        <v>1</v>
      </c>
      <c r="B12" s="16">
        <v>5.2</v>
      </c>
      <c r="C12" s="16">
        <v>13.85</v>
      </c>
      <c r="D12" s="18">
        <v>11.984</v>
      </c>
      <c r="E12" s="18">
        <v>6.03</v>
      </c>
      <c r="F12" s="7">
        <v>11.986000000000001</v>
      </c>
      <c r="I12" s="8"/>
      <c r="J12" s="22">
        <f>(J4+J5)*9.8*B16*C16*E7^2/(4*3.14^2*J3)</f>
        <v>2.6973490199352734E-3</v>
      </c>
      <c r="K12" s="12"/>
    </row>
    <row r="13" spans="1:11" x14ac:dyDescent="0.4">
      <c r="A13" s="1">
        <v>2</v>
      </c>
      <c r="B13" s="16">
        <v>5.23</v>
      </c>
      <c r="C13" s="16">
        <v>13.83</v>
      </c>
      <c r="D13" s="18">
        <v>11.981999999999999</v>
      </c>
      <c r="E13" s="18">
        <v>6.0339999999999998</v>
      </c>
      <c r="F13" s="6">
        <v>11.984</v>
      </c>
      <c r="I13" s="8"/>
      <c r="J13" s="22">
        <f>J12-J11</f>
        <v>5.2723796667883925E-4</v>
      </c>
      <c r="K13" s="12"/>
    </row>
    <row r="14" spans="1:11" x14ac:dyDescent="0.4">
      <c r="A14" s="1">
        <v>3</v>
      </c>
      <c r="B14" s="16">
        <v>5.22</v>
      </c>
      <c r="C14" s="16">
        <v>13.86</v>
      </c>
      <c r="D14" s="18">
        <v>11.984</v>
      </c>
      <c r="E14" s="18">
        <v>6.032</v>
      </c>
      <c r="F14" s="6">
        <v>11.988</v>
      </c>
      <c r="I14" s="8"/>
      <c r="J14" s="22">
        <f>J5*(D16^2+E16^2)/2</f>
        <v>5.2510711793666686E-4</v>
      </c>
      <c r="K14" s="12"/>
    </row>
    <row r="15" spans="1:11" ht="19.5" customHeight="1" x14ac:dyDescent="0.4">
      <c r="A15" s="1" t="s">
        <v>9</v>
      </c>
      <c r="B15" s="17">
        <f>AVERAGE(B12:B14)</f>
        <v>5.2166666666666659</v>
      </c>
      <c r="C15" s="17">
        <f t="shared" ref="C15:F15" si="0">AVERAGE(C12:C14)</f>
        <v>13.846666666666666</v>
      </c>
      <c r="D15" s="19">
        <f t="shared" si="0"/>
        <v>11.983333333333334</v>
      </c>
      <c r="E15" s="1">
        <f t="shared" si="0"/>
        <v>6.032</v>
      </c>
      <c r="F15" s="19">
        <f t="shared" si="0"/>
        <v>11.985999999999999</v>
      </c>
      <c r="I15" s="8"/>
      <c r="J15" s="22">
        <f>ABS(J13-J14)</f>
        <v>2.1308487421723907E-6</v>
      </c>
      <c r="K15" s="12"/>
    </row>
    <row r="16" spans="1:11" ht="18" customHeight="1" x14ac:dyDescent="0.4">
      <c r="A16" s="1" t="s">
        <v>10</v>
      </c>
      <c r="B16" s="21">
        <f>SQRT(3)*B15*0.01/3</f>
        <v>3.0118439042725473E-2</v>
      </c>
      <c r="C16" s="21">
        <f>SQRT(3)*C15*0.01/3</f>
        <v>7.994376727379017E-2</v>
      </c>
      <c r="D16" s="21">
        <f>D15*0.01/2</f>
        <v>5.9916666666666674E-2</v>
      </c>
      <c r="E16" s="21">
        <f>E15*0.01/2</f>
        <v>3.0159999999999999E-2</v>
      </c>
      <c r="F16" s="21">
        <f>F15*0.01/2</f>
        <v>5.9929999999999997E-2</v>
      </c>
      <c r="I16" s="8"/>
      <c r="J16" s="15">
        <f>J15/J14</f>
        <v>4.0579315522235827E-3</v>
      </c>
      <c r="K16" s="12"/>
    </row>
    <row r="17" spans="4:11" x14ac:dyDescent="0.4">
      <c r="D17" s="20"/>
      <c r="I17" s="8"/>
      <c r="J17" s="22">
        <f>(J4+J6)*9.8*B16*C16*G7^2/(4*3.14^2*J3)</f>
        <v>2.584233664530416E-3</v>
      </c>
      <c r="K17" s="12"/>
    </row>
    <row r="18" spans="4:11" x14ac:dyDescent="0.4">
      <c r="I18" s="8"/>
      <c r="J18" s="22">
        <f>J17-J11</f>
        <v>4.1412261127398179E-4</v>
      </c>
      <c r="K18" s="12"/>
    </row>
    <row r="19" spans="4:11" x14ac:dyDescent="0.4">
      <c r="I19" s="8"/>
      <c r="J19" s="22">
        <f>J6*F16^2/2</f>
        <v>4.0525873889149993E-4</v>
      </c>
      <c r="K19" s="12"/>
    </row>
    <row r="20" spans="4:11" ht="27.75" customHeight="1" x14ac:dyDescent="0.4">
      <c r="I20" s="8"/>
      <c r="J20" s="5">
        <f>ABS(J19-J18)</f>
        <v>8.8638723824818592E-6</v>
      </c>
      <c r="K20" s="12"/>
    </row>
    <row r="21" spans="4:11" ht="27" customHeight="1" thickBot="1" x14ac:dyDescent="0.45">
      <c r="I21" s="10"/>
      <c r="J21" s="23">
        <f>J20/J19</f>
        <v>2.1872131386301796E-2</v>
      </c>
      <c r="K21" s="13"/>
    </row>
    <row r="22" spans="4:11" ht="14.25" thickTop="1" x14ac:dyDescent="0.4"/>
  </sheetData>
  <mergeCells count="13">
    <mergeCell ref="I2:K2"/>
    <mergeCell ref="I10:K10"/>
    <mergeCell ref="A2:A6"/>
    <mergeCell ref="B2:C2"/>
    <mergeCell ref="D2:E2"/>
    <mergeCell ref="F2:G2"/>
    <mergeCell ref="A1:G1"/>
    <mergeCell ref="A10:A11"/>
    <mergeCell ref="B10:B11"/>
    <mergeCell ref="C10:C11"/>
    <mergeCell ref="D10:E10"/>
    <mergeCell ref="F10:F11"/>
    <mergeCell ref="A9:G9"/>
  </mergeCells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Haiyang Sun</dc:creator>
  <cp:lastModifiedBy>Haiyang Sun</cp:lastModifiedBy>
  <dcterms:created xsi:type="dcterms:W3CDTF">2015-06-05T18:19:34Z</dcterms:created>
  <dcterms:modified xsi:type="dcterms:W3CDTF">2023-06-12T07:45:11Z</dcterms:modified>
</cp:coreProperties>
</file>