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ersonal\University\大学物理实验数据\"/>
    </mc:Choice>
  </mc:AlternateContent>
  <xr:revisionPtr revIDLastSave="0" documentId="13_ncr:1_{3F6BB82D-CDF6-4EE5-9473-A0288D1B99EE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4" i="1"/>
  <c r="K3" i="1"/>
  <c r="I5" i="1"/>
  <c r="I6" i="1"/>
  <c r="I7" i="1"/>
  <c r="I8" i="1"/>
  <c r="I9" i="1"/>
  <c r="I4" i="1"/>
  <c r="K4" i="1"/>
  <c r="D4" i="1"/>
  <c r="C4" i="1"/>
  <c r="C6" i="1"/>
  <c r="C7" i="1"/>
  <c r="C8" i="1"/>
  <c r="C9" i="1"/>
  <c r="C5" i="1"/>
  <c r="B9" i="1"/>
  <c r="B8" i="1"/>
  <c r="B7" i="1"/>
  <c r="B6" i="1"/>
  <c r="B5" i="1"/>
  <c r="B4" i="1"/>
  <c r="D15" i="1"/>
  <c r="D16" i="1"/>
  <c r="D14" i="1"/>
  <c r="G5" i="1"/>
  <c r="G6" i="1"/>
  <c r="G7" i="1"/>
  <c r="G8" i="1"/>
  <c r="G9" i="1"/>
  <c r="G4" i="1"/>
  <c r="K5" i="1" l="1"/>
  <c r="D7" i="1"/>
  <c r="D8" i="1"/>
  <c r="D9" i="1"/>
  <c r="D6" i="1"/>
  <c r="D5" i="1"/>
  <c r="G15" i="1"/>
  <c r="H15" i="1" s="1"/>
  <c r="G14" i="1"/>
  <c r="H14" i="1" s="1"/>
  <c r="G16" i="1"/>
  <c r="H16" i="1" s="1"/>
</calcChain>
</file>

<file path=xl/sharedStrings.xml><?xml version="1.0" encoding="utf-8"?>
<sst xmlns="http://schemas.openxmlformats.org/spreadsheetml/2006/main" count="8" uniqueCount="8">
  <si>
    <t>刀片1位置</t>
    <phoneticPr fontId="1" type="noConversion"/>
  </si>
  <si>
    <t>刀片2位置</t>
    <phoneticPr fontId="1" type="noConversion"/>
  </si>
  <si>
    <t>频率一定时，波长与弦线张力的关系</t>
    <phoneticPr fontId="1" type="noConversion"/>
  </si>
  <si>
    <t>张力一定时，波长与振动频率的关系</t>
    <phoneticPr fontId="1" type="noConversion"/>
  </si>
  <si>
    <t>拟合直线斜率=</t>
    <phoneticPr fontId="1" type="noConversion"/>
  </si>
  <si>
    <t>相对误差=</t>
    <phoneticPr fontId="1" type="noConversion"/>
  </si>
  <si>
    <t>说明：蓝色区域需要自行填写数据，其余部分数据以及表格会自动生成！</t>
    <phoneticPr fontId="1" type="noConversion"/>
  </si>
  <si>
    <t>波长逐渐增大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</si>
</sst>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0.000_ "/>
    <numFmt numFmtId="178" formatCode="0.00_ "/>
    <numFmt numFmtId="179" formatCode="0.00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left"/>
    </xf>
    <xf numFmtId="10" fontId="0" fillId="0" borderId="0" xfId="0" applyNumberFormat="1" applyAlignment="1">
      <alignment horizontal="left"/>
    </xf>
    <xf numFmtId="176" fontId="0" fillId="2" borderId="0" xfId="0" applyNumberFormat="1" applyFill="1" applyAlignment="1">
      <alignment horizontal="left"/>
    </xf>
    <xf numFmtId="0" fontId="5" fillId="0" borderId="1" xfId="0" applyFont="1" applyBorder="1"/>
    <xf numFmtId="0" fontId="0" fillId="0" borderId="0" xfId="0" applyAlignment="1">
      <alignment horizontal="center"/>
    </xf>
    <xf numFmtId="178" fontId="0" fillId="2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8" fontId="0" fillId="2" borderId="0" xfId="0" applyNumberFormat="1" applyFill="1" applyAlignment="1">
      <alignment horizontal="left"/>
    </xf>
    <xf numFmtId="179" fontId="0" fillId="2" borderId="0" xfId="0" applyNumberFormat="1" applyFill="1" applyAlignment="1">
      <alignment horizontal="left"/>
    </xf>
    <xf numFmtId="177" fontId="0" fillId="2" borderId="0" xfId="0" applyNumberFormat="1" applyFill="1" applyAlignment="1">
      <alignment horizontal="left"/>
    </xf>
    <xf numFmtId="9" fontId="0" fillId="0" borderId="1" xfId="0" applyNumberFormat="1" applyBorder="1" applyAlignment="1">
      <alignment horizontal="center"/>
    </xf>
    <xf numFmtId="178" fontId="0" fillId="0" borderId="0" xfId="0" applyNumberForma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997395618899292"/>
                  <c:y val="4.80362991649640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Sheet1!$I$4:$I$9</c:f>
              <c:numCache>
                <c:formatCode>0.00_ </c:formatCode>
                <c:ptCount val="6"/>
                <c:pt idx="0">
                  <c:v>0.29048000000000002</c:v>
                </c:pt>
                <c:pt idx="1">
                  <c:v>0.38088</c:v>
                </c:pt>
                <c:pt idx="2">
                  <c:v>0.46884999999999999</c:v>
                </c:pt>
                <c:pt idx="3">
                  <c:v>0.53879999999999995</c:v>
                </c:pt>
                <c:pt idx="4">
                  <c:v>0.6031333333333333</c:v>
                </c:pt>
                <c:pt idx="5">
                  <c:v>0.65249999999999997</c:v>
                </c:pt>
              </c:numCache>
            </c:numRef>
          </c:xVal>
          <c:yVal>
            <c:numRef>
              <c:f>Sheet1!$D$4:$D$9</c:f>
              <c:numCache>
                <c:formatCode>0.00_ </c:formatCode>
                <c:ptCount val="6"/>
                <c:pt idx="0">
                  <c:v>0.31622776601683794</c:v>
                </c:pt>
                <c:pt idx="1">
                  <c:v>0.44721359549995793</c:v>
                </c:pt>
                <c:pt idx="2">
                  <c:v>0.54772255750516607</c:v>
                </c:pt>
                <c:pt idx="3">
                  <c:v>0.63245553203367588</c:v>
                </c:pt>
                <c:pt idx="4">
                  <c:v>0.70710678118654757</c:v>
                </c:pt>
                <c:pt idx="5">
                  <c:v>0.7745966692414834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5-4F22-BB5A-861FA3F42C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3320928"/>
        <c:axId val="1873325088"/>
      </c:scatterChart>
      <c:valAx>
        <c:axId val="1873320928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3325088"/>
        <c:crosses val="autoZero"/>
        <c:crossBetween val="midCat"/>
      </c:valAx>
      <c:valAx>
        <c:axId val="18733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332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0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2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440531</xdr:colOff>
      <xdr:row>1</xdr:row>
      <xdr:rowOff>166687</xdr:rowOff>
    </xdr:from>
    <xdr:ext cx="211533" cy="1946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C6472595-6EB2-BFCA-EE02-63CCF3257069}"/>
                </a:ext>
              </a:extLst>
            </xdr:cNvPr>
            <xdr:cNvSpPr txBox="1"/>
          </xdr:nvSpPr>
          <xdr:spPr>
            <a:xfrm>
              <a:off x="2540794" y="342900"/>
              <a:ext cx="211533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zh-CN" alt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</m:rad>
                  </m:oMath>
                </m:oMathPara>
              </a14:m>
              <a:endParaRPr lang="en-US" altLang="zh-CN" sz="1100" b="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C6472595-6EB2-BFCA-EE02-63CCF3257069}"/>
                </a:ext>
              </a:extLst>
            </xdr:cNvPr>
            <xdr:cNvSpPr txBox="1"/>
          </xdr:nvSpPr>
          <xdr:spPr>
            <a:xfrm>
              <a:off x="2540794" y="342900"/>
              <a:ext cx="211533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="0" i="0">
                  <a:latin typeface="Cambria Math" panose="02040503050406030204" pitchFamily="18" charset="0"/>
                </a:rPr>
                <a:t>√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𝑇</a:t>
              </a:r>
              <a:endParaRPr lang="en-US" altLang="zh-CN" sz="1100" b="0"/>
            </a:p>
          </xdr:txBody>
        </xdr:sp>
      </mc:Fallback>
    </mc:AlternateContent>
    <xdr:clientData/>
  </xdr:oneCellAnchor>
  <xdr:oneCellAnchor>
    <xdr:from>
      <xdr:col>1</xdr:col>
      <xdr:colOff>30956</xdr:colOff>
      <xdr:row>2</xdr:row>
      <xdr:rowOff>0</xdr:rowOff>
    </xdr:from>
    <xdr:ext cx="5954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BDAA7C72-C930-4A80-8BD1-6E2F8F5571D0}"/>
                </a:ext>
              </a:extLst>
            </xdr:cNvPr>
            <xdr:cNvSpPr txBox="1"/>
          </xdr:nvSpPr>
          <xdr:spPr>
            <a:xfrm>
              <a:off x="659606" y="352425"/>
              <a:ext cx="5954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质量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𝑔</m:t>
                    </m:r>
                  </m:oMath>
                </m:oMathPara>
              </a14:m>
              <a:endParaRPr lang="en-US" altLang="zh-CN" sz="1100" b="0" i="1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BDAA7C72-C930-4A80-8BD1-6E2F8F5571D0}"/>
                </a:ext>
              </a:extLst>
            </xdr:cNvPr>
            <xdr:cNvSpPr txBox="1"/>
          </xdr:nvSpPr>
          <xdr:spPr>
            <a:xfrm>
              <a:off x="659606" y="352425"/>
              <a:ext cx="5954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b="0" i="0">
                  <a:latin typeface="Cambria Math" panose="02040503050406030204" pitchFamily="18" charset="0"/>
                </a:rPr>
                <a:t>质量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𝑀/𝑔</a:t>
              </a:r>
              <a:endParaRPr lang="en-US" altLang="zh-CN" sz="1100" b="0" i="1"/>
            </a:p>
          </xdr:txBody>
        </xdr:sp>
      </mc:Fallback>
    </mc:AlternateContent>
    <xdr:clientData/>
  </xdr:oneCellAnchor>
  <xdr:oneCellAnchor>
    <xdr:from>
      <xdr:col>2</xdr:col>
      <xdr:colOff>30956</xdr:colOff>
      <xdr:row>2</xdr:row>
      <xdr:rowOff>4762</xdr:rowOff>
    </xdr:from>
    <xdr:ext cx="5769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3D3ABC2B-21F8-4BDE-900A-5E3930ACFF7F}"/>
                </a:ext>
              </a:extLst>
            </xdr:cNvPr>
            <xdr:cNvSpPr txBox="1"/>
          </xdr:nvSpPr>
          <xdr:spPr>
            <a:xfrm>
              <a:off x="678656" y="357187"/>
              <a:ext cx="5769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张力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𝑁</m:t>
                    </m:r>
                  </m:oMath>
                </m:oMathPara>
              </a14:m>
              <a:endParaRPr lang="en-US" altLang="zh-CN" sz="1100" b="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3D3ABC2B-21F8-4BDE-900A-5E3930ACFF7F}"/>
                </a:ext>
              </a:extLst>
            </xdr:cNvPr>
            <xdr:cNvSpPr txBox="1"/>
          </xdr:nvSpPr>
          <xdr:spPr>
            <a:xfrm>
              <a:off x="678656" y="357187"/>
              <a:ext cx="5769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="0" i="0">
                  <a:latin typeface="Cambria Math" panose="02040503050406030204" pitchFamily="18" charset="0"/>
                </a:rPr>
                <a:t>张力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𝑇/𝑁</a:t>
              </a:r>
              <a:endParaRPr lang="en-US" altLang="zh-CN" sz="1100" b="0"/>
            </a:p>
          </xdr:txBody>
        </xdr:sp>
      </mc:Fallback>
    </mc:AlternateContent>
    <xdr:clientData/>
  </xdr:oneCellAnchor>
  <xdr:oneCellAnchor>
    <xdr:from>
      <xdr:col>4</xdr:col>
      <xdr:colOff>650081</xdr:colOff>
      <xdr:row>2</xdr:row>
      <xdr:rowOff>0</xdr:rowOff>
    </xdr:from>
    <xdr:ext cx="42248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0FC674C8-B5D2-EBDC-59DE-7702DD86ED8A}"/>
                </a:ext>
              </a:extLst>
            </xdr:cNvPr>
            <xdr:cNvSpPr txBox="1"/>
          </xdr:nvSpPr>
          <xdr:spPr>
            <a:xfrm>
              <a:off x="2593181" y="352425"/>
              <a:ext cx="4224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zh-CN" alt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𝑐𝑚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0FC674C8-B5D2-EBDC-59DE-7702DD86ED8A}"/>
                </a:ext>
              </a:extLst>
            </xdr:cNvPr>
            <xdr:cNvSpPr txBox="1"/>
          </xdr:nvSpPr>
          <xdr:spPr>
            <a:xfrm>
              <a:off x="2593181" y="352425"/>
              <a:ext cx="4224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𝑥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zh-CN" altLang="en-US" sz="1100" i="0">
                  <a:latin typeface="Cambria Math" panose="02040503050406030204" pitchFamily="18" charset="0"/>
                </a:rPr>
                <a:t>1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/𝑐𝑚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650081</xdr:colOff>
      <xdr:row>2</xdr:row>
      <xdr:rowOff>0</xdr:rowOff>
    </xdr:from>
    <xdr:ext cx="42575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1C33448F-394E-4016-9551-0FCF5AF68950}"/>
                </a:ext>
              </a:extLst>
            </xdr:cNvPr>
            <xdr:cNvSpPr txBox="1"/>
          </xdr:nvSpPr>
          <xdr:spPr>
            <a:xfrm>
              <a:off x="3731419" y="352425"/>
              <a:ext cx="4257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zh-CN" alt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𝑐𝑚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1C33448F-394E-4016-9551-0FCF5AF68950}"/>
                </a:ext>
              </a:extLst>
            </xdr:cNvPr>
            <xdr:cNvSpPr txBox="1"/>
          </xdr:nvSpPr>
          <xdr:spPr>
            <a:xfrm>
              <a:off x="3731419" y="352425"/>
              <a:ext cx="42575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𝑥</a:t>
              </a:r>
              <a:r>
                <a:rPr lang="zh-CN" alt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2/𝑐𝑚</a:t>
              </a:r>
              <a:endParaRPr lang="zh-CN" altLang="en-US" sz="1100"/>
            </a:p>
          </xdr:txBody>
        </xdr:sp>
      </mc:Fallback>
    </mc:AlternateContent>
    <xdr:clientData/>
  </xdr:oneCellAnchor>
  <xdr:twoCellAnchor>
    <xdr:from>
      <xdr:col>6</xdr:col>
      <xdr:colOff>0</xdr:colOff>
      <xdr:row>2</xdr:row>
      <xdr:rowOff>0</xdr:rowOff>
    </xdr:from>
    <xdr:to>
      <xdr:col>6</xdr:col>
      <xdr:colOff>904875</xdr:colOff>
      <xdr:row>2</xdr:row>
      <xdr:rowOff>157163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CAA561D9-15FD-0DD5-6003-AED3A70DD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5288" y="352425"/>
          <a:ext cx="90487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330994</xdr:colOff>
      <xdr:row>1</xdr:row>
      <xdr:rowOff>171449</xdr:rowOff>
    </xdr:from>
    <xdr:ext cx="5384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B1461622-8F78-41FD-9B8D-F625AB1537CB}"/>
                </a:ext>
              </a:extLst>
            </xdr:cNvPr>
            <xdr:cNvSpPr txBox="1"/>
          </xdr:nvSpPr>
          <xdr:spPr>
            <a:xfrm>
              <a:off x="6817519" y="347662"/>
              <a:ext cx="5384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半波数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en-US" altLang="zh-CN" sz="1100" b="0"/>
            </a:p>
          </xdr:txBody>
        </xdr:sp>
      </mc:Choice>
      <mc:Fallback xmlns=""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B1461622-8F78-41FD-9B8D-F625AB1537CB}"/>
                </a:ext>
              </a:extLst>
            </xdr:cNvPr>
            <xdr:cNvSpPr txBox="1"/>
          </xdr:nvSpPr>
          <xdr:spPr>
            <a:xfrm>
              <a:off x="6817519" y="347662"/>
              <a:ext cx="5384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="0" i="0">
                  <a:latin typeface="Cambria Math" panose="02040503050406030204" pitchFamily="18" charset="0"/>
                </a:rPr>
                <a:t>半波数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𝑛</a:t>
              </a:r>
              <a:endParaRPr lang="en-US" altLang="zh-CN" sz="1100" b="0"/>
            </a:p>
          </xdr:txBody>
        </xdr:sp>
      </mc:Fallback>
    </mc:AlternateContent>
    <xdr:clientData/>
  </xdr:oneCellAnchor>
  <xdr:twoCellAnchor>
    <xdr:from>
      <xdr:col>1</xdr:col>
      <xdr:colOff>0</xdr:colOff>
      <xdr:row>1</xdr:row>
      <xdr:rowOff>0</xdr:rowOff>
    </xdr:from>
    <xdr:to>
      <xdr:col>1</xdr:col>
      <xdr:colOff>800100</xdr:colOff>
      <xdr:row>2</xdr:row>
      <xdr:rowOff>23813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DA83A63F-1BF0-1A2F-7934-E9BD74FCB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176213"/>
          <a:ext cx="8001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171450</xdr:colOff>
      <xdr:row>3</xdr:row>
      <xdr:rowOff>157163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99DA914E-6615-178E-DBE6-365038F25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638"/>
          <a:ext cx="171450" cy="15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447675</xdr:colOff>
      <xdr:row>4</xdr:row>
      <xdr:rowOff>157163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14AB75-658E-1489-1C91-ED3B5635D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"/>
          <a:ext cx="44767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519113</xdr:colOff>
      <xdr:row>5</xdr:row>
      <xdr:rowOff>157163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90BF150D-F78D-A57C-F33A-E2F0810B1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3"/>
          <a:ext cx="519113" cy="15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519113</xdr:colOff>
      <xdr:row>6</xdr:row>
      <xdr:rowOff>157163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AA4C1A86-A415-A0F6-99A4-85BBC88D4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7275"/>
          <a:ext cx="51911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519113</xdr:colOff>
      <xdr:row>7</xdr:row>
      <xdr:rowOff>157163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81534E0B-0705-861F-F030-8EEA45009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3488"/>
          <a:ext cx="519113" cy="15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519113</xdr:colOff>
      <xdr:row>8</xdr:row>
      <xdr:rowOff>157163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41DCBA8D-AAD9-17FC-3254-D1BD66739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"/>
          <a:ext cx="51911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795338</xdr:colOff>
      <xdr:row>12</xdr:row>
      <xdr:rowOff>23813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FB746069-CCD6-3F56-D5AF-A0E9BFA05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938338"/>
          <a:ext cx="795338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571500</xdr:colOff>
      <xdr:row>13</xdr:row>
      <xdr:rowOff>23813</xdr:rowOff>
    </xdr:to>
    <xdr:pic>
      <xdr:nvPicPr>
        <xdr:cNvPr id="66" name="图片 65">
          <a:extLst>
            <a:ext uri="{FF2B5EF4-FFF2-40B4-BE49-F238E27FC236}">
              <a16:creationId xmlns:a16="http://schemas.microsoft.com/office/drawing/2014/main" id="{AA9C18E3-5FFB-9E21-A5C5-41152028B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"/>
          <a:ext cx="571500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200025</xdr:colOff>
      <xdr:row>12</xdr:row>
      <xdr:rowOff>9525</xdr:rowOff>
    </xdr:from>
    <xdr:to>
      <xdr:col>1</xdr:col>
      <xdr:colOff>566738</xdr:colOff>
      <xdr:row>12</xdr:row>
      <xdr:rowOff>166688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72B1ADF8-28C9-89F4-987D-536F20414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2124075"/>
          <a:ext cx="36671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109537</xdr:colOff>
      <xdr:row>11</xdr:row>
      <xdr:rowOff>171449</xdr:rowOff>
    </xdr:from>
    <xdr:to>
      <xdr:col>2</xdr:col>
      <xdr:colOff>481012</xdr:colOff>
      <xdr:row>12</xdr:row>
      <xdr:rowOff>152400</xdr:rowOff>
    </xdr:to>
    <xdr:pic>
      <xdr:nvPicPr>
        <xdr:cNvPr id="68" name="图片 67">
          <a:extLst>
            <a:ext uri="{FF2B5EF4-FFF2-40B4-BE49-F238E27FC236}">
              <a16:creationId xmlns:a16="http://schemas.microsoft.com/office/drawing/2014/main" id="{4FCF9DF5-DC68-6E92-70C0-919210482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2109787"/>
          <a:ext cx="37147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104775</xdr:colOff>
      <xdr:row>12</xdr:row>
      <xdr:rowOff>0</xdr:rowOff>
    </xdr:from>
    <xdr:to>
      <xdr:col>3</xdr:col>
      <xdr:colOff>1009650</xdr:colOff>
      <xdr:row>12</xdr:row>
      <xdr:rowOff>157163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06654AA4-8E8F-4246-F260-6BF317E6C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5038" y="2114550"/>
          <a:ext cx="90487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228600</xdr:colOff>
      <xdr:row>12</xdr:row>
      <xdr:rowOff>0</xdr:rowOff>
    </xdr:from>
    <xdr:ext cx="5384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文本框 69">
              <a:extLst>
                <a:ext uri="{FF2B5EF4-FFF2-40B4-BE49-F238E27FC236}">
                  <a16:creationId xmlns:a16="http://schemas.microsoft.com/office/drawing/2014/main" id="{5867F412-BBF4-4319-A37D-41E924D5BD4C}"/>
                </a:ext>
              </a:extLst>
            </xdr:cNvPr>
            <xdr:cNvSpPr txBox="1"/>
          </xdr:nvSpPr>
          <xdr:spPr>
            <a:xfrm>
              <a:off x="3467100" y="2114550"/>
              <a:ext cx="5384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半波数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en-US" altLang="zh-CN" sz="1100" b="0"/>
            </a:p>
          </xdr:txBody>
        </xdr:sp>
      </mc:Choice>
      <mc:Fallback xmlns="">
        <xdr:sp macro="" textlink="">
          <xdr:nvSpPr>
            <xdr:cNvPr id="70" name="文本框 69">
              <a:extLst>
                <a:ext uri="{FF2B5EF4-FFF2-40B4-BE49-F238E27FC236}">
                  <a16:creationId xmlns:a16="http://schemas.microsoft.com/office/drawing/2014/main" id="{5867F412-BBF4-4319-A37D-41E924D5BD4C}"/>
                </a:ext>
              </a:extLst>
            </xdr:cNvPr>
            <xdr:cNvSpPr txBox="1"/>
          </xdr:nvSpPr>
          <xdr:spPr>
            <a:xfrm>
              <a:off x="3467100" y="2114550"/>
              <a:ext cx="5384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="0" i="0">
                  <a:latin typeface="Cambria Math" panose="02040503050406030204" pitchFamily="18" charset="0"/>
                </a:rPr>
                <a:t>半波数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𝑛</a:t>
              </a:r>
              <a:endParaRPr lang="en-US" altLang="zh-CN" sz="1100" b="0"/>
            </a:p>
          </xdr:txBody>
        </xdr:sp>
      </mc:Fallback>
    </mc:AlternateContent>
    <xdr:clientData/>
  </xdr:oneCellAnchor>
  <xdr:oneCellAnchor>
    <xdr:from>
      <xdr:col>6</xdr:col>
      <xdr:colOff>14287</xdr:colOff>
      <xdr:row>12</xdr:row>
      <xdr:rowOff>0</xdr:rowOff>
    </xdr:from>
    <xdr:ext cx="8590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文本框 71">
              <a:extLst>
                <a:ext uri="{FF2B5EF4-FFF2-40B4-BE49-F238E27FC236}">
                  <a16:creationId xmlns:a16="http://schemas.microsoft.com/office/drawing/2014/main" id="{4D2F47E8-75EC-4B26-8ADF-D9D19503331B}"/>
                </a:ext>
              </a:extLst>
            </xdr:cNvPr>
            <xdr:cNvSpPr txBox="1"/>
          </xdr:nvSpPr>
          <xdr:spPr>
            <a:xfrm>
              <a:off x="5576887" y="2114550"/>
              <a:ext cx="8590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b="0" i="1">
                        <a:latin typeface="Cambria Math" panose="02040503050406030204" pitchFamily="18" charset="0"/>
                      </a:rPr>
                      <m:t>实验张力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/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</a:rPr>
                      <m:t>𝑁</m:t>
                    </m:r>
                  </m:oMath>
                </m:oMathPara>
              </a14:m>
              <a:endParaRPr lang="en-US" altLang="zh-CN" sz="1100" b="0"/>
            </a:p>
          </xdr:txBody>
        </xdr:sp>
      </mc:Choice>
      <mc:Fallback xmlns="">
        <xdr:sp macro="" textlink="">
          <xdr:nvSpPr>
            <xdr:cNvPr id="72" name="文本框 71">
              <a:extLst>
                <a:ext uri="{FF2B5EF4-FFF2-40B4-BE49-F238E27FC236}">
                  <a16:creationId xmlns:a16="http://schemas.microsoft.com/office/drawing/2014/main" id="{4D2F47E8-75EC-4B26-8ADF-D9D19503331B}"/>
                </a:ext>
              </a:extLst>
            </xdr:cNvPr>
            <xdr:cNvSpPr txBox="1"/>
          </xdr:nvSpPr>
          <xdr:spPr>
            <a:xfrm>
              <a:off x="5576887" y="2114550"/>
              <a:ext cx="8590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b="0" i="0">
                  <a:latin typeface="Cambria Math" panose="02040503050406030204" pitchFamily="18" charset="0"/>
                </a:rPr>
                <a:t>实验张力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𝑇/𝑁</a:t>
              </a:r>
              <a:endParaRPr lang="en-US" altLang="zh-CN" sz="1100" b="0"/>
            </a:p>
          </xdr:txBody>
        </xdr:sp>
      </mc:Fallback>
    </mc:AlternateContent>
    <xdr:clientData/>
  </xdr:oneCellAnchor>
  <xdr:twoCellAnchor>
    <xdr:from>
      <xdr:col>7</xdr:col>
      <xdr:colOff>109537</xdr:colOff>
      <xdr:row>11</xdr:row>
      <xdr:rowOff>92319</xdr:rowOff>
    </xdr:from>
    <xdr:to>
      <xdr:col>7</xdr:col>
      <xdr:colOff>1162050</xdr:colOff>
      <xdr:row>12</xdr:row>
      <xdr:rowOff>161924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6963A45F-2205-786E-9B36-A7C7D3F2D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062" y="2030657"/>
          <a:ext cx="1052513" cy="245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47625</xdr:colOff>
      <xdr:row>16</xdr:row>
      <xdr:rowOff>4762</xdr:rowOff>
    </xdr:from>
    <xdr:to>
      <xdr:col>1</xdr:col>
      <xdr:colOff>795338</xdr:colOff>
      <xdr:row>17</xdr:row>
      <xdr:rowOff>28575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37A55CAB-1ECD-5C3F-6B48-3EF4E7BC9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2824162"/>
          <a:ext cx="747713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504825</xdr:colOff>
      <xdr:row>2</xdr:row>
      <xdr:rowOff>171450</xdr:rowOff>
    </xdr:from>
    <xdr:to>
      <xdr:col>9</xdr:col>
      <xdr:colOff>985838</xdr:colOff>
      <xdr:row>4</xdr:row>
      <xdr:rowOff>19050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44E80C92-E744-3BB7-603C-15973626A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9688" y="523875"/>
          <a:ext cx="48101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447675</xdr:colOff>
      <xdr:row>16</xdr:row>
      <xdr:rowOff>161925</xdr:rowOff>
    </xdr:from>
    <xdr:to>
      <xdr:col>1</xdr:col>
      <xdr:colOff>795338</xdr:colOff>
      <xdr:row>18</xdr:row>
      <xdr:rowOff>9525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6BC02034-6A61-B9D0-6B35-96D74F3CB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981325"/>
          <a:ext cx="976313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623887</xdr:colOff>
      <xdr:row>17</xdr:row>
      <xdr:rowOff>166687</xdr:rowOff>
    </xdr:from>
    <xdr:to>
      <xdr:col>1</xdr:col>
      <xdr:colOff>781050</xdr:colOff>
      <xdr:row>19</xdr:row>
      <xdr:rowOff>14288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AAD47FE6-99DD-917F-331B-D88344413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" y="3162300"/>
          <a:ext cx="785813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3</xdr:col>
      <xdr:colOff>500063</xdr:colOff>
      <xdr:row>16</xdr:row>
      <xdr:rowOff>157163</xdr:rowOff>
    </xdr:to>
    <xdr:pic>
      <xdr:nvPicPr>
        <xdr:cNvPr id="80" name="图片 79">
          <a:extLst>
            <a:ext uri="{FF2B5EF4-FFF2-40B4-BE49-F238E27FC236}">
              <a16:creationId xmlns:a16="http://schemas.microsoft.com/office/drawing/2014/main" id="{4EEAAC8C-EF9D-8D61-2DE6-878947D6F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0263" y="2819400"/>
          <a:ext cx="500062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3</xdr:col>
      <xdr:colOff>157163</xdr:colOff>
      <xdr:row>17</xdr:row>
      <xdr:rowOff>157163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CCAE240C-4107-8961-B4B6-99BB4439F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0263" y="2995613"/>
          <a:ext cx="157162" cy="15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3</xdr:col>
      <xdr:colOff>157163</xdr:colOff>
      <xdr:row>18</xdr:row>
      <xdr:rowOff>157163</xdr:rowOff>
    </xdr:to>
    <xdr:pic>
      <xdr:nvPicPr>
        <xdr:cNvPr id="82" name="图片 81">
          <a:extLst>
            <a:ext uri="{FF2B5EF4-FFF2-40B4-BE49-F238E27FC236}">
              <a16:creationId xmlns:a16="http://schemas.microsoft.com/office/drawing/2014/main" id="{66FBA8FB-C6AA-8D61-4AAC-8BF47E3F7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0263" y="3171825"/>
          <a:ext cx="157162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38101</xdr:colOff>
      <xdr:row>8</xdr:row>
      <xdr:rowOff>176212</xdr:rowOff>
    </xdr:from>
    <xdr:to>
      <xdr:col>12</xdr:col>
      <xdr:colOff>595312</xdr:colOff>
      <xdr:row>20</xdr:row>
      <xdr:rowOff>109537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67FB4DE-6442-75D1-5A88-2D7627040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104775</xdr:colOff>
      <xdr:row>11</xdr:row>
      <xdr:rowOff>171449</xdr:rowOff>
    </xdr:from>
    <xdr:to>
      <xdr:col>5</xdr:col>
      <xdr:colOff>1128713</xdr:colOff>
      <xdr:row>13</xdr:row>
      <xdr:rowOff>19050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4BA52488-FD74-86DA-89FD-586CE8BFB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4863" y="2109787"/>
          <a:ext cx="1023938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8</xdr:col>
      <xdr:colOff>1023938</xdr:colOff>
      <xdr:row>3</xdr:row>
      <xdr:rowOff>23813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4EA25BFB-5882-418C-A425-84DEE8D52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52425"/>
          <a:ext cx="1023938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100013</xdr:colOff>
      <xdr:row>17</xdr:row>
      <xdr:rowOff>161924</xdr:rowOff>
    </xdr:from>
    <xdr:to>
      <xdr:col>12</xdr:col>
      <xdr:colOff>476251</xdr:colOff>
      <xdr:row>19</xdr:row>
      <xdr:rowOff>9525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D5EA168F-C211-4276-B023-8AA01D62B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7063" y="3157537"/>
          <a:ext cx="1023938" cy="20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354807</xdr:colOff>
      <xdr:row>8</xdr:row>
      <xdr:rowOff>157163</xdr:rowOff>
    </xdr:from>
    <xdr:ext cx="211533" cy="1946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文本框 34">
              <a:extLst>
                <a:ext uri="{FF2B5EF4-FFF2-40B4-BE49-F238E27FC236}">
                  <a16:creationId xmlns:a16="http://schemas.microsoft.com/office/drawing/2014/main" id="{993CE641-F7BB-4DE5-8ED0-7760A5F155BB}"/>
                </a:ext>
              </a:extLst>
            </xdr:cNvPr>
            <xdr:cNvSpPr txBox="1"/>
          </xdr:nvSpPr>
          <xdr:spPr>
            <a:xfrm>
              <a:off x="8279607" y="1566863"/>
              <a:ext cx="211533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zh-CN" alt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</m:rad>
                  </m:oMath>
                </m:oMathPara>
              </a14:m>
              <a:endParaRPr lang="en-US" altLang="zh-CN" sz="1100" b="0"/>
            </a:p>
          </xdr:txBody>
        </xdr:sp>
      </mc:Choice>
      <mc:Fallback xmlns="">
        <xdr:sp macro="" textlink="">
          <xdr:nvSpPr>
            <xdr:cNvPr id="35" name="文本框 34">
              <a:extLst>
                <a:ext uri="{FF2B5EF4-FFF2-40B4-BE49-F238E27FC236}">
                  <a16:creationId xmlns:a16="http://schemas.microsoft.com/office/drawing/2014/main" id="{993CE641-F7BB-4DE5-8ED0-7760A5F155BB}"/>
                </a:ext>
              </a:extLst>
            </xdr:cNvPr>
            <xdr:cNvSpPr txBox="1"/>
          </xdr:nvSpPr>
          <xdr:spPr>
            <a:xfrm>
              <a:off x="8279607" y="1566863"/>
              <a:ext cx="211533" cy="19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b="0" i="0">
                  <a:latin typeface="Cambria Math" panose="02040503050406030204" pitchFamily="18" charset="0"/>
                </a:rPr>
                <a:t>√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𝑇</a:t>
              </a:r>
              <a:endParaRPr lang="en-US" altLang="zh-CN" sz="1100" b="0"/>
            </a:p>
          </xdr:txBody>
        </xdr:sp>
      </mc:Fallback>
    </mc:AlternateContent>
    <xdr:clientData/>
  </xdr:oneCellAnchor>
  <xdr:twoCellAnchor>
    <xdr:from>
      <xdr:col>3</xdr:col>
      <xdr:colOff>0</xdr:colOff>
      <xdr:row>1</xdr:row>
      <xdr:rowOff>0</xdr:rowOff>
    </xdr:from>
    <xdr:to>
      <xdr:col>3</xdr:col>
      <xdr:colOff>161925</xdr:colOff>
      <xdr:row>1</xdr:row>
      <xdr:rowOff>157163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7918EE48-228B-7E99-F15E-3948193AB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176213"/>
          <a:ext cx="161925" cy="15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33338</xdr:colOff>
      <xdr:row>11</xdr:row>
      <xdr:rowOff>28575</xdr:rowOff>
    </xdr:from>
    <xdr:to>
      <xdr:col>3</xdr:col>
      <xdr:colOff>133351</xdr:colOff>
      <xdr:row>12</xdr:row>
      <xdr:rowOff>9526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298A0776-64F6-B424-A077-CEFC15398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1238" y="1966913"/>
          <a:ext cx="100013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selection activeCell="H23" sqref="H23"/>
    </sheetView>
  </sheetViews>
  <sheetFormatPr defaultRowHeight="13.9" x14ac:dyDescent="0.4"/>
  <cols>
    <col min="1" max="1" width="8.796875" customWidth="1"/>
    <col min="2" max="2" width="11.53125" customWidth="1"/>
    <col min="3" max="3" width="11.1328125" bestFit="1" customWidth="1"/>
    <col min="4" max="4" width="15.9296875" customWidth="1"/>
    <col min="5" max="5" width="15.73046875" customWidth="1"/>
    <col min="6" max="6" width="16.796875" customWidth="1"/>
    <col min="7" max="7" width="12.9296875" customWidth="1"/>
    <col min="8" max="8" width="18.06640625" customWidth="1"/>
    <col min="9" max="9" width="15.3984375" customWidth="1"/>
    <col min="10" max="10" width="14.19921875" customWidth="1"/>
  </cols>
  <sheetData>
    <row r="1" spans="1:11" x14ac:dyDescent="0.4">
      <c r="A1" s="19" t="s">
        <v>2</v>
      </c>
      <c r="B1" s="19"/>
      <c r="C1" s="19"/>
      <c r="D1" s="19"/>
      <c r="E1" s="19"/>
      <c r="F1" s="19"/>
      <c r="G1" s="19"/>
      <c r="H1" s="19"/>
    </row>
    <row r="2" spans="1:11" x14ac:dyDescent="0.4">
      <c r="C2" s="6">
        <v>70</v>
      </c>
      <c r="J2" t="s">
        <v>7</v>
      </c>
    </row>
    <row r="3" spans="1:11" x14ac:dyDescent="0.4">
      <c r="A3" s="1"/>
      <c r="B3" s="1"/>
      <c r="C3" s="1"/>
      <c r="D3" s="2"/>
      <c r="E3" s="9" t="s">
        <v>0</v>
      </c>
      <c r="F3" s="1" t="s">
        <v>1</v>
      </c>
      <c r="G3" s="1"/>
      <c r="H3" s="1"/>
      <c r="I3" s="1"/>
      <c r="J3" s="4" t="s">
        <v>4</v>
      </c>
      <c r="K3" s="8">
        <f>1.2407</f>
        <v>1.2406999999999999</v>
      </c>
    </row>
    <row r="4" spans="1:11" x14ac:dyDescent="0.4">
      <c r="A4" s="3"/>
      <c r="B4" s="3">
        <f>$C$18*1000</f>
        <v>10</v>
      </c>
      <c r="C4" s="12">
        <f>B4*10/1000</f>
        <v>0.1</v>
      </c>
      <c r="D4" s="12">
        <f>SQRT(C4)</f>
        <v>0.31622776601683794</v>
      </c>
      <c r="E4" s="11">
        <v>16</v>
      </c>
      <c r="F4" s="11">
        <v>88.62</v>
      </c>
      <c r="G4" s="3">
        <f>F4-E4</f>
        <v>72.62</v>
      </c>
      <c r="H4" s="5">
        <v>5</v>
      </c>
      <c r="I4" s="12">
        <f>2*G4/H4*10^(-2)</f>
        <v>0.29048000000000002</v>
      </c>
      <c r="K4" s="17">
        <f>$K$3/SQRT($C$17)</f>
        <v>72.856412635189258</v>
      </c>
    </row>
    <row r="5" spans="1:11" x14ac:dyDescent="0.4">
      <c r="A5" s="1"/>
      <c r="B5" s="3">
        <f>(1*$C$19+$C$18)*1000</f>
        <v>20</v>
      </c>
      <c r="C5" s="12">
        <f>B5*10/1000</f>
        <v>0.2</v>
      </c>
      <c r="D5" s="12">
        <f>SQRT(C5)</f>
        <v>0.44721359549995793</v>
      </c>
      <c r="E5" s="11">
        <v>5.35</v>
      </c>
      <c r="F5" s="11">
        <v>100.57</v>
      </c>
      <c r="G5" s="3">
        <f t="shared" ref="G5:G9" si="0">F5-E5</f>
        <v>95.22</v>
      </c>
      <c r="H5" s="5">
        <v>5</v>
      </c>
      <c r="I5" s="12">
        <f t="shared" ref="I5:I9" si="1">2*G5/H5*10^(-2)</f>
        <v>0.38088</v>
      </c>
      <c r="J5" s="4" t="s">
        <v>5</v>
      </c>
      <c r="K5" s="7">
        <f>ABS($K$4-$C$2)/$C$2</f>
        <v>4.0805894788417972E-2</v>
      </c>
    </row>
    <row r="6" spans="1:11" x14ac:dyDescent="0.4">
      <c r="A6" s="1"/>
      <c r="B6" s="3">
        <f>(2*$C$19+$C$18)*1000</f>
        <v>30</v>
      </c>
      <c r="C6" s="12">
        <f t="shared" ref="C6:C9" si="2">B6*10/1000</f>
        <v>0.3</v>
      </c>
      <c r="D6" s="12">
        <f t="shared" ref="D6:D9" si="3">SQRT(C6)</f>
        <v>0.54772255750516607</v>
      </c>
      <c r="E6" s="11">
        <v>22.53</v>
      </c>
      <c r="F6" s="11">
        <v>116.3</v>
      </c>
      <c r="G6" s="3">
        <f t="shared" si="0"/>
        <v>93.77</v>
      </c>
      <c r="H6" s="5">
        <v>4</v>
      </c>
      <c r="I6" s="12">
        <f t="shared" si="1"/>
        <v>0.46884999999999999</v>
      </c>
    </row>
    <row r="7" spans="1:11" x14ac:dyDescent="0.4">
      <c r="A7" s="1"/>
      <c r="B7" s="3">
        <f>(3*$C$19+$C$18)*1000</f>
        <v>40</v>
      </c>
      <c r="C7" s="12">
        <f t="shared" si="2"/>
        <v>0.4</v>
      </c>
      <c r="D7" s="12">
        <f t="shared" si="3"/>
        <v>0.63245553203367588</v>
      </c>
      <c r="E7" s="11">
        <v>31.01</v>
      </c>
      <c r="F7" s="11">
        <v>111.83</v>
      </c>
      <c r="G7" s="3">
        <f t="shared" si="0"/>
        <v>80.819999999999993</v>
      </c>
      <c r="H7" s="5">
        <v>3</v>
      </c>
      <c r="I7" s="12">
        <f t="shared" si="1"/>
        <v>0.53879999999999995</v>
      </c>
    </row>
    <row r="8" spans="1:11" x14ac:dyDescent="0.4">
      <c r="A8" s="1"/>
      <c r="B8" s="3">
        <f>(4*$C$19+$C$18)*1000</f>
        <v>50</v>
      </c>
      <c r="C8" s="12">
        <f t="shared" si="2"/>
        <v>0.5</v>
      </c>
      <c r="D8" s="12">
        <f t="shared" si="3"/>
        <v>0.70710678118654757</v>
      </c>
      <c r="E8" s="11">
        <v>33.119999999999997</v>
      </c>
      <c r="F8" s="11">
        <v>123.59</v>
      </c>
      <c r="G8" s="3">
        <f t="shared" si="0"/>
        <v>90.47</v>
      </c>
      <c r="H8" s="5">
        <v>3</v>
      </c>
      <c r="I8" s="12">
        <f t="shared" si="1"/>
        <v>0.6031333333333333</v>
      </c>
    </row>
    <row r="9" spans="1:11" x14ac:dyDescent="0.4">
      <c r="A9" s="1"/>
      <c r="B9" s="3">
        <f>(5*$C$19+$C$18)*1000</f>
        <v>60.000000000000007</v>
      </c>
      <c r="C9" s="12">
        <f t="shared" si="2"/>
        <v>0.60000000000000009</v>
      </c>
      <c r="D9" s="12">
        <f t="shared" si="3"/>
        <v>0.7745966692414834</v>
      </c>
      <c r="E9" s="11">
        <v>38.94</v>
      </c>
      <c r="F9" s="11">
        <v>104.19</v>
      </c>
      <c r="G9" s="3">
        <f t="shared" si="0"/>
        <v>65.25</v>
      </c>
      <c r="H9" s="5">
        <v>2</v>
      </c>
      <c r="I9" s="12">
        <f t="shared" si="1"/>
        <v>0.65249999999999997</v>
      </c>
    </row>
    <row r="11" spans="1:11" x14ac:dyDescent="0.4">
      <c r="A11" s="19" t="s">
        <v>3</v>
      </c>
      <c r="B11" s="19"/>
      <c r="C11" s="19"/>
      <c r="D11" s="19"/>
      <c r="E11" s="19"/>
      <c r="F11" s="19"/>
      <c r="G11" s="19"/>
      <c r="H11" s="19"/>
      <c r="I11" s="19"/>
    </row>
    <row r="12" spans="1:11" x14ac:dyDescent="0.4">
      <c r="C12" s="13">
        <v>0.2</v>
      </c>
    </row>
    <row r="13" spans="1:11" x14ac:dyDescent="0.4">
      <c r="A13" s="1"/>
      <c r="B13" s="2"/>
      <c r="C13" s="1"/>
      <c r="D13" s="1"/>
      <c r="E13" s="1"/>
      <c r="F13" s="1"/>
      <c r="G13" s="1"/>
      <c r="H13" s="1"/>
    </row>
    <row r="14" spans="1:11" x14ac:dyDescent="0.4">
      <c r="A14" s="11">
        <v>70</v>
      </c>
      <c r="B14" s="11">
        <v>24.48</v>
      </c>
      <c r="C14" s="11">
        <v>100.23</v>
      </c>
      <c r="D14" s="12">
        <f>C14-B14</f>
        <v>75.75</v>
      </c>
      <c r="E14" s="5">
        <v>4</v>
      </c>
      <c r="F14" s="12">
        <f>2*D14/E14*10^(-2)</f>
        <v>0.37875000000000003</v>
      </c>
      <c r="G14" s="12">
        <f>$C$17*(F14*$K$4)^2</f>
        <v>0.22082022470376561</v>
      </c>
      <c r="H14" s="16">
        <f>ABS($C$12-G14)/$C$12</f>
        <v>0.104101123518828</v>
      </c>
    </row>
    <row r="15" spans="1:11" x14ac:dyDescent="0.4">
      <c r="A15" s="11">
        <v>80</v>
      </c>
      <c r="B15" s="11">
        <v>20.95</v>
      </c>
      <c r="C15" s="11">
        <v>105.55</v>
      </c>
      <c r="D15" s="12">
        <f t="shared" ref="D15:D16" si="4">C15-B15</f>
        <v>84.6</v>
      </c>
      <c r="E15" s="5">
        <v>5</v>
      </c>
      <c r="F15" s="12">
        <f t="shared" ref="F15:F16" si="5">2*D15/E15*10^(-2)</f>
        <v>0.33839999999999998</v>
      </c>
      <c r="G15" s="12">
        <f t="shared" ref="G15:G16" si="6">$C$17*(F15*$K$4)^2</f>
        <v>0.17627644084429436</v>
      </c>
      <c r="H15" s="16">
        <f t="shared" ref="H15:H16" si="7">ABS($C$12-G15)/$C$12</f>
        <v>0.11861779577852824</v>
      </c>
    </row>
    <row r="16" spans="1:11" x14ac:dyDescent="0.4">
      <c r="A16" s="11">
        <v>90</v>
      </c>
      <c r="B16" s="11">
        <v>17</v>
      </c>
      <c r="C16" s="11">
        <v>104.22</v>
      </c>
      <c r="D16" s="12">
        <f t="shared" si="4"/>
        <v>87.22</v>
      </c>
      <c r="E16" s="5">
        <v>6</v>
      </c>
      <c r="F16" s="12">
        <f t="shared" si="5"/>
        <v>0.29073333333333334</v>
      </c>
      <c r="G16" s="12">
        <f t="shared" si="6"/>
        <v>0.13011375775037015</v>
      </c>
      <c r="H16" s="16">
        <f t="shared" si="7"/>
        <v>0.3494312112481493</v>
      </c>
    </row>
    <row r="17" spans="1:8" x14ac:dyDescent="0.4">
      <c r="A17" s="20"/>
      <c r="B17" s="20"/>
      <c r="C17" s="14">
        <v>2.9E-4</v>
      </c>
      <c r="E17" s="10"/>
    </row>
    <row r="18" spans="1:8" x14ac:dyDescent="0.4">
      <c r="A18" s="21"/>
      <c r="B18" s="21"/>
      <c r="C18" s="15">
        <v>0.01</v>
      </c>
      <c r="E18" s="10"/>
    </row>
    <row r="19" spans="1:8" x14ac:dyDescent="0.4">
      <c r="A19" s="21"/>
      <c r="B19" s="21"/>
      <c r="C19" s="15">
        <v>0.01</v>
      </c>
      <c r="E19" s="10"/>
    </row>
    <row r="21" spans="1:8" x14ac:dyDescent="0.4">
      <c r="A21" s="18" t="s">
        <v>6</v>
      </c>
      <c r="B21" s="18"/>
      <c r="C21" s="18"/>
      <c r="D21" s="18"/>
      <c r="E21" s="18"/>
      <c r="F21" s="18"/>
      <c r="G21" s="18"/>
      <c r="H21" s="18"/>
    </row>
  </sheetData>
  <mergeCells count="6">
    <mergeCell ref="A21:H21"/>
    <mergeCell ref="A1:H1"/>
    <mergeCell ref="A11:I11"/>
    <mergeCell ref="A17:B17"/>
    <mergeCell ref="A18:B18"/>
    <mergeCell ref="A19:B19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Haiyang Sun</dc:creator>
  <cp:lastModifiedBy>Haiyang Sun</cp:lastModifiedBy>
  <dcterms:created xsi:type="dcterms:W3CDTF">2015-06-05T18:19:34Z</dcterms:created>
  <dcterms:modified xsi:type="dcterms:W3CDTF">2023-03-18T13:41:39Z</dcterms:modified>
</cp:coreProperties>
</file>