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personal\university\大学物理实验数据\"/>
    </mc:Choice>
  </mc:AlternateContent>
  <xr:revisionPtr revIDLastSave="0" documentId="13_ncr:1_{D752361B-F8E0-43F4-B334-4B06CC6FD529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F18" i="1"/>
  <c r="E3" i="1"/>
  <c r="F8" i="1"/>
  <c r="C3" i="1"/>
  <c r="B15" i="1" l="1"/>
  <c r="H11" i="1"/>
  <c r="F4" i="1"/>
  <c r="F5" i="1"/>
  <c r="F3" i="1"/>
  <c r="D4" i="1"/>
  <c r="D5" i="1"/>
  <c r="D3" i="1"/>
  <c r="H12" i="1"/>
  <c r="G12" i="1"/>
  <c r="F12" i="1"/>
  <c r="F9" i="1"/>
  <c r="H14" i="1" s="1"/>
  <c r="F13" i="1" l="1"/>
  <c r="F14" i="1"/>
  <c r="F15" i="1" s="1"/>
  <c r="G13" i="1"/>
  <c r="G14" i="1"/>
  <c r="G15" i="1" s="1"/>
  <c r="F11" i="1"/>
  <c r="G11" i="1"/>
  <c r="H13" i="1"/>
  <c r="H15" i="1" s="1"/>
  <c r="H16" i="1" l="1"/>
  <c r="F16" i="1"/>
  <c r="G16" i="1"/>
</calcChain>
</file>

<file path=xl/sharedStrings.xml><?xml version="1.0" encoding="utf-8"?>
<sst xmlns="http://schemas.openxmlformats.org/spreadsheetml/2006/main" count="11" uniqueCount="11">
  <si>
    <t>表 4.11-1 水的比汽化热测量</t>
    <phoneticPr fontId="1" type="noConversion"/>
  </si>
  <si>
    <t>次数</t>
    <phoneticPr fontId="1" type="noConversion"/>
  </si>
  <si>
    <t>已知数据</t>
    <phoneticPr fontId="1" type="noConversion"/>
  </si>
  <si>
    <t>待计算数据</t>
    <phoneticPr fontId="1" type="noConversion"/>
  </si>
  <si>
    <t>项目</t>
    <phoneticPr fontId="1" type="noConversion"/>
  </si>
  <si>
    <t>第一测量</t>
    <phoneticPr fontId="1" type="noConversion"/>
  </si>
  <si>
    <t>第二次测量</t>
    <phoneticPr fontId="1" type="noConversion"/>
  </si>
  <si>
    <t>第三次测量</t>
    <phoneticPr fontId="1" type="noConversion"/>
  </si>
  <si>
    <t>注：由于电压和电流在数值上相等，所以这里电流电压数值可随意混用</t>
    <phoneticPr fontId="1" type="noConversion"/>
  </si>
  <si>
    <t>L=</t>
    <phoneticPr fontId="1" type="noConversion"/>
  </si>
  <si>
    <t>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</si>
</sst>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000000_ "/>
    <numFmt numFmtId="178" formatCode="0.00_);[Red]\(0.00\)"/>
    <numFmt numFmtId="179" formatCode="0_);[Red]\(0\)"/>
    <numFmt numFmtId="180" formatCode="0.0_);[Red]\(0.0\)"/>
    <numFmt numFmtId="181" formatCode="0.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8" xfId="0" applyNumberFormat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77" fontId="0" fillId="0" borderId="0" xfId="0" applyNumberFormat="1"/>
    <xf numFmtId="176" fontId="0" fillId="0" borderId="0" xfId="0" applyNumberFormat="1" applyAlignment="1">
      <alignment horizontal="center"/>
    </xf>
    <xf numFmtId="178" fontId="0" fillId="2" borderId="0" xfId="0" applyNumberFormat="1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0" borderId="8" xfId="0" applyNumberForma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78" fontId="3" fillId="3" borderId="0" xfId="0" applyNumberFormat="1" applyFont="1" applyFill="1" applyAlignment="1">
      <alignment horizontal="center"/>
    </xf>
    <xf numFmtId="179" fontId="0" fillId="0" borderId="0" xfId="0" applyNumberFormat="1" applyAlignment="1">
      <alignment horizontal="center"/>
    </xf>
    <xf numFmtId="180" fontId="0" fillId="2" borderId="0" xfId="0" applyNumberFormat="1" applyFill="1" applyAlignment="1">
      <alignment horizontal="center"/>
    </xf>
    <xf numFmtId="181" fontId="0" fillId="0" borderId="0" xfId="0" applyNumberFormat="1" applyAlignment="1">
      <alignment horizontal="center"/>
    </xf>
    <xf numFmtId="181" fontId="0" fillId="0" borderId="6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1</xdr:row>
      <xdr:rowOff>0</xdr:rowOff>
    </xdr:from>
    <xdr:to>
      <xdr:col>1</xdr:col>
      <xdr:colOff>476250</xdr:colOff>
      <xdr:row>1</xdr:row>
      <xdr:rowOff>157163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12952C2-5AE4-E37C-6A6D-91150B520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176213"/>
          <a:ext cx="314325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119062</xdr:colOff>
      <xdr:row>1</xdr:row>
      <xdr:rowOff>23813</xdr:rowOff>
    </xdr:from>
    <xdr:to>
      <xdr:col>2</xdr:col>
      <xdr:colOff>962025</xdr:colOff>
      <xdr:row>2</xdr:row>
      <xdr:rowOff>4764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3CE973D4-2720-B961-285B-B009D997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4462" y="200026"/>
          <a:ext cx="842963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133350</xdr:colOff>
      <xdr:row>0</xdr:row>
      <xdr:rowOff>166688</xdr:rowOff>
    </xdr:from>
    <xdr:to>
      <xdr:col>3</xdr:col>
      <xdr:colOff>1762125</xdr:colOff>
      <xdr:row>2</xdr:row>
      <xdr:rowOff>14288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2F1A139D-90A2-416D-2DA4-1BC307847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6688"/>
          <a:ext cx="16287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80962</xdr:colOff>
      <xdr:row>1</xdr:row>
      <xdr:rowOff>19050</xdr:rowOff>
    </xdr:from>
    <xdr:to>
      <xdr:col>4</xdr:col>
      <xdr:colOff>928687</xdr:colOff>
      <xdr:row>2</xdr:row>
      <xdr:rowOff>1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D58FC59A-54E3-AC98-6276-A447CC1124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195263"/>
          <a:ext cx="847725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276225</xdr:colOff>
      <xdr:row>0</xdr:row>
      <xdr:rowOff>171450</xdr:rowOff>
    </xdr:from>
    <xdr:to>
      <xdr:col>5</xdr:col>
      <xdr:colOff>1966913</xdr:colOff>
      <xdr:row>2</xdr:row>
      <xdr:rowOff>19050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3B72815C-B2F8-B7CC-EBA8-539522703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0688" y="171450"/>
          <a:ext cx="1690688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233363</xdr:colOff>
      <xdr:row>1</xdr:row>
      <xdr:rowOff>14288</xdr:rowOff>
    </xdr:from>
    <xdr:to>
      <xdr:col>6</xdr:col>
      <xdr:colOff>547688</xdr:colOff>
      <xdr:row>1</xdr:row>
      <xdr:rowOff>171451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87555AD0-07BC-26F9-87C6-4939DDC6D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1901" y="190501"/>
          <a:ext cx="314325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766763</xdr:colOff>
      <xdr:row>7</xdr:row>
      <xdr:rowOff>0</xdr:rowOff>
    </xdr:from>
    <xdr:to>
      <xdr:col>0</xdr:col>
      <xdr:colOff>1071563</xdr:colOff>
      <xdr:row>7</xdr:row>
      <xdr:rowOff>157163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255BF9BB-BC27-19D4-9D3B-F874A53AC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6763" y="1233488"/>
          <a:ext cx="304800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</xdr:row>
      <xdr:rowOff>0</xdr:rowOff>
    </xdr:from>
    <xdr:to>
      <xdr:col>2</xdr:col>
      <xdr:colOff>85725</xdr:colOff>
      <xdr:row>7</xdr:row>
      <xdr:rowOff>157163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17CF3457-A57A-8704-5EB3-F5F321E72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233488"/>
          <a:ext cx="85725" cy="157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542925</xdr:colOff>
      <xdr:row>7</xdr:row>
      <xdr:rowOff>161924</xdr:rowOff>
    </xdr:from>
    <xdr:to>
      <xdr:col>0</xdr:col>
      <xdr:colOff>1076325</xdr:colOff>
      <xdr:row>9</xdr:row>
      <xdr:rowOff>9525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97A7D5BE-5578-6FF3-BDE8-7FD16B3D0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395412"/>
          <a:ext cx="533400" cy="200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</xdr:row>
      <xdr:rowOff>0</xdr:rowOff>
    </xdr:from>
    <xdr:to>
      <xdr:col>2</xdr:col>
      <xdr:colOff>119063</xdr:colOff>
      <xdr:row>8</xdr:row>
      <xdr:rowOff>157163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5A0E9657-B2B8-EBE3-6416-FD07C3F33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409700"/>
          <a:ext cx="119063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157163</xdr:colOff>
      <xdr:row>8</xdr:row>
      <xdr:rowOff>166688</xdr:rowOff>
    </xdr:from>
    <xdr:to>
      <xdr:col>0</xdr:col>
      <xdr:colOff>1062038</xdr:colOff>
      <xdr:row>10</xdr:row>
      <xdr:rowOff>14288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B5C47DCB-3CAB-3F8F-161B-1C09165E7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3" y="1576388"/>
          <a:ext cx="9048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2</xdr:col>
      <xdr:colOff>157163</xdr:colOff>
      <xdr:row>9</xdr:row>
      <xdr:rowOff>157163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3B275DA2-CEA3-B42F-C8BE-3E4A0B23F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" y="1585913"/>
          <a:ext cx="157163" cy="157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781050</xdr:colOff>
      <xdr:row>9</xdr:row>
      <xdr:rowOff>161924</xdr:rowOff>
    </xdr:from>
    <xdr:to>
      <xdr:col>0</xdr:col>
      <xdr:colOff>1076325</xdr:colOff>
      <xdr:row>10</xdr:row>
      <xdr:rowOff>142875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78C987CF-FF0F-D161-2C36-5E346AED2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747837"/>
          <a:ext cx="295275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10</xdr:row>
      <xdr:rowOff>0</xdr:rowOff>
    </xdr:from>
    <xdr:to>
      <xdr:col>2</xdr:col>
      <xdr:colOff>538163</xdr:colOff>
      <xdr:row>10</xdr:row>
      <xdr:rowOff>157163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7D6D52AF-30B0-DAFB-B26F-6931125051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" y="1762125"/>
          <a:ext cx="538163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790575</xdr:colOff>
      <xdr:row>10</xdr:row>
      <xdr:rowOff>166688</xdr:rowOff>
    </xdr:from>
    <xdr:to>
      <xdr:col>0</xdr:col>
      <xdr:colOff>1085850</xdr:colOff>
      <xdr:row>11</xdr:row>
      <xdr:rowOff>147638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8AFAE249-D387-EDF5-63B3-CFE08BBFD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1928813"/>
          <a:ext cx="295275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11</xdr:row>
      <xdr:rowOff>0</xdr:rowOff>
    </xdr:from>
    <xdr:to>
      <xdr:col>2</xdr:col>
      <xdr:colOff>538163</xdr:colOff>
      <xdr:row>11</xdr:row>
      <xdr:rowOff>157163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212D3A45-DF40-4F0C-9CC3-06013A291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" y="1938338"/>
          <a:ext cx="538163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809625</xdr:colOff>
      <xdr:row>12</xdr:row>
      <xdr:rowOff>14288</xdr:rowOff>
    </xdr:from>
    <xdr:to>
      <xdr:col>0</xdr:col>
      <xdr:colOff>1076325</xdr:colOff>
      <xdr:row>12</xdr:row>
      <xdr:rowOff>171451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D4196506-EB88-D3CA-797E-4E455E445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2128838"/>
          <a:ext cx="266700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</xdr:row>
      <xdr:rowOff>0</xdr:rowOff>
    </xdr:from>
    <xdr:to>
      <xdr:col>2</xdr:col>
      <xdr:colOff>119063</xdr:colOff>
      <xdr:row>12</xdr:row>
      <xdr:rowOff>157163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39F0D0C6-45F9-4C68-B8DB-4451B938C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" y="2114550"/>
          <a:ext cx="119063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676275</xdr:colOff>
      <xdr:row>7</xdr:row>
      <xdr:rowOff>4763</xdr:rowOff>
    </xdr:from>
    <xdr:to>
      <xdr:col>4</xdr:col>
      <xdr:colOff>952500</xdr:colOff>
      <xdr:row>7</xdr:row>
      <xdr:rowOff>161926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EC1D58E5-6594-AFDA-703B-99FA5E4ED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6863" y="1238251"/>
          <a:ext cx="276225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7</xdr:row>
      <xdr:rowOff>0</xdr:rowOff>
    </xdr:from>
    <xdr:to>
      <xdr:col>6</xdr:col>
      <xdr:colOff>347663</xdr:colOff>
      <xdr:row>7</xdr:row>
      <xdr:rowOff>157163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D0A597E3-E0D4-DFEB-2D0E-D6EDC695D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5738" y="1233488"/>
          <a:ext cx="347662" cy="157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847725</xdr:colOff>
      <xdr:row>13</xdr:row>
      <xdr:rowOff>19050</xdr:rowOff>
    </xdr:from>
    <xdr:to>
      <xdr:col>0</xdr:col>
      <xdr:colOff>1076325</xdr:colOff>
      <xdr:row>14</xdr:row>
      <xdr:rowOff>1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C0164C8D-BD5B-7D48-EEAF-20310224D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309813"/>
          <a:ext cx="228600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2</xdr:col>
      <xdr:colOff>342900</xdr:colOff>
      <xdr:row>13</xdr:row>
      <xdr:rowOff>157163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8FEFA9C6-CDAD-B769-AC1E-4FF499C5A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" y="2290763"/>
          <a:ext cx="342900" cy="157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719138</xdr:colOff>
      <xdr:row>7</xdr:row>
      <xdr:rowOff>171449</xdr:rowOff>
    </xdr:from>
    <xdr:to>
      <xdr:col>4</xdr:col>
      <xdr:colOff>942976</xdr:colOff>
      <xdr:row>8</xdr:row>
      <xdr:rowOff>152400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0B43F41F-FF83-ABA9-A9ED-EB29857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6" y="1404937"/>
          <a:ext cx="223838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8</xdr:row>
      <xdr:rowOff>0</xdr:rowOff>
    </xdr:from>
    <xdr:to>
      <xdr:col>6</xdr:col>
      <xdr:colOff>157163</xdr:colOff>
      <xdr:row>8</xdr:row>
      <xdr:rowOff>157163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CF84845D-6644-6E23-FAF1-C80DAAC26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5738" y="1409700"/>
          <a:ext cx="157162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295275</xdr:colOff>
      <xdr:row>14</xdr:row>
      <xdr:rowOff>9525</xdr:rowOff>
    </xdr:from>
    <xdr:to>
      <xdr:col>4</xdr:col>
      <xdr:colOff>828675</xdr:colOff>
      <xdr:row>14</xdr:row>
      <xdr:rowOff>166688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1A6C5450-1D8B-4418-ED64-599F5D85DA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5863" y="2476500"/>
          <a:ext cx="533400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333375</xdr:colOff>
      <xdr:row>10</xdr:row>
      <xdr:rowOff>4763</xdr:rowOff>
    </xdr:from>
    <xdr:to>
      <xdr:col>4</xdr:col>
      <xdr:colOff>738188</xdr:colOff>
      <xdr:row>11</xdr:row>
      <xdr:rowOff>33338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9FFABDD3-90A5-55BE-ACE4-17867CEF3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3963" y="1766888"/>
          <a:ext cx="404813" cy="204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347662</xdr:colOff>
      <xdr:row>12</xdr:row>
      <xdr:rowOff>0</xdr:rowOff>
    </xdr:from>
    <xdr:to>
      <xdr:col>4</xdr:col>
      <xdr:colOff>704850</xdr:colOff>
      <xdr:row>12</xdr:row>
      <xdr:rowOff>157163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id="{2EEAB299-3AD1-04F2-122F-16FA5501C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2114550"/>
          <a:ext cx="357188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352424</xdr:colOff>
      <xdr:row>13</xdr:row>
      <xdr:rowOff>0</xdr:rowOff>
    </xdr:from>
    <xdr:to>
      <xdr:col>4</xdr:col>
      <xdr:colOff>714374</xdr:colOff>
      <xdr:row>13</xdr:row>
      <xdr:rowOff>157163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F58F5200-A0B6-C203-0CD2-0648422AC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3012" y="2290763"/>
          <a:ext cx="361950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376238</xdr:colOff>
      <xdr:row>15</xdr:row>
      <xdr:rowOff>9525</xdr:rowOff>
    </xdr:from>
    <xdr:to>
      <xdr:col>4</xdr:col>
      <xdr:colOff>742951</xdr:colOff>
      <xdr:row>15</xdr:row>
      <xdr:rowOff>166688</xdr:rowOff>
    </xdr:to>
    <xdr:pic>
      <xdr:nvPicPr>
        <xdr:cNvPr id="42" name="图片 41">
          <a:extLst>
            <a:ext uri="{FF2B5EF4-FFF2-40B4-BE49-F238E27FC236}">
              <a16:creationId xmlns:a16="http://schemas.microsoft.com/office/drawing/2014/main" id="{353B964A-3A59-DF6F-63E8-03061F3CA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6826" y="2652713"/>
          <a:ext cx="366713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338138</xdr:colOff>
      <xdr:row>10</xdr:row>
      <xdr:rowOff>171451</xdr:rowOff>
    </xdr:from>
    <xdr:to>
      <xdr:col>4</xdr:col>
      <xdr:colOff>742951</xdr:colOff>
      <xdr:row>12</xdr:row>
      <xdr:rowOff>23813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960AB2F3-EFB8-92C5-ECEE-65C75ED7B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6" y="1933576"/>
          <a:ext cx="404813" cy="2047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771525</xdr:colOff>
      <xdr:row>14</xdr:row>
      <xdr:rowOff>9525</xdr:rowOff>
    </xdr:from>
    <xdr:to>
      <xdr:col>0</xdr:col>
      <xdr:colOff>1081088</xdr:colOff>
      <xdr:row>15</xdr:row>
      <xdr:rowOff>38100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A18EF189-098D-2210-E688-75F8AE3694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476500"/>
          <a:ext cx="309563" cy="204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14</xdr:row>
      <xdr:rowOff>0</xdr:rowOff>
    </xdr:from>
    <xdr:to>
      <xdr:col>2</xdr:col>
      <xdr:colOff>347663</xdr:colOff>
      <xdr:row>14</xdr:row>
      <xdr:rowOff>157163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id="{D3653BD9-EFC6-FEA8-EEB1-345CDF1B1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" y="2466975"/>
          <a:ext cx="347663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workbookViewId="0">
      <selection activeCell="F20" sqref="F20"/>
    </sheetView>
  </sheetViews>
  <sheetFormatPr defaultRowHeight="13.9" x14ac:dyDescent="0.4"/>
  <cols>
    <col min="1" max="1" width="15.46484375" customWidth="1"/>
    <col min="3" max="3" width="14.6640625" customWidth="1"/>
    <col min="4" max="4" width="26.59765625" customWidth="1"/>
    <col min="5" max="5" width="13.73046875" customWidth="1"/>
    <col min="6" max="6" width="29.73046875" customWidth="1"/>
    <col min="7" max="7" width="10.86328125" customWidth="1"/>
    <col min="8" max="8" width="12.73046875" customWidth="1"/>
  </cols>
  <sheetData>
    <row r="1" spans="1:9" x14ac:dyDescent="0.4">
      <c r="A1" s="23" t="s">
        <v>0</v>
      </c>
      <c r="B1" s="23"/>
      <c r="C1" s="23"/>
      <c r="D1" s="23"/>
      <c r="E1" s="23"/>
      <c r="F1" s="23"/>
      <c r="G1" s="23"/>
    </row>
    <row r="2" spans="1:9" x14ac:dyDescent="0.4">
      <c r="A2" s="2" t="s">
        <v>1</v>
      </c>
      <c r="B2" s="2"/>
      <c r="C2" s="2"/>
      <c r="D2" s="2"/>
      <c r="E2" s="2"/>
      <c r="F2" s="2"/>
      <c r="G2" s="2"/>
    </row>
    <row r="3" spans="1:9" x14ac:dyDescent="0.4">
      <c r="A3" s="2">
        <v>1</v>
      </c>
      <c r="B3" s="11">
        <v>155.88</v>
      </c>
      <c r="C3" s="11">
        <f>0.2821*1000</f>
        <v>282.10000000000002</v>
      </c>
      <c r="D3" s="2">
        <f>$B$10-C3</f>
        <v>12.899999999999977</v>
      </c>
      <c r="E3" s="11">
        <f>0.3121*1000</f>
        <v>312.09999999999997</v>
      </c>
      <c r="F3" s="2">
        <f>E3-$B$10</f>
        <v>17.099999999999966</v>
      </c>
      <c r="G3" s="11">
        <v>163.05000000000001</v>
      </c>
    </row>
    <row r="4" spans="1:9" x14ac:dyDescent="0.4">
      <c r="A4" s="2">
        <v>2</v>
      </c>
      <c r="B4" s="11">
        <v>152.31</v>
      </c>
      <c r="C4" s="11">
        <v>277.60000000000002</v>
      </c>
      <c r="D4" s="2">
        <f t="shared" ref="D4:D5" si="0">$B$10-C4</f>
        <v>17.399999999999977</v>
      </c>
      <c r="E4" s="11">
        <v>313.7</v>
      </c>
      <c r="F4" s="2">
        <f t="shared" ref="F4:F5" si="1">E4-$B$10</f>
        <v>18.699999999999989</v>
      </c>
      <c r="G4" s="11">
        <v>160.33000000000001</v>
      </c>
    </row>
    <row r="5" spans="1:9" x14ac:dyDescent="0.4">
      <c r="A5" s="2">
        <v>3</v>
      </c>
      <c r="B5" s="11">
        <v>151.24</v>
      </c>
      <c r="C5" s="11">
        <v>286.2</v>
      </c>
      <c r="D5" s="2">
        <f t="shared" si="0"/>
        <v>8.8000000000000114</v>
      </c>
      <c r="E5" s="11">
        <v>305.89999999999998</v>
      </c>
      <c r="F5" s="2">
        <f t="shared" si="1"/>
        <v>10.899999999999977</v>
      </c>
      <c r="G5" s="11">
        <v>155.4</v>
      </c>
    </row>
    <row r="6" spans="1:9" ht="14.25" thickBot="1" x14ac:dyDescent="0.45">
      <c r="D6" s="12"/>
    </row>
    <row r="7" spans="1:9" ht="14.25" thickTop="1" x14ac:dyDescent="0.4">
      <c r="A7" s="24" t="s">
        <v>2</v>
      </c>
      <c r="B7" s="25"/>
      <c r="C7" s="26"/>
      <c r="E7" s="24" t="s">
        <v>3</v>
      </c>
      <c r="F7" s="25"/>
      <c r="G7" s="25"/>
      <c r="H7" s="26"/>
    </row>
    <row r="8" spans="1:9" x14ac:dyDescent="0.4">
      <c r="A8" s="3"/>
      <c r="B8" s="14">
        <v>32.94</v>
      </c>
      <c r="C8" s="4"/>
      <c r="E8" s="3"/>
      <c r="F8" s="1">
        <f>2258+2.678+100-B13</f>
        <v>2262.6779999999999</v>
      </c>
      <c r="H8" s="4"/>
    </row>
    <row r="9" spans="1:9" x14ac:dyDescent="0.4">
      <c r="A9" s="3"/>
      <c r="B9" s="15">
        <v>27</v>
      </c>
      <c r="C9" s="4"/>
      <c r="E9" s="3"/>
      <c r="F9" s="1">
        <f>B10-B14*B9</f>
        <v>268</v>
      </c>
      <c r="H9" s="4"/>
    </row>
    <row r="10" spans="1:9" x14ac:dyDescent="0.4">
      <c r="A10" s="3"/>
      <c r="B10" s="20">
        <v>295</v>
      </c>
      <c r="C10" s="4"/>
      <c r="E10" s="7" t="s">
        <v>4</v>
      </c>
      <c r="F10" s="1" t="s">
        <v>5</v>
      </c>
      <c r="G10" s="1" t="s">
        <v>6</v>
      </c>
      <c r="H10" s="8" t="s">
        <v>7</v>
      </c>
      <c r="I10" s="1"/>
    </row>
    <row r="11" spans="1:9" x14ac:dyDescent="0.4">
      <c r="A11" s="3"/>
      <c r="B11" s="15">
        <v>4187</v>
      </c>
      <c r="C11" s="4"/>
      <c r="E11" s="3"/>
      <c r="F11" s="1">
        <f>B3-B8</f>
        <v>122.94</v>
      </c>
      <c r="G11" s="1">
        <f>B4-B8</f>
        <v>119.37</v>
      </c>
      <c r="H11" s="8">
        <f>B5-B8</f>
        <v>118.30000000000001</v>
      </c>
    </row>
    <row r="12" spans="1:9" x14ac:dyDescent="0.4">
      <c r="A12" s="3"/>
      <c r="B12" s="15">
        <v>900.2</v>
      </c>
      <c r="C12" s="4"/>
      <c r="E12" s="3"/>
      <c r="F12" s="1">
        <f>G3-B3</f>
        <v>7.1700000000000159</v>
      </c>
      <c r="G12" s="1">
        <f>G4-B4</f>
        <v>8.0200000000000102</v>
      </c>
      <c r="H12" s="8">
        <f>G5-B5</f>
        <v>4.1599999999999966</v>
      </c>
    </row>
    <row r="13" spans="1:9" x14ac:dyDescent="0.4">
      <c r="A13" s="3"/>
      <c r="B13" s="19">
        <v>98</v>
      </c>
      <c r="C13" s="4"/>
      <c r="E13" s="3"/>
      <c r="F13" s="21">
        <f>C3-F9</f>
        <v>14.100000000000023</v>
      </c>
      <c r="G13" s="21">
        <f>C4-F9</f>
        <v>9.6000000000000227</v>
      </c>
      <c r="H13" s="22">
        <f>C5-F9</f>
        <v>18.199999999999989</v>
      </c>
    </row>
    <row r="14" spans="1:9" x14ac:dyDescent="0.4">
      <c r="A14" s="3"/>
      <c r="B14" s="19">
        <v>1</v>
      </c>
      <c r="C14" s="4"/>
      <c r="E14" s="3"/>
      <c r="F14" s="21">
        <f>E3-F9</f>
        <v>44.099999999999966</v>
      </c>
      <c r="G14" s="21">
        <f>E4-F9</f>
        <v>45.699999999999989</v>
      </c>
      <c r="H14" s="22">
        <f>E5-F9</f>
        <v>37.899999999999977</v>
      </c>
    </row>
    <row r="15" spans="1:9" ht="14.25" thickBot="1" x14ac:dyDescent="0.45">
      <c r="A15" s="5"/>
      <c r="B15" s="16">
        <f>F8</f>
        <v>2262.6779999999999</v>
      </c>
      <c r="C15" s="6"/>
      <c r="E15" s="3"/>
      <c r="F15" s="13">
        <f>((F11*B11+B8*B12)*(F14-F13)/F12-B11*(B13-F14))*0.001</f>
        <v>2052.1548757322084</v>
      </c>
      <c r="G15" s="13">
        <f>((G11*B11+B8*B12)*(G14-G13)/G12-B11*(B13-G14))*0.001</f>
        <v>2164.2265690523636</v>
      </c>
      <c r="H15" s="17">
        <f>((H11*B11+B8*B12)*(H14-H13)/H12-B11*(B13-H14))*0.001</f>
        <v>2234.4193176923081</v>
      </c>
    </row>
    <row r="16" spans="1:9" ht="14.65" thickTop="1" thickBot="1" x14ac:dyDescent="0.45">
      <c r="B16" s="1"/>
      <c r="E16" s="5"/>
      <c r="F16" s="9">
        <f>ABS(B15-F15)/B15</f>
        <v>9.3041574748060241E-2</v>
      </c>
      <c r="G16" s="9">
        <f>ABS(B15-G15)/B15</f>
        <v>4.351102143019743E-2</v>
      </c>
      <c r="H16" s="10">
        <f>ABS(B15-H15)/B15</f>
        <v>1.2489042766001943E-2</v>
      </c>
    </row>
    <row r="17" spans="1:8" ht="14.25" thickTop="1" x14ac:dyDescent="0.4">
      <c r="B17" s="1"/>
    </row>
    <row r="18" spans="1:8" x14ac:dyDescent="0.4">
      <c r="A18" s="23" t="s">
        <v>8</v>
      </c>
      <c r="B18" s="23"/>
      <c r="C18" s="23"/>
      <c r="D18" s="23"/>
      <c r="E18" s="27" t="s">
        <v>9</v>
      </c>
      <c r="F18" s="28">
        <f>AVERAGE(F15:H15)</f>
        <v>2150.266920825627</v>
      </c>
      <c r="G18" s="29" t="s">
        <v>10</v>
      </c>
      <c r="H18" s="27">
        <f>_xlfn.STDEV.P(F15:H15)</f>
        <v>75.061021996405557</v>
      </c>
    </row>
    <row r="19" spans="1:8" x14ac:dyDescent="0.4">
      <c r="B19" s="1"/>
    </row>
    <row r="20" spans="1:8" x14ac:dyDescent="0.4">
      <c r="B20" s="1"/>
    </row>
    <row r="21" spans="1:8" x14ac:dyDescent="0.4">
      <c r="B21" s="1"/>
    </row>
    <row r="22" spans="1:8" x14ac:dyDescent="0.4">
      <c r="B22" s="1"/>
    </row>
    <row r="23" spans="1:8" x14ac:dyDescent="0.4">
      <c r="B23" s="18"/>
    </row>
    <row r="24" spans="1:8" x14ac:dyDescent="0.4">
      <c r="B24" s="1"/>
    </row>
    <row r="25" spans="1:8" x14ac:dyDescent="0.4">
      <c r="B25" s="1"/>
    </row>
    <row r="26" spans="1:8" x14ac:dyDescent="0.4">
      <c r="B26" s="1"/>
    </row>
    <row r="27" spans="1:8" x14ac:dyDescent="0.4">
      <c r="B27" s="1"/>
    </row>
    <row r="28" spans="1:8" x14ac:dyDescent="0.4">
      <c r="B28" s="1"/>
    </row>
    <row r="29" spans="1:8" x14ac:dyDescent="0.4">
      <c r="B29" s="1"/>
    </row>
    <row r="30" spans="1:8" x14ac:dyDescent="0.4">
      <c r="B30" s="1"/>
    </row>
    <row r="31" spans="1:8" x14ac:dyDescent="0.4">
      <c r="B31" s="1"/>
    </row>
    <row r="32" spans="1:8" x14ac:dyDescent="0.4">
      <c r="B32" s="1"/>
    </row>
    <row r="33" spans="2:2" x14ac:dyDescent="0.4">
      <c r="B33" s="1"/>
    </row>
    <row r="34" spans="2:2" x14ac:dyDescent="0.4">
      <c r="B34" s="1"/>
    </row>
    <row r="35" spans="2:2" x14ac:dyDescent="0.4">
      <c r="B35" s="1"/>
    </row>
    <row r="36" spans="2:2" x14ac:dyDescent="0.4">
      <c r="B36" s="1"/>
    </row>
    <row r="37" spans="2:2" x14ac:dyDescent="0.4">
      <c r="B37" s="1"/>
    </row>
    <row r="38" spans="2:2" x14ac:dyDescent="0.4">
      <c r="B38" s="1"/>
    </row>
    <row r="39" spans="2:2" x14ac:dyDescent="0.4">
      <c r="B39" s="1"/>
    </row>
    <row r="40" spans="2:2" x14ac:dyDescent="0.4">
      <c r="B40" s="1"/>
    </row>
    <row r="41" spans="2:2" x14ac:dyDescent="0.4">
      <c r="B41" s="1"/>
    </row>
    <row r="42" spans="2:2" x14ac:dyDescent="0.4">
      <c r="B42" s="1"/>
    </row>
    <row r="43" spans="2:2" x14ac:dyDescent="0.4">
      <c r="B43" s="1"/>
    </row>
  </sheetData>
  <mergeCells count="4">
    <mergeCell ref="A1:G1"/>
    <mergeCell ref="A7:C7"/>
    <mergeCell ref="A18:D18"/>
    <mergeCell ref="E7:H7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Haiyang Sun</dc:creator>
  <cp:lastModifiedBy>Haiyang Sun</cp:lastModifiedBy>
  <dcterms:created xsi:type="dcterms:W3CDTF">2015-06-05T18:19:34Z</dcterms:created>
  <dcterms:modified xsi:type="dcterms:W3CDTF">2023-06-04T13:43:44Z</dcterms:modified>
</cp:coreProperties>
</file>