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\Downloads\"/>
    </mc:Choice>
  </mc:AlternateContent>
  <bookViews>
    <workbookView xWindow="0" yWindow="0" windowWidth="20490" windowHeight="7050"/>
  </bookViews>
  <sheets>
    <sheet name="FSR MACH" sheetId="1" r:id="rId1"/>
  </sheets>
  <definedNames>
    <definedName name="_xlnm.Print_Area" localSheetId="0">'FSR MACH'!$A$1:$V$91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9" i="1" l="1"/>
  <c r="E20" i="1"/>
  <c r="P46" i="1"/>
  <c r="N46" i="1"/>
  <c r="P45" i="1"/>
  <c r="N45" i="1"/>
  <c r="P44" i="1"/>
  <c r="N44" i="1"/>
  <c r="P43" i="1"/>
  <c r="N43" i="1"/>
  <c r="N42" i="1" l="1"/>
  <c r="O32" i="1"/>
  <c r="O61" i="1" l="1"/>
  <c r="D77" i="1" l="1"/>
  <c r="N52" i="1" l="1"/>
  <c r="P52" i="1"/>
  <c r="P42" i="1" l="1"/>
  <c r="P47" i="1" s="1"/>
  <c r="J76" i="1" l="1"/>
  <c r="J77" i="1" s="1"/>
  <c r="J78" i="1" s="1"/>
  <c r="N47" i="1" l="1"/>
  <c r="S42" i="1" s="1"/>
  <c r="H81" i="1"/>
  <c r="Q74" i="1"/>
  <c r="Q76" i="1"/>
  <c r="B81" i="1" s="1"/>
  <c r="O81" i="1" l="1"/>
  <c r="Q73" i="1" l="1"/>
  <c r="B24" i="1"/>
</calcChain>
</file>

<file path=xl/sharedStrings.xml><?xml version="1.0" encoding="utf-8"?>
<sst xmlns="http://schemas.openxmlformats.org/spreadsheetml/2006/main" count="144" uniqueCount="98">
  <si>
    <t>Prepared</t>
  </si>
  <si>
    <t>Approved</t>
  </si>
  <si>
    <t>Total Maintenance</t>
  </si>
  <si>
    <t>Total Man Power</t>
  </si>
  <si>
    <t>Total Electricity</t>
  </si>
  <si>
    <t>Rp/min</t>
  </si>
  <si>
    <t>MP</t>
  </si>
  <si>
    <t>Rp/hour</t>
  </si>
  <si>
    <t>Rp/Min</t>
  </si>
  <si>
    <t>Total Energy</t>
  </si>
  <si>
    <t>Rupiah</t>
  </si>
  <si>
    <t>Compressor</t>
  </si>
  <si>
    <t>Rp/day</t>
  </si>
  <si>
    <t>Load Ussage</t>
  </si>
  <si>
    <t>Coolant</t>
  </si>
  <si>
    <t>UMK</t>
  </si>
  <si>
    <t>kW/Hour</t>
  </si>
  <si>
    <t>P</t>
  </si>
  <si>
    <t>Oli Slide</t>
  </si>
  <si>
    <t>person</t>
  </si>
  <si>
    <t>Operator</t>
  </si>
  <si>
    <r>
      <t>Cos</t>
    </r>
    <r>
      <rPr>
        <sz val="11"/>
        <color indexed="8"/>
        <rFont val="Calibri"/>
        <family val="2"/>
      </rPr>
      <t>µ</t>
    </r>
  </si>
  <si>
    <t>Harga Mesin</t>
  </si>
  <si>
    <t>Unit</t>
  </si>
  <si>
    <t>Value</t>
  </si>
  <si>
    <t>Deskripsi</t>
  </si>
  <si>
    <t>8. Maintenance</t>
  </si>
  <si>
    <t>8. Man Power</t>
  </si>
  <si>
    <t>7. Energy Cost</t>
  </si>
  <si>
    <t>:</t>
  </si>
  <si>
    <t>Process 1</t>
  </si>
  <si>
    <t>Handling</t>
  </si>
  <si>
    <t>CT</t>
  </si>
  <si>
    <t>Machine</t>
  </si>
  <si>
    <t>Process</t>
  </si>
  <si>
    <t>No</t>
  </si>
  <si>
    <t>5. Cycle Time Machining</t>
  </si>
  <si>
    <t>@insert/pcs</t>
  </si>
  <si>
    <t>@holder/pcs</t>
  </si>
  <si>
    <t>pca</t>
  </si>
  <si>
    <t>Price</t>
  </si>
  <si>
    <t>Insert Type</t>
  </si>
  <si>
    <t>Holder Price</t>
  </si>
  <si>
    <t>Holder</t>
  </si>
  <si>
    <t>Tools</t>
  </si>
  <si>
    <t>5. Special Tools</t>
  </si>
  <si>
    <t>total</t>
  </si>
  <si>
    <t>Summary</t>
  </si>
  <si>
    <t>Tooling Cost</t>
  </si>
  <si>
    <t>4. Tooling Cost ( Common)</t>
  </si>
  <si>
    <t>IPG INFORMATION</t>
  </si>
  <si>
    <t>Measurement Cost</t>
  </si>
  <si>
    <t>Fixture Cost</t>
  </si>
  <si>
    <t>Qty</t>
  </si>
  <si>
    <t>Alat Ukur</t>
  </si>
  <si>
    <t>PCS</t>
  </si>
  <si>
    <t>8. Total Order</t>
  </si>
  <si>
    <t>-</t>
  </si>
  <si>
    <t>7. SOP Date</t>
  </si>
  <si>
    <t>6. Type of finish good</t>
  </si>
  <si>
    <t>5. Volume per month</t>
  </si>
  <si>
    <t>4. Customer</t>
  </si>
  <si>
    <t>JIG</t>
  </si>
  <si>
    <t>Qyt</t>
  </si>
  <si>
    <t>3. Project</t>
  </si>
  <si>
    <t>2. Part Number</t>
  </si>
  <si>
    <t>1. Material</t>
  </si>
  <si>
    <t>1.Part Name</t>
  </si>
  <si>
    <t>2. Technical Information</t>
  </si>
  <si>
    <t>1. General Information</t>
  </si>
  <si>
    <t>CUSTOMER INFORMATION</t>
  </si>
  <si>
    <t>Page</t>
  </si>
  <si>
    <t>FSR No.</t>
  </si>
  <si>
    <t>NEW PRODUCT (MACHINING)</t>
  </si>
  <si>
    <t>INDOPPRIMA GEMILANG</t>
  </si>
  <si>
    <t>Issued Date</t>
  </si>
  <si>
    <t>Revision No.</t>
  </si>
  <si>
    <t>Form No.</t>
  </si>
  <si>
    <t>FEASIBILITY STUDY REPORT</t>
  </si>
  <si>
    <t>Total Cycle Time (Menit)</t>
  </si>
  <si>
    <t>Rp/mon</t>
  </si>
  <si>
    <t>NIXTIAN</t>
  </si>
  <si>
    <t>CUTTING TOOLS (A)</t>
  </si>
  <si>
    <t>CYCLE TIME (B)</t>
  </si>
  <si>
    <t>Electricity &amp; Man Power (C)</t>
  </si>
  <si>
    <t>Total</t>
  </si>
  <si>
    <t>Acknowledged</t>
  </si>
  <si>
    <t>ABID</t>
  </si>
  <si>
    <t>Eng. Machining</t>
  </si>
  <si>
    <t>Manager Eng.</t>
  </si>
  <si>
    <t>TUMPAL M.S.</t>
  </si>
  <si>
    <t>FITROH</t>
  </si>
  <si>
    <t>AM. Marketing</t>
  </si>
  <si>
    <t>Director</t>
  </si>
  <si>
    <t>2. Process &amp; Fixture (D)</t>
  </si>
  <si>
    <t>3. Measurement (E)</t>
  </si>
  <si>
    <t xml:space="preserve">MACHINING COST (B+C) + TOOL (A) 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</si>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</sst>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&quot;Rp&quot;* #,##0.0_-;\-&quot;Rp&quot;* #,##0.0_-;_-&quot;Rp&quot;* &quot;-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Wingdings"/>
      <charset val="2"/>
    </font>
    <font>
      <sz val="10"/>
      <color theme="0"/>
      <name val="Calibri"/>
      <family val="2"/>
      <scheme val="minor"/>
    </font>
    <font>
      <b/>
      <sz val="22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7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3" fillId="0" borderId="31" xfId="0" applyFont="1" applyBorder="1" applyAlignment="1">
      <alignment vertical="center"/>
    </xf>
    <xf numFmtId="41" fontId="0" fillId="0" borderId="0" xfId="1" applyFont="1" applyAlignment="1">
      <alignment vertical="center"/>
    </xf>
    <xf numFmtId="0" fontId="0" fillId="0" borderId="9" xfId="0" applyBorder="1" applyAlignment="1">
      <alignment vertical="center"/>
    </xf>
    <xf numFmtId="41" fontId="0" fillId="0" borderId="0" xfId="0" applyNumberFormat="1" applyAlignment="1">
      <alignment vertical="center"/>
    </xf>
    <xf numFmtId="0" fontId="7" fillId="3" borderId="6" xfId="0" quotePrefix="1" applyFont="1" applyFill="1" applyBorder="1" applyAlignment="1">
      <alignment vertical="center"/>
    </xf>
    <xf numFmtId="42" fontId="3" fillId="0" borderId="0" xfId="2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42" fontId="3" fillId="0" borderId="0" xfId="0" quotePrefix="1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3" fillId="0" borderId="0" xfId="0" applyNumberFormat="1" applyFont="1" applyAlignment="1">
      <alignment vertical="center"/>
    </xf>
    <xf numFmtId="4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2" fontId="0" fillId="0" borderId="0" xfId="0" applyNumberFormat="1" applyAlignment="1">
      <alignment vertical="center"/>
    </xf>
    <xf numFmtId="42" fontId="3" fillId="0" borderId="0" xfId="0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41" fontId="9" fillId="0" borderId="6" xfId="1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9" fontId="17" fillId="2" borderId="6" xfId="0" applyNumberFormat="1" applyFont="1" applyFill="1" applyBorder="1" applyAlignment="1">
      <alignment horizontal="center" vertical="center"/>
    </xf>
    <xf numFmtId="41" fontId="17" fillId="2" borderId="6" xfId="1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42" fontId="3" fillId="0" borderId="18" xfId="2" applyFont="1" applyFill="1" applyBorder="1" applyAlignment="1">
      <alignment horizontal="center" vertical="center"/>
    </xf>
    <xf numFmtId="42" fontId="3" fillId="0" borderId="16" xfId="2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2" fontId="3" fillId="0" borderId="6" xfId="2" applyFont="1" applyFill="1" applyBorder="1" applyAlignment="1">
      <alignment horizontal="center" vertical="center"/>
    </xf>
    <xf numFmtId="0" fontId="3" fillId="0" borderId="7" xfId="0" quotePrefix="1" applyFont="1" applyBorder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2" fontId="3" fillId="2" borderId="18" xfId="2" applyFont="1" applyFill="1" applyBorder="1" applyAlignment="1">
      <alignment horizontal="center" vertical="center"/>
    </xf>
    <xf numFmtId="42" fontId="3" fillId="2" borderId="16" xfId="2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4" fontId="3" fillId="0" borderId="6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2" fontId="3" fillId="2" borderId="6" xfId="2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2" fontId="3" fillId="0" borderId="18" xfId="0" applyNumberFormat="1" applyFont="1" applyFill="1" applyBorder="1" applyAlignment="1">
      <alignment horizontal="center" vertical="center"/>
    </xf>
    <xf numFmtId="42" fontId="3" fillId="0" borderId="17" xfId="0" applyNumberFormat="1" applyFont="1" applyFill="1" applyBorder="1" applyAlignment="1">
      <alignment horizontal="center" vertical="center"/>
    </xf>
    <xf numFmtId="42" fontId="3" fillId="0" borderId="16" xfId="0" applyNumberFormat="1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42" fontId="3" fillId="0" borderId="6" xfId="2" applyFont="1" applyFill="1" applyBorder="1" applyAlignment="1">
      <alignment vertical="center"/>
    </xf>
    <xf numFmtId="41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15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2" fontId="3" fillId="0" borderId="0" xfId="2" applyFont="1" applyFill="1" applyBorder="1" applyAlignment="1">
      <alignment vertical="center"/>
    </xf>
    <xf numFmtId="42" fontId="12" fillId="6" borderId="23" xfId="0" applyNumberFormat="1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3" fillId="0" borderId="6" xfId="1" applyNumberFormat="1" applyFont="1" applyBorder="1" applyAlignment="1">
      <alignment horizontal="center" vertical="center"/>
    </xf>
    <xf numFmtId="0" fontId="3" fillId="2" borderId="18" xfId="0" quotePrefix="1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42" fontId="9" fillId="0" borderId="15" xfId="2" applyFont="1" applyBorder="1" applyAlignment="1">
      <alignment horizontal="center" vertical="center"/>
    </xf>
    <xf numFmtId="42" fontId="9" fillId="0" borderId="14" xfId="2" applyFont="1" applyBorder="1" applyAlignment="1">
      <alignment horizontal="center" vertical="center"/>
    </xf>
    <xf numFmtId="42" fontId="9" fillId="0" borderId="13" xfId="2" applyFont="1" applyBorder="1" applyAlignment="1">
      <alignment horizontal="center" vertical="center"/>
    </xf>
    <xf numFmtId="42" fontId="9" fillId="0" borderId="12" xfId="2" applyFont="1" applyBorder="1" applyAlignment="1">
      <alignment horizontal="center" vertical="center"/>
    </xf>
    <xf numFmtId="42" fontId="9" fillId="0" borderId="11" xfId="2" applyFont="1" applyBorder="1" applyAlignment="1">
      <alignment horizontal="center" vertical="center"/>
    </xf>
    <xf numFmtId="42" fontId="9" fillId="0" borderId="10" xfId="2" applyFont="1" applyBorder="1" applyAlignment="1">
      <alignment horizontal="center" vertical="center"/>
    </xf>
    <xf numFmtId="42" fontId="9" fillId="0" borderId="15" xfId="0" applyNumberFormat="1" applyFont="1" applyBorder="1" applyAlignment="1">
      <alignment horizontal="center" vertical="center"/>
    </xf>
    <xf numFmtId="42" fontId="9" fillId="0" borderId="14" xfId="0" applyNumberFormat="1" applyFont="1" applyBorder="1" applyAlignment="1">
      <alignment horizontal="center" vertical="center"/>
    </xf>
    <xf numFmtId="42" fontId="9" fillId="0" borderId="13" xfId="0" applyNumberFormat="1" applyFont="1" applyBorder="1" applyAlignment="1">
      <alignment horizontal="center" vertical="center"/>
    </xf>
    <xf numFmtId="42" fontId="9" fillId="0" borderId="12" xfId="0" applyNumberFormat="1" applyFont="1" applyBorder="1" applyAlignment="1">
      <alignment horizontal="center" vertical="center"/>
    </xf>
    <xf numFmtId="42" fontId="9" fillId="0" borderId="11" xfId="0" applyNumberFormat="1" applyFont="1" applyBorder="1" applyAlignment="1">
      <alignment horizontal="center" vertical="center"/>
    </xf>
    <xf numFmtId="42" fontId="9" fillId="0" borderId="10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1" fontId="17" fillId="0" borderId="6" xfId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2" fontId="17" fillId="0" borderId="18" xfId="2" applyFont="1" applyFill="1" applyBorder="1" applyAlignment="1">
      <alignment horizontal="center" vertical="center"/>
    </xf>
    <xf numFmtId="42" fontId="17" fillId="0" borderId="17" xfId="2" applyFont="1" applyFill="1" applyBorder="1" applyAlignment="1">
      <alignment horizontal="center" vertical="center"/>
    </xf>
    <xf numFmtId="42" fontId="17" fillId="0" borderId="16" xfId="2" applyFont="1" applyFill="1" applyBorder="1" applyAlignment="1">
      <alignment horizontal="center" vertical="center"/>
    </xf>
    <xf numFmtId="42" fontId="17" fillId="0" borderId="18" xfId="2" applyFont="1" applyFill="1" applyBorder="1" applyAlignment="1">
      <alignment horizontal="right" vertical="center"/>
    </xf>
    <xf numFmtId="42" fontId="17" fillId="0" borderId="17" xfId="2" applyFont="1" applyFill="1" applyBorder="1" applyAlignment="1">
      <alignment horizontal="right" vertical="center"/>
    </xf>
    <xf numFmtId="42" fontId="17" fillId="0" borderId="16" xfId="2" applyFont="1" applyFill="1" applyBorder="1" applyAlignment="1">
      <alignment horizontal="right" vertical="center"/>
    </xf>
    <xf numFmtId="43" fontId="17" fillId="0" borderId="6" xfId="1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42" fontId="19" fillId="3" borderId="18" xfId="2" applyFont="1" applyFill="1" applyBorder="1" applyAlignment="1">
      <alignment horizontal="center" vertical="center"/>
    </xf>
    <xf numFmtId="42" fontId="19" fillId="3" borderId="17" xfId="2" applyFont="1" applyFill="1" applyBorder="1" applyAlignment="1">
      <alignment horizontal="center" vertical="center"/>
    </xf>
    <xf numFmtId="42" fontId="19" fillId="3" borderId="16" xfId="2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7" fillId="3" borderId="6" xfId="0" quotePrefix="1" applyFont="1" applyFill="1" applyBorder="1" applyAlignment="1">
      <alignment horizontal="center" vertical="center"/>
    </xf>
    <xf numFmtId="0" fontId="7" fillId="3" borderId="18" xfId="0" quotePrefix="1" applyFont="1" applyFill="1" applyBorder="1" applyAlignment="1">
      <alignment horizontal="center" vertical="center"/>
    </xf>
    <xf numFmtId="0" fontId="7" fillId="3" borderId="16" xfId="0" quotePrefix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2" fontId="18" fillId="0" borderId="6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2" fontId="3" fillId="0" borderId="18" xfId="0" applyNumberFormat="1" applyFont="1" applyBorder="1" applyAlignment="1">
      <alignment horizontal="center" vertical="center"/>
    </xf>
    <xf numFmtId="42" fontId="3" fillId="0" borderId="17" xfId="0" applyNumberFormat="1" applyFont="1" applyBorder="1" applyAlignment="1">
      <alignment horizontal="center" vertical="center"/>
    </xf>
    <xf numFmtId="42" fontId="3" fillId="0" borderId="16" xfId="0" applyNumberFormat="1" applyFont="1" applyBorder="1" applyAlignment="1">
      <alignment horizontal="center" vertical="center"/>
    </xf>
  </cellXfs>
  <cellStyles count="3">
    <cellStyle name="Comma [0]" xfId="1" builtinId="6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470646</xdr:colOff>
      <xdr:row>4</xdr:row>
      <xdr:rowOff>64434</xdr:rowOff>
    </xdr:from>
    <xdr:to>
      <xdr:col>1</xdr:col>
      <xdr:colOff>493575</xdr:colOff>
      <xdr:row>6</xdr:row>
      <xdr:rowOff>125506</xdr:rowOff>
    </xdr:to>
    <xdr:pic>
      <xdr:nvPicPr>
        <xdr:cNvPr id="2" name="Picture 3" descr="ip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9" t="10506" r="13734" b="25859"/>
        <a:stretch>
          <a:fillRect/>
        </a:stretch>
      </xdr:blipFill>
      <xdr:spPr bwMode="auto">
        <a:xfrm>
          <a:off x="470646" y="64434"/>
          <a:ext cx="518229" cy="442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67234</xdr:rowOff>
    </xdr:from>
    <xdr:to>
      <xdr:col>3</xdr:col>
      <xdr:colOff>324971</xdr:colOff>
      <xdr:row>3</xdr:row>
      <xdr:rowOff>168087</xdr:rowOff>
    </xdr:to>
    <xdr:sp macro="" textlink="">
      <xdr:nvSpPr>
        <xdr:cNvPr id="3" name="TextBox 2"/>
        <xdr:cNvSpPr txBox="1"/>
      </xdr:nvSpPr>
      <xdr:spPr>
        <a:xfrm>
          <a:off x="0" y="67234"/>
          <a:ext cx="1804147" cy="672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IPG-FORM/ENG-5/01/39</a:t>
          </a:r>
        </a:p>
        <a:p>
          <a:pPr algn="l"/>
          <a:r>
            <a:rPr lang="en-US" sz="1100"/>
            <a:t>Rev</a:t>
          </a:r>
          <a:r>
            <a:rPr lang="en-US" sz="1100" baseline="0"/>
            <a:t> : 0	</a:t>
          </a:r>
        </a:p>
        <a:p>
          <a:pPr algn="l"/>
          <a:r>
            <a:rPr lang="en-US" sz="1100" baseline="0"/>
            <a:t>Tanggal : 03.06.24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1"/>
  <sheetViews>
    <sheetView tabSelected="1" view="pageBreakPreview" zoomScale="85" zoomScaleNormal="85" zoomScaleSheetLayoutView="85" workbookViewId="0">
      <selection activeCell="G50" sqref="G50:Q50"/>
    </sheetView>
  </sheetViews>
  <sheetFormatPr defaultColWidth="9.140625" defaultRowHeight="15" x14ac:dyDescent="0.25"/>
  <cols>
    <col min="1" max="3" width="7.42578125" style="1" customWidth="1"/>
    <col min="4" max="4" width="7" style="1" customWidth="1"/>
    <col min="5" max="5" width="5.85546875" style="1" customWidth="1"/>
    <col min="6" max="6" width="6.28515625" style="1" customWidth="1"/>
    <col min="7" max="7" width="7.42578125" style="1" customWidth="1"/>
    <col min="8" max="8" width="9.85546875" style="1" customWidth="1"/>
    <col min="9" max="9" width="10.5703125" style="1" customWidth="1"/>
    <col min="10" max="10" width="5.85546875" style="1" customWidth="1"/>
    <col min="11" max="11" width="6.85546875" style="1" customWidth="1"/>
    <col min="12" max="12" width="7.42578125" style="1" customWidth="1"/>
    <col min="13" max="13" width="7.42578125" style="48" customWidth="1"/>
    <col min="14" max="14" width="5.42578125" style="1" customWidth="1"/>
    <col min="15" max="15" width="7.42578125" style="1" customWidth="1"/>
    <col min="16" max="16" width="3.85546875" style="1" customWidth="1"/>
    <col min="17" max="17" width="7.42578125" style="1" customWidth="1"/>
    <col min="18" max="18" width="8.7109375" style="1" bestFit="1" customWidth="1"/>
    <col min="19" max="19" width="6.28515625" style="1" customWidth="1"/>
    <col min="20" max="21" width="7.42578125" style="1" customWidth="1"/>
    <col min="22" max="22" width="6.140625" style="1" customWidth="1"/>
    <col min="23" max="24" width="5.7109375" style="1" customWidth="1"/>
    <col min="25" max="25" width="9.140625" style="1"/>
    <col min="26" max="26" width="14" style="1" bestFit="1" customWidth="1"/>
    <col min="27" max="27" width="9.140625" style="1"/>
    <col min="28" max="28" width="11.5703125" style="1" bestFit="1" customWidth="1"/>
    <col min="29" max="16384" width="9.140625" style="1"/>
  </cols>
  <sheetData>
    <row r="1" spans="1:26" x14ac:dyDescent="0.25">
      <c r="M1" s="71"/>
    </row>
    <row r="2" spans="1:26" x14ac:dyDescent="0.25">
      <c r="M2" s="71"/>
    </row>
    <row r="3" spans="1:26" x14ac:dyDescent="0.25">
      <c r="M3" s="71"/>
    </row>
    <row r="4" spans="1:26" ht="15.75" thickBot="1" x14ac:dyDescent="0.3">
      <c r="M4" s="71"/>
    </row>
    <row r="5" spans="1:26" ht="15" customHeight="1" x14ac:dyDescent="0.25">
      <c r="A5" s="122"/>
      <c r="B5" s="123"/>
      <c r="C5" s="124"/>
      <c r="D5" s="131" t="s">
        <v>78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3"/>
      <c r="Q5" s="37" t="s">
        <v>77</v>
      </c>
      <c r="R5" s="36"/>
      <c r="S5" s="35" t="s">
        <v>29</v>
      </c>
      <c r="T5" s="140"/>
      <c r="U5" s="140"/>
      <c r="V5" s="141"/>
    </row>
    <row r="6" spans="1:26" ht="15" customHeight="1" x14ac:dyDescent="0.25">
      <c r="A6" s="125"/>
      <c r="B6" s="126"/>
      <c r="C6" s="127"/>
      <c r="D6" s="134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6"/>
      <c r="Q6" s="34" t="s">
        <v>76</v>
      </c>
      <c r="R6" s="33"/>
      <c r="S6" s="32" t="s">
        <v>29</v>
      </c>
      <c r="T6" s="142">
        <v>0</v>
      </c>
      <c r="U6" s="142"/>
      <c r="V6" s="143"/>
    </row>
    <row r="7" spans="1:26" ht="15" customHeight="1" x14ac:dyDescent="0.25">
      <c r="A7" s="128"/>
      <c r="B7" s="129"/>
      <c r="C7" s="130"/>
      <c r="D7" s="137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34" t="s">
        <v>75</v>
      </c>
      <c r="R7" s="33"/>
      <c r="S7" s="32" t="s">
        <v>29</v>
      </c>
      <c r="T7" s="144"/>
      <c r="U7" s="145"/>
      <c r="V7" s="146"/>
    </row>
    <row r="8" spans="1:26" ht="15" customHeight="1" x14ac:dyDescent="0.25">
      <c r="A8" s="147" t="s">
        <v>74</v>
      </c>
      <c r="B8" s="148"/>
      <c r="C8" s="148"/>
      <c r="D8" s="149" t="s">
        <v>73</v>
      </c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1"/>
      <c r="Q8" s="34" t="s">
        <v>72</v>
      </c>
      <c r="R8" s="33"/>
      <c r="S8" s="32" t="s">
        <v>29</v>
      </c>
      <c r="T8" s="145"/>
      <c r="U8" s="145"/>
      <c r="V8" s="146"/>
    </row>
    <row r="9" spans="1:26" ht="15" customHeight="1" x14ac:dyDescent="0.25">
      <c r="A9" s="147"/>
      <c r="B9" s="148"/>
      <c r="C9" s="148"/>
      <c r="D9" s="152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4"/>
      <c r="Q9" s="34" t="s">
        <v>71</v>
      </c>
      <c r="R9" s="33"/>
      <c r="S9" s="32" t="s">
        <v>29</v>
      </c>
      <c r="T9" s="145"/>
      <c r="U9" s="145"/>
      <c r="V9" s="146"/>
    </row>
    <row r="10" spans="1:26" x14ac:dyDescent="0.25">
      <c r="A10" s="20"/>
      <c r="V10" s="4"/>
    </row>
    <row r="11" spans="1:26" x14ac:dyDescent="0.25">
      <c r="A11" s="106" t="s">
        <v>70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</row>
    <row r="12" spans="1:26" x14ac:dyDescent="0.25">
      <c r="A12" s="31" t="s">
        <v>69</v>
      </c>
      <c r="B12" s="43"/>
      <c r="C12" s="43"/>
      <c r="D12" s="43"/>
      <c r="E12" s="43"/>
      <c r="F12" s="43"/>
      <c r="G12" s="43"/>
      <c r="H12" s="25"/>
      <c r="I12" s="30" t="s">
        <v>68</v>
      </c>
      <c r="K12" s="43"/>
      <c r="L12" s="43"/>
      <c r="M12" s="47"/>
      <c r="N12" s="43"/>
      <c r="O12" s="43"/>
      <c r="P12" s="43"/>
      <c r="Q12" s="43"/>
      <c r="R12" s="43"/>
      <c r="V12" s="4"/>
    </row>
    <row r="13" spans="1:26" x14ac:dyDescent="0.25">
      <c r="A13" s="3" t="s">
        <v>67</v>
      </c>
      <c r="B13" s="43"/>
      <c r="C13" s="43"/>
      <c r="D13" s="47" t="s">
        <v>29</v>
      </c>
      <c r="E13" s="118"/>
      <c r="F13" s="118"/>
      <c r="G13" s="118"/>
      <c r="H13" s="119"/>
      <c r="I13" s="27" t="s">
        <v>66</v>
      </c>
      <c r="J13" s="43"/>
      <c r="K13" s="43"/>
      <c r="N13" s="47" t="s">
        <v>29</v>
      </c>
      <c r="O13" s="118"/>
      <c r="P13" s="118"/>
      <c r="Q13" s="118"/>
      <c r="R13" s="118"/>
      <c r="S13" s="118"/>
      <c r="T13" s="118"/>
      <c r="V13" s="4"/>
    </row>
    <row r="14" spans="1:26" x14ac:dyDescent="0.25">
      <c r="A14" s="3" t="s">
        <v>65</v>
      </c>
      <c r="B14" s="43"/>
      <c r="C14" s="43"/>
      <c r="D14" s="47" t="s">
        <v>29</v>
      </c>
      <c r="E14" s="118"/>
      <c r="F14" s="118"/>
      <c r="G14" s="118"/>
      <c r="H14" s="119"/>
      <c r="I14" s="27" t="s">
        <v>94</v>
      </c>
      <c r="J14" s="43"/>
      <c r="K14" s="43"/>
      <c r="N14" s="47" t="s">
        <v>29</v>
      </c>
      <c r="O14" s="100"/>
      <c r="P14" s="100"/>
      <c r="Q14" s="100"/>
      <c r="R14" s="43"/>
      <c r="S14" s="43"/>
      <c r="T14" s="43"/>
      <c r="V14" s="4"/>
    </row>
    <row r="15" spans="1:26" x14ac:dyDescent="0.25">
      <c r="A15" s="120" t="s">
        <v>64</v>
      </c>
      <c r="B15" s="118"/>
      <c r="C15" s="43"/>
      <c r="D15" s="47" t="s">
        <v>29</v>
      </c>
      <c r="E15" s="118"/>
      <c r="F15" s="118"/>
      <c r="G15" s="118"/>
      <c r="H15" s="119"/>
      <c r="I15" s="24"/>
      <c r="J15" s="16" t="s">
        <v>35</v>
      </c>
      <c r="K15" s="121" t="s">
        <v>34</v>
      </c>
      <c r="L15" s="121"/>
      <c r="M15" s="121"/>
      <c r="N15" s="16" t="s">
        <v>63</v>
      </c>
      <c r="O15" s="121" t="s">
        <v>33</v>
      </c>
      <c r="P15" s="121"/>
      <c r="Q15" s="121"/>
      <c r="R15" s="102" t="s">
        <v>62</v>
      </c>
      <c r="S15" s="102"/>
      <c r="T15" s="102" t="s">
        <v>40</v>
      </c>
      <c r="U15" s="102"/>
      <c r="V15" s="4"/>
    </row>
    <row r="16" spans="1:26" x14ac:dyDescent="0.25">
      <c r="A16" s="3" t="s">
        <v>61</v>
      </c>
      <c r="B16" s="43"/>
      <c r="C16" s="43"/>
      <c r="D16" s="47" t="s">
        <v>29</v>
      </c>
      <c r="E16" s="118"/>
      <c r="F16" s="118"/>
      <c r="G16" s="118"/>
      <c r="H16" s="119"/>
      <c r="I16" s="24"/>
      <c r="J16" s="14"/>
      <c r="K16" s="96"/>
      <c r="L16" s="96"/>
      <c r="M16" s="96"/>
      <c r="N16" s="14"/>
      <c r="O16" s="96"/>
      <c r="P16" s="96"/>
      <c r="Q16" s="96"/>
      <c r="R16" s="96"/>
      <c r="S16" s="96"/>
      <c r="T16" s="116"/>
      <c r="U16" s="116"/>
      <c r="V16" s="4"/>
      <c r="Z16" s="66"/>
    </row>
    <row r="17" spans="1:27" x14ac:dyDescent="0.25">
      <c r="A17" s="3" t="s">
        <v>60</v>
      </c>
      <c r="B17" s="43"/>
      <c r="C17" s="43"/>
      <c r="D17" s="47" t="s">
        <v>29</v>
      </c>
      <c r="E17" s="117"/>
      <c r="F17" s="117"/>
      <c r="G17" s="117"/>
      <c r="H17" s="29" t="s">
        <v>55</v>
      </c>
      <c r="I17" s="24"/>
      <c r="J17" s="14"/>
      <c r="K17" s="96"/>
      <c r="L17" s="96"/>
      <c r="M17" s="96"/>
      <c r="N17" s="14"/>
      <c r="O17" s="96"/>
      <c r="P17" s="96"/>
      <c r="Q17" s="96"/>
      <c r="R17" s="96"/>
      <c r="S17" s="96"/>
      <c r="T17" s="116"/>
      <c r="U17" s="116"/>
      <c r="V17" s="4"/>
    </row>
    <row r="18" spans="1:27" x14ac:dyDescent="0.25">
      <c r="A18" s="3" t="s">
        <v>59</v>
      </c>
      <c r="B18" s="43"/>
      <c r="C18" s="43"/>
      <c r="D18" s="47" t="s">
        <v>29</v>
      </c>
      <c r="E18" s="118"/>
      <c r="F18" s="118"/>
      <c r="G18" s="118"/>
      <c r="H18" s="119"/>
      <c r="I18" s="24"/>
      <c r="J18" s="14"/>
      <c r="K18" s="96"/>
      <c r="L18" s="96"/>
      <c r="M18" s="96"/>
      <c r="N18" s="14"/>
      <c r="O18" s="96"/>
      <c r="P18" s="96"/>
      <c r="Q18" s="96"/>
      <c r="R18" s="96"/>
      <c r="S18" s="96"/>
      <c r="T18" s="116"/>
      <c r="U18" s="116"/>
      <c r="V18" s="4"/>
    </row>
    <row r="19" spans="1:27" x14ac:dyDescent="0.25">
      <c r="A19" s="3" t="s">
        <v>58</v>
      </c>
      <c r="B19" s="43"/>
      <c r="C19" s="43"/>
      <c r="D19" s="47" t="s">
        <v>29</v>
      </c>
      <c r="E19" s="118"/>
      <c r="F19" s="118"/>
      <c r="G19" s="118"/>
      <c r="H19" s="119"/>
      <c r="I19" s="24"/>
      <c r="J19" s="96" t="s">
        <v>85</v>
      </c>
      <c r="K19" s="96"/>
      <c r="L19" s="96"/>
      <c r="M19" s="96"/>
      <c r="N19" s="96"/>
      <c r="O19" s="96"/>
      <c r="P19" s="96"/>
      <c r="Q19" s="96"/>
      <c r="R19" s="96"/>
      <c r="S19" s="96"/>
      <c r="T19" s="116">
        <f>SUM(T16:U18)</f>
        <v>0</v>
      </c>
      <c r="U19" s="116"/>
      <c r="V19" s="10"/>
    </row>
    <row r="20" spans="1:27" x14ac:dyDescent="0.25">
      <c r="A20" s="28" t="s">
        <v>56</v>
      </c>
      <c r="B20" s="43"/>
      <c r="C20" s="43"/>
      <c r="D20" s="47" t="s">
        <v>29</v>
      </c>
      <c r="E20" s="117">
        <f>E17*5</f>
        <v>0</v>
      </c>
      <c r="F20" s="117"/>
      <c r="G20" s="117"/>
      <c r="H20" s="25" t="s">
        <v>55</v>
      </c>
      <c r="I20" s="24"/>
      <c r="J20" s="47"/>
      <c r="K20" s="100"/>
      <c r="L20" s="100"/>
      <c r="M20" s="100"/>
      <c r="N20" s="47"/>
      <c r="O20" s="100"/>
      <c r="P20" s="100"/>
      <c r="Q20" s="100"/>
      <c r="R20" s="100"/>
      <c r="S20" s="100"/>
      <c r="T20" s="155"/>
      <c r="U20" s="155"/>
      <c r="V20" s="10"/>
      <c r="AA20" s="38"/>
    </row>
    <row r="21" spans="1:27" ht="15.75" thickBot="1" x14ac:dyDescent="0.3">
      <c r="A21" s="3"/>
      <c r="B21" s="43"/>
      <c r="C21" s="43"/>
      <c r="D21" s="43"/>
      <c r="E21" s="43"/>
      <c r="F21" s="43"/>
      <c r="G21" s="49"/>
      <c r="H21" s="25"/>
      <c r="I21" s="24"/>
      <c r="J21" s="47"/>
      <c r="K21" s="100"/>
      <c r="L21" s="100"/>
      <c r="M21" s="100"/>
      <c r="N21" s="47"/>
      <c r="O21" s="100"/>
      <c r="P21" s="100"/>
      <c r="Q21" s="100"/>
      <c r="R21" s="100"/>
      <c r="S21" s="100"/>
      <c r="T21" s="155"/>
      <c r="U21" s="155"/>
      <c r="V21" s="10"/>
    </row>
    <row r="22" spans="1:27" x14ac:dyDescent="0.25">
      <c r="A22" s="3"/>
      <c r="B22" s="163" t="s">
        <v>96</v>
      </c>
      <c r="C22" s="164"/>
      <c r="D22" s="164"/>
      <c r="E22" s="164"/>
      <c r="F22" s="164"/>
      <c r="G22" s="165"/>
      <c r="H22" s="25"/>
      <c r="I22" s="24"/>
      <c r="V22" s="10"/>
    </row>
    <row r="23" spans="1:27" ht="9" customHeight="1" x14ac:dyDescent="0.25">
      <c r="A23" s="3"/>
      <c r="B23" s="166"/>
      <c r="C23" s="167"/>
      <c r="D23" s="167"/>
      <c r="E23" s="167"/>
      <c r="F23" s="167"/>
      <c r="G23" s="168"/>
      <c r="H23" s="25"/>
      <c r="I23" s="24"/>
      <c r="J23" s="48"/>
      <c r="K23" s="100"/>
      <c r="L23" s="100"/>
      <c r="M23" s="100"/>
      <c r="N23" s="47"/>
      <c r="O23" s="100"/>
      <c r="P23" s="100"/>
      <c r="Q23" s="100"/>
      <c r="R23" s="162"/>
      <c r="S23" s="162"/>
      <c r="T23" s="162"/>
      <c r="U23" s="162"/>
      <c r="V23" s="10"/>
      <c r="Z23" s="40"/>
    </row>
    <row r="24" spans="1:27" ht="15" customHeight="1" x14ac:dyDescent="0.25">
      <c r="A24" s="3"/>
      <c r="B24" s="156">
        <f>SUM(S31+S42+B81+H81+O81+S28)</f>
        <v>0</v>
      </c>
      <c r="C24" s="157"/>
      <c r="D24" s="157"/>
      <c r="E24" s="157"/>
      <c r="F24" s="157"/>
      <c r="G24" s="158"/>
      <c r="H24" s="25"/>
      <c r="I24" s="24"/>
      <c r="N24" s="47"/>
      <c r="O24" s="100"/>
      <c r="P24" s="100"/>
      <c r="Q24" s="47"/>
      <c r="R24" s="43"/>
      <c r="S24" s="43"/>
      <c r="T24" s="43"/>
      <c r="U24" s="43"/>
      <c r="V24" s="10"/>
    </row>
    <row r="25" spans="1:27" ht="15.75" customHeight="1" thickBot="1" x14ac:dyDescent="0.3">
      <c r="A25" s="3"/>
      <c r="B25" s="159"/>
      <c r="C25" s="160"/>
      <c r="D25" s="160"/>
      <c r="E25" s="160"/>
      <c r="F25" s="160"/>
      <c r="G25" s="161"/>
      <c r="H25" s="25"/>
      <c r="I25" s="27" t="s">
        <v>95</v>
      </c>
      <c r="J25" s="43"/>
      <c r="K25" s="43"/>
      <c r="L25" s="43"/>
      <c r="N25" s="47"/>
      <c r="O25" s="100"/>
      <c r="P25" s="100"/>
      <c r="Q25" s="47"/>
      <c r="R25" s="43"/>
      <c r="S25" s="43"/>
      <c r="T25" s="43"/>
      <c r="U25" s="43"/>
      <c r="V25" s="10"/>
    </row>
    <row r="26" spans="1:27" x14ac:dyDescent="0.25">
      <c r="A26" s="3"/>
      <c r="H26" s="25"/>
      <c r="I26" s="24"/>
      <c r="J26" s="43"/>
      <c r="K26" s="43"/>
      <c r="L26" s="43"/>
      <c r="N26" s="47"/>
      <c r="O26" s="100"/>
      <c r="P26" s="100"/>
      <c r="Q26" s="100"/>
      <c r="R26" s="43"/>
      <c r="V26" s="10"/>
    </row>
    <row r="27" spans="1:27" ht="15" customHeight="1" x14ac:dyDescent="0.25">
      <c r="A27" s="3"/>
      <c r="H27" s="25"/>
      <c r="I27" s="26"/>
      <c r="J27" s="16" t="s">
        <v>35</v>
      </c>
      <c r="K27" s="121" t="s">
        <v>54</v>
      </c>
      <c r="L27" s="121"/>
      <c r="M27" s="121"/>
      <c r="N27" s="16" t="s">
        <v>53</v>
      </c>
      <c r="O27" s="121" t="s">
        <v>40</v>
      </c>
      <c r="P27" s="121"/>
      <c r="Q27" s="121"/>
      <c r="R27" s="43"/>
      <c r="S27" s="102" t="s">
        <v>52</v>
      </c>
      <c r="T27" s="102"/>
      <c r="U27" s="102"/>
      <c r="V27" s="15"/>
    </row>
    <row r="28" spans="1:27" ht="15" customHeight="1" x14ac:dyDescent="0.25">
      <c r="A28" s="3"/>
      <c r="H28" s="25"/>
      <c r="I28" s="26"/>
      <c r="J28" s="14">
        <v>1</v>
      </c>
      <c r="K28" s="96"/>
      <c r="L28" s="96"/>
      <c r="M28" s="96"/>
      <c r="N28" s="14"/>
      <c r="O28" s="101"/>
      <c r="P28" s="101"/>
      <c r="Q28" s="101"/>
      <c r="R28" s="43"/>
      <c r="S28" s="103"/>
      <c r="T28" s="104"/>
      <c r="U28" s="105"/>
      <c r="V28" s="15"/>
    </row>
    <row r="29" spans="1:27" ht="15" customHeight="1" x14ac:dyDescent="0.25">
      <c r="A29" s="3"/>
      <c r="B29" s="50"/>
      <c r="C29" s="51"/>
      <c r="D29" s="51"/>
      <c r="E29" s="51"/>
      <c r="F29" s="51"/>
      <c r="G29" s="43"/>
      <c r="I29" s="26"/>
      <c r="J29" s="14">
        <v>2</v>
      </c>
      <c r="K29" s="96"/>
      <c r="L29" s="96"/>
      <c r="M29" s="96"/>
      <c r="N29" s="14"/>
      <c r="O29" s="101"/>
      <c r="P29" s="101"/>
      <c r="Q29" s="101"/>
      <c r="R29" s="52"/>
      <c r="S29" s="52"/>
      <c r="T29" s="52"/>
      <c r="U29" s="52"/>
      <c r="V29" s="15"/>
    </row>
    <row r="30" spans="1:27" ht="15" customHeight="1" x14ac:dyDescent="0.25">
      <c r="A30" s="3"/>
      <c r="B30" s="51"/>
      <c r="C30" s="51"/>
      <c r="D30" s="51"/>
      <c r="E30" s="51"/>
      <c r="F30" s="51"/>
      <c r="G30" s="51"/>
      <c r="H30" s="25"/>
      <c r="I30" s="26"/>
      <c r="J30" s="14">
        <v>3</v>
      </c>
      <c r="K30" s="96"/>
      <c r="L30" s="96"/>
      <c r="M30" s="96"/>
      <c r="N30" s="14"/>
      <c r="O30" s="101"/>
      <c r="P30" s="101"/>
      <c r="Q30" s="101"/>
      <c r="R30" s="52"/>
      <c r="S30" s="102" t="s">
        <v>51</v>
      </c>
      <c r="T30" s="102"/>
      <c r="U30" s="102"/>
      <c r="V30" s="15"/>
    </row>
    <row r="31" spans="1:27" x14ac:dyDescent="0.25">
      <c r="A31" s="3"/>
      <c r="B31" s="43"/>
      <c r="C31" s="43"/>
      <c r="D31" s="43"/>
      <c r="E31" s="43"/>
      <c r="F31" s="43"/>
      <c r="G31" s="43"/>
      <c r="H31" s="25"/>
      <c r="I31" s="26"/>
      <c r="J31" s="14">
        <v>4</v>
      </c>
      <c r="K31" s="96"/>
      <c r="L31" s="96"/>
      <c r="M31" s="96"/>
      <c r="N31" s="14"/>
      <c r="O31" s="101"/>
      <c r="P31" s="101"/>
      <c r="Q31" s="101"/>
      <c r="R31" s="52"/>
      <c r="S31" s="103"/>
      <c r="T31" s="104"/>
      <c r="U31" s="105"/>
      <c r="V31" s="15"/>
    </row>
    <row r="32" spans="1:27" x14ac:dyDescent="0.25">
      <c r="A32" s="3"/>
      <c r="B32" s="43"/>
      <c r="C32" s="43"/>
      <c r="D32" s="43"/>
      <c r="E32" s="43"/>
      <c r="F32" s="43"/>
      <c r="G32" s="43"/>
      <c r="H32" s="25"/>
      <c r="I32" s="26"/>
      <c r="J32" s="96" t="s">
        <v>85</v>
      </c>
      <c r="K32" s="96"/>
      <c r="L32" s="96"/>
      <c r="M32" s="96"/>
      <c r="N32" s="96"/>
      <c r="O32" s="101">
        <f>SUM(O27:Q31)</f>
        <v>0</v>
      </c>
      <c r="P32" s="101"/>
      <c r="Q32" s="101"/>
      <c r="R32" s="52"/>
      <c r="S32" s="67"/>
      <c r="T32" s="67"/>
      <c r="U32" s="67"/>
      <c r="V32" s="15"/>
    </row>
    <row r="33" spans="1:28" x14ac:dyDescent="0.25">
      <c r="A33" s="3"/>
      <c r="B33" s="43"/>
      <c r="C33" s="43"/>
      <c r="D33" s="43"/>
      <c r="E33" s="43"/>
      <c r="F33" s="43"/>
      <c r="G33" s="43"/>
      <c r="H33" s="25"/>
      <c r="I33" s="24"/>
      <c r="J33" s="43"/>
      <c r="K33" s="43"/>
      <c r="L33" s="43"/>
      <c r="M33" s="47"/>
      <c r="N33" s="43"/>
      <c r="O33" s="43"/>
      <c r="P33" s="43"/>
      <c r="Q33" s="43"/>
      <c r="R33" s="43"/>
      <c r="S33" s="43"/>
      <c r="T33" s="43"/>
      <c r="U33" s="43"/>
      <c r="V33" s="10"/>
    </row>
    <row r="34" spans="1:28" x14ac:dyDescent="0.25">
      <c r="A34" s="106" t="s">
        <v>50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</row>
    <row r="35" spans="1:28" x14ac:dyDescent="0.25">
      <c r="A35" s="109" t="s">
        <v>82</v>
      </c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</row>
    <row r="36" spans="1:28" ht="15.75" thickBot="1" x14ac:dyDescent="0.3">
      <c r="A36" s="112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4"/>
    </row>
    <row r="37" spans="1:28" x14ac:dyDescent="0.25">
      <c r="A37" s="2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63"/>
      <c r="N37" s="22"/>
      <c r="O37" s="115"/>
      <c r="P37" s="115"/>
      <c r="Q37" s="115"/>
      <c r="R37" s="22"/>
      <c r="S37" s="115"/>
      <c r="T37" s="115"/>
      <c r="U37" s="115"/>
      <c r="V37" s="21"/>
    </row>
    <row r="38" spans="1:28" x14ac:dyDescent="0.25">
      <c r="A38" s="20"/>
      <c r="B38" s="46" t="s">
        <v>49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7"/>
      <c r="N38" s="43"/>
      <c r="O38" s="47"/>
      <c r="P38" s="47"/>
      <c r="Q38" s="47"/>
      <c r="R38" s="43"/>
      <c r="S38" s="47"/>
      <c r="T38" s="47"/>
      <c r="U38" s="47"/>
      <c r="V38" s="10"/>
    </row>
    <row r="39" spans="1:28" x14ac:dyDescent="0.25">
      <c r="A39" s="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7"/>
      <c r="N39" s="43"/>
      <c r="O39" s="47"/>
      <c r="P39" s="47"/>
      <c r="Q39" s="47"/>
      <c r="R39" s="43"/>
      <c r="S39" s="47"/>
      <c r="T39" s="47"/>
      <c r="U39" s="47"/>
      <c r="V39" s="10"/>
    </row>
    <row r="40" spans="1:28" x14ac:dyDescent="0.25">
      <c r="A40" s="54" t="s">
        <v>30</v>
      </c>
      <c r="B40" s="221" t="s">
        <v>34</v>
      </c>
      <c r="C40" s="222"/>
      <c r="D40" s="222"/>
      <c r="E40" s="222"/>
      <c r="F40" s="222"/>
      <c r="G40" s="79" t="s">
        <v>40</v>
      </c>
      <c r="H40" s="223"/>
      <c r="I40" s="223"/>
      <c r="J40" s="223"/>
      <c r="K40" s="223"/>
      <c r="L40" s="223"/>
      <c r="M40" s="223"/>
      <c r="N40" s="223"/>
      <c r="O40" s="223"/>
      <c r="P40" s="223"/>
      <c r="Q40" s="224"/>
      <c r="R40" s="43"/>
      <c r="S40" s="97" t="s">
        <v>48</v>
      </c>
      <c r="T40" s="98"/>
      <c r="U40" s="99"/>
      <c r="V40" s="10"/>
    </row>
    <row r="41" spans="1:28" x14ac:dyDescent="0.25">
      <c r="A41" s="20"/>
      <c r="B41" s="18" t="s">
        <v>35</v>
      </c>
      <c r="C41" s="86" t="s">
        <v>44</v>
      </c>
      <c r="D41" s="87"/>
      <c r="E41" s="86" t="s">
        <v>43</v>
      </c>
      <c r="F41" s="87"/>
      <c r="G41" s="86" t="s">
        <v>42</v>
      </c>
      <c r="H41" s="87"/>
      <c r="I41" s="86" t="s">
        <v>41</v>
      </c>
      <c r="J41" s="87"/>
      <c r="K41" s="86" t="s">
        <v>40</v>
      </c>
      <c r="L41" s="87"/>
      <c r="M41" s="18" t="s">
        <v>39</v>
      </c>
      <c r="N41" s="228" t="s">
        <v>38</v>
      </c>
      <c r="O41" s="229"/>
      <c r="P41" s="227" t="s">
        <v>37</v>
      </c>
      <c r="Q41" s="227"/>
      <c r="R41" s="44"/>
      <c r="S41" s="97" t="s">
        <v>47</v>
      </c>
      <c r="T41" s="98"/>
      <c r="U41" s="99"/>
      <c r="V41" s="8"/>
    </row>
    <row r="42" spans="1:28" x14ac:dyDescent="0.25">
      <c r="A42" s="20"/>
      <c r="B42" s="14"/>
      <c r="C42" s="76"/>
      <c r="D42" s="76"/>
      <c r="E42" s="225"/>
      <c r="F42" s="226"/>
      <c r="G42" s="81"/>
      <c r="H42" s="81"/>
      <c r="I42" s="79"/>
      <c r="J42" s="80"/>
      <c r="K42" s="81"/>
      <c r="L42" s="81"/>
      <c r="M42" s="72">
        <v>300</v>
      </c>
      <c r="N42" s="81">
        <f t="shared" ref="N42" si="0">G42/2000</f>
        <v>0</v>
      </c>
      <c r="O42" s="81"/>
      <c r="P42" s="81">
        <f t="shared" ref="P42:P46" si="1">K42/M42</f>
        <v>0</v>
      </c>
      <c r="Q42" s="81"/>
      <c r="R42" s="42"/>
      <c r="S42" s="234">
        <f>SUM(N47+P47)</f>
        <v>0</v>
      </c>
      <c r="T42" s="235"/>
      <c r="U42" s="236"/>
      <c r="V42" s="8"/>
    </row>
    <row r="43" spans="1:28" x14ac:dyDescent="0.25">
      <c r="A43" s="20"/>
      <c r="B43" s="14"/>
      <c r="C43" s="76"/>
      <c r="D43" s="76"/>
      <c r="E43" s="76"/>
      <c r="F43" s="76"/>
      <c r="G43" s="77"/>
      <c r="H43" s="78"/>
      <c r="I43" s="79"/>
      <c r="J43" s="80"/>
      <c r="K43" s="81"/>
      <c r="L43" s="81"/>
      <c r="M43" s="72">
        <v>150</v>
      </c>
      <c r="N43" s="81">
        <f t="shared" ref="N43:N46" si="2">G43/7000</f>
        <v>0</v>
      </c>
      <c r="O43" s="81"/>
      <c r="P43" s="81">
        <f t="shared" si="1"/>
        <v>0</v>
      </c>
      <c r="Q43" s="81"/>
      <c r="R43" s="42"/>
      <c r="S43" s="234"/>
      <c r="T43" s="235"/>
      <c r="U43" s="236"/>
      <c r="V43" s="8"/>
      <c r="Y43" s="76"/>
      <c r="Z43" s="76"/>
      <c r="AB43" s="38"/>
    </row>
    <row r="44" spans="1:28" x14ac:dyDescent="0.25">
      <c r="A44" s="20"/>
      <c r="B44" s="14"/>
      <c r="C44" s="76"/>
      <c r="D44" s="76"/>
      <c r="E44" s="76"/>
      <c r="F44" s="76"/>
      <c r="G44" s="77"/>
      <c r="H44" s="78"/>
      <c r="I44" s="79"/>
      <c r="J44" s="80"/>
      <c r="K44" s="81"/>
      <c r="L44" s="81"/>
      <c r="M44" s="72">
        <v>200</v>
      </c>
      <c r="N44" s="81">
        <f t="shared" si="2"/>
        <v>0</v>
      </c>
      <c r="O44" s="81"/>
      <c r="P44" s="81">
        <f t="shared" si="1"/>
        <v>0</v>
      </c>
      <c r="Q44" s="81"/>
      <c r="R44" s="42"/>
      <c r="S44" s="67"/>
      <c r="T44" s="67"/>
      <c r="U44" s="67"/>
      <c r="V44" s="8"/>
      <c r="AB44" s="38"/>
    </row>
    <row r="45" spans="1:28" x14ac:dyDescent="0.25">
      <c r="A45" s="20"/>
      <c r="B45" s="14"/>
      <c r="C45" s="76"/>
      <c r="D45" s="76"/>
      <c r="E45" s="76"/>
      <c r="F45" s="76"/>
      <c r="G45" s="77"/>
      <c r="H45" s="78"/>
      <c r="I45" s="79"/>
      <c r="J45" s="80"/>
      <c r="K45" s="81"/>
      <c r="L45" s="81"/>
      <c r="M45" s="72">
        <v>150</v>
      </c>
      <c r="N45" s="81">
        <f t="shared" si="2"/>
        <v>0</v>
      </c>
      <c r="O45" s="81"/>
      <c r="P45" s="81">
        <f t="shared" si="1"/>
        <v>0</v>
      </c>
      <c r="Q45" s="81"/>
      <c r="R45" s="42"/>
      <c r="S45" s="67"/>
      <c r="T45" s="67"/>
      <c r="U45" s="67"/>
      <c r="V45" s="8"/>
      <c r="AB45" s="38"/>
    </row>
    <row r="46" spans="1:28" x14ac:dyDescent="0.25">
      <c r="A46" s="20"/>
      <c r="B46" s="14"/>
      <c r="C46" s="76"/>
      <c r="D46" s="76"/>
      <c r="E46" s="76"/>
      <c r="F46" s="76"/>
      <c r="G46" s="77"/>
      <c r="H46" s="78"/>
      <c r="I46" s="79"/>
      <c r="J46" s="80"/>
      <c r="K46" s="81"/>
      <c r="L46" s="81"/>
      <c r="M46" s="72">
        <v>200</v>
      </c>
      <c r="N46" s="81">
        <f t="shared" si="2"/>
        <v>0</v>
      </c>
      <c r="O46" s="81"/>
      <c r="P46" s="81">
        <f t="shared" si="1"/>
        <v>0</v>
      </c>
      <c r="Q46" s="81"/>
      <c r="R46" s="42"/>
      <c r="S46" s="67"/>
      <c r="T46" s="67"/>
      <c r="U46" s="67"/>
      <c r="V46" s="8"/>
      <c r="AB46" s="38"/>
    </row>
    <row r="47" spans="1:28" x14ac:dyDescent="0.25">
      <c r="A47" s="20"/>
      <c r="B47" s="43"/>
      <c r="C47" s="48"/>
      <c r="D47" s="48"/>
      <c r="E47" s="47"/>
      <c r="F47" s="47"/>
      <c r="G47" s="43"/>
      <c r="H47" s="43"/>
      <c r="I47" s="47"/>
      <c r="J47" s="47"/>
      <c r="K47" s="90" t="s">
        <v>46</v>
      </c>
      <c r="L47" s="91"/>
      <c r="M47" s="92"/>
      <c r="N47" s="95">
        <f>SUM(N42:O45)</f>
        <v>0</v>
      </c>
      <c r="O47" s="95"/>
      <c r="P47" s="95">
        <f>SUM(P42:Q46)</f>
        <v>0</v>
      </c>
      <c r="Q47" s="95"/>
      <c r="R47" s="45"/>
      <c r="S47" s="47"/>
      <c r="T47" s="47"/>
      <c r="U47" s="47"/>
      <c r="V47" s="8"/>
    </row>
    <row r="48" spans="1:28" x14ac:dyDescent="0.25">
      <c r="A48" s="20"/>
      <c r="B48" s="46" t="s">
        <v>45</v>
      </c>
      <c r="R48" s="67"/>
      <c r="S48" s="100"/>
      <c r="T48" s="100"/>
      <c r="U48" s="100"/>
      <c r="V48" s="8"/>
    </row>
    <row r="49" spans="1:26" x14ac:dyDescent="0.25">
      <c r="A49" s="20"/>
      <c r="R49" s="47"/>
      <c r="S49" s="100"/>
      <c r="T49" s="100"/>
      <c r="U49" s="100"/>
      <c r="V49" s="8"/>
    </row>
    <row r="50" spans="1:26" x14ac:dyDescent="0.25">
      <c r="A50" s="20"/>
      <c r="B50" s="90" t="s">
        <v>34</v>
      </c>
      <c r="C50" s="91"/>
      <c r="D50" s="91"/>
      <c r="E50" s="91"/>
      <c r="F50" s="92"/>
      <c r="G50" s="90" t="s">
        <v>40</v>
      </c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24"/>
      <c r="S50" s="43"/>
      <c r="T50" s="43"/>
      <c r="U50" s="43"/>
      <c r="V50" s="17"/>
      <c r="Z50" s="38"/>
    </row>
    <row r="51" spans="1:26" x14ac:dyDescent="0.25">
      <c r="A51" s="20"/>
      <c r="B51" s="18" t="s">
        <v>35</v>
      </c>
      <c r="C51" s="86" t="s">
        <v>44</v>
      </c>
      <c r="D51" s="87"/>
      <c r="E51" s="86" t="s">
        <v>43</v>
      </c>
      <c r="F51" s="87"/>
      <c r="G51" s="19" t="s">
        <v>42</v>
      </c>
      <c r="H51" s="19"/>
      <c r="I51" s="86" t="s">
        <v>41</v>
      </c>
      <c r="J51" s="87"/>
      <c r="K51" s="86" t="s">
        <v>40</v>
      </c>
      <c r="L51" s="87"/>
      <c r="M51" s="18" t="s">
        <v>39</v>
      </c>
      <c r="N51" s="41" t="s">
        <v>38</v>
      </c>
      <c r="O51" s="41"/>
      <c r="P51" s="41" t="s">
        <v>37</v>
      </c>
      <c r="Q51" s="41"/>
      <c r="R51" s="24"/>
      <c r="S51" s="43"/>
      <c r="T51" s="43"/>
      <c r="U51" s="43"/>
      <c r="V51" s="17"/>
    </row>
    <row r="52" spans="1:26" x14ac:dyDescent="0.25">
      <c r="A52" s="20"/>
      <c r="B52" s="14"/>
      <c r="C52" s="76"/>
      <c r="D52" s="76"/>
      <c r="E52" s="93"/>
      <c r="F52" s="94"/>
      <c r="G52" s="88"/>
      <c r="H52" s="89"/>
      <c r="I52" s="170" t="s">
        <v>57</v>
      </c>
      <c r="J52" s="94"/>
      <c r="K52" s="88">
        <v>0</v>
      </c>
      <c r="L52" s="89"/>
      <c r="M52" s="69">
        <v>1</v>
      </c>
      <c r="N52" s="77">
        <f>G52/5000</f>
        <v>0</v>
      </c>
      <c r="O52" s="78"/>
      <c r="P52" s="77">
        <f>K52/M52</f>
        <v>0</v>
      </c>
      <c r="Q52" s="78"/>
      <c r="R52" s="24"/>
      <c r="S52" s="43"/>
      <c r="T52" s="43"/>
      <c r="U52" s="43"/>
      <c r="V52" s="17"/>
    </row>
    <row r="53" spans="1:26" x14ac:dyDescent="0.25">
      <c r="A53" s="20"/>
      <c r="B53" s="14"/>
      <c r="C53" s="76"/>
      <c r="D53" s="76"/>
      <c r="E53" s="93"/>
      <c r="F53" s="94"/>
      <c r="G53" s="88"/>
      <c r="H53" s="89"/>
      <c r="I53" s="93"/>
      <c r="J53" s="94"/>
      <c r="K53" s="88"/>
      <c r="L53" s="89"/>
      <c r="M53" s="65"/>
      <c r="N53" s="88"/>
      <c r="O53" s="89"/>
      <c r="P53" s="88"/>
      <c r="Q53" s="89"/>
      <c r="R53" s="24"/>
      <c r="S53" s="43"/>
      <c r="T53" s="43"/>
      <c r="U53" s="43"/>
      <c r="V53" s="17"/>
    </row>
    <row r="54" spans="1:26" x14ac:dyDescent="0.25">
      <c r="A54" s="3"/>
      <c r="D54" s="43"/>
      <c r="E54" s="43"/>
      <c r="F54" s="43"/>
      <c r="G54" s="43"/>
      <c r="H54" s="52"/>
      <c r="I54" s="52"/>
      <c r="J54" s="52"/>
      <c r="K54" s="52"/>
      <c r="L54" s="52"/>
      <c r="M54" s="53"/>
      <c r="N54" s="52"/>
      <c r="O54" s="233"/>
      <c r="P54" s="233"/>
      <c r="Q54" s="233"/>
      <c r="R54" s="53"/>
      <c r="S54" s="233"/>
      <c r="T54" s="233"/>
      <c r="U54" s="233"/>
      <c r="V54" s="17"/>
    </row>
    <row r="55" spans="1:26" x14ac:dyDescent="0.25">
      <c r="A55" s="109" t="s">
        <v>83</v>
      </c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1"/>
    </row>
    <row r="56" spans="1:26" ht="15.75" thickBot="1" x14ac:dyDescent="0.3">
      <c r="A56" s="112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4"/>
    </row>
    <row r="57" spans="1:26" x14ac:dyDescent="0.25">
      <c r="A57" s="3"/>
      <c r="B57" s="43"/>
      <c r="C57" s="43"/>
      <c r="D57" s="43"/>
      <c r="E57" s="43"/>
      <c r="F57" s="43"/>
      <c r="G57" s="43"/>
      <c r="H57" s="52"/>
      <c r="I57" s="55"/>
      <c r="J57" s="52"/>
      <c r="K57" s="52"/>
      <c r="L57" s="52"/>
      <c r="M57" s="53"/>
      <c r="N57" s="52"/>
      <c r="O57" s="52"/>
      <c r="P57" s="52"/>
      <c r="Q57" s="52"/>
      <c r="R57" s="52"/>
      <c r="S57" s="52"/>
      <c r="T57" s="52"/>
      <c r="U57" s="52"/>
      <c r="V57" s="15"/>
    </row>
    <row r="58" spans="1:26" x14ac:dyDescent="0.25">
      <c r="A58" s="3"/>
      <c r="B58" s="46" t="s">
        <v>36</v>
      </c>
      <c r="C58" s="43"/>
      <c r="D58" s="43"/>
      <c r="E58" s="43"/>
      <c r="F58" s="43"/>
      <c r="G58" s="43"/>
      <c r="H58" s="52"/>
      <c r="I58" s="52"/>
      <c r="J58" s="52"/>
      <c r="K58" s="52"/>
      <c r="L58" s="52"/>
      <c r="M58" s="53"/>
      <c r="N58" s="52"/>
      <c r="O58" s="52"/>
      <c r="P58" s="52"/>
      <c r="Q58" s="52"/>
      <c r="R58" s="52"/>
      <c r="S58" s="52"/>
      <c r="T58" s="52"/>
      <c r="U58" s="52"/>
      <c r="V58" s="15"/>
    </row>
    <row r="59" spans="1:26" ht="10.9" customHeight="1" x14ac:dyDescent="0.25">
      <c r="A59" s="3"/>
      <c r="B59" s="43"/>
      <c r="C59" s="43"/>
      <c r="D59" s="43"/>
      <c r="E59" s="43"/>
      <c r="F59" s="43"/>
      <c r="G59" s="43"/>
      <c r="H59" s="52"/>
      <c r="I59" s="56"/>
      <c r="J59" s="57"/>
      <c r="K59" s="52"/>
      <c r="L59" s="56"/>
      <c r="M59" s="53"/>
      <c r="N59" s="52"/>
      <c r="O59" s="52"/>
      <c r="P59" s="52"/>
      <c r="Q59" s="52"/>
      <c r="R59" s="52"/>
      <c r="S59" s="52"/>
      <c r="T59" s="52"/>
      <c r="U59" s="52"/>
      <c r="V59" s="15"/>
    </row>
    <row r="60" spans="1:26" ht="15" customHeight="1" x14ac:dyDescent="0.25">
      <c r="A60" s="3"/>
      <c r="B60" s="16" t="s">
        <v>35</v>
      </c>
      <c r="C60" s="121" t="s">
        <v>34</v>
      </c>
      <c r="D60" s="121"/>
      <c r="E60" s="121"/>
      <c r="F60" s="16"/>
      <c r="G60" s="121" t="s">
        <v>33</v>
      </c>
      <c r="H60" s="121"/>
      <c r="I60" s="121"/>
      <c r="J60" s="102" t="s">
        <v>32</v>
      </c>
      <c r="K60" s="102"/>
      <c r="L60" s="102" t="s">
        <v>31</v>
      </c>
      <c r="M60" s="102"/>
      <c r="N60" s="52"/>
      <c r="O60" s="230" t="s">
        <v>79</v>
      </c>
      <c r="P60" s="230"/>
      <c r="Q60" s="230"/>
      <c r="R60" s="230"/>
      <c r="S60" s="52"/>
      <c r="T60" s="52"/>
      <c r="U60" s="52"/>
      <c r="V60" s="15"/>
    </row>
    <row r="61" spans="1:26" x14ac:dyDescent="0.25">
      <c r="A61" s="3"/>
      <c r="B61" s="14"/>
      <c r="C61" s="96"/>
      <c r="D61" s="96"/>
      <c r="E61" s="96"/>
      <c r="F61" s="14" t="s">
        <v>29</v>
      </c>
      <c r="G61" s="96"/>
      <c r="H61" s="96"/>
      <c r="I61" s="96"/>
      <c r="J61" s="96"/>
      <c r="K61" s="96"/>
      <c r="L61" s="169"/>
      <c r="M61" s="169"/>
      <c r="N61" s="43"/>
      <c r="O61" s="231">
        <f>SUM(J61:M66)/60</f>
        <v>0</v>
      </c>
      <c r="P61" s="231"/>
      <c r="Q61" s="231"/>
      <c r="R61" s="231"/>
      <c r="S61" s="43"/>
      <c r="T61" s="43"/>
      <c r="U61" s="43"/>
      <c r="V61" s="10"/>
    </row>
    <row r="62" spans="1:26" x14ac:dyDescent="0.25">
      <c r="A62" s="3"/>
      <c r="B62" s="13"/>
      <c r="C62" s="96"/>
      <c r="D62" s="96"/>
      <c r="E62" s="96"/>
      <c r="F62" s="14" t="s">
        <v>29</v>
      </c>
      <c r="G62" s="96"/>
      <c r="H62" s="96"/>
      <c r="I62" s="96"/>
      <c r="J62" s="96"/>
      <c r="K62" s="96"/>
      <c r="L62" s="169"/>
      <c r="M62" s="169"/>
      <c r="O62" s="43"/>
      <c r="P62" s="43"/>
      <c r="Q62" s="43"/>
      <c r="R62" s="47"/>
      <c r="S62" s="43"/>
      <c r="T62" s="43"/>
      <c r="U62" s="43"/>
      <c r="V62" s="8"/>
    </row>
    <row r="63" spans="1:26" x14ac:dyDescent="0.25">
      <c r="A63" s="3"/>
      <c r="B63" s="14"/>
      <c r="C63" s="96"/>
      <c r="D63" s="96"/>
      <c r="E63" s="96"/>
      <c r="F63" s="14" t="s">
        <v>29</v>
      </c>
      <c r="G63" s="96"/>
      <c r="H63" s="96"/>
      <c r="I63" s="96"/>
      <c r="J63" s="96"/>
      <c r="K63" s="96"/>
      <c r="L63" s="169"/>
      <c r="M63" s="169"/>
      <c r="N63" s="43"/>
      <c r="O63" s="100"/>
      <c r="P63" s="100"/>
      <c r="Q63" s="100"/>
      <c r="R63" s="47"/>
      <c r="S63" s="100"/>
      <c r="T63" s="100"/>
      <c r="U63" s="100"/>
      <c r="V63" s="8"/>
    </row>
    <row r="64" spans="1:26" x14ac:dyDescent="0.25">
      <c r="A64" s="3"/>
      <c r="B64" s="48"/>
      <c r="C64" s="100"/>
      <c r="D64" s="100"/>
      <c r="E64" s="100"/>
      <c r="F64" s="47"/>
      <c r="G64" s="100"/>
      <c r="H64" s="100"/>
      <c r="I64" s="100"/>
      <c r="J64" s="100"/>
      <c r="K64" s="100"/>
      <c r="L64" s="217"/>
      <c r="M64" s="217"/>
      <c r="N64" s="43"/>
      <c r="O64" s="232"/>
      <c r="P64" s="232"/>
      <c r="Q64" s="232"/>
      <c r="R64" s="47"/>
      <c r="S64" s="100"/>
      <c r="T64" s="100"/>
      <c r="U64" s="100"/>
      <c r="V64" s="8"/>
    </row>
    <row r="65" spans="1:22" x14ac:dyDescent="0.25">
      <c r="A65" s="3"/>
      <c r="B65" s="47"/>
      <c r="C65" s="100"/>
      <c r="D65" s="100"/>
      <c r="E65" s="100"/>
      <c r="F65" s="47"/>
      <c r="G65" s="100"/>
      <c r="H65" s="100"/>
      <c r="I65" s="100"/>
      <c r="J65" s="100"/>
      <c r="K65" s="100"/>
      <c r="L65" s="217"/>
      <c r="M65" s="217"/>
      <c r="N65" s="43"/>
      <c r="O65" s="43"/>
      <c r="P65" s="43"/>
      <c r="Q65" s="43"/>
      <c r="R65" s="47"/>
      <c r="S65" s="43"/>
      <c r="T65" s="43"/>
      <c r="U65" s="43"/>
      <c r="V65" s="8"/>
    </row>
    <row r="66" spans="1:22" x14ac:dyDescent="0.25">
      <c r="A66" s="3"/>
      <c r="B66" s="48"/>
      <c r="C66" s="100"/>
      <c r="D66" s="100"/>
      <c r="E66" s="100"/>
      <c r="F66" s="47"/>
      <c r="G66" s="100"/>
      <c r="H66" s="100"/>
      <c r="I66" s="100"/>
      <c r="J66" s="100"/>
      <c r="K66" s="100"/>
      <c r="L66" s="217"/>
      <c r="M66" s="217"/>
      <c r="N66" s="43"/>
      <c r="O66" s="43"/>
      <c r="P66" s="43"/>
      <c r="Q66" s="43"/>
      <c r="R66" s="47"/>
      <c r="S66" s="43"/>
      <c r="T66" s="43"/>
      <c r="U66" s="43"/>
      <c r="V66" s="8"/>
    </row>
    <row r="67" spans="1:22" x14ac:dyDescent="0.25">
      <c r="A67" s="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7"/>
      <c r="N67" s="43"/>
      <c r="O67" s="43"/>
      <c r="P67" s="43"/>
      <c r="Q67" s="43"/>
      <c r="R67" s="43"/>
      <c r="S67" s="43"/>
      <c r="T67" s="43"/>
      <c r="U67" s="43"/>
      <c r="V67" s="10"/>
    </row>
    <row r="68" spans="1:22" x14ac:dyDescent="0.25">
      <c r="A68" s="109" t="s">
        <v>84</v>
      </c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1"/>
    </row>
    <row r="69" spans="1:22" ht="15.75" thickBot="1" x14ac:dyDescent="0.3">
      <c r="A69" s="112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4"/>
    </row>
    <row r="70" spans="1:22" x14ac:dyDescent="0.25">
      <c r="A70" s="12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11"/>
    </row>
    <row r="71" spans="1:22" x14ac:dyDescent="0.25">
      <c r="A71" s="12"/>
      <c r="B71" s="46" t="s">
        <v>28</v>
      </c>
      <c r="C71" s="58"/>
      <c r="D71" s="58"/>
      <c r="E71" s="58"/>
      <c r="F71" s="58"/>
      <c r="G71" s="58"/>
      <c r="H71" s="46" t="s">
        <v>27</v>
      </c>
      <c r="I71" s="58"/>
      <c r="J71" s="58"/>
      <c r="K71" s="58"/>
      <c r="L71" s="58"/>
      <c r="M71" s="58"/>
      <c r="N71" s="58"/>
      <c r="O71" s="46" t="s">
        <v>26</v>
      </c>
      <c r="P71" s="58"/>
      <c r="Q71" s="58"/>
      <c r="R71" s="58"/>
      <c r="S71" s="58"/>
      <c r="T71" s="58"/>
      <c r="U71" s="58"/>
      <c r="V71" s="11"/>
    </row>
    <row r="72" spans="1:22" x14ac:dyDescent="0.25">
      <c r="A72" s="3"/>
      <c r="B72" s="43"/>
      <c r="C72" s="43"/>
      <c r="D72" s="43"/>
      <c r="E72" s="43"/>
      <c r="F72" s="43"/>
      <c r="G72" s="43"/>
      <c r="H72" s="43"/>
      <c r="I72" s="59"/>
      <c r="J72" s="43"/>
      <c r="K72" s="43"/>
      <c r="L72" s="43"/>
      <c r="M72" s="47"/>
      <c r="N72" s="43"/>
      <c r="O72" s="43"/>
      <c r="P72" s="43"/>
      <c r="Q72" s="43"/>
      <c r="R72" s="43"/>
      <c r="S72" s="43"/>
      <c r="V72" s="10"/>
    </row>
    <row r="73" spans="1:22" x14ac:dyDescent="0.25">
      <c r="A73" s="3"/>
      <c r="B73" s="194" t="s">
        <v>25</v>
      </c>
      <c r="C73" s="194"/>
      <c r="D73" s="9" t="s">
        <v>24</v>
      </c>
      <c r="E73" s="194" t="s">
        <v>23</v>
      </c>
      <c r="F73" s="194"/>
      <c r="G73" s="43"/>
      <c r="H73" s="194" t="s">
        <v>25</v>
      </c>
      <c r="I73" s="194"/>
      <c r="J73" s="194" t="s">
        <v>24</v>
      </c>
      <c r="K73" s="194"/>
      <c r="L73" s="194" t="s">
        <v>23</v>
      </c>
      <c r="M73" s="194"/>
      <c r="N73" s="43"/>
      <c r="O73" s="210" t="s">
        <v>22</v>
      </c>
      <c r="P73" s="210"/>
      <c r="Q73" s="218">
        <f>1300000000</f>
        <v>1300000000</v>
      </c>
      <c r="R73" s="219"/>
      <c r="S73" s="220"/>
      <c r="T73" s="194" t="s">
        <v>10</v>
      </c>
      <c r="U73" s="194"/>
      <c r="V73" s="8"/>
    </row>
    <row r="74" spans="1:22" x14ac:dyDescent="0.25">
      <c r="A74" s="3"/>
      <c r="B74" s="186" t="s">
        <v>21</v>
      </c>
      <c r="C74" s="186"/>
      <c r="D74" s="73">
        <v>0.85</v>
      </c>
      <c r="E74" s="209"/>
      <c r="F74" s="209"/>
      <c r="G74" s="52"/>
      <c r="H74" s="186" t="s">
        <v>20</v>
      </c>
      <c r="I74" s="186"/>
      <c r="J74" s="195">
        <v>1</v>
      </c>
      <c r="K74" s="195"/>
      <c r="L74" s="186" t="s">
        <v>19</v>
      </c>
      <c r="M74" s="186"/>
      <c r="N74" s="43"/>
      <c r="O74" s="196" t="s">
        <v>18</v>
      </c>
      <c r="P74" s="196"/>
      <c r="Q74" s="197">
        <f>260000/40/7/60*O61</f>
        <v>0</v>
      </c>
      <c r="R74" s="198"/>
      <c r="S74" s="199"/>
      <c r="T74" s="186" t="s">
        <v>10</v>
      </c>
      <c r="U74" s="186"/>
      <c r="V74" s="8"/>
    </row>
    <row r="75" spans="1:22" x14ac:dyDescent="0.25">
      <c r="A75" s="3"/>
      <c r="B75" s="186" t="s">
        <v>17</v>
      </c>
      <c r="C75" s="186"/>
      <c r="D75" s="73">
        <v>11</v>
      </c>
      <c r="E75" s="186" t="s">
        <v>16</v>
      </c>
      <c r="F75" s="186"/>
      <c r="G75" s="52"/>
      <c r="H75" s="211" t="s">
        <v>15</v>
      </c>
      <c r="I75" s="212"/>
      <c r="J75" s="187">
        <v>4642031</v>
      </c>
      <c r="K75" s="187"/>
      <c r="L75" s="186" t="s">
        <v>80</v>
      </c>
      <c r="M75" s="186"/>
      <c r="N75" s="43"/>
      <c r="O75" s="196" t="s">
        <v>14</v>
      </c>
      <c r="P75" s="196"/>
      <c r="Q75" s="200" t="s">
        <v>57</v>
      </c>
      <c r="R75" s="201"/>
      <c r="S75" s="202"/>
      <c r="T75" s="186" t="s">
        <v>10</v>
      </c>
      <c r="U75" s="186"/>
      <c r="V75" s="8"/>
    </row>
    <row r="76" spans="1:22" x14ac:dyDescent="0.25">
      <c r="A76" s="3"/>
      <c r="B76" s="186" t="s">
        <v>13</v>
      </c>
      <c r="C76" s="186"/>
      <c r="D76" s="74">
        <v>1</v>
      </c>
      <c r="E76" s="209"/>
      <c r="F76" s="209"/>
      <c r="G76" s="52"/>
      <c r="H76" s="213"/>
      <c r="I76" s="214"/>
      <c r="J76" s="203">
        <f>J75/21*J74</f>
        <v>221049.09523809524</v>
      </c>
      <c r="K76" s="187"/>
      <c r="L76" s="186" t="s">
        <v>12</v>
      </c>
      <c r="M76" s="186"/>
      <c r="N76" s="43"/>
      <c r="O76" s="196" t="s">
        <v>11</v>
      </c>
      <c r="P76" s="196"/>
      <c r="Q76" s="197">
        <f>5.5*1.25*1500*D76/60*0.1*O61</f>
        <v>0</v>
      </c>
      <c r="R76" s="198"/>
      <c r="S76" s="199"/>
      <c r="T76" s="186" t="s">
        <v>10</v>
      </c>
      <c r="U76" s="186"/>
      <c r="V76" s="8"/>
    </row>
    <row r="77" spans="1:22" x14ac:dyDescent="0.25">
      <c r="A77" s="3"/>
      <c r="B77" s="186" t="s">
        <v>9</v>
      </c>
      <c r="C77" s="186"/>
      <c r="D77" s="75">
        <f>D75*1*1500*D76/60*1.5</f>
        <v>412.5</v>
      </c>
      <c r="E77" s="186" t="s">
        <v>8</v>
      </c>
      <c r="F77" s="186"/>
      <c r="G77" s="52"/>
      <c r="H77" s="215"/>
      <c r="I77" s="216"/>
      <c r="J77" s="187">
        <f>J76/7</f>
        <v>31578.442176870747</v>
      </c>
      <c r="K77" s="187"/>
      <c r="L77" s="186" t="s">
        <v>7</v>
      </c>
      <c r="M77" s="186"/>
      <c r="N77" s="43"/>
      <c r="O77" s="100"/>
      <c r="P77" s="100"/>
      <c r="Q77" s="100"/>
      <c r="R77" s="47"/>
      <c r="S77" s="100"/>
      <c r="T77" s="100"/>
      <c r="U77" s="100"/>
      <c r="V77" s="8"/>
    </row>
    <row r="78" spans="1:22" x14ac:dyDescent="0.25">
      <c r="A78" s="3"/>
      <c r="B78" s="52"/>
      <c r="C78" s="52"/>
      <c r="D78" s="52"/>
      <c r="E78" s="52"/>
      <c r="F78" s="52"/>
      <c r="G78" s="52"/>
      <c r="H78" s="186" t="s">
        <v>6</v>
      </c>
      <c r="I78" s="186"/>
      <c r="J78" s="187">
        <f>J77/60</f>
        <v>526.30736961451248</v>
      </c>
      <c r="K78" s="187"/>
      <c r="L78" s="186" t="s">
        <v>5</v>
      </c>
      <c r="M78" s="186"/>
      <c r="O78" s="100"/>
      <c r="P78" s="100"/>
      <c r="Q78" s="100"/>
      <c r="R78" s="47"/>
      <c r="S78" s="100"/>
      <c r="T78" s="100"/>
      <c r="U78" s="100"/>
      <c r="V78" s="8"/>
    </row>
    <row r="79" spans="1:22" x14ac:dyDescent="0.25">
      <c r="A79" s="3"/>
      <c r="G79" s="43"/>
      <c r="H79" s="43"/>
      <c r="I79" s="43"/>
      <c r="J79" s="43"/>
      <c r="K79" s="43"/>
      <c r="L79" s="43"/>
      <c r="M79" s="47"/>
      <c r="N79" s="43"/>
      <c r="O79" s="100"/>
      <c r="P79" s="100"/>
      <c r="Q79" s="100"/>
      <c r="R79" s="47"/>
      <c r="S79" s="100"/>
      <c r="T79" s="100"/>
      <c r="U79" s="100"/>
      <c r="V79" s="8"/>
    </row>
    <row r="80" spans="1:22" x14ac:dyDescent="0.25">
      <c r="A80" s="3"/>
      <c r="B80" s="102" t="s">
        <v>4</v>
      </c>
      <c r="C80" s="102"/>
      <c r="D80" s="102"/>
      <c r="E80" s="102"/>
      <c r="F80" s="102"/>
      <c r="G80" s="43"/>
      <c r="H80" s="97" t="s">
        <v>3</v>
      </c>
      <c r="I80" s="98"/>
      <c r="J80" s="98"/>
      <c r="K80" s="98"/>
      <c r="L80" s="98"/>
      <c r="M80" s="99"/>
      <c r="O80" s="97" t="s">
        <v>2</v>
      </c>
      <c r="P80" s="98"/>
      <c r="Q80" s="98"/>
      <c r="R80" s="98"/>
      <c r="S80" s="98"/>
      <c r="T80" s="98"/>
      <c r="U80" s="99"/>
      <c r="V80" s="4"/>
    </row>
    <row r="81" spans="1:23" x14ac:dyDescent="0.25">
      <c r="A81" s="3"/>
      <c r="B81" s="174">
        <f>SUM(D77*O61)+Q76</f>
        <v>0</v>
      </c>
      <c r="C81" s="175"/>
      <c r="D81" s="175"/>
      <c r="E81" s="175"/>
      <c r="F81" s="176"/>
      <c r="G81" s="43"/>
      <c r="H81" s="174">
        <f>SUM(J78*O61)</f>
        <v>0</v>
      </c>
      <c r="I81" s="175"/>
      <c r="J81" s="175"/>
      <c r="K81" s="175"/>
      <c r="L81" s="175"/>
      <c r="M81" s="176"/>
      <c r="N81" s="43"/>
      <c r="O81" s="180">
        <f>SUM(Q74:S76)</f>
        <v>0</v>
      </c>
      <c r="P81" s="181"/>
      <c r="Q81" s="181"/>
      <c r="R81" s="181"/>
      <c r="S81" s="181"/>
      <c r="T81" s="181"/>
      <c r="U81" s="182"/>
      <c r="V81" s="8"/>
    </row>
    <row r="82" spans="1:23" x14ac:dyDescent="0.25">
      <c r="A82" s="3"/>
      <c r="B82" s="177"/>
      <c r="C82" s="178"/>
      <c r="D82" s="178"/>
      <c r="E82" s="178"/>
      <c r="F82" s="179"/>
      <c r="G82" s="43"/>
      <c r="H82" s="177"/>
      <c r="I82" s="178"/>
      <c r="J82" s="178"/>
      <c r="K82" s="178"/>
      <c r="L82" s="178"/>
      <c r="M82" s="179"/>
      <c r="N82" s="43"/>
      <c r="O82" s="183"/>
      <c r="P82" s="184"/>
      <c r="Q82" s="184"/>
      <c r="R82" s="184"/>
      <c r="S82" s="184"/>
      <c r="T82" s="184"/>
      <c r="U82" s="185"/>
      <c r="V82" s="8"/>
    </row>
    <row r="83" spans="1:23" ht="15.75" thickBot="1" x14ac:dyDescent="0.3">
      <c r="A83" s="7"/>
      <c r="B83" s="5"/>
      <c r="C83" s="5"/>
      <c r="D83" s="5"/>
      <c r="E83" s="5"/>
      <c r="F83" s="5"/>
      <c r="G83" s="5"/>
      <c r="H83" s="5"/>
      <c r="I83" s="5"/>
      <c r="J83" s="6"/>
      <c r="K83" s="6"/>
      <c r="L83" s="6"/>
      <c r="M83" s="68"/>
      <c r="N83" s="6"/>
      <c r="O83" s="208"/>
      <c r="P83" s="208"/>
      <c r="Q83" s="208"/>
      <c r="R83" s="208"/>
      <c r="S83" s="5"/>
      <c r="T83" s="5"/>
      <c r="U83" s="5"/>
      <c r="V83" s="60"/>
      <c r="W83" s="20"/>
    </row>
    <row r="84" spans="1:23" ht="15.75" thickBot="1" x14ac:dyDescent="0.3">
      <c r="A84" s="70" t="s">
        <v>97</v>
      </c>
      <c r="B84" s="22"/>
      <c r="C84" s="22"/>
      <c r="D84" s="22"/>
      <c r="E84" s="22"/>
      <c r="F84" s="22"/>
      <c r="G84" s="22"/>
      <c r="H84" s="22"/>
      <c r="I84" s="22"/>
      <c r="J84" s="22"/>
      <c r="K84" s="61"/>
      <c r="L84" s="61"/>
      <c r="M84" s="64"/>
      <c r="N84" s="61"/>
      <c r="O84" s="61"/>
      <c r="P84" s="61"/>
      <c r="Q84" s="61"/>
      <c r="R84" s="61"/>
      <c r="S84" s="61"/>
      <c r="T84" s="61"/>
      <c r="U84" s="61"/>
      <c r="V84" s="62"/>
      <c r="W84" s="20"/>
    </row>
    <row r="85" spans="1:23" ht="15.75" thickBot="1" x14ac:dyDescent="0.3">
      <c r="A85" s="82"/>
      <c r="B85" s="83"/>
      <c r="C85" s="83"/>
      <c r="D85" s="83"/>
      <c r="E85" s="83"/>
      <c r="F85" s="83"/>
      <c r="G85" s="83"/>
      <c r="H85" s="43"/>
      <c r="J85" s="204" t="s">
        <v>86</v>
      </c>
      <c r="K85" s="205"/>
      <c r="L85" s="205"/>
      <c r="M85" s="205"/>
      <c r="N85" s="205"/>
      <c r="O85" s="206"/>
      <c r="P85" s="193" t="s">
        <v>1</v>
      </c>
      <c r="Q85" s="193"/>
      <c r="R85" s="193"/>
      <c r="S85" s="193" t="s">
        <v>0</v>
      </c>
      <c r="T85" s="193"/>
      <c r="U85" s="193"/>
      <c r="V85" s="4"/>
    </row>
    <row r="86" spans="1:23" ht="15.75" thickBot="1" x14ac:dyDescent="0.3">
      <c r="A86" s="82"/>
      <c r="B86" s="83"/>
      <c r="C86" s="83"/>
      <c r="D86" s="83"/>
      <c r="E86" s="83"/>
      <c r="F86" s="83"/>
      <c r="G86" s="83"/>
      <c r="H86" s="43"/>
      <c r="J86" s="193"/>
      <c r="K86" s="193"/>
      <c r="L86" s="193"/>
      <c r="M86" s="193"/>
      <c r="N86" s="193"/>
      <c r="O86" s="193"/>
      <c r="P86" s="122"/>
      <c r="Q86" s="123"/>
      <c r="R86" s="188"/>
      <c r="S86" s="193"/>
      <c r="T86" s="193"/>
      <c r="U86" s="193"/>
      <c r="V86" s="4"/>
    </row>
    <row r="87" spans="1:23" ht="15.75" thickBot="1" x14ac:dyDescent="0.3">
      <c r="A87" s="82"/>
      <c r="B87" s="83"/>
      <c r="C87" s="83"/>
      <c r="D87" s="83"/>
      <c r="E87" s="83"/>
      <c r="F87" s="83"/>
      <c r="G87" s="83"/>
      <c r="H87" s="43"/>
      <c r="J87" s="193"/>
      <c r="K87" s="193"/>
      <c r="L87" s="193"/>
      <c r="M87" s="193"/>
      <c r="N87" s="193"/>
      <c r="O87" s="193"/>
      <c r="P87" s="125"/>
      <c r="Q87" s="126"/>
      <c r="R87" s="189"/>
      <c r="S87" s="193"/>
      <c r="T87" s="193"/>
      <c r="U87" s="193"/>
      <c r="V87" s="4"/>
    </row>
    <row r="88" spans="1:23" ht="15.75" thickBot="1" x14ac:dyDescent="0.3">
      <c r="A88" s="82"/>
      <c r="B88" s="83"/>
      <c r="C88" s="83"/>
      <c r="D88" s="83"/>
      <c r="E88" s="83"/>
      <c r="F88" s="83"/>
      <c r="G88" s="83"/>
      <c r="H88" s="43"/>
      <c r="J88" s="193"/>
      <c r="K88" s="193"/>
      <c r="L88" s="193"/>
      <c r="M88" s="193"/>
      <c r="N88" s="193"/>
      <c r="O88" s="193"/>
      <c r="P88" s="125"/>
      <c r="Q88" s="126"/>
      <c r="R88" s="189"/>
      <c r="S88" s="193"/>
      <c r="T88" s="193"/>
      <c r="U88" s="193"/>
      <c r="V88" s="4"/>
    </row>
    <row r="89" spans="1:23" ht="15.75" thickBot="1" x14ac:dyDescent="0.3">
      <c r="A89" s="82"/>
      <c r="B89" s="83"/>
      <c r="C89" s="83"/>
      <c r="D89" s="83"/>
      <c r="E89" s="83"/>
      <c r="F89" s="83"/>
      <c r="G89" s="83"/>
      <c r="H89" s="43"/>
      <c r="J89" s="193"/>
      <c r="K89" s="193"/>
      <c r="L89" s="193"/>
      <c r="M89" s="193"/>
      <c r="N89" s="193"/>
      <c r="O89" s="193"/>
      <c r="P89" s="190"/>
      <c r="Q89" s="191"/>
      <c r="R89" s="192"/>
      <c r="S89" s="193"/>
      <c r="T89" s="193"/>
      <c r="U89" s="193"/>
      <c r="V89" s="4"/>
    </row>
    <row r="90" spans="1:23" ht="15.75" thickBot="1" x14ac:dyDescent="0.3">
      <c r="A90" s="82"/>
      <c r="B90" s="83"/>
      <c r="C90" s="83"/>
      <c r="D90" s="83"/>
      <c r="E90" s="83"/>
      <c r="F90" s="83"/>
      <c r="G90" s="83"/>
      <c r="H90" s="43"/>
      <c r="J90" s="171" t="s">
        <v>90</v>
      </c>
      <c r="K90" s="172"/>
      <c r="L90" s="173"/>
      <c r="M90" s="171" t="s">
        <v>91</v>
      </c>
      <c r="N90" s="172"/>
      <c r="O90" s="173"/>
      <c r="P90" s="171" t="s">
        <v>81</v>
      </c>
      <c r="Q90" s="172"/>
      <c r="R90" s="173"/>
      <c r="S90" s="207" t="s">
        <v>87</v>
      </c>
      <c r="T90" s="207"/>
      <c r="U90" s="207"/>
      <c r="V90" s="4"/>
    </row>
    <row r="91" spans="1:23" ht="15.75" thickBot="1" x14ac:dyDescent="0.3">
      <c r="A91" s="84"/>
      <c r="B91" s="85"/>
      <c r="C91" s="85"/>
      <c r="D91" s="85"/>
      <c r="E91" s="85"/>
      <c r="F91" s="85"/>
      <c r="G91" s="85"/>
      <c r="H91" s="2"/>
      <c r="I91" s="2"/>
      <c r="J91" s="171" t="s">
        <v>93</v>
      </c>
      <c r="K91" s="172"/>
      <c r="L91" s="173"/>
      <c r="M91" s="171" t="s">
        <v>92</v>
      </c>
      <c r="N91" s="172"/>
      <c r="O91" s="173"/>
      <c r="P91" s="171" t="s">
        <v>89</v>
      </c>
      <c r="Q91" s="172"/>
      <c r="R91" s="173"/>
      <c r="S91" s="207" t="s">
        <v>88</v>
      </c>
      <c r="T91" s="207"/>
      <c r="U91" s="207"/>
      <c r="V91" s="39"/>
    </row>
  </sheetData>
  <mergeCells count="254">
    <mergeCell ref="O26:Q26"/>
    <mergeCell ref="K27:M27"/>
    <mergeCell ref="O27:Q27"/>
    <mergeCell ref="S27:U27"/>
    <mergeCell ref="L64:M64"/>
    <mergeCell ref="O64:Q64"/>
    <mergeCell ref="S64:U64"/>
    <mergeCell ref="J64:K64"/>
    <mergeCell ref="O54:Q54"/>
    <mergeCell ref="S54:U54"/>
    <mergeCell ref="S42:U43"/>
    <mergeCell ref="K47:M47"/>
    <mergeCell ref="P47:Q47"/>
    <mergeCell ref="S49:U49"/>
    <mergeCell ref="K28:M28"/>
    <mergeCell ref="O28:Q28"/>
    <mergeCell ref="S28:U28"/>
    <mergeCell ref="N46:O46"/>
    <mergeCell ref="P46:Q46"/>
    <mergeCell ref="K31:M31"/>
    <mergeCell ref="O31:Q31"/>
    <mergeCell ref="N42:O42"/>
    <mergeCell ref="N43:O43"/>
    <mergeCell ref="A55:V56"/>
    <mergeCell ref="L66:M66"/>
    <mergeCell ref="C43:D43"/>
    <mergeCell ref="P42:Q42"/>
    <mergeCell ref="K43:L43"/>
    <mergeCell ref="B40:F40"/>
    <mergeCell ref="G40:Q40"/>
    <mergeCell ref="E42:F42"/>
    <mergeCell ref="P41:Q41"/>
    <mergeCell ref="N41:O41"/>
    <mergeCell ref="E43:F43"/>
    <mergeCell ref="C64:E64"/>
    <mergeCell ref="G64:I64"/>
    <mergeCell ref="C60:E60"/>
    <mergeCell ref="G60:I60"/>
    <mergeCell ref="J60:K60"/>
    <mergeCell ref="L60:M60"/>
    <mergeCell ref="C61:E61"/>
    <mergeCell ref="G61:I61"/>
    <mergeCell ref="J61:K61"/>
    <mergeCell ref="L61:M61"/>
    <mergeCell ref="O60:R60"/>
    <mergeCell ref="O61:R61"/>
    <mergeCell ref="C62:E62"/>
    <mergeCell ref="G62:I62"/>
    <mergeCell ref="S91:U91"/>
    <mergeCell ref="Y43:Z43"/>
    <mergeCell ref="B75:C75"/>
    <mergeCell ref="E75:F75"/>
    <mergeCell ref="T73:U73"/>
    <mergeCell ref="T74:U74"/>
    <mergeCell ref="E74:F74"/>
    <mergeCell ref="H74:I74"/>
    <mergeCell ref="O74:P74"/>
    <mergeCell ref="O73:P73"/>
    <mergeCell ref="H75:I77"/>
    <mergeCell ref="J75:K75"/>
    <mergeCell ref="L75:M75"/>
    <mergeCell ref="T76:U76"/>
    <mergeCell ref="B77:C77"/>
    <mergeCell ref="B76:C76"/>
    <mergeCell ref="E76:F76"/>
    <mergeCell ref="J65:K65"/>
    <mergeCell ref="L65:M65"/>
    <mergeCell ref="A68:V69"/>
    <mergeCell ref="Q73:S73"/>
    <mergeCell ref="C66:E66"/>
    <mergeCell ref="G66:I66"/>
    <mergeCell ref="J66:K66"/>
    <mergeCell ref="P91:R91"/>
    <mergeCell ref="B81:F82"/>
    <mergeCell ref="L76:M76"/>
    <mergeCell ref="O76:P76"/>
    <mergeCell ref="Q76:S76"/>
    <mergeCell ref="Q74:S74"/>
    <mergeCell ref="E77:F77"/>
    <mergeCell ref="J77:K77"/>
    <mergeCell ref="O77:Q77"/>
    <mergeCell ref="S77:U77"/>
    <mergeCell ref="O75:P75"/>
    <mergeCell ref="Q75:S75"/>
    <mergeCell ref="J76:K76"/>
    <mergeCell ref="T75:U75"/>
    <mergeCell ref="B74:C74"/>
    <mergeCell ref="L77:M77"/>
    <mergeCell ref="M86:O89"/>
    <mergeCell ref="M91:O91"/>
    <mergeCell ref="J85:O85"/>
    <mergeCell ref="M90:O90"/>
    <mergeCell ref="P90:R90"/>
    <mergeCell ref="S90:U90"/>
    <mergeCell ref="O83:R83"/>
    <mergeCell ref="H80:M80"/>
    <mergeCell ref="L73:M73"/>
    <mergeCell ref="J74:K74"/>
    <mergeCell ref="L74:M74"/>
    <mergeCell ref="B73:C73"/>
    <mergeCell ref="E73:F73"/>
    <mergeCell ref="H73:I73"/>
    <mergeCell ref="J73:K73"/>
    <mergeCell ref="B80:F80"/>
    <mergeCell ref="J90:L90"/>
    <mergeCell ref="J91:L91"/>
    <mergeCell ref="O80:U80"/>
    <mergeCell ref="H81:M82"/>
    <mergeCell ref="O81:U82"/>
    <mergeCell ref="C65:E65"/>
    <mergeCell ref="G65:I65"/>
    <mergeCell ref="C63:E63"/>
    <mergeCell ref="G63:I63"/>
    <mergeCell ref="J63:K63"/>
    <mergeCell ref="L63:M63"/>
    <mergeCell ref="O63:Q63"/>
    <mergeCell ref="H78:I78"/>
    <mergeCell ref="J78:K78"/>
    <mergeCell ref="L78:M78"/>
    <mergeCell ref="O78:Q78"/>
    <mergeCell ref="S78:U78"/>
    <mergeCell ref="O79:Q79"/>
    <mergeCell ref="S79:U79"/>
    <mergeCell ref="P86:R89"/>
    <mergeCell ref="S86:U89"/>
    <mergeCell ref="J86:L89"/>
    <mergeCell ref="P85:R85"/>
    <mergeCell ref="S85:U85"/>
    <mergeCell ref="S63:U63"/>
    <mergeCell ref="J62:K62"/>
    <mergeCell ref="L62:M62"/>
    <mergeCell ref="G50:Q50"/>
    <mergeCell ref="G53:H53"/>
    <mergeCell ref="N53:O53"/>
    <mergeCell ref="P52:Q52"/>
    <mergeCell ref="P53:Q53"/>
    <mergeCell ref="I51:J51"/>
    <mergeCell ref="I52:J52"/>
    <mergeCell ref="I53:J53"/>
    <mergeCell ref="K53:L53"/>
    <mergeCell ref="R21:S21"/>
    <mergeCell ref="T21:U21"/>
    <mergeCell ref="T19:U19"/>
    <mergeCell ref="B24:G25"/>
    <mergeCell ref="K23:M23"/>
    <mergeCell ref="O23:Q23"/>
    <mergeCell ref="R23:S23"/>
    <mergeCell ref="T23:U23"/>
    <mergeCell ref="O24:P24"/>
    <mergeCell ref="K21:M21"/>
    <mergeCell ref="O21:Q21"/>
    <mergeCell ref="J19:S19"/>
    <mergeCell ref="B22:G23"/>
    <mergeCell ref="O25:P25"/>
    <mergeCell ref="R18:S18"/>
    <mergeCell ref="T18:U18"/>
    <mergeCell ref="E19:H19"/>
    <mergeCell ref="E20:G20"/>
    <mergeCell ref="K20:M20"/>
    <mergeCell ref="O20:Q20"/>
    <mergeCell ref="R20:S20"/>
    <mergeCell ref="T20:U20"/>
    <mergeCell ref="E18:H18"/>
    <mergeCell ref="K18:M18"/>
    <mergeCell ref="O18:Q18"/>
    <mergeCell ref="A5:C7"/>
    <mergeCell ref="D5:P7"/>
    <mergeCell ref="T5:V5"/>
    <mergeCell ref="T6:V6"/>
    <mergeCell ref="T7:V7"/>
    <mergeCell ref="A8:C9"/>
    <mergeCell ref="D8:P9"/>
    <mergeCell ref="T8:V8"/>
    <mergeCell ref="T9:V9"/>
    <mergeCell ref="R16:S16"/>
    <mergeCell ref="T16:U16"/>
    <mergeCell ref="E17:G17"/>
    <mergeCell ref="K17:M17"/>
    <mergeCell ref="A11:V11"/>
    <mergeCell ref="E13:H13"/>
    <mergeCell ref="O13:T13"/>
    <mergeCell ref="E14:H14"/>
    <mergeCell ref="O14:Q14"/>
    <mergeCell ref="A15:B15"/>
    <mergeCell ref="E15:H15"/>
    <mergeCell ref="K15:M15"/>
    <mergeCell ref="O15:Q15"/>
    <mergeCell ref="R15:S15"/>
    <mergeCell ref="T15:U15"/>
    <mergeCell ref="O17:Q17"/>
    <mergeCell ref="R17:S17"/>
    <mergeCell ref="T17:U17"/>
    <mergeCell ref="E16:H16"/>
    <mergeCell ref="K16:M16"/>
    <mergeCell ref="O16:Q16"/>
    <mergeCell ref="K29:M29"/>
    <mergeCell ref="O29:Q29"/>
    <mergeCell ref="K30:M30"/>
    <mergeCell ref="O30:Q30"/>
    <mergeCell ref="S30:U30"/>
    <mergeCell ref="S31:U31"/>
    <mergeCell ref="A34:V34"/>
    <mergeCell ref="A35:V36"/>
    <mergeCell ref="O37:Q37"/>
    <mergeCell ref="S37:U37"/>
    <mergeCell ref="O32:Q32"/>
    <mergeCell ref="N47:O47"/>
    <mergeCell ref="J32:N32"/>
    <mergeCell ref="P43:Q43"/>
    <mergeCell ref="N52:O52"/>
    <mergeCell ref="S40:U40"/>
    <mergeCell ref="S41:U41"/>
    <mergeCell ref="K42:L42"/>
    <mergeCell ref="C42:D42"/>
    <mergeCell ref="I41:J41"/>
    <mergeCell ref="C41:D41"/>
    <mergeCell ref="E41:F41"/>
    <mergeCell ref="S48:U48"/>
    <mergeCell ref="N44:O44"/>
    <mergeCell ref="P44:Q44"/>
    <mergeCell ref="K41:L41"/>
    <mergeCell ref="G41:H41"/>
    <mergeCell ref="N45:O45"/>
    <mergeCell ref="P45:Q45"/>
    <mergeCell ref="G42:H42"/>
    <mergeCell ref="G43:H43"/>
    <mergeCell ref="I42:J42"/>
    <mergeCell ref="I43:J43"/>
    <mergeCell ref="C45:D45"/>
    <mergeCell ref="E45:F45"/>
    <mergeCell ref="C44:D44"/>
    <mergeCell ref="E44:F44"/>
    <mergeCell ref="G44:H44"/>
    <mergeCell ref="I44:J44"/>
    <mergeCell ref="K44:L44"/>
    <mergeCell ref="A85:G91"/>
    <mergeCell ref="E46:F46"/>
    <mergeCell ref="G46:H46"/>
    <mergeCell ref="I46:J46"/>
    <mergeCell ref="K46:L46"/>
    <mergeCell ref="K51:L51"/>
    <mergeCell ref="K52:L52"/>
    <mergeCell ref="G45:H45"/>
    <mergeCell ref="I45:J45"/>
    <mergeCell ref="K45:L45"/>
    <mergeCell ref="C46:D46"/>
    <mergeCell ref="C52:D52"/>
    <mergeCell ref="B50:F50"/>
    <mergeCell ref="C53:D53"/>
    <mergeCell ref="E52:F52"/>
    <mergeCell ref="C51:D51"/>
    <mergeCell ref="E51:F51"/>
    <mergeCell ref="E53:F53"/>
    <mergeCell ref="G52:H52"/>
  </mergeCells>
  <phoneticPr fontId="1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61" fitToWidth="0" orientation="portrait" horizontalDpi="4294967293" r:id="rId1"/>
  <colBreaks count="1" manualBreakCount="1">
    <brk id="2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FSR MACH</vt:lpstr>
      <vt:lpstr>'FSR MACH'!Print_Area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C7</dc:creator>
  <cp:lastModifiedBy>E7</cp:lastModifiedBy>
  <cp:lastPrinted>2024-08-22T03:36:33Z</cp:lastPrinted>
  <dcterms:created xsi:type="dcterms:W3CDTF">2023-02-23T08:44:22Z</dcterms:created>
  <dcterms:modified xsi:type="dcterms:W3CDTF">2024-08-22T03:46:21Z</dcterms:modified>
</cp:coreProperties>
</file>