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Ультра-микрон\"/>
    </mc:Choice>
  </mc:AlternateContent>
  <bookViews>
    <workbookView xWindow="0" yWindow="0" windowWidth="14380" windowHeight="55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31" i="1" s="1"/>
  <c r="C14" i="1"/>
  <c r="B13" i="1"/>
  <c r="B14" i="1" l="1"/>
  <c r="D26" i="1"/>
  <c r="D23" i="1" l="1"/>
  <c r="D25" i="1" s="1"/>
  <c r="E25" i="1" s="1"/>
  <c r="B15" i="1"/>
  <c r="B12" i="1"/>
</calcChain>
</file>

<file path=xl/sharedStrings.xml><?xml version="1.0" encoding="utf-8"?>
<sst xmlns="http://schemas.openxmlformats.org/spreadsheetml/2006/main" count="33" uniqueCount="30">
  <si>
    <t>Деталь</t>
  </si>
  <si>
    <t>Номинал</t>
  </si>
  <si>
    <t>С24</t>
  </si>
  <si>
    <t>еденица</t>
  </si>
  <si>
    <t>пФ</t>
  </si>
  <si>
    <t>C3</t>
  </si>
  <si>
    <t>R6</t>
  </si>
  <si>
    <t>R7</t>
  </si>
  <si>
    <t>R3</t>
  </si>
  <si>
    <t>Коэфицент</t>
  </si>
  <si>
    <t>Значение</t>
  </si>
  <si>
    <t>D4</t>
  </si>
  <si>
    <t>мВ</t>
  </si>
  <si>
    <t>К1</t>
  </si>
  <si>
    <t>К2</t>
  </si>
  <si>
    <t>К3</t>
  </si>
  <si>
    <t>К4</t>
  </si>
  <si>
    <t>ADCData.DAC_voltage_raw</t>
  </si>
  <si>
    <t>Settings.Geiger_voltage</t>
  </si>
  <si>
    <t>ADCData.Calibration_bit_voltage</t>
  </si>
  <si>
    <t>DAC_SetChannel2Data</t>
  </si>
  <si>
    <t>Ком</t>
  </si>
  <si>
    <t>первая итерация</t>
  </si>
  <si>
    <t>Питание МК</t>
  </si>
  <si>
    <t>1/3Vrefint</t>
  </si>
  <si>
    <t>Vout</t>
  </si>
  <si>
    <t>Миливольт падения на диоде</t>
  </si>
  <si>
    <t>К-резистивного делителя</t>
  </si>
  <si>
    <t>К-емкостного делителя</t>
  </si>
  <si>
    <t>К-Трансформации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</si>
</sst>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В"/>
    <numFmt numFmtId="165" formatCode="#,##0.000\В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5" sqref="B5"/>
    </sheetView>
  </sheetViews>
  <sheetFormatPr defaultRowHeight="14.5" x14ac:dyDescent="0.35"/>
  <cols>
    <col min="1" max="1" width="10.7265625" customWidth="1"/>
  </cols>
  <sheetData>
    <row r="1" spans="1:4" x14ac:dyDescent="0.35">
      <c r="A1" t="s">
        <v>0</v>
      </c>
      <c r="B1" t="s">
        <v>1</v>
      </c>
      <c r="C1" t="s">
        <v>3</v>
      </c>
    </row>
    <row r="2" spans="1:4" x14ac:dyDescent="0.35">
      <c r="A2" t="s">
        <v>2</v>
      </c>
      <c r="B2">
        <v>10000</v>
      </c>
      <c r="C2" t="s">
        <v>4</v>
      </c>
    </row>
    <row r="3" spans="1:4" x14ac:dyDescent="0.35">
      <c r="A3" t="s">
        <v>5</v>
      </c>
      <c r="B3">
        <v>220</v>
      </c>
      <c r="C3" t="s">
        <v>4</v>
      </c>
    </row>
    <row r="4" spans="1:4" x14ac:dyDescent="0.35">
      <c r="A4" t="s">
        <v>6</v>
      </c>
      <c r="B4">
        <v>150</v>
      </c>
      <c r="C4" t="s">
        <v>21</v>
      </c>
    </row>
    <row r="5" spans="1:4" x14ac:dyDescent="0.35">
      <c r="A5" t="s">
        <v>7</v>
      </c>
      <c r="B5" s="6">
        <v>4.7</v>
      </c>
      <c r="C5" t="s">
        <v>21</v>
      </c>
    </row>
    <row r="6" spans="1:4" x14ac:dyDescent="0.35">
      <c r="A6" t="s">
        <v>8</v>
      </c>
      <c r="B6">
        <v>10</v>
      </c>
      <c r="C6" t="s">
        <v>21</v>
      </c>
    </row>
    <row r="7" spans="1:4" x14ac:dyDescent="0.35">
      <c r="A7" t="s">
        <v>11</v>
      </c>
      <c r="B7">
        <v>200</v>
      </c>
      <c r="C7" t="s">
        <v>12</v>
      </c>
    </row>
    <row r="11" spans="1:4" x14ac:dyDescent="0.35">
      <c r="A11" t="s">
        <v>9</v>
      </c>
      <c r="B11" t="s">
        <v>10</v>
      </c>
    </row>
    <row r="12" spans="1:4" x14ac:dyDescent="0.35">
      <c r="A12" t="s">
        <v>13</v>
      </c>
      <c r="B12">
        <f>B7</f>
        <v>200</v>
      </c>
      <c r="D12" t="s">
        <v>26</v>
      </c>
    </row>
    <row r="13" spans="1:4" x14ac:dyDescent="0.35">
      <c r="A13" t="s">
        <v>14</v>
      </c>
      <c r="B13">
        <f>ROUND(((B5+B4)/B5),0)</f>
        <v>33</v>
      </c>
      <c r="C13">
        <f>((B5+B4)/B5)</f>
        <v>32.914893617021271</v>
      </c>
      <c r="D13" t="s">
        <v>27</v>
      </c>
    </row>
    <row r="14" spans="1:4" x14ac:dyDescent="0.35">
      <c r="A14" t="s">
        <v>15</v>
      </c>
      <c r="B14">
        <f>ROUND(1000-(1000*(B2/(B2+B3))),0)</f>
        <v>22</v>
      </c>
      <c r="C14">
        <f>1000-(1000*(B2/(B2+B3)))</f>
        <v>21.52641878669283</v>
      </c>
      <c r="D14" t="s">
        <v>28</v>
      </c>
    </row>
    <row r="15" spans="1:4" x14ac:dyDescent="0.35">
      <c r="A15" t="s">
        <v>16</v>
      </c>
      <c r="B15">
        <f>(10+1)/1</f>
        <v>11</v>
      </c>
      <c r="D15" t="s">
        <v>29</v>
      </c>
    </row>
    <row r="19" spans="1:5" x14ac:dyDescent="0.35">
      <c r="A19" s="2"/>
      <c r="B19" s="2"/>
      <c r="C19" s="2"/>
    </row>
    <row r="20" spans="1:5" x14ac:dyDescent="0.35">
      <c r="A20" s="2"/>
      <c r="B20" s="2"/>
      <c r="C20" s="2"/>
    </row>
    <row r="21" spans="1:5" x14ac:dyDescent="0.35">
      <c r="A21" s="2"/>
      <c r="B21" s="2"/>
      <c r="C21" s="2"/>
    </row>
    <row r="22" spans="1:5" x14ac:dyDescent="0.35">
      <c r="A22" s="5" t="s">
        <v>18</v>
      </c>
      <c r="B22" s="5"/>
      <c r="C22" s="5"/>
      <c r="D22">
        <v>370</v>
      </c>
    </row>
    <row r="23" spans="1:5" x14ac:dyDescent="0.35">
      <c r="A23" s="5" t="s">
        <v>17</v>
      </c>
      <c r="B23" s="5"/>
      <c r="C23" s="5"/>
      <c r="D23" s="1">
        <f>ROUND((((D22*(1000-B14))/B15)-B12)/B13,0)</f>
        <v>991</v>
      </c>
      <c r="E23" t="s">
        <v>22</v>
      </c>
    </row>
    <row r="24" spans="1:5" x14ac:dyDescent="0.35">
      <c r="A24" s="5" t="s">
        <v>19</v>
      </c>
      <c r="B24" s="5"/>
      <c r="C24" s="5"/>
      <c r="D24">
        <v>750</v>
      </c>
    </row>
    <row r="25" spans="1:5" x14ac:dyDescent="0.35">
      <c r="A25" s="5" t="s">
        <v>20</v>
      </c>
      <c r="B25" s="5"/>
      <c r="C25" s="5"/>
      <c r="D25" s="1">
        <f>ROUND((D23*1000)/D24,0)</f>
        <v>1321</v>
      </c>
      <c r="E25" s="4">
        <f>(D26/4095)*D25</f>
        <v>0.99075000000000002</v>
      </c>
    </row>
    <row r="26" spans="1:5" x14ac:dyDescent="0.35">
      <c r="A26" s="5" t="s">
        <v>23</v>
      </c>
      <c r="B26" s="5"/>
      <c r="C26" s="5"/>
      <c r="D26" s="3">
        <f>D24*4095/1000000</f>
        <v>3.07125</v>
      </c>
    </row>
    <row r="30" spans="1:5" x14ac:dyDescent="0.35">
      <c r="A30" t="s">
        <v>24</v>
      </c>
      <c r="B30">
        <v>0.91800000000000004</v>
      </c>
    </row>
    <row r="31" spans="1:5" x14ac:dyDescent="0.35">
      <c r="A31" t="s">
        <v>25</v>
      </c>
      <c r="B31" s="6">
        <f>((B30*C13)+(1000/B12))*(1000/(1000-C14))*B15</f>
        <v>395.89683685106377</v>
      </c>
    </row>
  </sheetData>
  <mergeCells count="5">
    <mergeCell ref="A26:C26"/>
    <mergeCell ref="A22:C22"/>
    <mergeCell ref="A23:C23"/>
    <mergeCell ref="A24:C24"/>
    <mergeCell ref="A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Быканов Андрей</dc:creator>
  <cp:lastModifiedBy>user</cp:lastModifiedBy>
  <dcterms:created xsi:type="dcterms:W3CDTF">2016-01-29T05:53:09Z</dcterms:created>
  <dcterms:modified xsi:type="dcterms:W3CDTF">2017-02-16T21:59:17Z</dcterms:modified>
</cp:coreProperties>
</file>