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Быканов Андрей\Desktop\"/>
    </mc:Choice>
  </mc:AlternateContent>
  <bookViews>
    <workbookView xWindow="0" yWindow="0" windowWidth="25600" windowHeight="11130"/>
  </bookViews>
  <sheets>
    <sheet name="Micron-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B55" i="1"/>
  <c r="B54" i="1"/>
  <c r="B53" i="1"/>
  <c r="B52" i="1"/>
  <c r="C58" i="1" l="1"/>
  <c r="C59" i="1"/>
  <c r="L58" i="1"/>
  <c r="H50" i="1" l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50" i="1" s="1"/>
  <c r="I2" i="1"/>
  <c r="I49" i="1"/>
  <c r="K50" i="1" l="1"/>
</calcChain>
</file>

<file path=xl/sharedStrings.xml><?xml version="1.0" encoding="utf-8"?>
<sst xmlns="http://schemas.openxmlformats.org/spreadsheetml/2006/main" count="262" uniqueCount="168">
  <si>
    <t>Designator</t>
  </si>
  <si>
    <t>Order</t>
  </si>
  <si>
    <t>Quantity</t>
  </si>
  <si>
    <t>Value</t>
  </si>
  <si>
    <t>Footprint</t>
  </si>
  <si>
    <t>Avail</t>
  </si>
  <si>
    <t>Batt+1</t>
  </si>
  <si>
    <t>EEMB LP401230</t>
  </si>
  <si>
    <t/>
  </si>
  <si>
    <t>Sensor contact</t>
  </si>
  <si>
    <t>Sensor contact, Sensor contact, Sensor contact, Logo Micron, Sensor contact</t>
  </si>
  <si>
    <t>C1</t>
  </si>
  <si>
    <t>CC1206JRNPOBBN100</t>
  </si>
  <si>
    <t>10pF</t>
  </si>
  <si>
    <t>C1206</t>
  </si>
  <si>
    <t>C2</t>
  </si>
  <si>
    <t>1812AC103KAT1A</t>
  </si>
  <si>
    <t>10nF 1000V</t>
  </si>
  <si>
    <t>1812</t>
  </si>
  <si>
    <t>C3</t>
  </si>
  <si>
    <t>GRM188R71E104KA01D</t>
  </si>
  <si>
    <t>100nF</t>
  </si>
  <si>
    <t>1608[0603]</t>
  </si>
  <si>
    <t>C4, C14, C15, C16, C19, C22</t>
  </si>
  <si>
    <t>0402ZD104KAT2A</t>
  </si>
  <si>
    <t>0402 AVX</t>
  </si>
  <si>
    <t>C5, C6, C11, C20, C21</t>
  </si>
  <si>
    <t>CC0402KRX5R5BB105</t>
  </si>
  <si>
    <t>1uF</t>
  </si>
  <si>
    <t>1</t>
  </si>
  <si>
    <t>C7, C8</t>
  </si>
  <si>
    <t>GRM1555C1H180JZ01D</t>
  </si>
  <si>
    <t>18pF</t>
  </si>
  <si>
    <t>C9</t>
  </si>
  <si>
    <t>CC1206KKX7R8BB475</t>
  </si>
  <si>
    <t>4u7</t>
  </si>
  <si>
    <t>C10</t>
  </si>
  <si>
    <t>CC1206KKX7R0BB104</t>
  </si>
  <si>
    <t>C12</t>
  </si>
  <si>
    <t>GRM31CR61E226KE15L</t>
  </si>
  <si>
    <t>22uF</t>
  </si>
  <si>
    <t>C13</t>
  </si>
  <si>
    <t>GRM31CR61A106KA01L</t>
  </si>
  <si>
    <t>10uF</t>
  </si>
  <si>
    <t>C17, C18</t>
  </si>
  <si>
    <t>GRM1555C1H100JA01D</t>
  </si>
  <si>
    <t>D1</t>
  </si>
  <si>
    <t>PMEG4005CT</t>
  </si>
  <si>
    <t>SOT23_N</t>
  </si>
  <si>
    <t>D2</t>
  </si>
  <si>
    <t>DA2JF8100L</t>
  </si>
  <si>
    <t>Display1</t>
  </si>
  <si>
    <t>Nokia 2760 ext + Socket Hirose DF23C-10DS-0.5V</t>
  </si>
  <si>
    <t>DF23C-10DS-0.5V</t>
  </si>
  <si>
    <t>J1</t>
  </si>
  <si>
    <t>Molex 47346-0001</t>
  </si>
  <si>
    <t>47346-0001</t>
  </si>
  <si>
    <t>KEY1, KEY2, KEY3</t>
  </si>
  <si>
    <t>IT-1187-160GM-G</t>
  </si>
  <si>
    <t>L1</t>
  </si>
  <si>
    <t>IFSC1515AHER100M01</t>
  </si>
  <si>
    <t>10uH</t>
  </si>
  <si>
    <t>15(или заказ у производителя)</t>
  </si>
  <si>
    <t>L2</t>
  </si>
  <si>
    <t>LB2518T681K</t>
  </si>
  <si>
    <t>680uH</t>
  </si>
  <si>
    <t>INDUCTOR 1007</t>
  </si>
  <si>
    <t>LED1</t>
  </si>
  <si>
    <t>KPTD-3216SECK</t>
  </si>
  <si>
    <t>Q1</t>
  </si>
  <si>
    <t>BC857CT</t>
  </si>
  <si>
    <t>SOT416_N</t>
  </si>
  <si>
    <t>Q2, Q4</t>
  </si>
  <si>
    <t>PMR400UN</t>
  </si>
  <si>
    <t>Q3</t>
  </si>
  <si>
    <t>IRLML6401</t>
  </si>
  <si>
    <t>Micro3_N</t>
  </si>
  <si>
    <t>Q5</t>
  </si>
  <si>
    <t>BC847CT</t>
  </si>
  <si>
    <t>SOT416_L</t>
  </si>
  <si>
    <t>R1</t>
  </si>
  <si>
    <t>RV1206JR-0710ML</t>
  </si>
  <si>
    <t>10M</t>
  </si>
  <si>
    <t>Yageo HV 1206</t>
  </si>
  <si>
    <t>R2, R5, R6, R8, R11, R12</t>
  </si>
  <si>
    <t>RC0603FR-1010KL</t>
  </si>
  <si>
    <t>10k</t>
  </si>
  <si>
    <t>R3, R9, R10, R15</t>
  </si>
  <si>
    <t>CR0603-JW-220GLF</t>
  </si>
  <si>
    <t>22R</t>
  </si>
  <si>
    <t>20</t>
  </si>
  <si>
    <t>R4</t>
  </si>
  <si>
    <t>RC0603FR-071K5L</t>
  </si>
  <si>
    <t>1.5K</t>
  </si>
  <si>
    <t>R7, R23</t>
  </si>
  <si>
    <t>RC0603FR-101KL</t>
  </si>
  <si>
    <t>1k</t>
  </si>
  <si>
    <t>R13</t>
  </si>
  <si>
    <t>RC0603JR-0762KL</t>
  </si>
  <si>
    <t>62K</t>
  </si>
  <si>
    <t>J1-0603</t>
  </si>
  <si>
    <t>R14</t>
  </si>
  <si>
    <t>RC0603JR-07470RL</t>
  </si>
  <si>
    <t>470R</t>
  </si>
  <si>
    <t>R16, R17</t>
  </si>
  <si>
    <t>RC0603FR-071M6L</t>
  </si>
  <si>
    <t>1.6M</t>
  </si>
  <si>
    <t>R18</t>
  </si>
  <si>
    <t>RC0603FR-073ML</t>
  </si>
  <si>
    <t>3M</t>
  </si>
  <si>
    <t>R20</t>
  </si>
  <si>
    <t>RC0603FR-073M3L</t>
  </si>
  <si>
    <t>3.3M</t>
  </si>
  <si>
    <t>R21</t>
  </si>
  <si>
    <t>RC0603FR-072M2L</t>
  </si>
  <si>
    <t>2.2M</t>
  </si>
  <si>
    <t>R22</t>
  </si>
  <si>
    <t>RC0603FR-10100KL</t>
  </si>
  <si>
    <t>100k</t>
  </si>
  <si>
    <t>Sensor</t>
  </si>
  <si>
    <t>SBM-10</t>
  </si>
  <si>
    <t>Sound1, Sound2</t>
  </si>
  <si>
    <t>7BB-12-9</t>
  </si>
  <si>
    <t>T1</t>
  </si>
  <si>
    <t>B65523J0000R087 + B65527B1008T001 + B65527A2000X000</t>
  </si>
  <si>
    <t>Epcos ER9.5/5</t>
  </si>
  <si>
    <t>U1</t>
  </si>
  <si>
    <t>STM32L152CBU6</t>
  </si>
  <si>
    <t>UFQFPN48_M</t>
  </si>
  <si>
    <t>U2</t>
  </si>
  <si>
    <t>TPS60400DBV</t>
  </si>
  <si>
    <t>SOT-23-OT5_M</t>
  </si>
  <si>
    <t>U3</t>
  </si>
  <si>
    <t>USBLC6-2</t>
  </si>
  <si>
    <t>SOT23-6L</t>
  </si>
  <si>
    <t>U4</t>
  </si>
  <si>
    <t>MCP73831T-2ACI/OT</t>
  </si>
  <si>
    <t>SOT-23-OT5_N</t>
  </si>
  <si>
    <t>U5</t>
  </si>
  <si>
    <t>TPS62736RGYT</t>
  </si>
  <si>
    <t>Z1</t>
  </si>
  <si>
    <t>ABM7-8.000MHZ-D2Y-T</t>
  </si>
  <si>
    <t>8MHz</t>
  </si>
  <si>
    <t>8MHZ</t>
  </si>
  <si>
    <t>Z2</t>
  </si>
  <si>
    <t>ABS10-32.768KHZ-7-T</t>
  </si>
  <si>
    <t>32,768 KHz</t>
  </si>
  <si>
    <t>ABS10</t>
  </si>
  <si>
    <t>Цена шт.</t>
  </si>
  <si>
    <t>Корпус</t>
  </si>
  <si>
    <t>Перефасовка</t>
  </si>
  <si>
    <t>Стоимость пайки</t>
  </si>
  <si>
    <t>Стоимость отмывки</t>
  </si>
  <si>
    <t>Стоимость распила корпуса</t>
  </si>
  <si>
    <t>Доставка</t>
  </si>
  <si>
    <t>(с учетом доставки)</t>
  </si>
  <si>
    <t>Цена на дозик</t>
  </si>
  <si>
    <t>Доставка Элитана</t>
  </si>
  <si>
    <t>(только партиями 100шт)</t>
  </si>
  <si>
    <t>Цена 10-ти дозиков</t>
  </si>
  <si>
    <t>Установленная цена за устройство</t>
  </si>
  <si>
    <t>Курс доллара</t>
  </si>
  <si>
    <t>Затрачено часов</t>
  </si>
  <si>
    <t>Часовая ставка</t>
  </si>
  <si>
    <t>С учетом расфасовки/10, работы и доставки</t>
  </si>
  <si>
    <t>Материалы (припой, флюс, отмывочные жидкости, электроэнергия, плата)</t>
  </si>
  <si>
    <t>Стоимость прошивки и тестирования</t>
  </si>
  <si>
    <t>Итого, с учетом расфасовки*1 и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</si>
</sst>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"/>
    <numFmt numFmtId="165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8"/>
      <color rgb="FF000000"/>
      <name val="Segoe UI"/>
      <family val="2"/>
      <charset val="204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E7A7A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0" fillId="0" borderId="0" xfId="0" applyNumberFormat="1"/>
    <xf numFmtId="0" fontId="1" fillId="0" borderId="2" xfId="0" applyFont="1" applyFill="1" applyBorder="1"/>
    <xf numFmtId="0" fontId="2" fillId="3" borderId="0" xfId="0" applyFont="1" applyFill="1" applyBorder="1"/>
    <xf numFmtId="0" fontId="0" fillId="4" borderId="0" xfId="0" applyFill="1"/>
    <xf numFmtId="164" fontId="0" fillId="5" borderId="0" xfId="0" applyNumberFormat="1" applyFill="1"/>
    <xf numFmtId="165" fontId="0" fillId="5" borderId="0" xfId="0" applyNumberFormat="1" applyFill="1"/>
    <xf numFmtId="165" fontId="0" fillId="4" borderId="0" xfId="0" applyNumberFormat="1" applyFill="1"/>
    <xf numFmtId="165" fontId="0" fillId="0" borderId="0" xfId="0" applyNumberFormat="1"/>
    <xf numFmtId="165" fontId="2" fillId="0" borderId="0" xfId="0" applyNumberFormat="1" applyFont="1" applyFill="1" applyBorder="1"/>
    <xf numFmtId="0" fontId="0" fillId="6" borderId="0" xfId="0" applyFill="1"/>
    <xf numFmtId="165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E7A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>
      <selection activeCell="K1" sqref="K1"/>
    </sheetView>
  </sheetViews>
  <sheetFormatPr defaultRowHeight="14.5" x14ac:dyDescent="0.35"/>
  <cols>
    <col min="1" max="1" width="17.54296875" customWidth="1"/>
    <col min="2" max="2" width="24.26953125" customWidth="1"/>
    <col min="3" max="3" width="11.1796875" customWidth="1"/>
    <col min="4" max="5" width="19.26953125" hidden="1" customWidth="1"/>
    <col min="6" max="6" width="12.54296875" hidden="1" customWidth="1"/>
    <col min="7" max="7" width="9.1796875" style="6"/>
    <col min="8" max="8" width="13.81640625" customWidth="1"/>
    <col min="9" max="9" width="12.7265625" customWidth="1"/>
    <col min="10" max="10" width="24.453125" customWidth="1"/>
    <col min="11" max="11" width="9.5429687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148</v>
      </c>
      <c r="H1" s="4" t="s">
        <v>150</v>
      </c>
      <c r="I1" s="4" t="s">
        <v>156</v>
      </c>
    </row>
    <row r="2" spans="1:10" x14ac:dyDescent="0.35">
      <c r="A2" s="2" t="s">
        <v>6</v>
      </c>
      <c r="B2" s="2" t="s">
        <v>7</v>
      </c>
      <c r="C2" s="3">
        <v>1</v>
      </c>
      <c r="D2" s="2" t="s">
        <v>8</v>
      </c>
      <c r="E2" s="2" t="s">
        <v>9</v>
      </c>
      <c r="F2" s="2" t="s">
        <v>8</v>
      </c>
      <c r="G2" s="6">
        <v>70</v>
      </c>
      <c r="H2" s="13">
        <v>250</v>
      </c>
      <c r="I2" s="13">
        <f t="shared" ref="I2:I48" si="0">G2*C2</f>
        <v>70</v>
      </c>
      <c r="J2" s="15" t="s">
        <v>155</v>
      </c>
    </row>
    <row r="3" spans="1:10" x14ac:dyDescent="0.35">
      <c r="A3" s="2" t="s">
        <v>157</v>
      </c>
      <c r="B3" s="2" t="s">
        <v>8</v>
      </c>
      <c r="C3" s="3">
        <v>1</v>
      </c>
      <c r="D3" s="2" t="s">
        <v>8</v>
      </c>
      <c r="E3" s="2" t="s">
        <v>10</v>
      </c>
      <c r="F3" s="2" t="s">
        <v>8</v>
      </c>
      <c r="H3" s="13">
        <v>295</v>
      </c>
      <c r="I3" s="13">
        <f t="shared" si="0"/>
        <v>0</v>
      </c>
    </row>
    <row r="4" spans="1:10" x14ac:dyDescent="0.35">
      <c r="A4" s="2" t="s">
        <v>11</v>
      </c>
      <c r="B4" s="2" t="s">
        <v>12</v>
      </c>
      <c r="C4" s="3">
        <v>1</v>
      </c>
      <c r="D4" s="2" t="s">
        <v>13</v>
      </c>
      <c r="E4" s="2" t="s">
        <v>14</v>
      </c>
      <c r="F4" s="2" t="s">
        <v>8</v>
      </c>
      <c r="G4" s="6">
        <v>3.13</v>
      </c>
      <c r="H4" s="13">
        <v>10</v>
      </c>
      <c r="I4" s="13">
        <f t="shared" si="0"/>
        <v>3.13</v>
      </c>
    </row>
    <row r="5" spans="1:10" x14ac:dyDescent="0.35">
      <c r="A5" s="2" t="s">
        <v>15</v>
      </c>
      <c r="B5" s="2" t="s">
        <v>16</v>
      </c>
      <c r="C5" s="3">
        <v>1</v>
      </c>
      <c r="D5" s="2" t="s">
        <v>17</v>
      </c>
      <c r="E5" s="2" t="s">
        <v>18</v>
      </c>
      <c r="F5" s="2" t="s">
        <v>8</v>
      </c>
      <c r="G5" s="6">
        <v>10</v>
      </c>
      <c r="H5" s="13">
        <v>10</v>
      </c>
      <c r="I5" s="13">
        <f t="shared" si="0"/>
        <v>10</v>
      </c>
    </row>
    <row r="6" spans="1:10" x14ac:dyDescent="0.35">
      <c r="A6" s="2" t="s">
        <v>19</v>
      </c>
      <c r="B6" s="2" t="s">
        <v>20</v>
      </c>
      <c r="C6" s="3">
        <v>1</v>
      </c>
      <c r="D6" s="2" t="s">
        <v>21</v>
      </c>
      <c r="E6" s="2" t="s">
        <v>22</v>
      </c>
      <c r="F6" s="2" t="s">
        <v>8</v>
      </c>
      <c r="G6" s="6">
        <v>1.55</v>
      </c>
      <c r="H6" s="13">
        <v>10</v>
      </c>
      <c r="I6" s="13">
        <f t="shared" si="0"/>
        <v>1.55</v>
      </c>
    </row>
    <row r="7" spans="1:10" x14ac:dyDescent="0.35">
      <c r="A7" s="2" t="s">
        <v>23</v>
      </c>
      <c r="B7" s="2" t="s">
        <v>24</v>
      </c>
      <c r="C7" s="3">
        <v>6</v>
      </c>
      <c r="D7" s="2" t="s">
        <v>21</v>
      </c>
      <c r="E7" s="2" t="s">
        <v>25</v>
      </c>
      <c r="F7" s="2" t="s">
        <v>8</v>
      </c>
      <c r="G7" s="6">
        <v>2.74</v>
      </c>
      <c r="H7" s="13">
        <v>10</v>
      </c>
      <c r="I7" s="13">
        <f t="shared" si="0"/>
        <v>16.440000000000001</v>
      </c>
    </row>
    <row r="8" spans="1:10" x14ac:dyDescent="0.35">
      <c r="A8" s="2" t="s">
        <v>26</v>
      </c>
      <c r="B8" s="2" t="s">
        <v>27</v>
      </c>
      <c r="C8" s="3">
        <v>5</v>
      </c>
      <c r="D8" s="2" t="s">
        <v>28</v>
      </c>
      <c r="E8" s="2" t="s">
        <v>25</v>
      </c>
      <c r="F8" s="2" t="s">
        <v>29</v>
      </c>
      <c r="G8" s="6">
        <v>2.12</v>
      </c>
      <c r="H8" s="13">
        <v>10</v>
      </c>
      <c r="I8" s="13">
        <f t="shared" si="0"/>
        <v>10.600000000000001</v>
      </c>
    </row>
    <row r="9" spans="1:10" x14ac:dyDescent="0.35">
      <c r="A9" s="2" t="s">
        <v>30</v>
      </c>
      <c r="B9" s="2" t="s">
        <v>31</v>
      </c>
      <c r="C9" s="3">
        <v>2</v>
      </c>
      <c r="D9" s="2" t="s">
        <v>32</v>
      </c>
      <c r="E9" s="2" t="s">
        <v>25</v>
      </c>
      <c r="F9" s="2" t="s">
        <v>8</v>
      </c>
      <c r="G9" s="6">
        <v>2.19</v>
      </c>
      <c r="H9" s="13">
        <v>10</v>
      </c>
      <c r="I9" s="13">
        <f t="shared" si="0"/>
        <v>4.38</v>
      </c>
    </row>
    <row r="10" spans="1:10" x14ac:dyDescent="0.35">
      <c r="A10" s="2" t="s">
        <v>33</v>
      </c>
      <c r="B10" s="2" t="s">
        <v>34</v>
      </c>
      <c r="C10" s="3">
        <v>1</v>
      </c>
      <c r="D10" s="2" t="s">
        <v>35</v>
      </c>
      <c r="E10" s="2" t="s">
        <v>14</v>
      </c>
      <c r="F10" s="2" t="s">
        <v>29</v>
      </c>
      <c r="G10" s="6">
        <v>3.49</v>
      </c>
      <c r="H10" s="13">
        <v>10</v>
      </c>
      <c r="I10" s="13">
        <f t="shared" si="0"/>
        <v>3.49</v>
      </c>
    </row>
    <row r="11" spans="1:10" x14ac:dyDescent="0.35">
      <c r="A11" s="2" t="s">
        <v>36</v>
      </c>
      <c r="B11" s="2" t="s">
        <v>37</v>
      </c>
      <c r="C11" s="3">
        <v>1</v>
      </c>
      <c r="D11" s="2" t="s">
        <v>21</v>
      </c>
      <c r="E11" s="2" t="s">
        <v>14</v>
      </c>
      <c r="F11" s="2" t="s">
        <v>29</v>
      </c>
      <c r="G11" s="6">
        <v>1.75</v>
      </c>
      <c r="H11" s="13">
        <v>10</v>
      </c>
      <c r="I11" s="13">
        <f t="shared" si="0"/>
        <v>1.75</v>
      </c>
    </row>
    <row r="12" spans="1:10" x14ac:dyDescent="0.35">
      <c r="A12" s="2" t="s">
        <v>38</v>
      </c>
      <c r="B12" s="2" t="s">
        <v>39</v>
      </c>
      <c r="C12" s="3">
        <v>1</v>
      </c>
      <c r="D12" s="2" t="s">
        <v>40</v>
      </c>
      <c r="E12" s="2" t="s">
        <v>14</v>
      </c>
      <c r="F12" s="2" t="s">
        <v>8</v>
      </c>
      <c r="G12" s="6">
        <v>7.72</v>
      </c>
      <c r="H12" s="13">
        <v>10</v>
      </c>
      <c r="I12" s="13">
        <f t="shared" si="0"/>
        <v>7.72</v>
      </c>
    </row>
    <row r="13" spans="1:10" x14ac:dyDescent="0.35">
      <c r="A13" s="2" t="s">
        <v>41</v>
      </c>
      <c r="B13" s="2" t="s">
        <v>42</v>
      </c>
      <c r="C13" s="3">
        <v>1</v>
      </c>
      <c r="D13" s="2" t="s">
        <v>43</v>
      </c>
      <c r="E13" s="2" t="s">
        <v>14</v>
      </c>
      <c r="F13" s="2" t="s">
        <v>8</v>
      </c>
      <c r="G13" s="6">
        <v>3.73</v>
      </c>
      <c r="H13" s="13">
        <v>10</v>
      </c>
      <c r="I13" s="13">
        <f t="shared" si="0"/>
        <v>3.73</v>
      </c>
    </row>
    <row r="14" spans="1:10" x14ac:dyDescent="0.35">
      <c r="A14" s="2" t="s">
        <v>44</v>
      </c>
      <c r="B14" s="2" t="s">
        <v>45</v>
      </c>
      <c r="C14" s="3">
        <v>2</v>
      </c>
      <c r="D14" s="2" t="s">
        <v>13</v>
      </c>
      <c r="E14" s="2" t="s">
        <v>25</v>
      </c>
      <c r="F14" s="2" t="s">
        <v>8</v>
      </c>
      <c r="G14" s="6">
        <v>2.02</v>
      </c>
      <c r="H14" s="13">
        <v>10</v>
      </c>
      <c r="I14" s="13">
        <f t="shared" si="0"/>
        <v>4.04</v>
      </c>
    </row>
    <row r="15" spans="1:10" x14ac:dyDescent="0.35">
      <c r="A15" s="2" t="s">
        <v>46</v>
      </c>
      <c r="B15" s="2" t="s">
        <v>47</v>
      </c>
      <c r="C15" s="3">
        <v>1</v>
      </c>
      <c r="D15" s="2" t="s">
        <v>8</v>
      </c>
      <c r="E15" s="2" t="s">
        <v>48</v>
      </c>
      <c r="F15" s="2" t="s">
        <v>8</v>
      </c>
      <c r="G15" s="6">
        <v>29</v>
      </c>
      <c r="H15" s="13">
        <v>100</v>
      </c>
      <c r="I15" s="13">
        <f t="shared" si="0"/>
        <v>29</v>
      </c>
    </row>
    <row r="16" spans="1:10" x14ac:dyDescent="0.35">
      <c r="A16" s="2" t="s">
        <v>49</v>
      </c>
      <c r="B16" s="2" t="s">
        <v>50</v>
      </c>
      <c r="C16" s="3">
        <v>1</v>
      </c>
      <c r="D16" s="2" t="s">
        <v>50</v>
      </c>
      <c r="E16" s="2" t="s">
        <v>50</v>
      </c>
      <c r="F16" s="2" t="s">
        <v>8</v>
      </c>
      <c r="G16" s="6">
        <v>24.3</v>
      </c>
      <c r="H16" s="13">
        <v>100</v>
      </c>
      <c r="I16" s="13">
        <f t="shared" si="0"/>
        <v>24.3</v>
      </c>
    </row>
    <row r="17" spans="1:9" x14ac:dyDescent="0.35">
      <c r="A17" s="2" t="s">
        <v>51</v>
      </c>
      <c r="B17" s="2" t="s">
        <v>52</v>
      </c>
      <c r="C17" s="3">
        <v>1</v>
      </c>
      <c r="D17" s="2" t="s">
        <v>8</v>
      </c>
      <c r="E17" s="2" t="s">
        <v>53</v>
      </c>
      <c r="F17" s="2" t="s">
        <v>8</v>
      </c>
      <c r="G17" s="6">
        <v>43</v>
      </c>
      <c r="H17" s="13"/>
      <c r="I17" s="13">
        <f t="shared" si="0"/>
        <v>43</v>
      </c>
    </row>
    <row r="18" spans="1:9" x14ac:dyDescent="0.35">
      <c r="A18" s="2" t="s">
        <v>54</v>
      </c>
      <c r="B18" s="2" t="s">
        <v>55</v>
      </c>
      <c r="C18" s="3">
        <v>1</v>
      </c>
      <c r="D18" s="2" t="s">
        <v>8</v>
      </c>
      <c r="E18" s="2" t="s">
        <v>56</v>
      </c>
      <c r="F18" s="2" t="s">
        <v>8</v>
      </c>
      <c r="G18" s="6">
        <v>30.6</v>
      </c>
      <c r="H18" s="13">
        <v>10</v>
      </c>
      <c r="I18" s="13">
        <f t="shared" si="0"/>
        <v>30.6</v>
      </c>
    </row>
    <row r="19" spans="1:9" x14ac:dyDescent="0.35">
      <c r="A19" s="2" t="s">
        <v>57</v>
      </c>
      <c r="B19" s="2" t="s">
        <v>58</v>
      </c>
      <c r="C19" s="3">
        <v>3</v>
      </c>
      <c r="D19" s="2" t="s">
        <v>8</v>
      </c>
      <c r="E19" s="2" t="s">
        <v>58</v>
      </c>
      <c r="F19" s="2" t="s">
        <v>8</v>
      </c>
      <c r="G19" s="6">
        <v>19.2</v>
      </c>
      <c r="H19" s="13">
        <v>10</v>
      </c>
      <c r="I19" s="13">
        <f t="shared" si="0"/>
        <v>57.599999999999994</v>
      </c>
    </row>
    <row r="20" spans="1:9" x14ac:dyDescent="0.35">
      <c r="A20" s="2" t="s">
        <v>59</v>
      </c>
      <c r="B20" s="2" t="s">
        <v>60</v>
      </c>
      <c r="C20" s="3">
        <v>1</v>
      </c>
      <c r="D20" s="2" t="s">
        <v>61</v>
      </c>
      <c r="E20" s="2" t="s">
        <v>60</v>
      </c>
      <c r="F20" s="2" t="s">
        <v>62</v>
      </c>
      <c r="G20" s="6">
        <v>22.2</v>
      </c>
      <c r="H20" s="13">
        <v>10</v>
      </c>
      <c r="I20" s="13">
        <f t="shared" si="0"/>
        <v>22.2</v>
      </c>
    </row>
    <row r="21" spans="1:9" x14ac:dyDescent="0.35">
      <c r="A21" s="2" t="s">
        <v>63</v>
      </c>
      <c r="B21" s="2" t="s">
        <v>64</v>
      </c>
      <c r="C21" s="3">
        <v>1</v>
      </c>
      <c r="D21" s="2" t="s">
        <v>65</v>
      </c>
      <c r="E21" s="2" t="s">
        <v>66</v>
      </c>
      <c r="F21" s="2" t="s">
        <v>8</v>
      </c>
      <c r="G21" s="6">
        <v>19.8</v>
      </c>
      <c r="H21" s="13">
        <v>100</v>
      </c>
      <c r="I21" s="13">
        <f t="shared" si="0"/>
        <v>19.8</v>
      </c>
    </row>
    <row r="22" spans="1:9" x14ac:dyDescent="0.35">
      <c r="A22" s="2" t="s">
        <v>67</v>
      </c>
      <c r="B22" s="2" t="s">
        <v>68</v>
      </c>
      <c r="C22" s="3">
        <v>1</v>
      </c>
      <c r="D22" s="2" t="s">
        <v>8</v>
      </c>
      <c r="E22" s="2" t="s">
        <v>68</v>
      </c>
      <c r="F22" s="2" t="s">
        <v>29</v>
      </c>
      <c r="G22" s="6">
        <v>15.7</v>
      </c>
      <c r="H22" s="13">
        <v>100</v>
      </c>
      <c r="I22" s="13">
        <f t="shared" si="0"/>
        <v>15.7</v>
      </c>
    </row>
    <row r="23" spans="1:9" x14ac:dyDescent="0.35">
      <c r="A23" s="2" t="s">
        <v>69</v>
      </c>
      <c r="B23" s="2" t="s">
        <v>70</v>
      </c>
      <c r="C23" s="3">
        <v>1</v>
      </c>
      <c r="D23" s="2" t="s">
        <v>70</v>
      </c>
      <c r="E23" s="2" t="s">
        <v>71</v>
      </c>
      <c r="F23" s="2" t="s">
        <v>8</v>
      </c>
      <c r="G23" s="6">
        <v>1.1299999999999999</v>
      </c>
      <c r="H23" s="13">
        <v>10</v>
      </c>
      <c r="I23" s="13">
        <f t="shared" si="0"/>
        <v>1.1299999999999999</v>
      </c>
    </row>
    <row r="24" spans="1:9" x14ac:dyDescent="0.35">
      <c r="A24" s="2" t="s">
        <v>72</v>
      </c>
      <c r="B24" s="2" t="s">
        <v>73</v>
      </c>
      <c r="C24" s="3">
        <v>2</v>
      </c>
      <c r="D24" s="2" t="s">
        <v>73</v>
      </c>
      <c r="E24" s="2" t="s">
        <v>73</v>
      </c>
      <c r="F24" s="2" t="s">
        <v>8</v>
      </c>
      <c r="H24" s="13"/>
      <c r="I24" s="13">
        <f t="shared" si="0"/>
        <v>0</v>
      </c>
    </row>
    <row r="25" spans="1:9" x14ac:dyDescent="0.35">
      <c r="A25" s="2" t="s">
        <v>74</v>
      </c>
      <c r="B25" s="2" t="s">
        <v>75</v>
      </c>
      <c r="C25" s="3">
        <v>1</v>
      </c>
      <c r="D25" s="2" t="s">
        <v>75</v>
      </c>
      <c r="E25" s="2" t="s">
        <v>76</v>
      </c>
      <c r="F25" s="2" t="s">
        <v>8</v>
      </c>
      <c r="G25" s="6">
        <v>5.25</v>
      </c>
      <c r="H25" s="13">
        <v>10</v>
      </c>
      <c r="I25" s="13">
        <f t="shared" si="0"/>
        <v>5.25</v>
      </c>
    </row>
    <row r="26" spans="1:9" x14ac:dyDescent="0.35">
      <c r="A26" s="2" t="s">
        <v>77</v>
      </c>
      <c r="B26" s="2" t="s">
        <v>78</v>
      </c>
      <c r="C26" s="3">
        <v>1</v>
      </c>
      <c r="D26" s="2" t="s">
        <v>78</v>
      </c>
      <c r="E26" s="2" t="s">
        <v>79</v>
      </c>
      <c r="F26" s="2" t="s">
        <v>8</v>
      </c>
      <c r="G26" s="6">
        <v>2.4500000000000002</v>
      </c>
      <c r="H26" s="13">
        <v>10</v>
      </c>
      <c r="I26" s="13">
        <f t="shared" si="0"/>
        <v>2.4500000000000002</v>
      </c>
    </row>
    <row r="27" spans="1:9" x14ac:dyDescent="0.35">
      <c r="A27" s="2" t="s">
        <v>80</v>
      </c>
      <c r="B27" s="2" t="s">
        <v>81</v>
      </c>
      <c r="C27" s="3">
        <v>1</v>
      </c>
      <c r="D27" s="2" t="s">
        <v>82</v>
      </c>
      <c r="E27" s="2" t="s">
        <v>83</v>
      </c>
      <c r="F27" s="2" t="s">
        <v>8</v>
      </c>
      <c r="G27" s="6">
        <v>33.200000000000003</v>
      </c>
      <c r="H27" s="13">
        <v>100</v>
      </c>
      <c r="I27" s="13">
        <f t="shared" si="0"/>
        <v>33.200000000000003</v>
      </c>
    </row>
    <row r="28" spans="1:9" x14ac:dyDescent="0.35">
      <c r="A28" s="2" t="s">
        <v>84</v>
      </c>
      <c r="B28" s="2" t="s">
        <v>85</v>
      </c>
      <c r="C28" s="3">
        <v>6</v>
      </c>
      <c r="D28" s="2" t="s">
        <v>86</v>
      </c>
      <c r="E28" s="2" t="s">
        <v>22</v>
      </c>
      <c r="F28" s="2" t="s">
        <v>8</v>
      </c>
      <c r="H28" s="13"/>
      <c r="I28" s="13">
        <f t="shared" si="0"/>
        <v>0</v>
      </c>
    </row>
    <row r="29" spans="1:9" x14ac:dyDescent="0.35">
      <c r="A29" s="2" t="s">
        <v>87</v>
      </c>
      <c r="B29" s="2" t="s">
        <v>88</v>
      </c>
      <c r="C29" s="3">
        <v>4</v>
      </c>
      <c r="D29" s="2" t="s">
        <v>89</v>
      </c>
      <c r="E29" s="2" t="s">
        <v>22</v>
      </c>
      <c r="F29" s="2" t="s">
        <v>90</v>
      </c>
      <c r="G29" s="6">
        <v>6.09</v>
      </c>
      <c r="H29" s="13">
        <v>100</v>
      </c>
      <c r="I29" s="13">
        <f t="shared" si="0"/>
        <v>24.36</v>
      </c>
    </row>
    <row r="30" spans="1:9" x14ac:dyDescent="0.35">
      <c r="A30" s="2" t="s">
        <v>91</v>
      </c>
      <c r="B30" s="2" t="s">
        <v>92</v>
      </c>
      <c r="C30" s="3">
        <v>1</v>
      </c>
      <c r="D30" s="2" t="s">
        <v>93</v>
      </c>
      <c r="E30" s="2" t="s">
        <v>22</v>
      </c>
      <c r="F30" s="2" t="s">
        <v>29</v>
      </c>
      <c r="G30" s="6">
        <v>1.46</v>
      </c>
      <c r="H30" s="13">
        <v>10</v>
      </c>
      <c r="I30" s="13">
        <f t="shared" si="0"/>
        <v>1.46</v>
      </c>
    </row>
    <row r="31" spans="1:9" x14ac:dyDescent="0.35">
      <c r="A31" s="2" t="s">
        <v>94</v>
      </c>
      <c r="B31" s="2" t="s">
        <v>95</v>
      </c>
      <c r="C31" s="3">
        <v>2</v>
      </c>
      <c r="D31" s="2" t="s">
        <v>96</v>
      </c>
      <c r="E31" s="2" t="s">
        <v>22</v>
      </c>
      <c r="F31" s="2" t="s">
        <v>8</v>
      </c>
      <c r="H31" s="13"/>
      <c r="I31" s="13">
        <f t="shared" si="0"/>
        <v>0</v>
      </c>
    </row>
    <row r="32" spans="1:9" x14ac:dyDescent="0.35">
      <c r="A32" s="2" t="s">
        <v>97</v>
      </c>
      <c r="B32" s="2" t="s">
        <v>98</v>
      </c>
      <c r="C32" s="3">
        <v>1</v>
      </c>
      <c r="D32" s="2" t="s">
        <v>99</v>
      </c>
      <c r="E32" s="2" t="s">
        <v>100</v>
      </c>
      <c r="F32" s="2" t="s">
        <v>29</v>
      </c>
      <c r="G32" s="6">
        <v>1.48</v>
      </c>
      <c r="H32" s="13">
        <v>10</v>
      </c>
      <c r="I32" s="13">
        <f t="shared" si="0"/>
        <v>1.48</v>
      </c>
    </row>
    <row r="33" spans="1:10" x14ac:dyDescent="0.35">
      <c r="A33" s="2" t="s">
        <v>101</v>
      </c>
      <c r="B33" s="2" t="s">
        <v>102</v>
      </c>
      <c r="C33" s="3">
        <v>1</v>
      </c>
      <c r="D33" s="2" t="s">
        <v>103</v>
      </c>
      <c r="E33" s="2" t="s">
        <v>22</v>
      </c>
      <c r="F33" s="2" t="s">
        <v>29</v>
      </c>
      <c r="G33" s="6">
        <v>1.46</v>
      </c>
      <c r="H33" s="13">
        <v>10</v>
      </c>
      <c r="I33" s="13">
        <f t="shared" si="0"/>
        <v>1.46</v>
      </c>
    </row>
    <row r="34" spans="1:10" x14ac:dyDescent="0.35">
      <c r="A34" s="2" t="s">
        <v>104</v>
      </c>
      <c r="B34" s="2" t="s">
        <v>105</v>
      </c>
      <c r="C34" s="3">
        <v>2</v>
      </c>
      <c r="D34" s="2" t="s">
        <v>106</v>
      </c>
      <c r="E34" s="2" t="s">
        <v>100</v>
      </c>
      <c r="F34" s="2" t="s">
        <v>8</v>
      </c>
      <c r="G34" s="6">
        <v>1.47</v>
      </c>
      <c r="H34" s="13">
        <v>10</v>
      </c>
      <c r="I34" s="13">
        <f t="shared" si="0"/>
        <v>2.94</v>
      </c>
    </row>
    <row r="35" spans="1:10" x14ac:dyDescent="0.35">
      <c r="A35" s="2" t="s">
        <v>107</v>
      </c>
      <c r="B35" s="2" t="s">
        <v>108</v>
      </c>
      <c r="C35" s="3">
        <v>1</v>
      </c>
      <c r="D35" s="2" t="s">
        <v>109</v>
      </c>
      <c r="E35" s="2" t="s">
        <v>100</v>
      </c>
      <c r="F35" s="2" t="s">
        <v>8</v>
      </c>
      <c r="G35" s="6">
        <v>1.48</v>
      </c>
      <c r="H35" s="13">
        <v>10</v>
      </c>
      <c r="I35" s="13">
        <f t="shared" si="0"/>
        <v>1.48</v>
      </c>
    </row>
    <row r="36" spans="1:10" x14ac:dyDescent="0.35">
      <c r="A36" s="2" t="s">
        <v>110</v>
      </c>
      <c r="B36" s="2" t="s">
        <v>111</v>
      </c>
      <c r="C36" s="3">
        <v>1</v>
      </c>
      <c r="D36" s="2" t="s">
        <v>112</v>
      </c>
      <c r="E36" s="2" t="s">
        <v>100</v>
      </c>
      <c r="F36" s="2" t="s">
        <v>8</v>
      </c>
      <c r="G36" s="6">
        <v>1.46</v>
      </c>
      <c r="H36" s="13">
        <v>10</v>
      </c>
      <c r="I36" s="13">
        <f t="shared" si="0"/>
        <v>1.46</v>
      </c>
    </row>
    <row r="37" spans="1:10" x14ac:dyDescent="0.35">
      <c r="A37" s="2" t="s">
        <v>113</v>
      </c>
      <c r="B37" s="2" t="s">
        <v>114</v>
      </c>
      <c r="C37" s="3">
        <v>1</v>
      </c>
      <c r="D37" s="2" t="s">
        <v>115</v>
      </c>
      <c r="E37" s="2" t="s">
        <v>100</v>
      </c>
      <c r="F37" s="2" t="s">
        <v>8</v>
      </c>
      <c r="G37" s="6">
        <v>1.46</v>
      </c>
      <c r="H37" s="13">
        <v>10</v>
      </c>
      <c r="I37" s="13">
        <f t="shared" si="0"/>
        <v>1.46</v>
      </c>
    </row>
    <row r="38" spans="1:10" x14ac:dyDescent="0.35">
      <c r="A38" s="2" t="s">
        <v>116</v>
      </c>
      <c r="B38" s="2" t="s">
        <v>117</v>
      </c>
      <c r="C38" s="3">
        <v>1</v>
      </c>
      <c r="D38" s="2" t="s">
        <v>118</v>
      </c>
      <c r="E38" s="2" t="s">
        <v>22</v>
      </c>
      <c r="F38" s="2" t="s">
        <v>8</v>
      </c>
      <c r="H38" s="13"/>
      <c r="I38" s="13">
        <f t="shared" si="0"/>
        <v>0</v>
      </c>
    </row>
    <row r="39" spans="1:10" x14ac:dyDescent="0.35">
      <c r="A39" s="2" t="s">
        <v>119</v>
      </c>
      <c r="B39" s="2" t="s">
        <v>120</v>
      </c>
      <c r="C39" s="3">
        <v>1</v>
      </c>
      <c r="D39" s="2" t="s">
        <v>8</v>
      </c>
      <c r="E39" s="2" t="s">
        <v>9</v>
      </c>
      <c r="F39" s="2" t="s">
        <v>8</v>
      </c>
      <c r="G39" s="6">
        <v>500</v>
      </c>
      <c r="H39" s="13">
        <v>250</v>
      </c>
      <c r="I39" s="13">
        <f t="shared" si="0"/>
        <v>500</v>
      </c>
      <c r="J39" s="15" t="s">
        <v>155</v>
      </c>
    </row>
    <row r="40" spans="1:10" x14ac:dyDescent="0.35">
      <c r="A40" s="2" t="s">
        <v>121</v>
      </c>
      <c r="B40" s="2" t="s">
        <v>122</v>
      </c>
      <c r="C40" s="3">
        <v>1</v>
      </c>
      <c r="D40" s="2" t="s">
        <v>8</v>
      </c>
      <c r="E40" s="2" t="s">
        <v>9</v>
      </c>
      <c r="F40" s="2" t="s">
        <v>8</v>
      </c>
      <c r="G40" s="6">
        <v>7.86</v>
      </c>
      <c r="H40" s="13">
        <v>10</v>
      </c>
      <c r="I40" s="13">
        <f t="shared" si="0"/>
        <v>7.86</v>
      </c>
    </row>
    <row r="41" spans="1:10" x14ac:dyDescent="0.35">
      <c r="A41" s="2" t="s">
        <v>123</v>
      </c>
      <c r="B41" s="2" t="s">
        <v>124</v>
      </c>
      <c r="C41" s="3">
        <v>1</v>
      </c>
      <c r="D41" s="2" t="s">
        <v>8</v>
      </c>
      <c r="E41" s="2" t="s">
        <v>125</v>
      </c>
      <c r="F41" s="2" t="s">
        <v>8</v>
      </c>
      <c r="G41" s="6">
        <v>180</v>
      </c>
      <c r="H41" s="13">
        <v>50</v>
      </c>
      <c r="I41" s="13">
        <f t="shared" si="0"/>
        <v>180</v>
      </c>
      <c r="J41" s="15" t="s">
        <v>158</v>
      </c>
    </row>
    <row r="42" spans="1:10" x14ac:dyDescent="0.35">
      <c r="A42" s="2" t="s">
        <v>126</v>
      </c>
      <c r="B42" s="2" t="s">
        <v>127</v>
      </c>
      <c r="C42" s="3">
        <v>1</v>
      </c>
      <c r="D42" s="2" t="s">
        <v>8</v>
      </c>
      <c r="E42" s="2" t="s">
        <v>128</v>
      </c>
      <c r="F42" s="2" t="s">
        <v>8</v>
      </c>
      <c r="G42" s="6">
        <v>160</v>
      </c>
      <c r="H42" s="13">
        <v>10</v>
      </c>
      <c r="I42" s="13">
        <f t="shared" si="0"/>
        <v>160</v>
      </c>
    </row>
    <row r="43" spans="1:10" x14ac:dyDescent="0.35">
      <c r="A43" s="2" t="s">
        <v>129</v>
      </c>
      <c r="B43" s="2" t="s">
        <v>130</v>
      </c>
      <c r="C43" s="3">
        <v>1</v>
      </c>
      <c r="D43" s="2" t="s">
        <v>8</v>
      </c>
      <c r="E43" s="2" t="s">
        <v>131</v>
      </c>
      <c r="F43" s="2" t="s">
        <v>8</v>
      </c>
      <c r="G43" s="6">
        <v>18.600000000000001</v>
      </c>
      <c r="H43" s="13">
        <v>10</v>
      </c>
      <c r="I43" s="13">
        <f t="shared" si="0"/>
        <v>18.600000000000001</v>
      </c>
    </row>
    <row r="44" spans="1:10" x14ac:dyDescent="0.35">
      <c r="A44" s="2" t="s">
        <v>132</v>
      </c>
      <c r="B44" s="2" t="s">
        <v>133</v>
      </c>
      <c r="C44" s="3">
        <v>1</v>
      </c>
      <c r="D44" s="2" t="s">
        <v>8</v>
      </c>
      <c r="E44" s="2" t="s">
        <v>134</v>
      </c>
      <c r="F44" s="2" t="s">
        <v>29</v>
      </c>
      <c r="G44" s="6">
        <v>5.22</v>
      </c>
      <c r="H44" s="13">
        <v>10</v>
      </c>
      <c r="I44" s="13">
        <f t="shared" si="0"/>
        <v>5.22</v>
      </c>
    </row>
    <row r="45" spans="1:10" x14ac:dyDescent="0.35">
      <c r="A45" s="2" t="s">
        <v>135</v>
      </c>
      <c r="B45" s="2" t="s">
        <v>136</v>
      </c>
      <c r="C45" s="3">
        <v>1</v>
      </c>
      <c r="D45" s="2" t="s">
        <v>8</v>
      </c>
      <c r="E45" s="2" t="s">
        <v>137</v>
      </c>
      <c r="F45" s="2" t="s">
        <v>29</v>
      </c>
      <c r="G45" s="6">
        <v>33</v>
      </c>
      <c r="H45" s="13">
        <v>10</v>
      </c>
      <c r="I45" s="13">
        <f t="shared" si="0"/>
        <v>33</v>
      </c>
    </row>
    <row r="46" spans="1:10" x14ac:dyDescent="0.35">
      <c r="A46" s="2" t="s">
        <v>138</v>
      </c>
      <c r="B46" s="2" t="s">
        <v>139</v>
      </c>
      <c r="C46" s="3">
        <v>1</v>
      </c>
      <c r="D46" s="2" t="s">
        <v>8</v>
      </c>
      <c r="E46" s="2" t="s">
        <v>139</v>
      </c>
      <c r="F46" s="2" t="s">
        <v>90</v>
      </c>
      <c r="G46" s="6">
        <v>154</v>
      </c>
      <c r="H46" s="13">
        <v>100</v>
      </c>
      <c r="I46" s="13">
        <f t="shared" si="0"/>
        <v>154</v>
      </c>
    </row>
    <row r="47" spans="1:10" x14ac:dyDescent="0.35">
      <c r="A47" s="2" t="s">
        <v>140</v>
      </c>
      <c r="B47" s="2" t="s">
        <v>141</v>
      </c>
      <c r="C47" s="3">
        <v>1</v>
      </c>
      <c r="D47" s="2" t="s">
        <v>142</v>
      </c>
      <c r="E47" s="2" t="s">
        <v>143</v>
      </c>
      <c r="F47" s="2" t="s">
        <v>8</v>
      </c>
      <c r="G47" s="6">
        <v>59.5</v>
      </c>
      <c r="H47" s="13">
        <v>10</v>
      </c>
      <c r="I47" s="13">
        <f t="shared" si="0"/>
        <v>59.5</v>
      </c>
    </row>
    <row r="48" spans="1:10" x14ac:dyDescent="0.35">
      <c r="A48" s="2" t="s">
        <v>144</v>
      </c>
      <c r="B48" s="2" t="s">
        <v>145</v>
      </c>
      <c r="C48" s="3">
        <v>1</v>
      </c>
      <c r="D48" s="2" t="s">
        <v>146</v>
      </c>
      <c r="E48" s="2" t="s">
        <v>147</v>
      </c>
      <c r="F48" s="2" t="s">
        <v>8</v>
      </c>
      <c r="G48" s="6">
        <v>79.900000000000006</v>
      </c>
      <c r="H48" s="13">
        <v>100</v>
      </c>
      <c r="I48" s="13">
        <f t="shared" si="0"/>
        <v>79.900000000000006</v>
      </c>
    </row>
    <row r="49" spans="1:12" x14ac:dyDescent="0.35">
      <c r="B49" s="7" t="s">
        <v>149</v>
      </c>
      <c r="C49" s="7">
        <v>1</v>
      </c>
      <c r="G49" s="6">
        <v>50</v>
      </c>
      <c r="H49" s="13">
        <v>50</v>
      </c>
      <c r="I49" s="13">
        <f>G49*C49</f>
        <v>50</v>
      </c>
      <c r="J49" s="15" t="s">
        <v>155</v>
      </c>
    </row>
    <row r="50" spans="1:12" x14ac:dyDescent="0.35">
      <c r="H50" s="11">
        <f>SUM(H2:H49)</f>
        <v>1995</v>
      </c>
      <c r="I50" s="11">
        <f>SUM(I2:I49)</f>
        <v>1705.24</v>
      </c>
      <c r="K50">
        <f>I50+H50</f>
        <v>3700.24</v>
      </c>
    </row>
    <row r="51" spans="1:12" x14ac:dyDescent="0.35">
      <c r="A51" s="8" t="s">
        <v>162</v>
      </c>
      <c r="B51" s="14">
        <v>320</v>
      </c>
      <c r="C51" t="s">
        <v>165</v>
      </c>
    </row>
    <row r="52" spans="1:12" x14ac:dyDescent="0.35">
      <c r="A52" s="9">
        <v>5</v>
      </c>
      <c r="B52" s="13">
        <f>I59*A52</f>
        <v>1300</v>
      </c>
      <c r="C52" t="s">
        <v>151</v>
      </c>
    </row>
    <row r="53" spans="1:12" x14ac:dyDescent="0.35">
      <c r="A53" s="9">
        <v>1</v>
      </c>
      <c r="B53" s="13">
        <f>I59*A53</f>
        <v>260</v>
      </c>
      <c r="C53" t="s">
        <v>152</v>
      </c>
    </row>
    <row r="54" spans="1:12" x14ac:dyDescent="0.35">
      <c r="A54" s="9">
        <v>4</v>
      </c>
      <c r="B54" s="13">
        <f>I59*A54</f>
        <v>1040</v>
      </c>
      <c r="C54" t="s">
        <v>153</v>
      </c>
    </row>
    <row r="55" spans="1:12" x14ac:dyDescent="0.35">
      <c r="A55" s="9">
        <v>1.5</v>
      </c>
      <c r="B55" s="13">
        <f>I59*A55</f>
        <v>390</v>
      </c>
      <c r="C55" t="s">
        <v>166</v>
      </c>
    </row>
    <row r="56" spans="1:12" x14ac:dyDescent="0.35">
      <c r="B56" s="13">
        <v>150</v>
      </c>
      <c r="C56" t="s">
        <v>154</v>
      </c>
    </row>
    <row r="57" spans="1:12" x14ac:dyDescent="0.35">
      <c r="A57" s="6"/>
      <c r="H57" t="s">
        <v>161</v>
      </c>
      <c r="K57" s="9">
        <v>45</v>
      </c>
    </row>
    <row r="58" spans="1:12" x14ac:dyDescent="0.35">
      <c r="A58" t="s">
        <v>167</v>
      </c>
      <c r="C58" s="11">
        <f>I50+H50+B52+B53+B54+B55+B56+B51</f>
        <v>7160.24</v>
      </c>
      <c r="H58" t="s">
        <v>160</v>
      </c>
      <c r="K58" s="12">
        <v>6500</v>
      </c>
      <c r="L58" s="10">
        <f>K58/K57</f>
        <v>144.44444444444446</v>
      </c>
    </row>
    <row r="59" spans="1:12" x14ac:dyDescent="0.35">
      <c r="A59" t="s">
        <v>164</v>
      </c>
      <c r="C59" s="11">
        <f>I50+B52+B53+B54+B55+B56+(H50/10)+B51</f>
        <v>5364.74</v>
      </c>
      <c r="H59" t="s">
        <v>163</v>
      </c>
      <c r="I59" s="12">
        <v>260</v>
      </c>
    </row>
    <row r="60" spans="1:12" x14ac:dyDescent="0.35">
      <c r="C60" s="16"/>
    </row>
    <row r="61" spans="1:12" x14ac:dyDescent="0.35">
      <c r="A61" t="s">
        <v>159</v>
      </c>
      <c r="C61" s="11">
        <f>(I50+B52+B53+B54+B55+B56+B51)*10+H50</f>
        <v>53647.399999999994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Micron-6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Быканов Андрей</dc:creator>
  <cp:lastModifiedBy>Быканов Андрей</cp:lastModifiedBy>
  <dcterms:created xsi:type="dcterms:W3CDTF">2014-11-01T06:40:46Z</dcterms:created>
  <dcterms:modified xsi:type="dcterms:W3CDTF">2016-04-22T19:12:35Z</dcterms:modified>
</cp:coreProperties>
</file>