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Быканов Андрей\Desktop\"/>
    </mc:Choice>
  </mc:AlternateContent>
  <bookViews>
    <workbookView xWindow="0" yWindow="0" windowWidth="25600" windowHeight="111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3" i="1" l="1"/>
  <c r="K11" i="1"/>
  <c r="K10" i="1"/>
  <c r="K9" i="1"/>
  <c r="K8" i="1"/>
  <c r="K7" i="1"/>
  <c r="K6" i="1"/>
  <c r="K5" i="1"/>
  <c r="K4" i="1"/>
  <c r="K12" i="1" s="1"/>
  <c r="K14" i="1" s="1"/>
  <c r="K16" i="1" s="1"/>
  <c r="D61" i="1" l="1"/>
  <c r="D59" i="1"/>
  <c r="D58" i="1"/>
  <c r="D55" i="1" l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56" i="1" l="1"/>
  <c r="B60" i="1" l="1"/>
  <c r="D60" i="1" s="1"/>
  <c r="D57" i="1"/>
</calcChain>
</file>

<file path=xl/sharedStrings.xml><?xml version="1.0" encoding="utf-8"?>
<sst xmlns="http://schemas.openxmlformats.org/spreadsheetml/2006/main" count="84" uniqueCount="84">
  <si>
    <t>LP401230</t>
  </si>
  <si>
    <t>VJ0805A100JXGAT5Z</t>
  </si>
  <si>
    <t>1206CC103KAT1A</t>
  </si>
  <si>
    <t>CC0603JRNPO9BN221</t>
  </si>
  <si>
    <t>0402ZD104KAT2A</t>
  </si>
  <si>
    <t>CC0402KRX5R5BB105</t>
  </si>
  <si>
    <t>GRM1555C1H180JZ01D</t>
  </si>
  <si>
    <t>GRM188R60J106ME47D</t>
  </si>
  <si>
    <t>GRM188R71E104KA01D</t>
  </si>
  <si>
    <t>GRM31CR61E226KE15L</t>
  </si>
  <si>
    <t>GRM31CR61A106KA01L</t>
  </si>
  <si>
    <t>GRM1555C1H100JA01D</t>
  </si>
  <si>
    <t>CC1206KKX7R8BB475</t>
  </si>
  <si>
    <t>GRM188R71H103KA01D</t>
  </si>
  <si>
    <t>BAR43C</t>
  </si>
  <si>
    <t>DA2JF8100L</t>
  </si>
  <si>
    <t>BAV99</t>
  </si>
  <si>
    <t>DF23C-10DS-0.5V</t>
  </si>
  <si>
    <t>47346-0001</t>
  </si>
  <si>
    <t>IT-1187-160GM-G</t>
  </si>
  <si>
    <t>IFSC1515AHER100M01</t>
  </si>
  <si>
    <t>KPTD-3216SECK</t>
  </si>
  <si>
    <t>BC857CT</t>
  </si>
  <si>
    <t>RUM002N05T2L</t>
  </si>
  <si>
    <t>RZM002P02T2L</t>
  </si>
  <si>
    <t>RCV080510M0FKEA</t>
  </si>
  <si>
    <t>RC0603FR-071K5L</t>
  </si>
  <si>
    <t>RC0603FR-1010KL</t>
  </si>
  <si>
    <t>RC0603FR-07150KL</t>
  </si>
  <si>
    <t>RC0603FR-074K53L</t>
  </si>
  <si>
    <t>CR0603-JW-220GLF</t>
  </si>
  <si>
    <t>RC0603JR-0762KL</t>
  </si>
  <si>
    <t>RC0603JR-07470RL</t>
  </si>
  <si>
    <t>RC0603FR-071RL</t>
  </si>
  <si>
    <t>RC0603FR-073M3L</t>
  </si>
  <si>
    <t>RC0603FR-077M5L</t>
  </si>
  <si>
    <t>RC0805FR-07360RL</t>
  </si>
  <si>
    <t>CRCW06036M04FKEA</t>
  </si>
  <si>
    <t>RC0603FR-075M1L</t>
  </si>
  <si>
    <t>RC0603FR-101KL</t>
  </si>
  <si>
    <t>RC0805FR-0715RL</t>
  </si>
  <si>
    <t>7BB-12-9</t>
  </si>
  <si>
    <t>ATB322515-0110</t>
  </si>
  <si>
    <t>STM32L152CBU6</t>
  </si>
  <si>
    <t>TPS60400DBV</t>
  </si>
  <si>
    <t>USBLC6-2SC6</t>
  </si>
  <si>
    <t>MCP73831T-2ACI/OT</t>
  </si>
  <si>
    <t>TPS62736RGYT</t>
  </si>
  <si>
    <t>ABM7-8.000MHZ-D2Y-T</t>
  </si>
  <si>
    <t>ABS07-120-32.768kHz-T</t>
  </si>
  <si>
    <t>ПЛАТА</t>
  </si>
  <si>
    <t>ВИБРИК</t>
  </si>
  <si>
    <t>ОППРАВКА И СТРАХОВКА</t>
  </si>
  <si>
    <t>УПАКОВКА</t>
  </si>
  <si>
    <t>Компанент</t>
  </si>
  <si>
    <t>кол-во</t>
  </si>
  <si>
    <t>цена за шт</t>
  </si>
  <si>
    <t>итого</t>
  </si>
  <si>
    <t>Налог УСН</t>
  </si>
  <si>
    <t>Себестоимость</t>
  </si>
  <si>
    <t>Затрачено часов на сборку</t>
  </si>
  <si>
    <t>Затрачено часов на тестирование</t>
  </si>
  <si>
    <t>доставка из Элитана</t>
  </si>
  <si>
    <t>Итого затрат</t>
  </si>
  <si>
    <t>Установленный ценник</t>
  </si>
  <si>
    <t>Чистая прибыль</t>
  </si>
  <si>
    <t>Стоимость корпусов</t>
  </si>
  <si>
    <t>Работа</t>
  </si>
  <si>
    <t>цена</t>
  </si>
  <si>
    <t>штук</t>
  </si>
  <si>
    <t>итог</t>
  </si>
  <si>
    <t>Фрезировка</t>
  </si>
  <si>
    <t>Подготовка к фрезировке партии</t>
  </si>
  <si>
    <t>Доставка корпусов тула-питер</t>
  </si>
  <si>
    <t>Цена корпуса</t>
  </si>
  <si>
    <t>Резка акрила</t>
  </si>
  <si>
    <t>Доставка акрила</t>
  </si>
  <si>
    <t>Калькуляторы</t>
  </si>
  <si>
    <t>Лист акрила</t>
  </si>
  <si>
    <t>Промежуточный итог</t>
  </si>
  <si>
    <t>Хороших корпусов</t>
  </si>
  <si>
    <t>Себестоимость 1 корпуса</t>
  </si>
  <si>
    <t>Бракованных корпусов</t>
  </si>
  <si>
    <t>Цена за брак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</si>
</sst>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₽&quot;"/>
    <numFmt numFmtId="165" formatCode="#,##0\ &quot;₽&quot;"/>
    <numFmt numFmtId="166" formatCode="#,##0.0\ &quot;₽&quot;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4">
    <xf numFmtId="0" fontId="0" fillId="0" borderId="0" xfId="0"/>
    <xf numFmtId="0" fontId="1" fillId="2" borderId="0" xfId="1"/>
    <xf numFmtId="164" fontId="0" fillId="0" borderId="0" xfId="0" applyNumberFormat="1"/>
    <xf numFmtId="164" fontId="1" fillId="2" borderId="0" xfId="1" applyNumberFormat="1"/>
    <xf numFmtId="164" fontId="2" fillId="3" borderId="0" xfId="2" applyNumberFormat="1"/>
    <xf numFmtId="164" fontId="3" fillId="4" borderId="0" xfId="3" applyNumberFormat="1"/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165" fontId="0" fillId="0" borderId="3" xfId="0" applyNumberFormat="1" applyBorder="1"/>
    <xf numFmtId="0" fontId="0" fillId="0" borderId="4" xfId="0" applyBorder="1"/>
    <xf numFmtId="165" fontId="0" fillId="0" borderId="4" xfId="0" applyNumberFormat="1" applyBorder="1"/>
    <xf numFmtId="0" fontId="0" fillId="0" borderId="5" xfId="0" applyBorder="1" applyAlignment="1">
      <alignment horizontal="center"/>
    </xf>
    <xf numFmtId="166" fontId="5" fillId="0" borderId="5" xfId="0" applyNumberFormat="1" applyFont="1" applyBorder="1"/>
    <xf numFmtId="0" fontId="0" fillId="0" borderId="0" xfId="0" applyBorder="1" applyAlignment="1">
      <alignment horizontal="center"/>
    </xf>
    <xf numFmtId="0" fontId="0" fillId="0" borderId="0" xfId="0" applyNumberFormat="1" applyBorder="1"/>
    <xf numFmtId="166" fontId="5" fillId="0" borderId="0" xfId="0" applyNumberFormat="1" applyFont="1" applyBorder="1"/>
    <xf numFmtId="0" fontId="0" fillId="0" borderId="0" xfId="0" applyAlignment="1">
      <alignment horizontal="center"/>
    </xf>
    <xf numFmtId="166" fontId="5" fillId="0" borderId="0" xfId="0" applyNumberFormat="1" applyFont="1"/>
    <xf numFmtId="164" fontId="0" fillId="0" borderId="3" xfId="0" applyNumberFormat="1" applyBorder="1"/>
    <xf numFmtId="164" fontId="4" fillId="5" borderId="0" xfId="4" applyNumberFormat="1" applyBorder="1"/>
    <xf numFmtId="0" fontId="3" fillId="4" borderId="0" xfId="3" applyAlignment="1">
      <alignment horizontal="center"/>
    </xf>
    <xf numFmtId="0" fontId="4" fillId="5" borderId="0" xfId="4" applyBorder="1" applyAlignment="1">
      <alignment horizontal="center"/>
    </xf>
    <xf numFmtId="0" fontId="2" fillId="3" borderId="0" xfId="2" applyAlignment="1">
      <alignment horizontal="center"/>
    </xf>
  </cellXfs>
  <cellStyles count="5">
    <cellStyle name="Вывод" xfId="4" builtinId="21"/>
    <cellStyle name="Нейтральный" xfId="3" builtinId="2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37" workbookViewId="0">
      <selection activeCell="D64" sqref="D64"/>
    </sheetView>
  </sheetViews>
  <sheetFormatPr defaultRowHeight="14.5" x14ac:dyDescent="0.35"/>
  <cols>
    <col min="1" max="1" width="26" customWidth="1"/>
    <col min="2" max="2" width="11.7265625" customWidth="1"/>
    <col min="3" max="3" width="15.08984375" customWidth="1"/>
    <col min="4" max="4" width="13.08984375" customWidth="1"/>
    <col min="11" max="11" width="12.54296875" customWidth="1"/>
  </cols>
  <sheetData>
    <row r="1" spans="1:11" x14ac:dyDescent="0.35">
      <c r="A1" t="s">
        <v>54</v>
      </c>
      <c r="B1" t="s">
        <v>55</v>
      </c>
      <c r="C1" t="s">
        <v>56</v>
      </c>
      <c r="D1" t="s">
        <v>57</v>
      </c>
    </row>
    <row r="2" spans="1:11" x14ac:dyDescent="0.35">
      <c r="A2" s="8" t="s">
        <v>0</v>
      </c>
      <c r="B2" s="8">
        <v>1</v>
      </c>
      <c r="C2" s="19">
        <v>162</v>
      </c>
      <c r="D2" s="19">
        <f>C2*B2</f>
        <v>162</v>
      </c>
      <c r="H2" s="6" t="s">
        <v>66</v>
      </c>
      <c r="I2" s="6"/>
      <c r="J2" s="6"/>
      <c r="K2" s="6"/>
    </row>
    <row r="3" spans="1:11" x14ac:dyDescent="0.35">
      <c r="A3" s="8" t="s">
        <v>1</v>
      </c>
      <c r="B3" s="8">
        <v>1</v>
      </c>
      <c r="C3" s="19">
        <v>162</v>
      </c>
      <c r="D3" s="19">
        <f t="shared" ref="D3:D55" si="0">C3*B3</f>
        <v>162</v>
      </c>
      <c r="H3" s="7" t="s">
        <v>67</v>
      </c>
      <c r="I3" s="7" t="s">
        <v>68</v>
      </c>
      <c r="J3" s="7" t="s">
        <v>69</v>
      </c>
      <c r="K3" s="7" t="s">
        <v>70</v>
      </c>
    </row>
    <row r="4" spans="1:11" x14ac:dyDescent="0.35">
      <c r="A4" s="8" t="s">
        <v>2</v>
      </c>
      <c r="B4" s="8">
        <v>1</v>
      </c>
      <c r="C4" s="19">
        <v>97.5</v>
      </c>
      <c r="D4" s="19">
        <f t="shared" si="0"/>
        <v>97.5</v>
      </c>
      <c r="H4" s="8" t="s">
        <v>71</v>
      </c>
      <c r="I4" s="9">
        <v>200</v>
      </c>
      <c r="J4" s="8">
        <v>42</v>
      </c>
      <c r="K4" s="9">
        <f t="shared" ref="K4:K11" si="1">J4*I4</f>
        <v>8400</v>
      </c>
    </row>
    <row r="5" spans="1:11" x14ac:dyDescent="0.35">
      <c r="A5" s="8" t="s">
        <v>3</v>
      </c>
      <c r="B5" s="8">
        <v>1</v>
      </c>
      <c r="C5" s="19">
        <v>3.47</v>
      </c>
      <c r="D5" s="19">
        <f t="shared" si="0"/>
        <v>3.47</v>
      </c>
      <c r="H5" s="8" t="s">
        <v>72</v>
      </c>
      <c r="I5" s="9">
        <v>1000</v>
      </c>
      <c r="J5" s="8">
        <v>1</v>
      </c>
      <c r="K5" s="9">
        <f t="shared" si="1"/>
        <v>1000</v>
      </c>
    </row>
    <row r="6" spans="1:11" x14ac:dyDescent="0.35">
      <c r="A6" s="8" t="s">
        <v>4</v>
      </c>
      <c r="B6" s="8">
        <v>7</v>
      </c>
      <c r="C6" s="19">
        <v>51.1</v>
      </c>
      <c r="D6" s="19">
        <f t="shared" si="0"/>
        <v>357.7</v>
      </c>
      <c r="H6" s="8" t="s">
        <v>73</v>
      </c>
      <c r="I6" s="9">
        <v>1200</v>
      </c>
      <c r="J6" s="8">
        <v>3</v>
      </c>
      <c r="K6" s="9">
        <f t="shared" si="1"/>
        <v>3600</v>
      </c>
    </row>
    <row r="7" spans="1:11" x14ac:dyDescent="0.35">
      <c r="A7" s="8" t="s">
        <v>5</v>
      </c>
      <c r="B7" s="8">
        <v>5</v>
      </c>
      <c r="C7" s="19">
        <v>3.9</v>
      </c>
      <c r="D7" s="19">
        <f t="shared" si="0"/>
        <v>19.5</v>
      </c>
      <c r="H7" s="8" t="s">
        <v>74</v>
      </c>
      <c r="I7" s="9">
        <v>82.5</v>
      </c>
      <c r="J7" s="8">
        <v>42</v>
      </c>
      <c r="K7" s="9">
        <f t="shared" si="1"/>
        <v>3465</v>
      </c>
    </row>
    <row r="8" spans="1:11" x14ac:dyDescent="0.35">
      <c r="A8" s="8" t="s">
        <v>6</v>
      </c>
      <c r="B8" s="8">
        <v>2</v>
      </c>
      <c r="C8" s="19">
        <v>4.0999999999999996</v>
      </c>
      <c r="D8" s="19">
        <f t="shared" si="0"/>
        <v>8.1999999999999993</v>
      </c>
      <c r="H8" s="8" t="s">
        <v>75</v>
      </c>
      <c r="I8" s="9">
        <v>30</v>
      </c>
      <c r="J8" s="8">
        <v>100</v>
      </c>
      <c r="K8" s="9">
        <f t="shared" si="1"/>
        <v>3000</v>
      </c>
    </row>
    <row r="9" spans="1:11" x14ac:dyDescent="0.35">
      <c r="A9" s="8" t="s">
        <v>7</v>
      </c>
      <c r="B9" s="8">
        <v>1</v>
      </c>
      <c r="C9" s="19">
        <v>4.47</v>
      </c>
      <c r="D9" s="19">
        <f t="shared" si="0"/>
        <v>4.47</v>
      </c>
      <c r="H9" s="8" t="s">
        <v>76</v>
      </c>
      <c r="I9" s="9">
        <v>260</v>
      </c>
      <c r="J9" s="8">
        <v>2</v>
      </c>
      <c r="K9" s="9">
        <f t="shared" si="1"/>
        <v>520</v>
      </c>
    </row>
    <row r="10" spans="1:11" x14ac:dyDescent="0.35">
      <c r="A10" s="8" t="s">
        <v>8</v>
      </c>
      <c r="B10" s="8">
        <v>1</v>
      </c>
      <c r="C10" s="19">
        <v>3.42</v>
      </c>
      <c r="D10" s="19">
        <f t="shared" si="0"/>
        <v>3.42</v>
      </c>
      <c r="H10" s="10" t="s">
        <v>77</v>
      </c>
      <c r="I10" s="11">
        <v>100</v>
      </c>
      <c r="J10" s="10">
        <v>7</v>
      </c>
      <c r="K10" s="11">
        <f t="shared" si="1"/>
        <v>700</v>
      </c>
    </row>
    <row r="11" spans="1:11" x14ac:dyDescent="0.35">
      <c r="A11" s="8" t="s">
        <v>9</v>
      </c>
      <c r="B11" s="8">
        <v>1</v>
      </c>
      <c r="C11" s="19">
        <v>10.1</v>
      </c>
      <c r="D11" s="19">
        <f t="shared" si="0"/>
        <v>10.1</v>
      </c>
      <c r="H11" s="10" t="s">
        <v>78</v>
      </c>
      <c r="I11" s="11">
        <v>400</v>
      </c>
      <c r="J11" s="10">
        <v>1</v>
      </c>
      <c r="K11" s="11">
        <f t="shared" si="1"/>
        <v>400</v>
      </c>
    </row>
    <row r="12" spans="1:11" x14ac:dyDescent="0.35">
      <c r="A12" s="8" t="s">
        <v>10</v>
      </c>
      <c r="B12" s="8">
        <v>1</v>
      </c>
      <c r="C12" s="19">
        <v>14.5</v>
      </c>
      <c r="D12" s="19">
        <f t="shared" si="0"/>
        <v>14.5</v>
      </c>
      <c r="H12" s="12" t="s">
        <v>79</v>
      </c>
      <c r="I12" s="12"/>
      <c r="J12" s="12"/>
      <c r="K12" s="13">
        <f>SUM(K4:K11)</f>
        <v>21085</v>
      </c>
    </row>
    <row r="13" spans="1:11" x14ac:dyDescent="0.35">
      <c r="A13" s="8" t="s">
        <v>11</v>
      </c>
      <c r="B13" s="8">
        <v>2</v>
      </c>
      <c r="C13" s="19">
        <v>3.88</v>
      </c>
      <c r="D13" s="19">
        <f t="shared" si="0"/>
        <v>7.76</v>
      </c>
      <c r="H13" s="14" t="s">
        <v>80</v>
      </c>
      <c r="I13" s="14"/>
      <c r="J13" s="14"/>
      <c r="K13" s="15">
        <v>29</v>
      </c>
    </row>
    <row r="14" spans="1:11" x14ac:dyDescent="0.35">
      <c r="A14" s="8" t="s">
        <v>12</v>
      </c>
      <c r="B14" s="8">
        <v>1</v>
      </c>
      <c r="C14" s="19">
        <v>6.95</v>
      </c>
      <c r="D14" s="19">
        <f t="shared" si="0"/>
        <v>6.95</v>
      </c>
      <c r="H14" s="14" t="s">
        <v>81</v>
      </c>
      <c r="I14" s="14"/>
      <c r="J14" s="14"/>
      <c r="K14" s="16">
        <f>K12/K13</f>
        <v>727.06896551724139</v>
      </c>
    </row>
    <row r="15" spans="1:11" x14ac:dyDescent="0.35">
      <c r="A15" s="8" t="s">
        <v>13</v>
      </c>
      <c r="B15" s="8">
        <v>1</v>
      </c>
      <c r="C15" s="19">
        <v>3.4</v>
      </c>
      <c r="D15" s="19">
        <f t="shared" si="0"/>
        <v>3.4</v>
      </c>
      <c r="H15" s="14" t="s">
        <v>82</v>
      </c>
      <c r="I15" s="14"/>
      <c r="J15" s="14"/>
      <c r="K15" s="15">
        <v>13</v>
      </c>
    </row>
    <row r="16" spans="1:11" x14ac:dyDescent="0.35">
      <c r="A16" s="8" t="s">
        <v>14</v>
      </c>
      <c r="B16" s="8">
        <v>1</v>
      </c>
      <c r="C16" s="19">
        <v>5.08</v>
      </c>
      <c r="D16" s="19">
        <f t="shared" si="0"/>
        <v>5.08</v>
      </c>
      <c r="H16" s="17" t="s">
        <v>83</v>
      </c>
      <c r="I16" s="17"/>
      <c r="J16" s="17"/>
      <c r="K16" s="18">
        <f>K14/100*40</f>
        <v>290.82758620689657</v>
      </c>
    </row>
    <row r="17" spans="1:4" x14ac:dyDescent="0.35">
      <c r="A17" s="8" t="s">
        <v>15</v>
      </c>
      <c r="B17" s="8">
        <v>1</v>
      </c>
      <c r="C17" s="19">
        <v>9.3699999999999992</v>
      </c>
      <c r="D17" s="19">
        <f t="shared" si="0"/>
        <v>9.3699999999999992</v>
      </c>
    </row>
    <row r="18" spans="1:4" x14ac:dyDescent="0.35">
      <c r="A18" s="8" t="s">
        <v>16</v>
      </c>
      <c r="B18" s="8">
        <v>1</v>
      </c>
      <c r="C18" s="19">
        <v>13.8</v>
      </c>
      <c r="D18" s="19">
        <f t="shared" si="0"/>
        <v>13.8</v>
      </c>
    </row>
    <row r="19" spans="1:4" x14ac:dyDescent="0.35">
      <c r="A19" s="8" t="s">
        <v>17</v>
      </c>
      <c r="B19" s="8">
        <v>1</v>
      </c>
      <c r="C19" s="19">
        <v>92</v>
      </c>
      <c r="D19" s="19">
        <f t="shared" si="0"/>
        <v>92</v>
      </c>
    </row>
    <row r="20" spans="1:4" x14ac:dyDescent="0.35">
      <c r="A20" s="8" t="s">
        <v>18</v>
      </c>
      <c r="B20" s="8">
        <v>1</v>
      </c>
      <c r="C20" s="19">
        <v>54.4</v>
      </c>
      <c r="D20" s="19">
        <f t="shared" si="0"/>
        <v>54.4</v>
      </c>
    </row>
    <row r="21" spans="1:4" x14ac:dyDescent="0.35">
      <c r="A21" s="8" t="s">
        <v>19</v>
      </c>
      <c r="B21" s="8">
        <v>3</v>
      </c>
      <c r="C21" s="19">
        <v>21.8</v>
      </c>
      <c r="D21" s="19">
        <f t="shared" si="0"/>
        <v>65.400000000000006</v>
      </c>
    </row>
    <row r="22" spans="1:4" x14ac:dyDescent="0.35">
      <c r="A22" s="8" t="s">
        <v>20</v>
      </c>
      <c r="B22" s="8">
        <v>1</v>
      </c>
      <c r="C22" s="19">
        <v>32.200000000000003</v>
      </c>
      <c r="D22" s="19">
        <f t="shared" si="0"/>
        <v>32.200000000000003</v>
      </c>
    </row>
    <row r="23" spans="1:4" x14ac:dyDescent="0.35">
      <c r="A23" s="8" t="s">
        <v>21</v>
      </c>
      <c r="B23" s="8">
        <v>1</v>
      </c>
      <c r="C23" s="19">
        <v>10.1</v>
      </c>
      <c r="D23" s="19">
        <f t="shared" si="0"/>
        <v>10.1</v>
      </c>
    </row>
    <row r="24" spans="1:4" x14ac:dyDescent="0.35">
      <c r="A24" s="8" t="s">
        <v>22</v>
      </c>
      <c r="B24" s="8">
        <v>1</v>
      </c>
      <c r="C24" s="19">
        <v>5.15</v>
      </c>
      <c r="D24" s="19">
        <f t="shared" si="0"/>
        <v>5.15</v>
      </c>
    </row>
    <row r="25" spans="1:4" x14ac:dyDescent="0.35">
      <c r="A25" s="8" t="s">
        <v>23</v>
      </c>
      <c r="B25" s="8">
        <v>5</v>
      </c>
      <c r="C25" s="19">
        <v>8.31</v>
      </c>
      <c r="D25" s="19">
        <f t="shared" si="0"/>
        <v>41.550000000000004</v>
      </c>
    </row>
    <row r="26" spans="1:4" x14ac:dyDescent="0.35">
      <c r="A26" s="8" t="s">
        <v>24</v>
      </c>
      <c r="B26" s="8">
        <v>2</v>
      </c>
      <c r="C26" s="19">
        <v>123</v>
      </c>
      <c r="D26" s="19">
        <f t="shared" si="0"/>
        <v>246</v>
      </c>
    </row>
    <row r="27" spans="1:4" x14ac:dyDescent="0.35">
      <c r="A27" s="8" t="s">
        <v>25</v>
      </c>
      <c r="B27" s="8">
        <v>1</v>
      </c>
      <c r="C27" s="19">
        <v>12.4</v>
      </c>
      <c r="D27" s="19">
        <f t="shared" si="0"/>
        <v>12.4</v>
      </c>
    </row>
    <row r="28" spans="1:4" x14ac:dyDescent="0.35">
      <c r="A28" s="8" t="s">
        <v>26</v>
      </c>
      <c r="B28" s="8">
        <v>2</v>
      </c>
      <c r="C28" s="19">
        <v>3.24</v>
      </c>
      <c r="D28" s="19">
        <f t="shared" si="0"/>
        <v>6.48</v>
      </c>
    </row>
    <row r="29" spans="1:4" x14ac:dyDescent="0.35">
      <c r="A29" s="8" t="s">
        <v>27</v>
      </c>
      <c r="B29" s="8">
        <v>8</v>
      </c>
      <c r="C29" s="19">
        <v>10.199999999999999</v>
      </c>
      <c r="D29" s="19">
        <f t="shared" si="0"/>
        <v>81.599999999999994</v>
      </c>
    </row>
    <row r="30" spans="1:4" x14ac:dyDescent="0.35">
      <c r="A30" s="8" t="s">
        <v>28</v>
      </c>
      <c r="B30" s="8">
        <v>1</v>
      </c>
      <c r="C30" s="19">
        <v>3.24</v>
      </c>
      <c r="D30" s="19">
        <f t="shared" si="0"/>
        <v>3.24</v>
      </c>
    </row>
    <row r="31" spans="1:4" x14ac:dyDescent="0.35">
      <c r="A31" s="8" t="s">
        <v>29</v>
      </c>
      <c r="B31" s="8">
        <v>1</v>
      </c>
      <c r="C31" s="19">
        <v>3.24</v>
      </c>
      <c r="D31" s="19">
        <f t="shared" si="0"/>
        <v>3.24</v>
      </c>
    </row>
    <row r="32" spans="1:4" x14ac:dyDescent="0.35">
      <c r="A32" s="8" t="s">
        <v>30</v>
      </c>
      <c r="B32" s="8">
        <v>3</v>
      </c>
      <c r="C32" s="19">
        <v>3.26</v>
      </c>
      <c r="D32" s="19">
        <f t="shared" si="0"/>
        <v>9.7799999999999994</v>
      </c>
    </row>
    <row r="33" spans="1:4" x14ac:dyDescent="0.35">
      <c r="A33" s="8" t="s">
        <v>31</v>
      </c>
      <c r="B33" s="8">
        <v>1</v>
      </c>
      <c r="C33" s="19">
        <v>3.3</v>
      </c>
      <c r="D33" s="19">
        <f t="shared" si="0"/>
        <v>3.3</v>
      </c>
    </row>
    <row r="34" spans="1:4" x14ac:dyDescent="0.35">
      <c r="A34" s="8" t="s">
        <v>32</v>
      </c>
      <c r="B34" s="8">
        <v>3</v>
      </c>
      <c r="C34" s="19">
        <v>3.24</v>
      </c>
      <c r="D34" s="19">
        <f t="shared" si="0"/>
        <v>9.7200000000000006</v>
      </c>
    </row>
    <row r="35" spans="1:4" x14ac:dyDescent="0.35">
      <c r="A35" s="8" t="s">
        <v>33</v>
      </c>
      <c r="B35" s="8">
        <v>1</v>
      </c>
      <c r="C35" s="19">
        <v>3.3</v>
      </c>
      <c r="D35" s="19">
        <f t="shared" si="0"/>
        <v>3.3</v>
      </c>
    </row>
    <row r="36" spans="1:4" x14ac:dyDescent="0.35">
      <c r="A36" s="8" t="s">
        <v>34</v>
      </c>
      <c r="B36" s="8">
        <v>2</v>
      </c>
      <c r="C36" s="19">
        <v>3.24</v>
      </c>
      <c r="D36" s="19">
        <f t="shared" si="0"/>
        <v>6.48</v>
      </c>
    </row>
    <row r="37" spans="1:4" x14ac:dyDescent="0.35">
      <c r="A37" s="8" t="s">
        <v>35</v>
      </c>
      <c r="B37" s="8">
        <v>1</v>
      </c>
      <c r="C37" s="19">
        <v>3.33</v>
      </c>
      <c r="D37" s="19">
        <f t="shared" si="0"/>
        <v>3.33</v>
      </c>
    </row>
    <row r="38" spans="1:4" x14ac:dyDescent="0.35">
      <c r="A38" s="8" t="s">
        <v>36</v>
      </c>
      <c r="B38" s="8">
        <v>1</v>
      </c>
      <c r="C38" s="19">
        <v>10.1</v>
      </c>
      <c r="D38" s="19">
        <f t="shared" si="0"/>
        <v>10.1</v>
      </c>
    </row>
    <row r="39" spans="1:4" x14ac:dyDescent="0.35">
      <c r="A39" s="8" t="s">
        <v>37</v>
      </c>
      <c r="B39" s="8">
        <v>1</v>
      </c>
      <c r="C39" s="19">
        <v>54.4</v>
      </c>
      <c r="D39" s="19">
        <f t="shared" si="0"/>
        <v>54.4</v>
      </c>
    </row>
    <row r="40" spans="1:4" x14ac:dyDescent="0.35">
      <c r="A40" s="8" t="s">
        <v>38</v>
      </c>
      <c r="B40" s="8">
        <v>1</v>
      </c>
      <c r="C40" s="19">
        <v>3.33</v>
      </c>
      <c r="D40" s="19">
        <f t="shared" si="0"/>
        <v>3.33</v>
      </c>
    </row>
    <row r="41" spans="1:4" x14ac:dyDescent="0.35">
      <c r="A41" s="8" t="s">
        <v>39</v>
      </c>
      <c r="B41" s="8">
        <v>3</v>
      </c>
      <c r="C41" s="19">
        <v>10.4</v>
      </c>
      <c r="D41" s="19">
        <f t="shared" si="0"/>
        <v>31.200000000000003</v>
      </c>
    </row>
    <row r="42" spans="1:4" x14ac:dyDescent="0.35">
      <c r="A42" s="8" t="s">
        <v>40</v>
      </c>
      <c r="B42" s="8">
        <v>1</v>
      </c>
      <c r="C42" s="19">
        <v>3.28</v>
      </c>
      <c r="D42" s="19">
        <f t="shared" si="0"/>
        <v>3.28</v>
      </c>
    </row>
    <row r="43" spans="1:4" x14ac:dyDescent="0.35">
      <c r="A43" s="8" t="s">
        <v>41</v>
      </c>
      <c r="B43" s="8">
        <v>1</v>
      </c>
      <c r="C43" s="19">
        <v>11.6</v>
      </c>
      <c r="D43" s="19">
        <f t="shared" si="0"/>
        <v>11.6</v>
      </c>
    </row>
    <row r="44" spans="1:4" x14ac:dyDescent="0.35">
      <c r="A44" s="8" t="s">
        <v>42</v>
      </c>
      <c r="B44" s="8">
        <v>1</v>
      </c>
      <c r="C44" s="19">
        <v>265</v>
      </c>
      <c r="D44" s="19">
        <f t="shared" si="0"/>
        <v>265</v>
      </c>
    </row>
    <row r="45" spans="1:4" x14ac:dyDescent="0.35">
      <c r="A45" s="8" t="s">
        <v>43</v>
      </c>
      <c r="B45" s="8">
        <v>1</v>
      </c>
      <c r="C45" s="19">
        <v>450</v>
      </c>
      <c r="D45" s="19">
        <f t="shared" si="0"/>
        <v>450</v>
      </c>
    </row>
    <row r="46" spans="1:4" x14ac:dyDescent="0.35">
      <c r="A46" s="8" t="s">
        <v>44</v>
      </c>
      <c r="B46" s="8">
        <v>1</v>
      </c>
      <c r="C46" s="19">
        <v>29.7</v>
      </c>
      <c r="D46" s="19">
        <f t="shared" si="0"/>
        <v>29.7</v>
      </c>
    </row>
    <row r="47" spans="1:4" x14ac:dyDescent="0.35">
      <c r="A47" s="8" t="s">
        <v>45</v>
      </c>
      <c r="B47" s="8">
        <v>1</v>
      </c>
      <c r="C47" s="19">
        <v>8.34</v>
      </c>
      <c r="D47" s="19">
        <f t="shared" si="0"/>
        <v>8.34</v>
      </c>
    </row>
    <row r="48" spans="1:4" x14ac:dyDescent="0.35">
      <c r="A48" s="8" t="s">
        <v>46</v>
      </c>
      <c r="B48" s="8">
        <v>1</v>
      </c>
      <c r="C48" s="19">
        <v>31.5</v>
      </c>
      <c r="D48" s="19">
        <f t="shared" si="0"/>
        <v>31.5</v>
      </c>
    </row>
    <row r="49" spans="1:4" x14ac:dyDescent="0.35">
      <c r="A49" s="8" t="s">
        <v>47</v>
      </c>
      <c r="B49" s="8">
        <v>1</v>
      </c>
      <c r="C49" s="19">
        <v>234</v>
      </c>
      <c r="D49" s="19">
        <f t="shared" si="0"/>
        <v>234</v>
      </c>
    </row>
    <row r="50" spans="1:4" x14ac:dyDescent="0.35">
      <c r="A50" s="8" t="s">
        <v>48</v>
      </c>
      <c r="B50" s="8">
        <v>1</v>
      </c>
      <c r="C50" s="19">
        <v>95</v>
      </c>
      <c r="D50" s="19">
        <f t="shared" si="0"/>
        <v>95</v>
      </c>
    </row>
    <row r="51" spans="1:4" x14ac:dyDescent="0.35">
      <c r="A51" s="8" t="s">
        <v>49</v>
      </c>
      <c r="B51" s="8">
        <v>1</v>
      </c>
      <c r="C51" s="19">
        <v>53.7</v>
      </c>
      <c r="D51" s="19">
        <f t="shared" si="0"/>
        <v>53.7</v>
      </c>
    </row>
    <row r="52" spans="1:4" x14ac:dyDescent="0.35">
      <c r="A52" s="8" t="s">
        <v>50</v>
      </c>
      <c r="B52" s="8">
        <v>1</v>
      </c>
      <c r="C52" s="19">
        <v>250</v>
      </c>
      <c r="D52" s="19">
        <f t="shared" si="0"/>
        <v>250</v>
      </c>
    </row>
    <row r="53" spans="1:4" x14ac:dyDescent="0.35">
      <c r="A53" s="8" t="s">
        <v>51</v>
      </c>
      <c r="B53" s="8">
        <v>1</v>
      </c>
      <c r="C53" s="19">
        <v>39</v>
      </c>
      <c r="D53" s="19">
        <f t="shared" si="0"/>
        <v>39</v>
      </c>
    </row>
    <row r="54" spans="1:4" x14ac:dyDescent="0.35">
      <c r="A54" s="8" t="s">
        <v>52</v>
      </c>
      <c r="B54" s="8">
        <v>1</v>
      </c>
      <c r="C54" s="19">
        <v>550</v>
      </c>
      <c r="D54" s="19">
        <f t="shared" si="0"/>
        <v>550</v>
      </c>
    </row>
    <row r="55" spans="1:4" x14ac:dyDescent="0.35">
      <c r="A55" s="8" t="s">
        <v>53</v>
      </c>
      <c r="B55" s="8">
        <v>1</v>
      </c>
      <c r="C55" s="19">
        <v>60</v>
      </c>
      <c r="D55" s="19">
        <f t="shared" si="0"/>
        <v>60</v>
      </c>
    </row>
    <row r="56" spans="1:4" x14ac:dyDescent="0.35">
      <c r="C56" s="1" t="s">
        <v>59</v>
      </c>
      <c r="D56" s="3">
        <f>SUM(D2:D55)</f>
        <v>3759.04</v>
      </c>
    </row>
    <row r="57" spans="1:4" x14ac:dyDescent="0.35">
      <c r="C57" t="s">
        <v>58</v>
      </c>
      <c r="D57" s="2">
        <f>D56/100*6</f>
        <v>225.54240000000001</v>
      </c>
    </row>
    <row r="58" spans="1:4" x14ac:dyDescent="0.35">
      <c r="A58" t="s">
        <v>60</v>
      </c>
      <c r="C58">
        <v>4</v>
      </c>
      <c r="D58" s="2">
        <f>C58*500</f>
        <v>2000</v>
      </c>
    </row>
    <row r="59" spans="1:4" x14ac:dyDescent="0.35">
      <c r="A59" t="s">
        <v>61</v>
      </c>
      <c r="C59">
        <v>1</v>
      </c>
      <c r="D59" s="2">
        <f>C59*500</f>
        <v>500</v>
      </c>
    </row>
    <row r="60" spans="1:4" x14ac:dyDescent="0.35">
      <c r="A60" t="s">
        <v>62</v>
      </c>
      <c r="B60" s="2">
        <f>D56/100*5</f>
        <v>187.952</v>
      </c>
      <c r="C60" s="2">
        <v>395</v>
      </c>
      <c r="D60" s="2">
        <f>C60+B60</f>
        <v>582.952</v>
      </c>
    </row>
    <row r="61" spans="1:4" x14ac:dyDescent="0.35">
      <c r="A61" s="21" t="s">
        <v>63</v>
      </c>
      <c r="B61" s="21"/>
      <c r="C61" s="21"/>
      <c r="D61" s="5">
        <f>SUM(D56:D60)</f>
        <v>7067.5343999999996</v>
      </c>
    </row>
    <row r="62" spans="1:4" x14ac:dyDescent="0.35">
      <c r="A62" s="22" t="s">
        <v>64</v>
      </c>
      <c r="B62" s="22"/>
      <c r="C62" s="22"/>
      <c r="D62" s="20">
        <v>7983</v>
      </c>
    </row>
    <row r="63" spans="1:4" x14ac:dyDescent="0.35">
      <c r="A63" s="23" t="s">
        <v>65</v>
      </c>
      <c r="B63" s="23"/>
      <c r="C63" s="23"/>
      <c r="D63" s="4">
        <f>D62-D61</f>
        <v>915.46560000000045</v>
      </c>
    </row>
  </sheetData>
  <mergeCells count="9">
    <mergeCell ref="A62:C62"/>
    <mergeCell ref="A63:C63"/>
    <mergeCell ref="A61:C61"/>
    <mergeCell ref="H2:K2"/>
    <mergeCell ref="H12:J12"/>
    <mergeCell ref="H13:J13"/>
    <mergeCell ref="H14:J14"/>
    <mergeCell ref="H15:J15"/>
    <mergeCell ref="H16:J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Быканов Андрей</dc:creator>
  <cp:lastModifiedBy>Быканов Андрей</cp:lastModifiedBy>
  <dcterms:created xsi:type="dcterms:W3CDTF">2016-04-02T07:50:09Z</dcterms:created>
  <dcterms:modified xsi:type="dcterms:W3CDTF">2016-04-04T10:45:59Z</dcterms:modified>
</cp:coreProperties>
</file>