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indra\OneDrive\Documents\MIS PROJECTS\"/>
    </mc:Choice>
  </mc:AlternateContent>
  <xr:revisionPtr revIDLastSave="0" documentId="13_ncr:1_{AF41B453-F663-4842-A832-78DE41DC01C6}" xr6:coauthVersionLast="47" xr6:coauthVersionMax="47" xr10:uidLastSave="{00000000-0000-0000-0000-000000000000}"/>
  <bookViews>
    <workbookView xWindow="-108" yWindow="-108" windowWidth="23256" windowHeight="12456" tabRatio="679" activeTab="1" xr2:uid="{00000000-000D-0000-FFFF-FFFF00000000}"/>
  </bookViews>
  <sheets>
    <sheet name="Sales Data" sheetId="1" r:id="rId1"/>
    <sheet name="Master Data" sheetId="5" r:id="rId2"/>
    <sheet name="sales type and month report" sheetId="9" r:id="rId3"/>
    <sheet name="yearly top 10 products" sheetId="10" r:id="rId4"/>
    <sheet name="PIVOT1  PROFIT" sheetId="16" r:id="rId5"/>
    <sheet name="PIVOT2 SALE TYPE" sheetId="19" r:id="rId6"/>
    <sheet name="TOTAL PROFIT" sheetId="20" r:id="rId7"/>
    <sheet name="TOP PRODUCT" sheetId="21" r:id="rId8"/>
    <sheet name="Dashboard" sheetId="17" r:id="rId9"/>
  </sheets>
  <definedNames>
    <definedName name="_xlchart.v1.0" hidden="1">'PIVOT1  PROFIT'!$C$21:$C$63</definedName>
    <definedName name="_xlchart.v1.1" hidden="1">'PIVOT1  PROFIT'!$D$22:$D$63</definedName>
    <definedName name="_xlchart.v1.2" hidden="1">'PIVOT1  PROFIT'!$C$21:$C$63</definedName>
    <definedName name="_xlchart.v1.3" hidden="1">'PIVOT1  PROFIT'!$D$22:$D$63</definedName>
    <definedName name="Slicer_Month">#N/A</definedName>
    <definedName name="Slicer_SALE_TYP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XQ8/rfLK40gN2VdSz02DfB7hTJZDlczBKb6v9TocmmA="/>
    </ext>
  </extLst>
</workbook>
</file>

<file path=xl/calcChain.xml><?xml version="1.0" encoding="utf-8"?>
<calcChain xmlns="http://schemas.openxmlformats.org/spreadsheetml/2006/main">
  <c r="D5" i="21" l="1" a="1"/>
  <c r="D5" i="21" s="1"/>
  <c r="B8" i="20"/>
  <c r="B7" i="20"/>
  <c r="C21" i="16" a="1"/>
  <c r="C21" i="16" s="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J76" i="1"/>
  <c r="J108" i="1"/>
  <c r="J124" i="1"/>
  <c r="J125" i="1"/>
  <c r="J132" i="1"/>
  <c r="J236" i="1"/>
  <c r="J252" i="1"/>
  <c r="J268" i="1"/>
  <c r="J292" i="1"/>
  <c r="J316" i="1"/>
  <c r="J364" i="1"/>
  <c r="J388" i="1"/>
  <c r="J428" i="1"/>
  <c r="J429" i="1"/>
  <c r="J436" i="1"/>
  <c r="J500" i="1"/>
  <c r="G2" i="1" a="1"/>
  <c r="G2" i="1" s="1"/>
  <c r="I2" i="1" s="1"/>
  <c r="G16" i="1" a="1"/>
  <c r="G17" i="1" a="1"/>
  <c r="G18" i="1" a="1"/>
  <c r="G18" i="1" s="1"/>
  <c r="I18" i="1" s="1"/>
  <c r="G19" i="1" a="1"/>
  <c r="G19" i="1" s="1"/>
  <c r="I19" i="1" s="1"/>
  <c r="G20" i="1" a="1"/>
  <c r="G20" i="1" s="1"/>
  <c r="I20" i="1" s="1"/>
  <c r="G21" i="1" a="1"/>
  <c r="G21" i="1" s="1"/>
  <c r="I21" i="1" s="1"/>
  <c r="G22" i="1" a="1"/>
  <c r="G22" i="1" s="1"/>
  <c r="I22" i="1" s="1"/>
  <c r="G23" i="1" a="1"/>
  <c r="G24" i="1" a="1"/>
  <c r="G25" i="1" a="1"/>
  <c r="G26" i="1" a="1"/>
  <c r="G26" i="1" s="1"/>
  <c r="I26" i="1" s="1"/>
  <c r="G27" i="1" a="1"/>
  <c r="G27" i="1" s="1"/>
  <c r="I27" i="1" s="1"/>
  <c r="G28" i="1" a="1"/>
  <c r="G28" i="1" s="1"/>
  <c r="I28" i="1" s="1"/>
  <c r="G29" i="1" a="1"/>
  <c r="G29" i="1" s="1"/>
  <c r="I29" i="1" s="1"/>
  <c r="G30" i="1" a="1"/>
  <c r="G30" i="1" s="1"/>
  <c r="I30" i="1" s="1"/>
  <c r="G31" i="1" a="1"/>
  <c r="G32" i="1" a="1"/>
  <c r="G33" i="1" a="1"/>
  <c r="G34" i="1" a="1"/>
  <c r="G34" i="1" s="1"/>
  <c r="I34" i="1" s="1"/>
  <c r="G35" i="1" a="1"/>
  <c r="G35" i="1" s="1"/>
  <c r="I35" i="1" s="1"/>
  <c r="G36" i="1" a="1"/>
  <c r="G36" i="1" s="1"/>
  <c r="I36" i="1" s="1"/>
  <c r="G37" i="1" a="1"/>
  <c r="G37" i="1" s="1"/>
  <c r="I37" i="1" s="1"/>
  <c r="G38" i="1" a="1"/>
  <c r="G38" i="1" s="1"/>
  <c r="I38" i="1" s="1"/>
  <c r="G39" i="1" a="1"/>
  <c r="G40" i="1" a="1"/>
  <c r="G41" i="1" a="1"/>
  <c r="G42" i="1" a="1"/>
  <c r="G42" i="1" s="1"/>
  <c r="I42" i="1" s="1"/>
  <c r="G43" i="1" a="1"/>
  <c r="G43" i="1" s="1"/>
  <c r="I43" i="1" s="1"/>
  <c r="G44" i="1" a="1"/>
  <c r="G44" i="1" s="1"/>
  <c r="I44" i="1" s="1"/>
  <c r="G45" i="1" a="1"/>
  <c r="G45" i="1" s="1"/>
  <c r="I45" i="1" s="1"/>
  <c r="G46" i="1" a="1"/>
  <c r="G46" i="1" s="1"/>
  <c r="I46" i="1" s="1"/>
  <c r="G47" i="1" a="1"/>
  <c r="G48" i="1" a="1"/>
  <c r="G49" i="1" a="1"/>
  <c r="G50" i="1" a="1"/>
  <c r="G50" i="1" s="1"/>
  <c r="I50" i="1" s="1"/>
  <c r="G51" i="1" a="1"/>
  <c r="G51" i="1" s="1"/>
  <c r="I51" i="1" s="1"/>
  <c r="G52" i="1" a="1"/>
  <c r="G52" i="1" s="1"/>
  <c r="I52" i="1" s="1"/>
  <c r="G53" i="1" a="1"/>
  <c r="G53" i="1" s="1"/>
  <c r="I53" i="1" s="1"/>
  <c r="G54" i="1" a="1"/>
  <c r="G54" i="1" s="1"/>
  <c r="I54" i="1" s="1"/>
  <c r="G55" i="1" a="1"/>
  <c r="G56" i="1" a="1"/>
  <c r="G57" i="1" a="1"/>
  <c r="G58" i="1" a="1"/>
  <c r="G58" i="1" s="1"/>
  <c r="I58" i="1" s="1"/>
  <c r="G59" i="1" a="1"/>
  <c r="G59" i="1" s="1"/>
  <c r="I59" i="1" s="1"/>
  <c r="G60" i="1" a="1"/>
  <c r="G60" i="1" s="1"/>
  <c r="I60" i="1" s="1"/>
  <c r="G61" i="1" a="1"/>
  <c r="G61" i="1" s="1"/>
  <c r="I61" i="1" s="1"/>
  <c r="G62" i="1" a="1"/>
  <c r="G62" i="1" s="1"/>
  <c r="I62" i="1" s="1"/>
  <c r="G63" i="1" a="1"/>
  <c r="G64" i="1" a="1"/>
  <c r="G65" i="1" a="1"/>
  <c r="G66" i="1" a="1"/>
  <c r="G66" i="1" s="1"/>
  <c r="I66" i="1" s="1"/>
  <c r="G67" i="1" a="1"/>
  <c r="G67" i="1" s="1"/>
  <c r="I67" i="1" s="1"/>
  <c r="G68" i="1" a="1"/>
  <c r="G68" i="1" s="1"/>
  <c r="I68" i="1" s="1"/>
  <c r="G69" i="1" a="1"/>
  <c r="G69" i="1" s="1"/>
  <c r="I69" i="1" s="1"/>
  <c r="G70" i="1" a="1"/>
  <c r="G70" i="1" s="1"/>
  <c r="I70" i="1" s="1"/>
  <c r="G71" i="1" a="1"/>
  <c r="G72" i="1" a="1"/>
  <c r="G73" i="1" a="1"/>
  <c r="G74" i="1" a="1"/>
  <c r="G74" i="1" s="1"/>
  <c r="I74" i="1" s="1"/>
  <c r="G75" i="1" a="1"/>
  <c r="G75" i="1" s="1"/>
  <c r="I75" i="1" s="1"/>
  <c r="G76" i="1" a="1"/>
  <c r="G76" i="1" s="1"/>
  <c r="I76" i="1" s="1"/>
  <c r="G77" i="1" a="1"/>
  <c r="G77" i="1" s="1"/>
  <c r="I77" i="1" s="1"/>
  <c r="G78" i="1" a="1"/>
  <c r="G78" i="1" s="1"/>
  <c r="I78" i="1" s="1"/>
  <c r="G79" i="1" a="1"/>
  <c r="G80" i="1" a="1"/>
  <c r="G81" i="1" a="1"/>
  <c r="G82" i="1" a="1"/>
  <c r="G82" i="1" s="1"/>
  <c r="I82" i="1" s="1"/>
  <c r="G83" i="1" a="1"/>
  <c r="G83" i="1" s="1"/>
  <c r="I83" i="1" s="1"/>
  <c r="G84" i="1" a="1"/>
  <c r="G84" i="1" s="1"/>
  <c r="I84" i="1" s="1"/>
  <c r="G85" i="1" a="1"/>
  <c r="G85" i="1" s="1"/>
  <c r="I85" i="1" s="1"/>
  <c r="G86" i="1" a="1"/>
  <c r="G86" i="1" s="1"/>
  <c r="I86" i="1" s="1"/>
  <c r="G87" i="1" a="1"/>
  <c r="G88" i="1" a="1"/>
  <c r="G89" i="1" a="1"/>
  <c r="G90" i="1" a="1"/>
  <c r="G90" i="1" s="1"/>
  <c r="I90" i="1" s="1"/>
  <c r="G91" i="1" a="1"/>
  <c r="G91" i="1" s="1"/>
  <c r="I91" i="1" s="1"/>
  <c r="G92" i="1" a="1"/>
  <c r="G92" i="1" s="1"/>
  <c r="I92" i="1" s="1"/>
  <c r="G93" i="1" a="1"/>
  <c r="G93" i="1" s="1"/>
  <c r="I93" i="1" s="1"/>
  <c r="G94" i="1" a="1"/>
  <c r="G94" i="1" s="1"/>
  <c r="I94" i="1" s="1"/>
  <c r="G95" i="1" a="1"/>
  <c r="G96" i="1" a="1"/>
  <c r="G97" i="1" a="1"/>
  <c r="G98" i="1" a="1"/>
  <c r="G98" i="1" s="1"/>
  <c r="I98" i="1" s="1"/>
  <c r="G99" i="1" a="1"/>
  <c r="G99" i="1" s="1"/>
  <c r="I99" i="1" s="1"/>
  <c r="G100" i="1" a="1"/>
  <c r="G100" i="1" s="1"/>
  <c r="I100" i="1" s="1"/>
  <c r="G101" i="1" a="1"/>
  <c r="G101" i="1" s="1"/>
  <c r="I101" i="1" s="1"/>
  <c r="G102" i="1" a="1"/>
  <c r="G102" i="1" s="1"/>
  <c r="I102" i="1" s="1"/>
  <c r="G103" i="1" a="1"/>
  <c r="G104" i="1" a="1"/>
  <c r="G105" i="1" a="1"/>
  <c r="G106" i="1" a="1"/>
  <c r="G106" i="1" s="1"/>
  <c r="I106" i="1" s="1"/>
  <c r="G107" i="1" a="1"/>
  <c r="G107" i="1" s="1"/>
  <c r="I107" i="1" s="1"/>
  <c r="G108" i="1" a="1"/>
  <c r="G108" i="1" s="1"/>
  <c r="I108" i="1" s="1"/>
  <c r="G109" i="1" a="1"/>
  <c r="G109" i="1" s="1"/>
  <c r="I109" i="1" s="1"/>
  <c r="G110" i="1" a="1"/>
  <c r="G110" i="1" s="1"/>
  <c r="I110" i="1" s="1"/>
  <c r="G111" i="1" a="1"/>
  <c r="G112" i="1" a="1"/>
  <c r="G113" i="1" a="1"/>
  <c r="G114" i="1" a="1"/>
  <c r="G114" i="1" s="1"/>
  <c r="I114" i="1" s="1"/>
  <c r="G115" i="1" a="1"/>
  <c r="G115" i="1" s="1"/>
  <c r="I115" i="1" s="1"/>
  <c r="G116" i="1" a="1"/>
  <c r="G116" i="1" s="1"/>
  <c r="I116" i="1" s="1"/>
  <c r="G117" i="1" a="1"/>
  <c r="G117" i="1" s="1"/>
  <c r="I117" i="1" s="1"/>
  <c r="G118" i="1" a="1"/>
  <c r="G118" i="1" s="1"/>
  <c r="I118" i="1" s="1"/>
  <c r="G119" i="1" a="1"/>
  <c r="G120" i="1" a="1"/>
  <c r="G121" i="1" a="1"/>
  <c r="G122" i="1" a="1"/>
  <c r="G122" i="1" s="1"/>
  <c r="I122" i="1" s="1"/>
  <c r="G123" i="1" a="1"/>
  <c r="G123" i="1" s="1"/>
  <c r="I123" i="1" s="1"/>
  <c r="G124" i="1" a="1"/>
  <c r="G124" i="1" s="1"/>
  <c r="I124" i="1" s="1"/>
  <c r="G125" i="1" a="1"/>
  <c r="G125" i="1" s="1"/>
  <c r="I125" i="1" s="1"/>
  <c r="G126" i="1" a="1"/>
  <c r="G126" i="1" s="1"/>
  <c r="I126" i="1" s="1"/>
  <c r="G127" i="1" a="1"/>
  <c r="G128" i="1" a="1"/>
  <c r="G129" i="1" a="1"/>
  <c r="G130" i="1" a="1"/>
  <c r="G130" i="1" s="1"/>
  <c r="I130" i="1" s="1"/>
  <c r="G131" i="1" a="1"/>
  <c r="G131" i="1" s="1"/>
  <c r="I131" i="1" s="1"/>
  <c r="G132" i="1" a="1"/>
  <c r="G132" i="1" s="1"/>
  <c r="I132" i="1" s="1"/>
  <c r="G133" i="1" a="1"/>
  <c r="G133" i="1" s="1"/>
  <c r="I133" i="1" s="1"/>
  <c r="G134" i="1" a="1"/>
  <c r="G134" i="1" s="1"/>
  <c r="I134" i="1" s="1"/>
  <c r="G135" i="1" a="1"/>
  <c r="G136" i="1" a="1"/>
  <c r="G137" i="1" a="1"/>
  <c r="G138" i="1" a="1"/>
  <c r="G138" i="1" s="1"/>
  <c r="I138" i="1" s="1"/>
  <c r="G139" i="1" a="1"/>
  <c r="G139" i="1" s="1"/>
  <c r="I139" i="1" s="1"/>
  <c r="G140" i="1" a="1"/>
  <c r="G140" i="1" s="1"/>
  <c r="I140" i="1" s="1"/>
  <c r="G141" i="1" a="1"/>
  <c r="G141" i="1" s="1"/>
  <c r="I141" i="1" s="1"/>
  <c r="G142" i="1" a="1"/>
  <c r="G142" i="1" s="1"/>
  <c r="I142" i="1" s="1"/>
  <c r="G143" i="1" a="1"/>
  <c r="G144" i="1" a="1"/>
  <c r="G145" i="1" a="1"/>
  <c r="G146" i="1" a="1"/>
  <c r="G146" i="1" s="1"/>
  <c r="I146" i="1" s="1"/>
  <c r="G147" i="1" a="1"/>
  <c r="G147" i="1" s="1"/>
  <c r="I147" i="1" s="1"/>
  <c r="G148" i="1" a="1"/>
  <c r="G148" i="1" s="1"/>
  <c r="I148" i="1" s="1"/>
  <c r="G149" i="1" a="1"/>
  <c r="G149" i="1" s="1"/>
  <c r="I149" i="1" s="1"/>
  <c r="G150" i="1" a="1"/>
  <c r="G150" i="1" s="1"/>
  <c r="I150" i="1" s="1"/>
  <c r="G151" i="1" a="1"/>
  <c r="G152" i="1" a="1"/>
  <c r="G153" i="1" a="1"/>
  <c r="G154" i="1" a="1"/>
  <c r="G154" i="1" s="1"/>
  <c r="I154" i="1" s="1"/>
  <c r="G155" i="1" a="1"/>
  <c r="G155" i="1" s="1"/>
  <c r="I155" i="1" s="1"/>
  <c r="G156" i="1" a="1"/>
  <c r="G156" i="1" s="1"/>
  <c r="I156" i="1" s="1"/>
  <c r="G157" i="1" a="1"/>
  <c r="G157" i="1" s="1"/>
  <c r="I157" i="1" s="1"/>
  <c r="G158" i="1" a="1"/>
  <c r="G158" i="1" s="1"/>
  <c r="I158" i="1" s="1"/>
  <c r="G159" i="1" a="1"/>
  <c r="G160" i="1" a="1"/>
  <c r="G161" i="1" a="1"/>
  <c r="G162" i="1" a="1"/>
  <c r="G162" i="1" s="1"/>
  <c r="I162" i="1" s="1"/>
  <c r="G163" i="1" a="1"/>
  <c r="G163" i="1" s="1"/>
  <c r="I163" i="1" s="1"/>
  <c r="G164" i="1" a="1"/>
  <c r="G164" i="1" s="1"/>
  <c r="I164" i="1" s="1"/>
  <c r="G165" i="1" a="1"/>
  <c r="G165" i="1" s="1"/>
  <c r="I165" i="1" s="1"/>
  <c r="G166" i="1" a="1"/>
  <c r="G166" i="1" s="1"/>
  <c r="I166" i="1" s="1"/>
  <c r="G167" i="1" a="1"/>
  <c r="G168" i="1" a="1"/>
  <c r="G169" i="1" a="1"/>
  <c r="G170" i="1" a="1"/>
  <c r="G170" i="1" s="1"/>
  <c r="I170" i="1" s="1"/>
  <c r="G171" i="1" a="1"/>
  <c r="G171" i="1" s="1"/>
  <c r="I171" i="1" s="1"/>
  <c r="G172" i="1" a="1"/>
  <c r="G172" i="1" s="1"/>
  <c r="I172" i="1" s="1"/>
  <c r="G173" i="1" a="1"/>
  <c r="G173" i="1" s="1"/>
  <c r="I173" i="1" s="1"/>
  <c r="G174" i="1" a="1"/>
  <c r="G174" i="1" s="1"/>
  <c r="I174" i="1" s="1"/>
  <c r="G175" i="1" a="1"/>
  <c r="G176" i="1" a="1"/>
  <c r="G177" i="1" a="1"/>
  <c r="G178" i="1" a="1"/>
  <c r="G178" i="1" s="1"/>
  <c r="I178" i="1" s="1"/>
  <c r="G179" i="1" a="1"/>
  <c r="G179" i="1" s="1"/>
  <c r="I179" i="1" s="1"/>
  <c r="G180" i="1" a="1"/>
  <c r="G180" i="1" s="1"/>
  <c r="I180" i="1" s="1"/>
  <c r="G181" i="1" a="1"/>
  <c r="G181" i="1" s="1"/>
  <c r="I181" i="1" s="1"/>
  <c r="G182" i="1" a="1"/>
  <c r="G182" i="1" s="1"/>
  <c r="I182" i="1" s="1"/>
  <c r="G183" i="1" a="1"/>
  <c r="G184" i="1" a="1"/>
  <c r="G185" i="1" a="1"/>
  <c r="G186" i="1" a="1"/>
  <c r="G186" i="1" s="1"/>
  <c r="I186" i="1" s="1"/>
  <c r="G187" i="1" a="1"/>
  <c r="G187" i="1" s="1"/>
  <c r="I187" i="1" s="1"/>
  <c r="G188" i="1" a="1"/>
  <c r="G188" i="1" s="1"/>
  <c r="I188" i="1" s="1"/>
  <c r="G189" i="1" a="1"/>
  <c r="G189" i="1" s="1"/>
  <c r="I189" i="1" s="1"/>
  <c r="G190" i="1" a="1"/>
  <c r="G190" i="1" s="1"/>
  <c r="I190" i="1" s="1"/>
  <c r="G191" i="1" a="1"/>
  <c r="G192" i="1" a="1"/>
  <c r="G193" i="1" a="1"/>
  <c r="G194" i="1" a="1"/>
  <c r="G194" i="1" s="1"/>
  <c r="I194" i="1" s="1"/>
  <c r="G195" i="1" a="1"/>
  <c r="G195" i="1" s="1"/>
  <c r="I195" i="1" s="1"/>
  <c r="G196" i="1" a="1"/>
  <c r="G196" i="1" s="1"/>
  <c r="I196" i="1" s="1"/>
  <c r="G197" i="1" a="1"/>
  <c r="G197" i="1" s="1"/>
  <c r="I197" i="1" s="1"/>
  <c r="G198" i="1" a="1"/>
  <c r="G198" i="1" s="1"/>
  <c r="I198" i="1" s="1"/>
  <c r="G199" i="1" a="1"/>
  <c r="G200" i="1" a="1"/>
  <c r="G201" i="1" a="1"/>
  <c r="G202" i="1" a="1"/>
  <c r="G202" i="1" s="1"/>
  <c r="I202" i="1" s="1"/>
  <c r="G203" i="1" a="1"/>
  <c r="G203" i="1" s="1"/>
  <c r="I203" i="1" s="1"/>
  <c r="G204" i="1" a="1"/>
  <c r="G204" i="1" s="1"/>
  <c r="I204" i="1" s="1"/>
  <c r="G205" i="1" a="1"/>
  <c r="G205" i="1" s="1"/>
  <c r="I205" i="1" s="1"/>
  <c r="G206" i="1" a="1"/>
  <c r="G206" i="1" s="1"/>
  <c r="I206" i="1" s="1"/>
  <c r="G207" i="1" a="1"/>
  <c r="G208" i="1" a="1"/>
  <c r="G209" i="1" a="1"/>
  <c r="G210" i="1" a="1"/>
  <c r="G210" i="1" s="1"/>
  <c r="I210" i="1" s="1"/>
  <c r="G211" i="1" a="1"/>
  <c r="G211" i="1" s="1"/>
  <c r="I211" i="1" s="1"/>
  <c r="G212" i="1" a="1"/>
  <c r="G212" i="1" s="1"/>
  <c r="I212" i="1" s="1"/>
  <c r="G213" i="1" a="1"/>
  <c r="G213" i="1" s="1"/>
  <c r="I213" i="1" s="1"/>
  <c r="G214" i="1" a="1"/>
  <c r="G214" i="1" s="1"/>
  <c r="I214" i="1" s="1"/>
  <c r="G215" i="1" a="1"/>
  <c r="G216" i="1" a="1"/>
  <c r="G217" i="1" a="1"/>
  <c r="G218" i="1" a="1"/>
  <c r="G218" i="1" s="1"/>
  <c r="I218" i="1" s="1"/>
  <c r="G219" i="1" a="1"/>
  <c r="G219" i="1" s="1"/>
  <c r="I219" i="1" s="1"/>
  <c r="G220" i="1" a="1"/>
  <c r="G220" i="1" s="1"/>
  <c r="I220" i="1" s="1"/>
  <c r="G221" i="1" a="1"/>
  <c r="G221" i="1" s="1"/>
  <c r="I221" i="1" s="1"/>
  <c r="G222" i="1" a="1"/>
  <c r="G222" i="1" s="1"/>
  <c r="I222" i="1" s="1"/>
  <c r="G223" i="1" a="1"/>
  <c r="G224" i="1" a="1"/>
  <c r="G225" i="1" a="1"/>
  <c r="G226" i="1" a="1"/>
  <c r="G226" i="1" s="1"/>
  <c r="I226" i="1" s="1"/>
  <c r="G227" i="1" a="1"/>
  <c r="G227" i="1" s="1"/>
  <c r="I227" i="1" s="1"/>
  <c r="G228" i="1" a="1"/>
  <c r="G228" i="1" s="1"/>
  <c r="I228" i="1" s="1"/>
  <c r="G229" i="1" a="1"/>
  <c r="G229" i="1" s="1"/>
  <c r="I229" i="1" s="1"/>
  <c r="G230" i="1" a="1"/>
  <c r="G230" i="1" s="1"/>
  <c r="I230" i="1" s="1"/>
  <c r="G231" i="1" a="1"/>
  <c r="G232" i="1" a="1"/>
  <c r="G233" i="1" a="1"/>
  <c r="G234" i="1" a="1"/>
  <c r="G234" i="1" s="1"/>
  <c r="I234" i="1" s="1"/>
  <c r="G235" i="1" a="1"/>
  <c r="G235" i="1" s="1"/>
  <c r="I235" i="1" s="1"/>
  <c r="G236" i="1" a="1"/>
  <c r="G236" i="1" s="1"/>
  <c r="I236" i="1" s="1"/>
  <c r="G237" i="1" a="1"/>
  <c r="G237" i="1" s="1"/>
  <c r="I237" i="1" s="1"/>
  <c r="G238" i="1" a="1"/>
  <c r="G238" i="1" s="1"/>
  <c r="I238" i="1" s="1"/>
  <c r="G239" i="1" a="1"/>
  <c r="G240" i="1" a="1"/>
  <c r="G241" i="1" a="1"/>
  <c r="G242" i="1" a="1"/>
  <c r="G242" i="1" s="1"/>
  <c r="I242" i="1" s="1"/>
  <c r="G243" i="1" a="1"/>
  <c r="G243" i="1" s="1"/>
  <c r="I243" i="1" s="1"/>
  <c r="G244" i="1" a="1"/>
  <c r="G244" i="1" s="1"/>
  <c r="I244" i="1" s="1"/>
  <c r="G245" i="1" a="1"/>
  <c r="G245" i="1" s="1"/>
  <c r="I245" i="1" s="1"/>
  <c r="G246" i="1" a="1"/>
  <c r="G246" i="1" s="1"/>
  <c r="I246" i="1" s="1"/>
  <c r="G247" i="1" a="1"/>
  <c r="G248" i="1" a="1"/>
  <c r="G249" i="1" a="1"/>
  <c r="G250" i="1" a="1"/>
  <c r="G250" i="1" s="1"/>
  <c r="I250" i="1" s="1"/>
  <c r="G251" i="1" a="1"/>
  <c r="G251" i="1" s="1"/>
  <c r="I251" i="1" s="1"/>
  <c r="G252" i="1" a="1"/>
  <c r="G252" i="1" s="1"/>
  <c r="I252" i="1" s="1"/>
  <c r="G253" i="1" a="1"/>
  <c r="G253" i="1" s="1"/>
  <c r="I253" i="1" s="1"/>
  <c r="G254" i="1" a="1"/>
  <c r="G254" i="1" s="1"/>
  <c r="I254" i="1" s="1"/>
  <c r="G255" i="1" a="1"/>
  <c r="G256" i="1" a="1"/>
  <c r="G257" i="1" a="1"/>
  <c r="G258" i="1" a="1"/>
  <c r="G258" i="1" s="1"/>
  <c r="I258" i="1" s="1"/>
  <c r="G259" i="1" a="1"/>
  <c r="G259" i="1" s="1"/>
  <c r="I259" i="1" s="1"/>
  <c r="G260" i="1" a="1"/>
  <c r="G260" i="1" s="1"/>
  <c r="I260" i="1" s="1"/>
  <c r="G261" i="1" a="1"/>
  <c r="G261" i="1" s="1"/>
  <c r="I261" i="1" s="1"/>
  <c r="G262" i="1" a="1"/>
  <c r="G262" i="1" s="1"/>
  <c r="I262" i="1" s="1"/>
  <c r="G263" i="1" a="1"/>
  <c r="G264" i="1" a="1"/>
  <c r="G265" i="1" a="1"/>
  <c r="G266" i="1" a="1"/>
  <c r="G266" i="1" s="1"/>
  <c r="I266" i="1" s="1"/>
  <c r="G267" i="1" a="1"/>
  <c r="G267" i="1" s="1"/>
  <c r="I267" i="1" s="1"/>
  <c r="G268" i="1" a="1"/>
  <c r="G268" i="1" s="1"/>
  <c r="I268" i="1" s="1"/>
  <c r="G269" i="1" a="1"/>
  <c r="G269" i="1" s="1"/>
  <c r="I269" i="1" s="1"/>
  <c r="G270" i="1" a="1"/>
  <c r="G270" i="1" s="1"/>
  <c r="I270" i="1" s="1"/>
  <c r="G271" i="1" a="1"/>
  <c r="G272" i="1" a="1"/>
  <c r="G273" i="1" a="1"/>
  <c r="G274" i="1" a="1"/>
  <c r="G274" i="1" s="1"/>
  <c r="I274" i="1" s="1"/>
  <c r="G275" i="1" a="1"/>
  <c r="G275" i="1" s="1"/>
  <c r="I275" i="1" s="1"/>
  <c r="G276" i="1" a="1"/>
  <c r="G276" i="1" s="1"/>
  <c r="I276" i="1" s="1"/>
  <c r="G277" i="1" a="1"/>
  <c r="G277" i="1" s="1"/>
  <c r="I277" i="1" s="1"/>
  <c r="G278" i="1" a="1"/>
  <c r="G278" i="1" s="1"/>
  <c r="I278" i="1" s="1"/>
  <c r="G279" i="1" a="1"/>
  <c r="G280" i="1" a="1"/>
  <c r="G281" i="1" a="1"/>
  <c r="G282" i="1" a="1"/>
  <c r="G282" i="1" s="1"/>
  <c r="I282" i="1" s="1"/>
  <c r="G283" i="1" a="1"/>
  <c r="G283" i="1" s="1"/>
  <c r="I283" i="1" s="1"/>
  <c r="G284" i="1" a="1"/>
  <c r="G284" i="1" s="1"/>
  <c r="I284" i="1" s="1"/>
  <c r="G285" i="1" a="1"/>
  <c r="G285" i="1" s="1"/>
  <c r="I285" i="1" s="1"/>
  <c r="G286" i="1" a="1"/>
  <c r="G286" i="1" s="1"/>
  <c r="I286" i="1" s="1"/>
  <c r="G287" i="1" a="1"/>
  <c r="G288" i="1" a="1"/>
  <c r="G289" i="1" a="1"/>
  <c r="G290" i="1" a="1"/>
  <c r="G290" i="1" s="1"/>
  <c r="I290" i="1" s="1"/>
  <c r="G291" i="1" a="1"/>
  <c r="G291" i="1" s="1"/>
  <c r="I291" i="1" s="1"/>
  <c r="G292" i="1" a="1"/>
  <c r="G292" i="1" s="1"/>
  <c r="I292" i="1" s="1"/>
  <c r="G293" i="1" a="1"/>
  <c r="G293" i="1" s="1"/>
  <c r="I293" i="1" s="1"/>
  <c r="G294" i="1" a="1"/>
  <c r="G294" i="1" s="1"/>
  <c r="I294" i="1" s="1"/>
  <c r="G295" i="1" a="1"/>
  <c r="G296" i="1" a="1"/>
  <c r="G297" i="1" a="1"/>
  <c r="G298" i="1" a="1"/>
  <c r="G298" i="1" s="1"/>
  <c r="I298" i="1" s="1"/>
  <c r="G299" i="1" a="1"/>
  <c r="G299" i="1" s="1"/>
  <c r="I299" i="1" s="1"/>
  <c r="G300" i="1" a="1"/>
  <c r="G300" i="1" s="1"/>
  <c r="I300" i="1" s="1"/>
  <c r="G301" i="1" a="1"/>
  <c r="G301" i="1" s="1"/>
  <c r="I301" i="1" s="1"/>
  <c r="G302" i="1" a="1"/>
  <c r="G302" i="1" s="1"/>
  <c r="I302" i="1" s="1"/>
  <c r="G303" i="1" a="1"/>
  <c r="G304" i="1" a="1"/>
  <c r="G305" i="1" a="1"/>
  <c r="G306" i="1" a="1"/>
  <c r="G306" i="1" s="1"/>
  <c r="I306" i="1" s="1"/>
  <c r="G307" i="1" a="1"/>
  <c r="G307" i="1" s="1"/>
  <c r="I307" i="1" s="1"/>
  <c r="G308" i="1" a="1"/>
  <c r="G308" i="1" s="1"/>
  <c r="I308" i="1" s="1"/>
  <c r="G309" i="1" a="1"/>
  <c r="G309" i="1" s="1"/>
  <c r="I309" i="1" s="1"/>
  <c r="G310" i="1" a="1"/>
  <c r="G310" i="1" s="1"/>
  <c r="I310" i="1" s="1"/>
  <c r="G311" i="1" a="1"/>
  <c r="G312" i="1" a="1"/>
  <c r="G313" i="1" a="1"/>
  <c r="G314" i="1" a="1"/>
  <c r="G314" i="1" s="1"/>
  <c r="I314" i="1" s="1"/>
  <c r="G315" i="1" a="1"/>
  <c r="G315" i="1" s="1"/>
  <c r="I315" i="1" s="1"/>
  <c r="G316" i="1" a="1"/>
  <c r="G316" i="1" s="1"/>
  <c r="I316" i="1" s="1"/>
  <c r="G317" i="1" a="1"/>
  <c r="G317" i="1" s="1"/>
  <c r="I317" i="1" s="1"/>
  <c r="G318" i="1" a="1"/>
  <c r="G318" i="1" s="1"/>
  <c r="I318" i="1" s="1"/>
  <c r="G319" i="1" a="1"/>
  <c r="G320" i="1" a="1"/>
  <c r="G321" i="1" a="1"/>
  <c r="G322" i="1" a="1"/>
  <c r="G322" i="1" s="1"/>
  <c r="I322" i="1" s="1"/>
  <c r="G323" i="1" a="1"/>
  <c r="G323" i="1" s="1"/>
  <c r="I323" i="1" s="1"/>
  <c r="G324" i="1" a="1"/>
  <c r="G324" i="1" s="1"/>
  <c r="I324" i="1" s="1"/>
  <c r="G325" i="1" a="1"/>
  <c r="G325" i="1" s="1"/>
  <c r="I325" i="1" s="1"/>
  <c r="G326" i="1" a="1"/>
  <c r="G326" i="1" s="1"/>
  <c r="I326" i="1" s="1"/>
  <c r="G327" i="1" a="1"/>
  <c r="G328" i="1" a="1"/>
  <c r="G329" i="1" a="1"/>
  <c r="G330" i="1" a="1"/>
  <c r="G330" i="1" s="1"/>
  <c r="I330" i="1" s="1"/>
  <c r="G331" i="1" a="1"/>
  <c r="G331" i="1" s="1"/>
  <c r="I331" i="1" s="1"/>
  <c r="G332" i="1" a="1"/>
  <c r="G332" i="1" s="1"/>
  <c r="I332" i="1" s="1"/>
  <c r="G333" i="1" a="1"/>
  <c r="G333" i="1" s="1"/>
  <c r="I333" i="1" s="1"/>
  <c r="G334" i="1" a="1"/>
  <c r="G334" i="1" s="1"/>
  <c r="I334" i="1" s="1"/>
  <c r="G335" i="1" a="1"/>
  <c r="G336" i="1" a="1"/>
  <c r="G337" i="1" a="1"/>
  <c r="G338" i="1" a="1"/>
  <c r="G338" i="1" s="1"/>
  <c r="I338" i="1" s="1"/>
  <c r="G339" i="1" a="1"/>
  <c r="G339" i="1" s="1"/>
  <c r="I339" i="1" s="1"/>
  <c r="G340" i="1" a="1"/>
  <c r="G340" i="1" s="1"/>
  <c r="I340" i="1" s="1"/>
  <c r="G341" i="1" a="1"/>
  <c r="G341" i="1" s="1"/>
  <c r="I341" i="1" s="1"/>
  <c r="G342" i="1" a="1"/>
  <c r="G342" i="1" s="1"/>
  <c r="I342" i="1" s="1"/>
  <c r="G343" i="1" a="1"/>
  <c r="G344" i="1" a="1"/>
  <c r="G345" i="1" a="1"/>
  <c r="G346" i="1" a="1"/>
  <c r="G346" i="1" s="1"/>
  <c r="I346" i="1" s="1"/>
  <c r="G347" i="1" a="1"/>
  <c r="G347" i="1" s="1"/>
  <c r="I347" i="1" s="1"/>
  <c r="G348" i="1" a="1"/>
  <c r="G348" i="1" s="1"/>
  <c r="I348" i="1" s="1"/>
  <c r="G349" i="1" a="1"/>
  <c r="G349" i="1" s="1"/>
  <c r="I349" i="1" s="1"/>
  <c r="G350" i="1" a="1"/>
  <c r="G350" i="1" s="1"/>
  <c r="I350" i="1" s="1"/>
  <c r="G351" i="1" a="1"/>
  <c r="G352" i="1" a="1"/>
  <c r="G353" i="1" a="1"/>
  <c r="G354" i="1" a="1"/>
  <c r="G354" i="1" s="1"/>
  <c r="I354" i="1" s="1"/>
  <c r="G355" i="1" a="1"/>
  <c r="G355" i="1" s="1"/>
  <c r="I355" i="1" s="1"/>
  <c r="G356" i="1" a="1"/>
  <c r="G356" i="1" s="1"/>
  <c r="I356" i="1" s="1"/>
  <c r="G357" i="1" a="1"/>
  <c r="G357" i="1" s="1"/>
  <c r="I357" i="1" s="1"/>
  <c r="G358" i="1" a="1"/>
  <c r="G358" i="1" s="1"/>
  <c r="I358" i="1" s="1"/>
  <c r="G359" i="1" a="1"/>
  <c r="G360" i="1" a="1"/>
  <c r="G361" i="1" a="1"/>
  <c r="G362" i="1" a="1"/>
  <c r="G362" i="1" s="1"/>
  <c r="I362" i="1" s="1"/>
  <c r="G363" i="1" a="1"/>
  <c r="G363" i="1" s="1"/>
  <c r="I363" i="1" s="1"/>
  <c r="G364" i="1" a="1"/>
  <c r="G364" i="1" s="1"/>
  <c r="I364" i="1" s="1"/>
  <c r="G365" i="1" a="1"/>
  <c r="G365" i="1" s="1"/>
  <c r="I365" i="1" s="1"/>
  <c r="G366" i="1" a="1"/>
  <c r="G366" i="1" s="1"/>
  <c r="I366" i="1" s="1"/>
  <c r="G367" i="1" a="1"/>
  <c r="G368" i="1" a="1"/>
  <c r="G369" i="1" a="1"/>
  <c r="G370" i="1" a="1"/>
  <c r="G370" i="1" s="1"/>
  <c r="I370" i="1" s="1"/>
  <c r="G371" i="1" a="1"/>
  <c r="G371" i="1" s="1"/>
  <c r="I371" i="1" s="1"/>
  <c r="G372" i="1" a="1"/>
  <c r="G372" i="1" s="1"/>
  <c r="I372" i="1" s="1"/>
  <c r="G373" i="1" a="1"/>
  <c r="G373" i="1" s="1"/>
  <c r="I373" i="1" s="1"/>
  <c r="G374" i="1" a="1"/>
  <c r="G374" i="1" s="1"/>
  <c r="I374" i="1" s="1"/>
  <c r="G375" i="1" a="1"/>
  <c r="G376" i="1" a="1"/>
  <c r="G377" i="1" a="1"/>
  <c r="G378" i="1" a="1"/>
  <c r="G378" i="1" s="1"/>
  <c r="I378" i="1" s="1"/>
  <c r="G379" i="1" a="1"/>
  <c r="G379" i="1" s="1"/>
  <c r="I379" i="1" s="1"/>
  <c r="G380" i="1" a="1"/>
  <c r="G380" i="1" s="1"/>
  <c r="I380" i="1" s="1"/>
  <c r="G381" i="1" a="1"/>
  <c r="G381" i="1" s="1"/>
  <c r="I381" i="1" s="1"/>
  <c r="G382" i="1" a="1"/>
  <c r="G382" i="1" s="1"/>
  <c r="I382" i="1" s="1"/>
  <c r="G383" i="1" a="1"/>
  <c r="G384" i="1" a="1"/>
  <c r="G385" i="1" a="1"/>
  <c r="G385" i="1" s="1"/>
  <c r="I385" i="1" s="1"/>
  <c r="G386" i="1" a="1"/>
  <c r="G386" i="1" s="1"/>
  <c r="I386" i="1" s="1"/>
  <c r="G387" i="1" a="1"/>
  <c r="G387" i="1" s="1"/>
  <c r="I387" i="1" s="1"/>
  <c r="G388" i="1" a="1"/>
  <c r="G388" i="1" s="1"/>
  <c r="I388" i="1" s="1"/>
  <c r="G389" i="1" a="1"/>
  <c r="G389" i="1" s="1"/>
  <c r="I389" i="1" s="1"/>
  <c r="G390" i="1" a="1"/>
  <c r="G390" i="1" s="1"/>
  <c r="I390" i="1" s="1"/>
  <c r="G391" i="1" a="1"/>
  <c r="G392" i="1" a="1"/>
  <c r="G393" i="1" a="1"/>
  <c r="G394" i="1" a="1"/>
  <c r="G394" i="1" s="1"/>
  <c r="I394" i="1" s="1"/>
  <c r="G395" i="1" a="1"/>
  <c r="G395" i="1" s="1"/>
  <c r="I395" i="1" s="1"/>
  <c r="G396" i="1" a="1"/>
  <c r="G396" i="1" s="1"/>
  <c r="I396" i="1" s="1"/>
  <c r="G397" i="1" a="1"/>
  <c r="G397" i="1" s="1"/>
  <c r="I397" i="1" s="1"/>
  <c r="G398" i="1" a="1"/>
  <c r="G398" i="1" s="1"/>
  <c r="I398" i="1" s="1"/>
  <c r="G399" i="1" a="1"/>
  <c r="G400" i="1" a="1"/>
  <c r="G401" i="1" a="1"/>
  <c r="G402" i="1" a="1"/>
  <c r="G402" i="1" s="1"/>
  <c r="I402" i="1" s="1"/>
  <c r="G403" i="1" a="1"/>
  <c r="G403" i="1" s="1"/>
  <c r="I403" i="1" s="1"/>
  <c r="G404" i="1" a="1"/>
  <c r="G404" i="1" s="1"/>
  <c r="I404" i="1" s="1"/>
  <c r="G405" i="1" a="1"/>
  <c r="G405" i="1" s="1"/>
  <c r="I405" i="1" s="1"/>
  <c r="G406" i="1" a="1"/>
  <c r="G406" i="1" s="1"/>
  <c r="I406" i="1" s="1"/>
  <c r="G407" i="1" a="1"/>
  <c r="G408" i="1" a="1"/>
  <c r="G409" i="1" a="1"/>
  <c r="G410" i="1" a="1"/>
  <c r="G410" i="1" s="1"/>
  <c r="I410" i="1" s="1"/>
  <c r="G411" i="1" a="1"/>
  <c r="G411" i="1" s="1"/>
  <c r="I411" i="1" s="1"/>
  <c r="G412" i="1" a="1"/>
  <c r="G412" i="1" s="1"/>
  <c r="I412" i="1" s="1"/>
  <c r="G413" i="1" a="1"/>
  <c r="G413" i="1" s="1"/>
  <c r="I413" i="1" s="1"/>
  <c r="G414" i="1" a="1"/>
  <c r="G414" i="1" s="1"/>
  <c r="I414" i="1" s="1"/>
  <c r="G415" i="1" a="1"/>
  <c r="G416" i="1" a="1"/>
  <c r="G417" i="1" a="1"/>
  <c r="G417" i="1" s="1"/>
  <c r="I417" i="1" s="1"/>
  <c r="G418" i="1" a="1"/>
  <c r="G418" i="1" s="1"/>
  <c r="I418" i="1" s="1"/>
  <c r="G419" i="1" a="1"/>
  <c r="G419" i="1" s="1"/>
  <c r="I419" i="1" s="1"/>
  <c r="G420" i="1" a="1"/>
  <c r="G420" i="1" s="1"/>
  <c r="I420" i="1" s="1"/>
  <c r="G421" i="1" a="1"/>
  <c r="G421" i="1" s="1"/>
  <c r="I421" i="1" s="1"/>
  <c r="G422" i="1" a="1"/>
  <c r="G422" i="1" s="1"/>
  <c r="I422" i="1" s="1"/>
  <c r="G423" i="1" a="1"/>
  <c r="G424" i="1" a="1"/>
  <c r="G425" i="1" a="1"/>
  <c r="G425" i="1" s="1"/>
  <c r="I425" i="1" s="1"/>
  <c r="G426" i="1" a="1"/>
  <c r="G426" i="1" s="1"/>
  <c r="I426" i="1" s="1"/>
  <c r="G427" i="1" a="1"/>
  <c r="G427" i="1" s="1"/>
  <c r="I427" i="1" s="1"/>
  <c r="G428" i="1" a="1"/>
  <c r="G428" i="1" s="1"/>
  <c r="I428" i="1" s="1"/>
  <c r="G429" i="1" a="1"/>
  <c r="G429" i="1" s="1"/>
  <c r="I429" i="1" s="1"/>
  <c r="G430" i="1" a="1"/>
  <c r="G430" i="1" s="1"/>
  <c r="I430" i="1" s="1"/>
  <c r="G431" i="1" a="1"/>
  <c r="G432" i="1" a="1"/>
  <c r="G433" i="1" a="1"/>
  <c r="G433" i="1" s="1"/>
  <c r="I433" i="1" s="1"/>
  <c r="G434" i="1" a="1"/>
  <c r="G434" i="1" s="1"/>
  <c r="I434" i="1" s="1"/>
  <c r="G435" i="1" a="1"/>
  <c r="G435" i="1" s="1"/>
  <c r="I435" i="1" s="1"/>
  <c r="G436" i="1" a="1"/>
  <c r="G436" i="1" s="1"/>
  <c r="I436" i="1" s="1"/>
  <c r="G437" i="1" a="1"/>
  <c r="G437" i="1" s="1"/>
  <c r="I437" i="1" s="1"/>
  <c r="G438" i="1" a="1"/>
  <c r="G438" i="1" s="1"/>
  <c r="I438" i="1" s="1"/>
  <c r="G439" i="1" a="1"/>
  <c r="G440" i="1" a="1"/>
  <c r="G441" i="1" a="1"/>
  <c r="G441" i="1" s="1"/>
  <c r="I441" i="1" s="1"/>
  <c r="G442" i="1" a="1"/>
  <c r="G442" i="1" s="1"/>
  <c r="I442" i="1" s="1"/>
  <c r="G443" i="1" a="1"/>
  <c r="G443" i="1" s="1"/>
  <c r="I443" i="1" s="1"/>
  <c r="G444" i="1" a="1"/>
  <c r="G444" i="1" s="1"/>
  <c r="I444" i="1" s="1"/>
  <c r="G445" i="1" a="1"/>
  <c r="G445" i="1" s="1"/>
  <c r="I445" i="1" s="1"/>
  <c r="G446" i="1" a="1"/>
  <c r="G446" i="1" s="1"/>
  <c r="I446" i="1" s="1"/>
  <c r="G447" i="1" a="1"/>
  <c r="G448" i="1" a="1"/>
  <c r="G449" i="1" a="1"/>
  <c r="G449" i="1" s="1"/>
  <c r="I449" i="1" s="1"/>
  <c r="G450" i="1" a="1"/>
  <c r="G450" i="1" s="1"/>
  <c r="I450" i="1" s="1"/>
  <c r="G451" i="1" a="1"/>
  <c r="G451" i="1" s="1"/>
  <c r="I451" i="1" s="1"/>
  <c r="G452" i="1" a="1"/>
  <c r="G452" i="1" s="1"/>
  <c r="I452" i="1" s="1"/>
  <c r="G453" i="1" a="1"/>
  <c r="G453" i="1" s="1"/>
  <c r="I453" i="1" s="1"/>
  <c r="G454" i="1" a="1"/>
  <c r="G454" i="1" s="1"/>
  <c r="I454" i="1" s="1"/>
  <c r="G455" i="1" a="1"/>
  <c r="G456" i="1" a="1"/>
  <c r="G457" i="1" a="1"/>
  <c r="G457" i="1" s="1"/>
  <c r="I457" i="1" s="1"/>
  <c r="G458" i="1" a="1"/>
  <c r="G458" i="1" s="1"/>
  <c r="I458" i="1" s="1"/>
  <c r="G459" i="1" a="1"/>
  <c r="G459" i="1" s="1"/>
  <c r="I459" i="1" s="1"/>
  <c r="G460" i="1" a="1"/>
  <c r="G460" i="1" s="1"/>
  <c r="I460" i="1" s="1"/>
  <c r="G461" i="1" a="1"/>
  <c r="G461" i="1" s="1"/>
  <c r="I461" i="1" s="1"/>
  <c r="G462" i="1" a="1"/>
  <c r="G462" i="1" s="1"/>
  <c r="I462" i="1" s="1"/>
  <c r="G463" i="1" a="1"/>
  <c r="G464" i="1" a="1"/>
  <c r="G465" i="1" a="1"/>
  <c r="G465" i="1" s="1"/>
  <c r="I465" i="1" s="1"/>
  <c r="G466" i="1" a="1"/>
  <c r="G466" i="1" s="1"/>
  <c r="I466" i="1" s="1"/>
  <c r="G467" i="1" a="1"/>
  <c r="G467" i="1" s="1"/>
  <c r="I467" i="1" s="1"/>
  <c r="G468" i="1" a="1"/>
  <c r="G468" i="1" s="1"/>
  <c r="I468" i="1" s="1"/>
  <c r="G469" i="1" a="1"/>
  <c r="G469" i="1" s="1"/>
  <c r="I469" i="1" s="1"/>
  <c r="G470" i="1" a="1"/>
  <c r="G470" i="1" s="1"/>
  <c r="I470" i="1" s="1"/>
  <c r="G471" i="1" a="1"/>
  <c r="G472" i="1" a="1"/>
  <c r="G473" i="1" a="1"/>
  <c r="G473" i="1" s="1"/>
  <c r="I473" i="1" s="1"/>
  <c r="G474" i="1" a="1"/>
  <c r="G474" i="1" s="1"/>
  <c r="I474" i="1" s="1"/>
  <c r="G475" i="1" a="1"/>
  <c r="G475" i="1" s="1"/>
  <c r="I475" i="1" s="1"/>
  <c r="G476" i="1" a="1"/>
  <c r="G476" i="1" s="1"/>
  <c r="I476" i="1" s="1"/>
  <c r="G477" i="1" a="1"/>
  <c r="G477" i="1" s="1"/>
  <c r="I477" i="1" s="1"/>
  <c r="G478" i="1" a="1"/>
  <c r="G478" i="1" s="1"/>
  <c r="I478" i="1" s="1"/>
  <c r="G479" i="1" a="1"/>
  <c r="G480" i="1" a="1"/>
  <c r="G481" i="1" a="1"/>
  <c r="G481" i="1" s="1"/>
  <c r="I481" i="1" s="1"/>
  <c r="G482" i="1" a="1"/>
  <c r="G482" i="1" s="1"/>
  <c r="I482" i="1" s="1"/>
  <c r="G483" i="1" a="1"/>
  <c r="G483" i="1" s="1"/>
  <c r="I483" i="1" s="1"/>
  <c r="G484" i="1" a="1"/>
  <c r="G484" i="1" s="1"/>
  <c r="I484" i="1" s="1"/>
  <c r="G485" i="1" a="1"/>
  <c r="G485" i="1" s="1"/>
  <c r="I485" i="1" s="1"/>
  <c r="G486" i="1" a="1"/>
  <c r="G486" i="1" s="1"/>
  <c r="I486" i="1" s="1"/>
  <c r="G487" i="1" a="1"/>
  <c r="G488" i="1" a="1"/>
  <c r="G489" i="1" a="1"/>
  <c r="G489" i="1" s="1"/>
  <c r="I489" i="1" s="1"/>
  <c r="G490" i="1" a="1"/>
  <c r="G490" i="1" s="1"/>
  <c r="I490" i="1" s="1"/>
  <c r="G491" i="1" a="1"/>
  <c r="G491" i="1" s="1"/>
  <c r="I491" i="1" s="1"/>
  <c r="G492" i="1" a="1"/>
  <c r="G492" i="1" s="1"/>
  <c r="I492" i="1" s="1"/>
  <c r="G493" i="1" a="1"/>
  <c r="G493" i="1" s="1"/>
  <c r="I493" i="1" s="1"/>
  <c r="G494" i="1" a="1"/>
  <c r="G494" i="1" s="1"/>
  <c r="I494" i="1" s="1"/>
  <c r="G495" i="1" a="1"/>
  <c r="G496" i="1" a="1"/>
  <c r="G497" i="1" a="1"/>
  <c r="G497" i="1" s="1"/>
  <c r="I497" i="1" s="1"/>
  <c r="G498" i="1" a="1"/>
  <c r="G498" i="1" s="1"/>
  <c r="I498" i="1" s="1"/>
  <c r="G499" i="1" a="1"/>
  <c r="G499" i="1" s="1"/>
  <c r="I499" i="1" s="1"/>
  <c r="G500" i="1" a="1"/>
  <c r="G500" i="1" s="1"/>
  <c r="I500" i="1" s="1"/>
  <c r="G501" i="1" a="1"/>
  <c r="G501" i="1" s="1"/>
  <c r="I501" i="1" s="1"/>
  <c r="G502" i="1" a="1"/>
  <c r="G502" i="1" s="1"/>
  <c r="I502" i="1" s="1"/>
  <c r="G503" i="1" a="1"/>
  <c r="G504" i="1" a="1"/>
  <c r="G505" i="1" a="1"/>
  <c r="G505" i="1" s="1"/>
  <c r="I505" i="1" s="1"/>
  <c r="G506" i="1" a="1"/>
  <c r="G506" i="1" s="1"/>
  <c r="I506" i="1" s="1"/>
  <c r="G507" i="1" a="1"/>
  <c r="G507" i="1" s="1"/>
  <c r="I507" i="1" s="1"/>
  <c r="G508" i="1" a="1"/>
  <c r="G508" i="1" s="1"/>
  <c r="I508" i="1" s="1"/>
  <c r="G509" i="1" a="1"/>
  <c r="G509" i="1" s="1"/>
  <c r="I509" i="1" s="1"/>
  <c r="G510" i="1" a="1"/>
  <c r="G510" i="1" s="1"/>
  <c r="I510" i="1" s="1"/>
  <c r="G511" i="1" a="1"/>
  <c r="G512" i="1" a="1"/>
  <c r="G513" i="1" a="1"/>
  <c r="G513" i="1" s="1"/>
  <c r="I513" i="1" s="1"/>
  <c r="G514" i="1" a="1"/>
  <c r="G514" i="1" s="1"/>
  <c r="I514" i="1" s="1"/>
  <c r="G515" i="1" a="1"/>
  <c r="G515" i="1" s="1"/>
  <c r="I515" i="1" s="1"/>
  <c r="G516" i="1" a="1"/>
  <c r="G516" i="1" s="1"/>
  <c r="I516" i="1" s="1"/>
  <c r="G517" i="1" a="1"/>
  <c r="G517" i="1" s="1"/>
  <c r="I517" i="1" s="1"/>
  <c r="G518" i="1" a="1"/>
  <c r="G518" i="1" s="1"/>
  <c r="I518" i="1" s="1"/>
  <c r="G519" i="1" a="1"/>
  <c r="G520" i="1" a="1"/>
  <c r="G521" i="1" a="1"/>
  <c r="G521" i="1" s="1"/>
  <c r="I521" i="1" s="1"/>
  <c r="G522" i="1" a="1"/>
  <c r="G522" i="1" s="1"/>
  <c r="I522" i="1" s="1"/>
  <c r="G523" i="1" a="1"/>
  <c r="G523" i="1" s="1"/>
  <c r="I523" i="1" s="1"/>
  <c r="G524" i="1" a="1"/>
  <c r="G524" i="1" s="1"/>
  <c r="I524" i="1" s="1"/>
  <c r="G525" i="1" a="1"/>
  <c r="G525" i="1" s="1"/>
  <c r="I525" i="1" s="1"/>
  <c r="G526" i="1" a="1"/>
  <c r="G526" i="1" s="1"/>
  <c r="I526" i="1" s="1"/>
  <c r="G527" i="1" a="1"/>
  <c r="G528" i="1" a="1"/>
  <c r="G3" i="1" a="1"/>
  <c r="G3" i="1" s="1"/>
  <c r="I3" i="1" s="1"/>
  <c r="G4" i="1" a="1"/>
  <c r="G4" i="1" s="1"/>
  <c r="I4" i="1" s="1"/>
  <c r="G5" i="1" a="1"/>
  <c r="G5" i="1" s="1"/>
  <c r="I5" i="1" s="1"/>
  <c r="G6" i="1" a="1"/>
  <c r="G6" i="1" s="1"/>
  <c r="I6" i="1" s="1"/>
  <c r="G7" i="1" a="1"/>
  <c r="G7" i="1" s="1"/>
  <c r="I7" i="1" s="1"/>
  <c r="G8" i="1" a="1"/>
  <c r="G8" i="1" s="1"/>
  <c r="I8" i="1" s="1"/>
  <c r="G9" i="1" a="1"/>
  <c r="G10" i="1" a="1"/>
  <c r="G10" i="1" s="1"/>
  <c r="I10" i="1" s="1"/>
  <c r="G11" i="1" a="1"/>
  <c r="G11" i="1" s="1"/>
  <c r="I11" i="1" s="1"/>
  <c r="G12" i="1" a="1"/>
  <c r="G12" i="1" s="1"/>
  <c r="I12" i="1" s="1"/>
  <c r="G13" i="1" a="1"/>
  <c r="G13" i="1" s="1"/>
  <c r="I13" i="1" s="1"/>
  <c r="G14" i="1" a="1"/>
  <c r="G14" i="1" s="1"/>
  <c r="I14" i="1" s="1"/>
  <c r="G15" i="1" a="1"/>
  <c r="G15" i="1" s="1"/>
  <c r="I15" i="1" s="1"/>
  <c r="C13" i="21" l="1"/>
  <c r="C9" i="21"/>
  <c r="C12" i="21"/>
  <c r="C8" i="21"/>
  <c r="C11" i="21"/>
  <c r="C7" i="21"/>
  <c r="C14" i="21"/>
  <c r="C10" i="21"/>
  <c r="C6" i="21"/>
  <c r="C5" i="21"/>
  <c r="D16" i="21" s="1"/>
  <c r="E16" i="21" s="1"/>
  <c r="B9" i="20"/>
  <c r="B10" i="20" s="1"/>
  <c r="J493" i="1"/>
  <c r="J357" i="1"/>
  <c r="J196" i="1"/>
  <c r="J44" i="1"/>
  <c r="J476" i="1"/>
  <c r="J324" i="1"/>
  <c r="J189" i="1"/>
  <c r="J437" i="1"/>
  <c r="J317" i="1"/>
  <c r="J165" i="1"/>
  <c r="J203" i="1"/>
  <c r="J435" i="1"/>
  <c r="J251" i="1"/>
  <c r="J59" i="1"/>
  <c r="J75" i="1"/>
  <c r="J315" i="1"/>
  <c r="J123" i="1"/>
  <c r="J525" i="1"/>
  <c r="J461" i="1"/>
  <c r="J404" i="1"/>
  <c r="J356" i="1"/>
  <c r="J277" i="1"/>
  <c r="J229" i="1"/>
  <c r="J164" i="1"/>
  <c r="J85" i="1"/>
  <c r="J37" i="1"/>
  <c r="J395" i="1"/>
  <c r="J363" i="1"/>
  <c r="J171" i="1"/>
  <c r="J235" i="1"/>
  <c r="J43" i="1"/>
  <c r="J517" i="1"/>
  <c r="J460" i="1"/>
  <c r="J397" i="1"/>
  <c r="J341" i="1"/>
  <c r="J276" i="1"/>
  <c r="J205" i="1"/>
  <c r="J149" i="1"/>
  <c r="J84" i="1"/>
  <c r="J36" i="1"/>
  <c r="J499" i="1"/>
  <c r="J475" i="1"/>
  <c r="J516" i="1"/>
  <c r="J459" i="1"/>
  <c r="J396" i="1"/>
  <c r="J331" i="1"/>
  <c r="J269" i="1"/>
  <c r="J204" i="1"/>
  <c r="J148" i="1"/>
  <c r="J77" i="1"/>
  <c r="J524" i="1"/>
  <c r="J492" i="1"/>
  <c r="J449" i="1"/>
  <c r="J421" i="1"/>
  <c r="J381" i="1"/>
  <c r="J340" i="1"/>
  <c r="J300" i="1"/>
  <c r="J267" i="1"/>
  <c r="J228" i="1"/>
  <c r="J188" i="1"/>
  <c r="J141" i="1"/>
  <c r="J107" i="1"/>
  <c r="J68" i="1"/>
  <c r="J21" i="1"/>
  <c r="J523" i="1"/>
  <c r="J484" i="1"/>
  <c r="J445" i="1"/>
  <c r="J420" i="1"/>
  <c r="J380" i="1"/>
  <c r="J333" i="1"/>
  <c r="J299" i="1"/>
  <c r="J260" i="1"/>
  <c r="J213" i="1"/>
  <c r="J187" i="1"/>
  <c r="J140" i="1"/>
  <c r="J101" i="1"/>
  <c r="J61" i="1"/>
  <c r="J20" i="1"/>
  <c r="J521" i="1"/>
  <c r="J477" i="1"/>
  <c r="J444" i="1"/>
  <c r="J405" i="1"/>
  <c r="J379" i="1"/>
  <c r="J332" i="1"/>
  <c r="J293" i="1"/>
  <c r="J253" i="1"/>
  <c r="J212" i="1"/>
  <c r="J172" i="1"/>
  <c r="J139" i="1"/>
  <c r="J100" i="1"/>
  <c r="J60" i="1"/>
  <c r="J498" i="1"/>
  <c r="J362" i="1"/>
  <c r="J234" i="1"/>
  <c r="J42" i="1"/>
  <c r="J497" i="1"/>
  <c r="J12" i="1"/>
  <c r="J513" i="1"/>
  <c r="J457" i="1"/>
  <c r="J378" i="1"/>
  <c r="J250" i="1"/>
  <c r="J186" i="1"/>
  <c r="J453" i="1"/>
  <c r="J413" i="1"/>
  <c r="J373" i="1"/>
  <c r="J285" i="1"/>
  <c r="J245" i="1"/>
  <c r="J157" i="1"/>
  <c r="J117" i="1"/>
  <c r="J53" i="1"/>
  <c r="J2" i="1"/>
  <c r="J508" i="1"/>
  <c r="J489" i="1"/>
  <c r="J469" i="1"/>
  <c r="J452" i="1"/>
  <c r="J434" i="1"/>
  <c r="J412" i="1"/>
  <c r="J394" i="1"/>
  <c r="J372" i="1"/>
  <c r="J348" i="1"/>
  <c r="J330" i="1"/>
  <c r="J308" i="1"/>
  <c r="J284" i="1"/>
  <c r="J266" i="1"/>
  <c r="J244" i="1"/>
  <c r="J220" i="1"/>
  <c r="J202" i="1"/>
  <c r="J180" i="1"/>
  <c r="J156" i="1"/>
  <c r="J138" i="1"/>
  <c r="J116" i="1"/>
  <c r="J92" i="1"/>
  <c r="J74" i="1"/>
  <c r="J52" i="1"/>
  <c r="J28" i="1"/>
  <c r="J410" i="1"/>
  <c r="J346" i="1"/>
  <c r="J282" i="1"/>
  <c r="J218" i="1"/>
  <c r="J154" i="1"/>
  <c r="J90" i="1"/>
  <c r="J26" i="1"/>
  <c r="J425" i="1"/>
  <c r="J298" i="1"/>
  <c r="J170" i="1"/>
  <c r="J106" i="1"/>
  <c r="J514" i="1"/>
  <c r="J458" i="1"/>
  <c r="J474" i="1"/>
  <c r="J314" i="1"/>
  <c r="J122" i="1"/>
  <c r="J58" i="1"/>
  <c r="J11" i="1"/>
  <c r="J509" i="1"/>
  <c r="J473" i="1"/>
  <c r="J349" i="1"/>
  <c r="J309" i="1"/>
  <c r="J221" i="1"/>
  <c r="J181" i="1"/>
  <c r="J93" i="1"/>
  <c r="J29" i="1"/>
  <c r="J10" i="1"/>
  <c r="J522" i="1"/>
  <c r="J501" i="1"/>
  <c r="J485" i="1"/>
  <c r="J468" i="1"/>
  <c r="J450" i="1"/>
  <c r="J433" i="1"/>
  <c r="J411" i="1"/>
  <c r="J389" i="1"/>
  <c r="J365" i="1"/>
  <c r="J347" i="1"/>
  <c r="J325" i="1"/>
  <c r="J301" i="1"/>
  <c r="J283" i="1"/>
  <c r="J261" i="1"/>
  <c r="J237" i="1"/>
  <c r="J219" i="1"/>
  <c r="J197" i="1"/>
  <c r="J173" i="1"/>
  <c r="J155" i="1"/>
  <c r="J133" i="1"/>
  <c r="J109" i="1"/>
  <c r="J91" i="1"/>
  <c r="J69" i="1"/>
  <c r="J45" i="1"/>
  <c r="J27" i="1"/>
  <c r="J507" i="1"/>
  <c r="J418" i="1"/>
  <c r="G409" i="1"/>
  <c r="I409" i="1" s="1"/>
  <c r="J409" i="1"/>
  <c r="G361" i="1"/>
  <c r="I361" i="1" s="1"/>
  <c r="J361" i="1"/>
  <c r="G345" i="1"/>
  <c r="I345" i="1" s="1"/>
  <c r="J345" i="1"/>
  <c r="G321" i="1"/>
  <c r="I321" i="1" s="1"/>
  <c r="J321" i="1"/>
  <c r="G297" i="1"/>
  <c r="I297" i="1" s="1"/>
  <c r="J297" i="1"/>
  <c r="G281" i="1"/>
  <c r="I281" i="1" s="1"/>
  <c r="J281" i="1"/>
  <c r="G257" i="1"/>
  <c r="I257" i="1" s="1"/>
  <c r="J257" i="1"/>
  <c r="G225" i="1"/>
  <c r="I225" i="1" s="1"/>
  <c r="J225" i="1"/>
  <c r="G201" i="1"/>
  <c r="I201" i="1" s="1"/>
  <c r="J201" i="1"/>
  <c r="G185" i="1"/>
  <c r="I185" i="1" s="1"/>
  <c r="J185" i="1"/>
  <c r="G153" i="1"/>
  <c r="I153" i="1" s="1"/>
  <c r="J153" i="1"/>
  <c r="G129" i="1"/>
  <c r="I129" i="1" s="1"/>
  <c r="J129" i="1"/>
  <c r="G97" i="1"/>
  <c r="I97" i="1" s="1"/>
  <c r="J97" i="1"/>
  <c r="G73" i="1"/>
  <c r="I73" i="1" s="1"/>
  <c r="J73" i="1"/>
  <c r="G17" i="1"/>
  <c r="I17" i="1" s="1"/>
  <c r="J17" i="1"/>
  <c r="J506" i="1"/>
  <c r="J417" i="1"/>
  <c r="J371" i="1"/>
  <c r="J323" i="1"/>
  <c r="J259" i="1"/>
  <c r="J195" i="1"/>
  <c r="J67" i="1"/>
  <c r="J483" i="1"/>
  <c r="J403" i="1"/>
  <c r="G393" i="1"/>
  <c r="I393" i="1" s="1"/>
  <c r="J393" i="1"/>
  <c r="G369" i="1"/>
  <c r="I369" i="1" s="1"/>
  <c r="J369" i="1"/>
  <c r="G337" i="1"/>
  <c r="I337" i="1" s="1"/>
  <c r="J337" i="1"/>
  <c r="G313" i="1"/>
  <c r="I313" i="1" s="1"/>
  <c r="J313" i="1"/>
  <c r="G289" i="1"/>
  <c r="I289" i="1" s="1"/>
  <c r="J289" i="1"/>
  <c r="G265" i="1"/>
  <c r="I265" i="1" s="1"/>
  <c r="J265" i="1"/>
  <c r="G241" i="1"/>
  <c r="I241" i="1" s="1"/>
  <c r="J241" i="1"/>
  <c r="G217" i="1"/>
  <c r="I217" i="1" s="1"/>
  <c r="J217" i="1"/>
  <c r="G193" i="1"/>
  <c r="I193" i="1" s="1"/>
  <c r="J193" i="1"/>
  <c r="G169" i="1"/>
  <c r="I169" i="1" s="1"/>
  <c r="J169" i="1"/>
  <c r="G145" i="1"/>
  <c r="I145" i="1" s="1"/>
  <c r="J145" i="1"/>
  <c r="G121" i="1"/>
  <c r="I121" i="1" s="1"/>
  <c r="J121" i="1"/>
  <c r="G105" i="1"/>
  <c r="I105" i="1" s="1"/>
  <c r="J105" i="1"/>
  <c r="G81" i="1"/>
  <c r="I81" i="1" s="1"/>
  <c r="J81" i="1"/>
  <c r="G57" i="1"/>
  <c r="I57" i="1" s="1"/>
  <c r="J57" i="1"/>
  <c r="G41" i="1"/>
  <c r="I41" i="1" s="1"/>
  <c r="J41" i="1"/>
  <c r="G25" i="1"/>
  <c r="I25" i="1" s="1"/>
  <c r="J25" i="1"/>
  <c r="J467" i="1"/>
  <c r="J442" i="1"/>
  <c r="J402" i="1"/>
  <c r="J355" i="1"/>
  <c r="J307" i="1"/>
  <c r="J275" i="1"/>
  <c r="J227" i="1"/>
  <c r="J179" i="1"/>
  <c r="J163" i="1"/>
  <c r="J131" i="1"/>
  <c r="J115" i="1"/>
  <c r="J83" i="1"/>
  <c r="J51" i="1"/>
  <c r="J35" i="1"/>
  <c r="J3" i="1"/>
  <c r="G528" i="1"/>
  <c r="I528" i="1" s="1"/>
  <c r="J528" i="1"/>
  <c r="G512" i="1"/>
  <c r="I512" i="1" s="1"/>
  <c r="J512" i="1"/>
  <c r="G488" i="1"/>
  <c r="I488" i="1" s="1"/>
  <c r="J488" i="1"/>
  <c r="G472" i="1"/>
  <c r="I472" i="1" s="1"/>
  <c r="J472" i="1"/>
  <c r="G456" i="1"/>
  <c r="I456" i="1" s="1"/>
  <c r="J456" i="1"/>
  <c r="G440" i="1"/>
  <c r="I440" i="1" s="1"/>
  <c r="J440" i="1"/>
  <c r="G424" i="1"/>
  <c r="I424" i="1" s="1"/>
  <c r="J424" i="1"/>
  <c r="G408" i="1"/>
  <c r="I408" i="1" s="1"/>
  <c r="J408" i="1"/>
  <c r="G392" i="1"/>
  <c r="I392" i="1" s="1"/>
  <c r="J392" i="1"/>
  <c r="G376" i="1"/>
  <c r="I376" i="1" s="1"/>
  <c r="J376" i="1"/>
  <c r="G352" i="1"/>
  <c r="I352" i="1" s="1"/>
  <c r="J352" i="1"/>
  <c r="G336" i="1"/>
  <c r="I336" i="1" s="1"/>
  <c r="J336" i="1"/>
  <c r="G320" i="1"/>
  <c r="I320" i="1" s="1"/>
  <c r="J320" i="1"/>
  <c r="G296" i="1"/>
  <c r="I296" i="1" s="1"/>
  <c r="J296" i="1"/>
  <c r="G280" i="1"/>
  <c r="I280" i="1" s="1"/>
  <c r="J280" i="1"/>
  <c r="G264" i="1"/>
  <c r="I264" i="1" s="1"/>
  <c r="J264" i="1"/>
  <c r="G248" i="1"/>
  <c r="I248" i="1" s="1"/>
  <c r="J248" i="1"/>
  <c r="G224" i="1"/>
  <c r="I224" i="1" s="1"/>
  <c r="J224" i="1"/>
  <c r="G208" i="1"/>
  <c r="I208" i="1" s="1"/>
  <c r="J208" i="1"/>
  <c r="G192" i="1"/>
  <c r="I192" i="1" s="1"/>
  <c r="J192" i="1"/>
  <c r="G176" i="1"/>
  <c r="I176" i="1" s="1"/>
  <c r="J176" i="1"/>
  <c r="G160" i="1"/>
  <c r="I160" i="1" s="1"/>
  <c r="J160" i="1"/>
  <c r="G136" i="1"/>
  <c r="I136" i="1" s="1"/>
  <c r="J136" i="1"/>
  <c r="G120" i="1"/>
  <c r="I120" i="1" s="1"/>
  <c r="J120" i="1"/>
  <c r="G104" i="1"/>
  <c r="I104" i="1" s="1"/>
  <c r="J104" i="1"/>
  <c r="G88" i="1"/>
  <c r="I88" i="1" s="1"/>
  <c r="J88" i="1"/>
  <c r="G56" i="1"/>
  <c r="I56" i="1" s="1"/>
  <c r="J56" i="1"/>
  <c r="G16" i="1"/>
  <c r="I16" i="1" s="1"/>
  <c r="J16" i="1"/>
  <c r="J505" i="1"/>
  <c r="J491" i="1"/>
  <c r="J466" i="1"/>
  <c r="J441" i="1"/>
  <c r="J427" i="1"/>
  <c r="J370" i="1"/>
  <c r="J354" i="1"/>
  <c r="J338" i="1"/>
  <c r="J322" i="1"/>
  <c r="J306" i="1"/>
  <c r="J290" i="1"/>
  <c r="J274" i="1"/>
  <c r="J258" i="1"/>
  <c r="J242" i="1"/>
  <c r="J226" i="1"/>
  <c r="J210" i="1"/>
  <c r="J194" i="1"/>
  <c r="J178" i="1"/>
  <c r="J162" i="1"/>
  <c r="J146" i="1"/>
  <c r="J130" i="1"/>
  <c r="J114" i="1"/>
  <c r="J98" i="1"/>
  <c r="J82" i="1"/>
  <c r="J66" i="1"/>
  <c r="J50" i="1"/>
  <c r="J34" i="1"/>
  <c r="J18" i="1"/>
  <c r="J419" i="1"/>
  <c r="J5" i="1"/>
  <c r="J482" i="1"/>
  <c r="J443" i="1"/>
  <c r="J387" i="1"/>
  <c r="J4" i="1"/>
  <c r="G401" i="1"/>
  <c r="I401" i="1" s="1"/>
  <c r="J401" i="1"/>
  <c r="G377" i="1"/>
  <c r="I377" i="1" s="1"/>
  <c r="J377" i="1"/>
  <c r="G353" i="1"/>
  <c r="I353" i="1" s="1"/>
  <c r="J353" i="1"/>
  <c r="G329" i="1"/>
  <c r="I329" i="1" s="1"/>
  <c r="J329" i="1"/>
  <c r="G305" i="1"/>
  <c r="I305" i="1" s="1"/>
  <c r="J305" i="1"/>
  <c r="G273" i="1"/>
  <c r="I273" i="1" s="1"/>
  <c r="J273" i="1"/>
  <c r="G249" i="1"/>
  <c r="I249" i="1" s="1"/>
  <c r="J249" i="1"/>
  <c r="G233" i="1"/>
  <c r="I233" i="1" s="1"/>
  <c r="J233" i="1"/>
  <c r="G209" i="1"/>
  <c r="I209" i="1" s="1"/>
  <c r="J209" i="1"/>
  <c r="G177" i="1"/>
  <c r="I177" i="1" s="1"/>
  <c r="J177" i="1"/>
  <c r="G161" i="1"/>
  <c r="I161" i="1" s="1"/>
  <c r="J161" i="1"/>
  <c r="G137" i="1"/>
  <c r="I137" i="1" s="1"/>
  <c r="J137" i="1"/>
  <c r="G113" i="1"/>
  <c r="I113" i="1" s="1"/>
  <c r="J113" i="1"/>
  <c r="G89" i="1"/>
  <c r="I89" i="1" s="1"/>
  <c r="J89" i="1"/>
  <c r="G65" i="1"/>
  <c r="I65" i="1" s="1"/>
  <c r="J65" i="1"/>
  <c r="G49" i="1"/>
  <c r="I49" i="1" s="1"/>
  <c r="J49" i="1"/>
  <c r="G33" i="1"/>
  <c r="I33" i="1" s="1"/>
  <c r="J33" i="1"/>
  <c r="J481" i="1"/>
  <c r="J386" i="1"/>
  <c r="J339" i="1"/>
  <c r="J291" i="1"/>
  <c r="J243" i="1"/>
  <c r="J211" i="1"/>
  <c r="J147" i="1"/>
  <c r="J99" i="1"/>
  <c r="J19" i="1"/>
  <c r="G520" i="1"/>
  <c r="I520" i="1" s="1"/>
  <c r="J520" i="1"/>
  <c r="G504" i="1"/>
  <c r="I504" i="1" s="1"/>
  <c r="J504" i="1"/>
  <c r="G496" i="1"/>
  <c r="I496" i="1" s="1"/>
  <c r="J496" i="1"/>
  <c r="G480" i="1"/>
  <c r="I480" i="1" s="1"/>
  <c r="J480" i="1"/>
  <c r="G464" i="1"/>
  <c r="I464" i="1" s="1"/>
  <c r="J464" i="1"/>
  <c r="G448" i="1"/>
  <c r="I448" i="1" s="1"/>
  <c r="J448" i="1"/>
  <c r="G432" i="1"/>
  <c r="I432" i="1" s="1"/>
  <c r="J432" i="1"/>
  <c r="G416" i="1"/>
  <c r="I416" i="1" s="1"/>
  <c r="J416" i="1"/>
  <c r="G400" i="1"/>
  <c r="I400" i="1" s="1"/>
  <c r="J400" i="1"/>
  <c r="G384" i="1"/>
  <c r="I384" i="1" s="1"/>
  <c r="J384" i="1"/>
  <c r="G368" i="1"/>
  <c r="I368" i="1" s="1"/>
  <c r="J368" i="1"/>
  <c r="G360" i="1"/>
  <c r="I360" i="1" s="1"/>
  <c r="J360" i="1"/>
  <c r="G344" i="1"/>
  <c r="I344" i="1" s="1"/>
  <c r="J344" i="1"/>
  <c r="G328" i="1"/>
  <c r="I328" i="1" s="1"/>
  <c r="J328" i="1"/>
  <c r="G312" i="1"/>
  <c r="I312" i="1" s="1"/>
  <c r="J312" i="1"/>
  <c r="G304" i="1"/>
  <c r="I304" i="1" s="1"/>
  <c r="J304" i="1"/>
  <c r="G288" i="1"/>
  <c r="I288" i="1" s="1"/>
  <c r="J288" i="1"/>
  <c r="G272" i="1"/>
  <c r="I272" i="1" s="1"/>
  <c r="J272" i="1"/>
  <c r="G256" i="1"/>
  <c r="I256" i="1" s="1"/>
  <c r="J256" i="1"/>
  <c r="G240" i="1"/>
  <c r="I240" i="1" s="1"/>
  <c r="J240" i="1"/>
  <c r="G232" i="1"/>
  <c r="I232" i="1" s="1"/>
  <c r="J232" i="1"/>
  <c r="G216" i="1"/>
  <c r="I216" i="1" s="1"/>
  <c r="J216" i="1"/>
  <c r="G200" i="1"/>
  <c r="I200" i="1" s="1"/>
  <c r="J200" i="1"/>
  <c r="G184" i="1"/>
  <c r="I184" i="1" s="1"/>
  <c r="J184" i="1"/>
  <c r="G168" i="1"/>
  <c r="I168" i="1" s="1"/>
  <c r="J168" i="1"/>
  <c r="G152" i="1"/>
  <c r="I152" i="1" s="1"/>
  <c r="J152" i="1"/>
  <c r="G144" i="1"/>
  <c r="I144" i="1" s="1"/>
  <c r="J144" i="1"/>
  <c r="G128" i="1"/>
  <c r="I128" i="1" s="1"/>
  <c r="J128" i="1"/>
  <c r="G112" i="1"/>
  <c r="I112" i="1" s="1"/>
  <c r="J112" i="1"/>
  <c r="G96" i="1"/>
  <c r="I96" i="1" s="1"/>
  <c r="J96" i="1"/>
  <c r="G80" i="1"/>
  <c r="I80" i="1" s="1"/>
  <c r="J80" i="1"/>
  <c r="G72" i="1"/>
  <c r="I72" i="1" s="1"/>
  <c r="J72" i="1"/>
  <c r="G64" i="1"/>
  <c r="I64" i="1" s="1"/>
  <c r="J64" i="1"/>
  <c r="G48" i="1"/>
  <c r="I48" i="1" s="1"/>
  <c r="J48" i="1"/>
  <c r="G40" i="1"/>
  <c r="I40" i="1" s="1"/>
  <c r="J40" i="1"/>
  <c r="G32" i="1"/>
  <c r="I32" i="1" s="1"/>
  <c r="J32" i="1"/>
  <c r="G24" i="1"/>
  <c r="I24" i="1" s="1"/>
  <c r="J24" i="1"/>
  <c r="J385" i="1"/>
  <c r="G9" i="1"/>
  <c r="I9" i="1" s="1"/>
  <c r="J9" i="1"/>
  <c r="G527" i="1"/>
  <c r="I527" i="1" s="1"/>
  <c r="J527" i="1"/>
  <c r="G519" i="1"/>
  <c r="I519" i="1" s="1"/>
  <c r="J519" i="1"/>
  <c r="G511" i="1"/>
  <c r="I511" i="1" s="1"/>
  <c r="J511" i="1"/>
  <c r="G503" i="1"/>
  <c r="I503" i="1" s="1"/>
  <c r="J503" i="1"/>
  <c r="G495" i="1"/>
  <c r="I495" i="1" s="1"/>
  <c r="J495" i="1"/>
  <c r="G487" i="1"/>
  <c r="I487" i="1" s="1"/>
  <c r="J487" i="1"/>
  <c r="G479" i="1"/>
  <c r="I479" i="1" s="1"/>
  <c r="J479" i="1"/>
  <c r="G471" i="1"/>
  <c r="I471" i="1" s="1"/>
  <c r="J471" i="1"/>
  <c r="G463" i="1"/>
  <c r="I463" i="1" s="1"/>
  <c r="J463" i="1"/>
  <c r="G455" i="1"/>
  <c r="I455" i="1" s="1"/>
  <c r="J455" i="1"/>
  <c r="G447" i="1"/>
  <c r="I447" i="1" s="1"/>
  <c r="J447" i="1"/>
  <c r="G439" i="1"/>
  <c r="I439" i="1" s="1"/>
  <c r="J439" i="1"/>
  <c r="G431" i="1"/>
  <c r="I431" i="1" s="1"/>
  <c r="J431" i="1"/>
  <c r="G423" i="1"/>
  <c r="I423" i="1" s="1"/>
  <c r="J423" i="1"/>
  <c r="G415" i="1"/>
  <c r="I415" i="1" s="1"/>
  <c r="J415" i="1"/>
  <c r="G407" i="1"/>
  <c r="I407" i="1" s="1"/>
  <c r="J407" i="1"/>
  <c r="G399" i="1"/>
  <c r="I399" i="1" s="1"/>
  <c r="J399" i="1"/>
  <c r="G391" i="1"/>
  <c r="I391" i="1" s="1"/>
  <c r="J391" i="1"/>
  <c r="G383" i="1"/>
  <c r="I383" i="1" s="1"/>
  <c r="J383" i="1"/>
  <c r="G375" i="1"/>
  <c r="I375" i="1" s="1"/>
  <c r="J375" i="1"/>
  <c r="G367" i="1"/>
  <c r="I367" i="1" s="1"/>
  <c r="J367" i="1"/>
  <c r="G359" i="1"/>
  <c r="I359" i="1" s="1"/>
  <c r="J359" i="1"/>
  <c r="G351" i="1"/>
  <c r="I351" i="1" s="1"/>
  <c r="J351" i="1"/>
  <c r="G343" i="1"/>
  <c r="I343" i="1" s="1"/>
  <c r="J343" i="1"/>
  <c r="G335" i="1"/>
  <c r="I335" i="1" s="1"/>
  <c r="J335" i="1"/>
  <c r="G327" i="1"/>
  <c r="I327" i="1" s="1"/>
  <c r="J327" i="1"/>
  <c r="G319" i="1"/>
  <c r="I319" i="1" s="1"/>
  <c r="J319" i="1"/>
  <c r="G311" i="1"/>
  <c r="I311" i="1" s="1"/>
  <c r="J311" i="1"/>
  <c r="G303" i="1"/>
  <c r="I303" i="1" s="1"/>
  <c r="J303" i="1"/>
  <c r="G295" i="1"/>
  <c r="I295" i="1" s="1"/>
  <c r="J295" i="1"/>
  <c r="G287" i="1"/>
  <c r="I287" i="1" s="1"/>
  <c r="J287" i="1"/>
  <c r="G279" i="1"/>
  <c r="I279" i="1" s="1"/>
  <c r="J279" i="1"/>
  <c r="G271" i="1"/>
  <c r="I271" i="1" s="1"/>
  <c r="J271" i="1"/>
  <c r="G263" i="1"/>
  <c r="I263" i="1" s="1"/>
  <c r="J263" i="1"/>
  <c r="G255" i="1"/>
  <c r="I255" i="1" s="1"/>
  <c r="J255" i="1"/>
  <c r="G247" i="1"/>
  <c r="I247" i="1" s="1"/>
  <c r="J247" i="1"/>
  <c r="G239" i="1"/>
  <c r="I239" i="1" s="1"/>
  <c r="J239" i="1"/>
  <c r="G231" i="1"/>
  <c r="I231" i="1" s="1"/>
  <c r="J231" i="1"/>
  <c r="G223" i="1"/>
  <c r="I223" i="1" s="1"/>
  <c r="J223" i="1"/>
  <c r="G215" i="1"/>
  <c r="I215" i="1" s="1"/>
  <c r="J215" i="1"/>
  <c r="G207" i="1"/>
  <c r="I207" i="1" s="1"/>
  <c r="J207" i="1"/>
  <c r="G199" i="1"/>
  <c r="I199" i="1" s="1"/>
  <c r="J199" i="1"/>
  <c r="G191" i="1"/>
  <c r="I191" i="1" s="1"/>
  <c r="J191" i="1"/>
  <c r="G183" i="1"/>
  <c r="I183" i="1" s="1"/>
  <c r="J183" i="1"/>
  <c r="G175" i="1"/>
  <c r="I175" i="1" s="1"/>
  <c r="J175" i="1"/>
  <c r="G167" i="1"/>
  <c r="I167" i="1" s="1"/>
  <c r="J167" i="1"/>
  <c r="G159" i="1"/>
  <c r="I159" i="1" s="1"/>
  <c r="J159" i="1"/>
  <c r="G151" i="1"/>
  <c r="I151" i="1" s="1"/>
  <c r="J151" i="1"/>
  <c r="G143" i="1"/>
  <c r="I143" i="1" s="1"/>
  <c r="J143" i="1"/>
  <c r="G135" i="1"/>
  <c r="I135" i="1" s="1"/>
  <c r="J135" i="1"/>
  <c r="G127" i="1"/>
  <c r="I127" i="1" s="1"/>
  <c r="J127" i="1"/>
  <c r="G119" i="1"/>
  <c r="I119" i="1" s="1"/>
  <c r="J119" i="1"/>
  <c r="G111" i="1"/>
  <c r="I111" i="1" s="1"/>
  <c r="J111" i="1"/>
  <c r="G103" i="1"/>
  <c r="I103" i="1" s="1"/>
  <c r="J103" i="1"/>
  <c r="G95" i="1"/>
  <c r="I95" i="1" s="1"/>
  <c r="J95" i="1"/>
  <c r="G87" i="1"/>
  <c r="I87" i="1" s="1"/>
  <c r="J87" i="1"/>
  <c r="G79" i="1"/>
  <c r="I79" i="1" s="1"/>
  <c r="J79" i="1"/>
  <c r="G71" i="1"/>
  <c r="I71" i="1" s="1"/>
  <c r="J71" i="1"/>
  <c r="G63" i="1"/>
  <c r="I63" i="1" s="1"/>
  <c r="J63" i="1"/>
  <c r="G55" i="1"/>
  <c r="I55" i="1" s="1"/>
  <c r="J55" i="1"/>
  <c r="G47" i="1"/>
  <c r="I47" i="1" s="1"/>
  <c r="J47" i="1"/>
  <c r="G39" i="1"/>
  <c r="I39" i="1" s="1"/>
  <c r="J39" i="1"/>
  <c r="G31" i="1"/>
  <c r="I31" i="1" s="1"/>
  <c r="J31" i="1"/>
  <c r="G23" i="1"/>
  <c r="I23" i="1" s="1"/>
  <c r="J23" i="1"/>
  <c r="J515" i="1"/>
  <c r="J490" i="1"/>
  <c r="J465" i="1"/>
  <c r="J451" i="1"/>
  <c r="J426" i="1"/>
  <c r="J13" i="1"/>
  <c r="J8" i="1"/>
  <c r="J15" i="1"/>
  <c r="J7" i="1"/>
  <c r="J526" i="1"/>
  <c r="J518" i="1"/>
  <c r="J510" i="1"/>
  <c r="J502" i="1"/>
  <c r="J494" i="1"/>
  <c r="J486" i="1"/>
  <c r="J478" i="1"/>
  <c r="J470" i="1"/>
  <c r="J462" i="1"/>
  <c r="J454" i="1"/>
  <c r="J446" i="1"/>
  <c r="J438" i="1"/>
  <c r="J430" i="1"/>
  <c r="J422" i="1"/>
  <c r="J414" i="1"/>
  <c r="J406" i="1"/>
  <c r="J398" i="1"/>
  <c r="J390" i="1"/>
  <c r="J382" i="1"/>
  <c r="J374" i="1"/>
  <c r="J366" i="1"/>
  <c r="J358" i="1"/>
  <c r="J350" i="1"/>
  <c r="J342" i="1"/>
  <c r="J334" i="1"/>
  <c r="J326" i="1"/>
  <c r="J318" i="1"/>
  <c r="J310" i="1"/>
  <c r="J302" i="1"/>
  <c r="J294" i="1"/>
  <c r="J286" i="1"/>
  <c r="J278" i="1"/>
  <c r="J270" i="1"/>
  <c r="J262" i="1"/>
  <c r="J254" i="1"/>
  <c r="J246" i="1"/>
  <c r="J238" i="1"/>
  <c r="J230" i="1"/>
  <c r="J222" i="1"/>
  <c r="J214" i="1"/>
  <c r="J206" i="1"/>
  <c r="J198" i="1"/>
  <c r="J190" i="1"/>
  <c r="J182" i="1"/>
  <c r="J174" i="1"/>
  <c r="J166" i="1"/>
  <c r="J158" i="1"/>
  <c r="J150" i="1"/>
  <c r="J142" i="1"/>
  <c r="J134" i="1"/>
  <c r="J126" i="1"/>
  <c r="J118" i="1"/>
  <c r="J110" i="1"/>
  <c r="J102" i="1"/>
  <c r="J94" i="1"/>
  <c r="J86" i="1"/>
  <c r="J78" i="1"/>
  <c r="J70" i="1"/>
  <c r="J62" i="1"/>
  <c r="J54" i="1"/>
  <c r="J46" i="1"/>
  <c r="J38" i="1"/>
  <c r="J30" i="1"/>
  <c r="J22" i="1"/>
  <c r="J14" i="1"/>
  <c r="J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<sst xmlns="http://schemas.openxmlformats.org/spreadsheetml/2006/main" count="1882" uniqueCount="103">
  <si>
    <t>DATE</t>
  </si>
  <si>
    <t>PRODUCT ID</t>
  </si>
  <si>
    <t>QUANTITY</t>
  </si>
  <si>
    <t>SALE TYPE</t>
  </si>
  <si>
    <t>PAYMENT MODE</t>
  </si>
  <si>
    <t>Buying price</t>
  </si>
  <si>
    <t>Selling price</t>
  </si>
  <si>
    <t>Month</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</si>
  <si>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</si>
  <si>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</si>
  <si>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</si>
  <si>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</si>
  <si>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</si>
  <si>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</si>
  <si>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</si>
  <si>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</si>
  <si>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</si>
  <si>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</si>
  <si>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</si>
  <si>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</si>
  <si>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</si>
  <si>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</si>
  <si>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</si>
  <si>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</si>
  <si>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</si>
  <si>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</si>
  <si>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</si>
  <si>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</si>
  <si>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</si>
  <si>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</si>
  <si>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</si>
  <si>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</si>
  <si>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</si>
  <si>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</si>
  <si>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</si>
  <si>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</si>
  <si>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</si>
  <si>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</si>
  <si>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</si>
  <si>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</si>
  <si>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</si>
  <si>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</si>
  <si>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</si>
  <si>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</si>
  <si>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</si>
  <si>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</si>
  <si>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</si>
  <si>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</si>
  <si>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</si>
  <si>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</si>
  <si>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</si>
  <si>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</si>
  <si>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</si>
  <si>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</si>
  <si>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</si>
  <si>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</si>
  <si>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 xml:space="preserve"> </t>
  </si>
  <si>
    <t>Apr</t>
  </si>
  <si>
    <t>Aug</t>
  </si>
  <si>
    <t>Dec</t>
  </si>
  <si>
    <t>Feb</t>
  </si>
  <si>
    <t>Jan</t>
  </si>
  <si>
    <t>Jul</t>
  </si>
  <si>
    <t>Jun</t>
  </si>
  <si>
    <t>Mar</t>
  </si>
  <si>
    <t>May</t>
  </si>
  <si>
    <t>Nov</t>
  </si>
  <si>
    <t>Oct</t>
  </si>
  <si>
    <t>Sep</t>
  </si>
  <si>
    <t>Grand Total</t>
  </si>
  <si>
    <t>Direct Sales Total</t>
  </si>
  <si>
    <t>Online Total</t>
  </si>
  <si>
    <t>Wholesaler Total</t>
  </si>
  <si>
    <t>CATEGORY</t>
  </si>
  <si>
    <t>UOM</t>
  </si>
  <si>
    <t>BUYING PRICE</t>
  </si>
  <si>
    <t>SELLING PRICE</t>
  </si>
  <si>
    <t>Category01</t>
  </si>
  <si>
    <t>Kg</t>
  </si>
  <si>
    <t>Lt</t>
  </si>
  <si>
    <t>Ft</t>
  </si>
  <si>
    <t>No.</t>
  </si>
  <si>
    <t>Category02</t>
  </si>
  <si>
    <t>Category03</t>
  </si>
  <si>
    <t>Category04</t>
  </si>
  <si>
    <t>Category05</t>
  </si>
  <si>
    <t>P0045</t>
  </si>
  <si>
    <t>Total buying price</t>
  </si>
  <si>
    <t>Total selling price</t>
  </si>
  <si>
    <t>Sum of Total buying price</t>
  </si>
  <si>
    <t>Sum of Total selling price</t>
  </si>
  <si>
    <t>Sum of Sum of profit</t>
  </si>
  <si>
    <t>Sum of profit %</t>
  </si>
  <si>
    <t>Row Labels</t>
  </si>
  <si>
    <t>Sum of QUANTITY</t>
  </si>
  <si>
    <t>Discount</t>
  </si>
  <si>
    <t>Profit</t>
  </si>
  <si>
    <t>Sum of Selling price</t>
  </si>
  <si>
    <t>Total buy</t>
  </si>
  <si>
    <t>Total sale</t>
  </si>
  <si>
    <t>Profit %</t>
  </si>
  <si>
    <t>TOP PRODUCT</t>
  </si>
  <si>
    <t>2021 &amp;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</si>
</sst>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sz val="11"/>
      <color theme="1"/>
      <name val="Calibri"/>
      <family val="2"/>
      <scheme val="minor"/>
    </font>
    <font>
      <b/>
      <sz val="11"/>
      <color rgb="FF7030A0"/>
      <name val="Calibri"/>
    </font>
    <font>
      <sz val="11"/>
      <color theme="1"/>
      <name val="Calibri"/>
    </font>
    <font>
      <sz val="11"/>
      <color theme="1"/>
      <name val="Calibri"/>
      <scheme val="minor"/>
    </font>
    <font>
      <sz val="18"/>
      <color theme="1"/>
      <name val="Calibri"/>
      <scheme val="minor"/>
    </font>
  </fonts>
  <fills count="7">
    <fill>
      <patternFill patternType="none"/>
    </fill>
    <fill>
      <patternFill patternType="gray125"/>
    </fill>
    <fill>
      <patternFill patternType="solid">
        <fgColor rgb="FFD1B2E8"/>
        <bgColor rgb="FFD1B2E8"/>
      </patternFill>
    </fill>
    <fill>
      <patternFill patternType="solid">
        <fgColor rgb="FFE1CCF0"/>
        <bgColor rgb="FFE1CCF0"/>
      </patternFill>
    </fill>
    <fill>
      <patternFill patternType="solid">
        <fgColor rgb="FFD6DCE4"/>
        <bgColor rgb="FFD6DCE4"/>
      </patternFill>
    </fill>
    <fill>
      <patternFill patternType="solid">
        <fgColor theme="5" tint="0.79998168889431442"/>
        <bgColor rgb="FFFBE4D5"/>
      </patternFill>
    </fill>
    <fill>
      <patternFill patternType="solid">
        <fgColor theme="5"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4" fillId="0" borderId="0" applyFont="0" applyFill="0" applyBorder="0" applyAlignment="0" applyProtection="0"/>
  </cellStyleXfs>
  <cellXfs count="23">
    <xf numFmtId="0" fontId="0" fillId="0" borderId="0" xfId="0"/>
    <xf numFmtId="14" fontId="4" fillId="0" borderId="0" xfId="0" applyNumberFormat="1" applyFont="1"/>
    <xf numFmtId="0" fontId="5" fillId="0" borderId="0" xfId="0" applyFont="1"/>
    <xf numFmtId="9" fontId="3" fillId="0" borderId="0" xfId="0" applyNumberFormat="1" applyFont="1"/>
    <xf numFmtId="0" fontId="4" fillId="0" borderId="0" xfId="0" applyFont="1"/>
    <xf numFmtId="0" fontId="2" fillId="3" borderId="2" xfId="0" applyFont="1" applyFill="1" applyBorder="1" applyAlignment="1">
      <alignment horizontal="center" vertical="center"/>
    </xf>
    <xf numFmtId="0" fontId="3" fillId="4" borderId="3" xfId="0" applyFont="1" applyFill="1" applyBorder="1" applyAlignment="1">
      <alignment horizontal="center"/>
    </xf>
    <xf numFmtId="0" fontId="3" fillId="4" borderId="1" xfId="0" applyFont="1" applyFill="1" applyBorder="1" applyAlignment="1">
      <alignment horizont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14" fontId="3" fillId="5" borderId="5" xfId="0" applyNumberFormat="1" applyFont="1" applyFill="1" applyBorder="1" applyAlignment="1">
      <alignment horizontal="center"/>
    </xf>
    <xf numFmtId="0" fontId="3" fillId="5" borderId="5" xfId="0" applyFont="1" applyFill="1" applyBorder="1" applyAlignment="1">
      <alignment horizontal="center" vertical="center"/>
    </xf>
    <xf numFmtId="0" fontId="3" fillId="5" borderId="5" xfId="0" applyFont="1" applyFill="1" applyBorder="1" applyAlignment="1">
      <alignment horizontal="center"/>
    </xf>
    <xf numFmtId="9" fontId="3" fillId="5" borderId="5" xfId="0" applyNumberFormat="1" applyFont="1" applyFill="1" applyBorder="1" applyAlignment="1">
      <alignment horizontal="center"/>
    </xf>
    <xf numFmtId="0" fontId="0" fillId="6" borderId="5" xfId="0" applyFill="1" applyBorder="1" applyAlignment="1">
      <alignment horizontal="center"/>
    </xf>
    <xf numFmtId="0" fontId="0" fillId="0" borderId="0" xfId="0" applyAlignment="1">
      <alignment horizontal="center"/>
    </xf>
    <xf numFmtId="0" fontId="0" fillId="0" borderId="0" xfId="0" pivotButton="1"/>
    <xf numFmtId="9" fontId="0" fillId="0" borderId="0" xfId="1" applyFont="1"/>
    <xf numFmtId="9" fontId="0" fillId="0" borderId="0" xfId="0" applyNumberFormat="1" applyAlignment="1">
      <alignment horizontal="center"/>
    </xf>
    <xf numFmtId="0" fontId="0" fillId="0" borderId="0" xfId="0" applyAlignment="1">
      <alignment horizontal="left"/>
    </xf>
    <xf numFmtId="0" fontId="1" fillId="0" borderId="0" xfId="0" applyFont="1"/>
    <xf numFmtId="1" fontId="0" fillId="0" borderId="0" xfId="0" applyNumberFormat="1"/>
    <xf numFmtId="0" fontId="1" fillId="0" borderId="0" xfId="0" applyFont="1" applyAlignment="1">
      <alignment horizontal="center"/>
    </xf>
  </cellXfs>
  <cellStyles count="2">
    <cellStyle name="Normal" xfId="0" builtinId="0"/>
    <cellStyle name="Percent" xfId="1" builtinId="5"/>
  </cellStyles>
  <dxfs count="7">
    <dxf>
      <fill>
        <patternFill patternType="solid">
          <fgColor rgb="FFB7E1CD"/>
          <bgColor rgb="FFB7E1CD"/>
        </patternFill>
      </fill>
    </dxf>
    <dxf>
      <alignment horizontal="center"/>
    </dxf>
    <dxf>
      <alignment horizontal="center"/>
    </dxf>
    <dxf>
      <alignment horizontal="center"/>
    </dxf>
    <dxf>
      <alignment horizontal="center"/>
    </dxf>
    <dxf>
      <numFmt numFmtId="13" formatCode="0%"/>
    </dxf>
    <dxf>
      <font>
        <b val="0"/>
        <i val="0"/>
        <sz val="12"/>
      </font>
      <fill>
        <patternFill patternType="solid">
          <bgColor theme="9"/>
        </patternFill>
      </fill>
      <border diagonalUp="0" diagonalDown="0">
        <left/>
        <right/>
        <top/>
        <bottom/>
        <vertical/>
        <horizontal/>
      </border>
    </dxf>
  </dxfs>
  <tableStyles count="1" defaultTableStyle="TableStyleMedium2" defaultPivotStyle="PivotStyleLight16">
    <tableStyle name="Slicer Style 4" pivot="0" table="0" count="1" xr9:uid="{15CF4C38-DA80-4605-A4E2-81DBC9B28947}">
      <tableStyleElement type="wholeTable" dxfId="6"/>
    </tableStyle>
  </tableStyles>
  <colors>
    <mruColors>
      <color rgb="FFA12B85"/>
      <color rgb="FFF7E1F2"/>
      <color rgb="FFFFFFFF"/>
      <color rgb="FF1EE661"/>
      <color rgb="FF284DE8"/>
      <color rgb="FFFCF6FB"/>
      <color rgb="FFEBE8F0"/>
      <color rgb="FFD8D1E1"/>
      <color rgb="FFDB6413"/>
      <color rgb="FF183EDE"/>
    </mruColors>
  </colors>
  <extLst>
    <ext xmlns:x14="http://schemas.microsoft.com/office/spreadsheetml/2009/9/main" uri="{EB79DEF2-80B8-43e5-95BD-54CBDDF9020C}">
      <x14:slicerStyles defaultSlicerStyle="SlicerStyleLight1">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report 1.xlsx]PIVOT1  PROFIT!PivotTable1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0.1388888888888889"/>
          <c:w val="0.77744072615923021"/>
          <c:h val="0.75371172353455818"/>
        </c:manualLayout>
      </c:layout>
      <c:barChart>
        <c:barDir val="col"/>
        <c:grouping val="clustered"/>
        <c:varyColors val="0"/>
        <c:ser>
          <c:idx val="0"/>
          <c:order val="0"/>
          <c:tx>
            <c:strRef>
              <c:f>'PIVOT1  PROFIT'!$B$3</c:f>
              <c:strCache>
                <c:ptCount val="1"/>
                <c:pt idx="0">
                  <c:v>Sum of Total selling price</c:v>
                </c:pt>
              </c:strCache>
            </c:strRef>
          </c:tx>
          <c:spPr>
            <a:solidFill>
              <a:schemeClr val="accent1"/>
            </a:solidFill>
            <a:ln>
              <a:noFill/>
            </a:ln>
            <a:effectLst/>
          </c:spPr>
          <c:invertIfNegative val="0"/>
          <c:cat>
            <c:strRef>
              <c:f>'PIVOT1  PROFIT'!$A$4:$A$16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'PIVOT1  PROFIT'!$B$4:$B$16</c:f>
              <c:numCache>
                <c:formatCode>General</c:formatCode>
                <c:ptCount val="12"/>
                <c:pt idx="0">
                  <c:v>41881.850599999991</c:v>
                </c:pt>
                <c:pt idx="1">
                  <c:v>30700.73</c:v>
                </c:pt>
                <c:pt idx="2">
                  <c:v>28607.920000000002</c:v>
                </c:pt>
                <c:pt idx="3">
                  <c:v>27905.480000000003</c:v>
                </c:pt>
                <c:pt idx="4">
                  <c:v>30328.94</c:v>
                </c:pt>
                <c:pt idx="5">
                  <c:v>30041.450000000008</c:v>
                </c:pt>
                <c:pt idx="6">
                  <c:v>35579.769999999997</c:v>
                </c:pt>
                <c:pt idx="7">
                  <c:v>36328.200000000012</c:v>
                </c:pt>
                <c:pt idx="8">
                  <c:v>34335.47</c:v>
                </c:pt>
                <c:pt idx="9">
                  <c:v>33071.490000000005</c:v>
                </c:pt>
                <c:pt idx="10">
                  <c:v>37068.979999999996</c:v>
                </c:pt>
                <c:pt idx="11">
                  <c:v>35486.83</c:v>
                </c:pt>
              </c:numCache>
            </c:numRef>
          </c:val>
          <c:extLst>
            <c:ext xmlns:c16="http://schemas.microsoft.com/office/drawing/2014/chart" uri="{C3380CC4-5D6E-409C-BE32-E72D297353CC}">
              <c16:uniqueId val="{00000000-9703-43AF-AF70-078DDFE55117}"/>
            </c:ext>
          </c:extLst>
        </c:ser>
        <c:dLbls>
          <c:showLegendKey val="0"/>
          <c:showVal val="0"/>
          <c:showCatName val="0"/>
          <c:showSerName val="0"/>
          <c:showPercent val="0"/>
          <c:showBubbleSize val="0"/>
        </c:dLbls>
        <c:gapWidth val="219"/>
        <c:axId val="1340882560"/>
        <c:axId val="1340883040"/>
      </c:barChart>
      <c:barChart>
        <c:barDir val="col"/>
        <c:grouping val="clustered"/>
        <c:varyColors val="0"/>
        <c:ser>
          <c:idx val="1"/>
          <c:order val="1"/>
          <c:tx>
            <c:strRef>
              <c:f>'PIVOT1  PROFIT'!$C$3</c:f>
              <c:strCache>
                <c:ptCount val="1"/>
                <c:pt idx="0">
                  <c:v>Sum of Sum of profit</c:v>
                </c:pt>
              </c:strCache>
            </c:strRef>
          </c:tx>
          <c:spPr>
            <a:solidFill>
              <a:schemeClr val="accent2"/>
            </a:solidFill>
            <a:ln>
              <a:noFill/>
            </a:ln>
            <a:effectLst/>
          </c:spPr>
          <c:invertIfNegative val="0"/>
          <c:cat>
            <c:strRef>
              <c:f>'PIVOT1  PROFIT'!$A$4:$A$16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'PIVOT1  PROFIT'!$C$4:$C$16</c:f>
              <c:numCache>
                <c:formatCode>General</c:formatCode>
                <c:ptCount val="12"/>
                <c:pt idx="0">
                  <c:v>6871.8505999999907</c:v>
                </c:pt>
                <c:pt idx="1">
                  <c:v>5435.73</c:v>
                </c:pt>
                <c:pt idx="2">
                  <c:v>5392.9200000000019</c:v>
                </c:pt>
                <c:pt idx="3">
                  <c:v>5420.4800000000032</c:v>
                </c:pt>
                <c:pt idx="4">
                  <c:v>4328.9399999999987</c:v>
                </c:pt>
                <c:pt idx="5">
                  <c:v>5457.450000000008</c:v>
                </c:pt>
                <c:pt idx="6">
                  <c:v>5607.7699999999968</c:v>
                </c:pt>
                <c:pt idx="7">
                  <c:v>5550.2000000000116</c:v>
                </c:pt>
                <c:pt idx="8">
                  <c:v>6456.4700000000012</c:v>
                </c:pt>
                <c:pt idx="9">
                  <c:v>5471.4900000000052</c:v>
                </c:pt>
                <c:pt idx="10">
                  <c:v>7009.9799999999959</c:v>
                </c:pt>
                <c:pt idx="11">
                  <c:v>5829.8300000000017</c:v>
                </c:pt>
              </c:numCache>
            </c:numRef>
          </c:val>
          <c:extLst>
            <c:ext xmlns:c16="http://schemas.microsoft.com/office/drawing/2014/chart" uri="{C3380CC4-5D6E-409C-BE32-E72D297353CC}">
              <c16:uniqueId val="{00000001-9703-43AF-AF70-078DDFE55117}"/>
            </c:ext>
          </c:extLst>
        </c:ser>
        <c:dLbls>
          <c:showLegendKey val="0"/>
          <c:showVal val="0"/>
          <c:showCatName val="0"/>
          <c:showSerName val="0"/>
          <c:showPercent val="0"/>
          <c:showBubbleSize val="0"/>
        </c:dLbls>
        <c:gapWidth val="219"/>
        <c:axId val="1606086752"/>
        <c:axId val="1606088672"/>
      </c:barChart>
      <c:catAx>
        <c:axId val="134088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95000"/>
                    <a:lumOff val="5000"/>
                  </a:schemeClr>
                </a:solidFill>
                <a:latin typeface="+mn-lt"/>
                <a:ea typeface="+mn-ea"/>
                <a:cs typeface="+mn-cs"/>
              </a:defRPr>
            </a:pPr>
            <a:endParaRPr lang="en-US"/>
          </a:p>
        </c:txPr>
        <c:crossAx val="1340883040"/>
        <c:crosses val="autoZero"/>
        <c:auto val="1"/>
        <c:lblAlgn val="ctr"/>
        <c:lblOffset val="100"/>
        <c:noMultiLvlLbl val="0"/>
      </c:catAx>
      <c:valAx>
        <c:axId val="134088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40882560"/>
        <c:crosses val="autoZero"/>
        <c:crossBetween val="between"/>
      </c:valAx>
      <c:valAx>
        <c:axId val="1606088672"/>
        <c:scaling>
          <c:orientation val="minMax"/>
        </c:scaling>
        <c:delete val="1"/>
        <c:axPos val="r"/>
        <c:numFmt formatCode="General" sourceLinked="1"/>
        <c:majorTickMark val="out"/>
        <c:minorTickMark val="none"/>
        <c:tickLblPos val="nextTo"/>
        <c:crossAx val="1606086752"/>
        <c:crosses val="max"/>
        <c:crossBetween val="between"/>
      </c:valAx>
      <c:catAx>
        <c:axId val="1606086752"/>
        <c:scaling>
          <c:orientation val="minMax"/>
        </c:scaling>
        <c:delete val="1"/>
        <c:axPos val="b"/>
        <c:numFmt formatCode="General" sourceLinked="1"/>
        <c:majorTickMark val="out"/>
        <c:minorTickMark val="none"/>
        <c:tickLblPos val="nextTo"/>
        <c:crossAx val="1606088672"/>
        <c:crosses val="autoZero"/>
        <c:auto val="1"/>
        <c:lblAlgn val="ctr"/>
        <c:lblOffset val="100"/>
        <c:noMultiLvlLbl val="0"/>
      </c:catAx>
      <c:spPr>
        <a:noFill/>
        <a:ln>
          <a:noFill/>
        </a:ln>
        <a:effectLst/>
      </c:spPr>
    </c:plotArea>
    <c:legend>
      <c:legendPos val="r"/>
      <c:layout>
        <c:manualLayout>
          <c:xMode val="edge"/>
          <c:yMode val="edge"/>
          <c:x val="0.18755225525687333"/>
          <c:y val="5.2077865266841631E-3"/>
          <c:w val="0.64853390201224848"/>
          <c:h val="0.105325167687372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report 1.xlsx]PIVOT2 SALE TYPE!PivotTable6</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'PIVOT2 SALE TYPE'!$B$1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82-4F79-8219-CDC4CDD5FD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82-4F79-8219-CDC4CDD5FD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382-4F79-8219-CDC4CDD5FD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'PIVOT2 SALE TYPE'!$A$2:$A$5</c:f>
              <c:strCache>
                <c:ptCount val="3"/>
                <c:pt idx="0">
                  <c:v>Direct Sales</c:v>
                </c:pt>
                <c:pt idx="1">
                  <c:v>Online</c:v>
                </c:pt>
                <c:pt idx="2">
                  <c:v>Wholesaler</c:v>
                </c:pt>
              </c:strCache>
            </c:strRef>
          </c:cat>
          <c:val>
            <c:numRef>
              <c:f>'PIVOT2 SALE TYPE'!$B$2:$B$5</c:f>
              <c:numCache>
                <c:formatCode>General</c:formatCode>
                <c:ptCount val="3"/>
                <c:pt idx="0">
                  <c:v>208122.30120000005</c:v>
                </c:pt>
                <c:pt idx="1">
                  <c:v>133901.03100000005</c:v>
                </c:pt>
                <c:pt idx="2">
                  <c:v>59313.77840000001</c:v>
                </c:pt>
              </c:numCache>
            </c:numRef>
          </c:val>
          <c:extLst>
            <c:ext xmlns:c16="http://schemas.microsoft.com/office/drawing/2014/chart" uri="{C3380CC4-5D6E-409C-BE32-E72D297353CC}">
              <c16:uniqueId val="{00000000-2BCC-4EA6-8F4C-83A96A1C0DB4}"/>
            </c:ext>
          </c:extLst>
        </c:ser>
        <c:dLbls>
          <c:showLegendKey val="0"/>
          <c:showVal val="0"/>
          <c:showCatName val="0"/>
          <c:showSerName val="0"/>
          <c:showPercent val="0"/>
          <c:showBubbleSize val="0"/>
          <c:showLeaderLines val="1"/>
        </c:dLbls>
        <c:firstSliceAng val="0"/>
        <c:holeSize val="6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report 1.xlsx]PIVOT2 SALE TYPE!PivotTable7</c:name>
    <c:fmtId val="19"/>
  </c:pivotSource>
  <c:chart>
    <c:autoTitleDeleted val="1"/>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'PIVOT2 SALE TYPE'!$B$10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85-429A-9C71-5AD28BC631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85-429A-9C71-5AD28BC63153}"/>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'PIVOT2 SALE TYPE'!$A$11:$A$13</c:f>
              <c:strCache>
                <c:ptCount val="2"/>
                <c:pt idx="0">
                  <c:v>Cash</c:v>
                </c:pt>
                <c:pt idx="1">
                  <c:v>Online</c:v>
                </c:pt>
              </c:strCache>
            </c:strRef>
          </c:cat>
          <c:val>
            <c:numRef>
              <c:f>'PIVOT2 SALE TYPE'!$B$11:$B$13</c:f>
              <c:numCache>
                <c:formatCode>General</c:formatCode>
                <c:ptCount val="2"/>
                <c:pt idx="0">
                  <c:v>199485.9322000001</c:v>
                </c:pt>
                <c:pt idx="1">
                  <c:v>201851.17839999992</c:v>
                </c:pt>
              </c:numCache>
            </c:numRef>
          </c:val>
          <c:extLst>
            <c:ext xmlns:c16="http://schemas.microsoft.com/office/drawing/2014/chart" uri="{C3380CC4-5D6E-409C-BE32-E72D297353CC}">
              <c16:uniqueId val="{00000000-6ECB-4351-AF39-1D25CD938F35}"/>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report 1.xlsx]PIVOT1  PROFIT!PivotTable1</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84DE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B641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9.9536554077642447E-2"/>
          <c:w val="0.85226704484582028"/>
          <c:h val="0.76798938629307301"/>
        </c:manualLayout>
      </c:layout>
      <c:barChart>
        <c:barDir val="col"/>
        <c:grouping val="clustered"/>
        <c:varyColors val="0"/>
        <c:ser>
          <c:idx val="0"/>
          <c:order val="0"/>
          <c:tx>
            <c:strRef>
              <c:f>'PIVOT1  PROFIT'!$B$3</c:f>
              <c:strCache>
                <c:ptCount val="1"/>
                <c:pt idx="0">
                  <c:v>Sum of Total selling price</c:v>
                </c:pt>
              </c:strCache>
            </c:strRef>
          </c:tx>
          <c:spPr>
            <a:solidFill>
              <a:srgbClr val="284DE8"/>
            </a:solidFill>
            <a:ln>
              <a:noFill/>
            </a:ln>
            <a:effectLst/>
          </c:spPr>
          <c:invertIfNegative val="0"/>
          <c:cat>
            <c:strRef>
              <c:f>'PIVOT1  PROFIT'!$A$4:$A$16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'PIVOT1  PROFIT'!$B$4:$B$16</c:f>
              <c:numCache>
                <c:formatCode>General</c:formatCode>
                <c:ptCount val="12"/>
                <c:pt idx="0">
                  <c:v>41881.850599999991</c:v>
                </c:pt>
                <c:pt idx="1">
                  <c:v>30700.73</c:v>
                </c:pt>
                <c:pt idx="2">
                  <c:v>28607.920000000002</c:v>
                </c:pt>
                <c:pt idx="3">
                  <c:v>27905.480000000003</c:v>
                </c:pt>
                <c:pt idx="4">
                  <c:v>30328.94</c:v>
                </c:pt>
                <c:pt idx="5">
                  <c:v>30041.450000000008</c:v>
                </c:pt>
                <c:pt idx="6">
                  <c:v>35579.769999999997</c:v>
                </c:pt>
                <c:pt idx="7">
                  <c:v>36328.200000000012</c:v>
                </c:pt>
                <c:pt idx="8">
                  <c:v>34335.47</c:v>
                </c:pt>
                <c:pt idx="9">
                  <c:v>33071.490000000005</c:v>
                </c:pt>
                <c:pt idx="10">
                  <c:v>37068.979999999996</c:v>
                </c:pt>
                <c:pt idx="11">
                  <c:v>35486.83</c:v>
                </c:pt>
              </c:numCache>
            </c:numRef>
          </c:val>
          <c:extLst>
            <c:ext xmlns:c16="http://schemas.microsoft.com/office/drawing/2014/chart" uri="{C3380CC4-5D6E-409C-BE32-E72D297353CC}">
              <c16:uniqueId val="{00000000-E42A-4A5B-9504-897BBA73759B}"/>
            </c:ext>
          </c:extLst>
        </c:ser>
        <c:dLbls>
          <c:showLegendKey val="0"/>
          <c:showVal val="0"/>
          <c:showCatName val="0"/>
          <c:showSerName val="0"/>
          <c:showPercent val="0"/>
          <c:showBubbleSize val="0"/>
        </c:dLbls>
        <c:gapWidth val="219"/>
        <c:axId val="1340882560"/>
        <c:axId val="1340883040"/>
      </c:barChart>
      <c:barChart>
        <c:barDir val="col"/>
        <c:grouping val="clustered"/>
        <c:varyColors val="0"/>
        <c:ser>
          <c:idx val="1"/>
          <c:order val="1"/>
          <c:tx>
            <c:strRef>
              <c:f>'PIVOT1  PROFIT'!$C$3</c:f>
              <c:strCache>
                <c:ptCount val="1"/>
                <c:pt idx="0">
                  <c:v>Sum of Sum of profit</c:v>
                </c:pt>
              </c:strCache>
            </c:strRef>
          </c:tx>
          <c:spPr>
            <a:solidFill>
              <a:srgbClr val="DB6413"/>
            </a:solidFill>
            <a:ln>
              <a:noFill/>
            </a:ln>
            <a:effectLst/>
          </c:spPr>
          <c:invertIfNegative val="0"/>
          <c:cat>
            <c:strRef>
              <c:f>'PIVOT1  PROFIT'!$A$4:$A$16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'PIVOT1  PROFIT'!$C$4:$C$16</c:f>
              <c:numCache>
                <c:formatCode>General</c:formatCode>
                <c:ptCount val="12"/>
                <c:pt idx="0">
                  <c:v>6871.8505999999907</c:v>
                </c:pt>
                <c:pt idx="1">
                  <c:v>5435.73</c:v>
                </c:pt>
                <c:pt idx="2">
                  <c:v>5392.9200000000019</c:v>
                </c:pt>
                <c:pt idx="3">
                  <c:v>5420.4800000000032</c:v>
                </c:pt>
                <c:pt idx="4">
                  <c:v>4328.9399999999987</c:v>
                </c:pt>
                <c:pt idx="5">
                  <c:v>5457.450000000008</c:v>
                </c:pt>
                <c:pt idx="6">
                  <c:v>5607.7699999999968</c:v>
                </c:pt>
                <c:pt idx="7">
                  <c:v>5550.2000000000116</c:v>
                </c:pt>
                <c:pt idx="8">
                  <c:v>6456.4700000000012</c:v>
                </c:pt>
                <c:pt idx="9">
                  <c:v>5471.4900000000052</c:v>
                </c:pt>
                <c:pt idx="10">
                  <c:v>7009.9799999999959</c:v>
                </c:pt>
                <c:pt idx="11">
                  <c:v>5829.8300000000017</c:v>
                </c:pt>
              </c:numCache>
            </c:numRef>
          </c:val>
          <c:extLst>
            <c:ext xmlns:c16="http://schemas.microsoft.com/office/drawing/2014/chart" uri="{C3380CC4-5D6E-409C-BE32-E72D297353CC}">
              <c16:uniqueId val="{00000001-E42A-4A5B-9504-897BBA73759B}"/>
            </c:ext>
          </c:extLst>
        </c:ser>
        <c:dLbls>
          <c:showLegendKey val="0"/>
          <c:showVal val="0"/>
          <c:showCatName val="0"/>
          <c:showSerName val="0"/>
          <c:showPercent val="0"/>
          <c:showBubbleSize val="0"/>
        </c:dLbls>
        <c:gapWidth val="219"/>
        <c:axId val="1606086752"/>
        <c:axId val="1606088672"/>
      </c:barChart>
      <c:catAx>
        <c:axId val="134088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95000"/>
                    <a:lumOff val="5000"/>
                  </a:schemeClr>
                </a:solidFill>
                <a:latin typeface="+mn-lt"/>
                <a:ea typeface="+mn-ea"/>
                <a:cs typeface="+mn-cs"/>
              </a:defRPr>
            </a:pPr>
            <a:endParaRPr lang="en-US"/>
          </a:p>
        </c:txPr>
        <c:crossAx val="1340883040"/>
        <c:crosses val="autoZero"/>
        <c:auto val="1"/>
        <c:lblAlgn val="ctr"/>
        <c:lblOffset val="100"/>
        <c:noMultiLvlLbl val="0"/>
      </c:catAx>
      <c:valAx>
        <c:axId val="13408830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40882560"/>
        <c:crosses val="autoZero"/>
        <c:crossBetween val="between"/>
      </c:valAx>
      <c:valAx>
        <c:axId val="1606088672"/>
        <c:scaling>
          <c:orientation val="minMax"/>
        </c:scaling>
        <c:delete val="1"/>
        <c:axPos val="r"/>
        <c:numFmt formatCode="General" sourceLinked="1"/>
        <c:majorTickMark val="out"/>
        <c:minorTickMark val="none"/>
        <c:tickLblPos val="nextTo"/>
        <c:crossAx val="1606086752"/>
        <c:crosses val="max"/>
        <c:crossBetween val="between"/>
      </c:valAx>
      <c:catAx>
        <c:axId val="1606086752"/>
        <c:scaling>
          <c:orientation val="minMax"/>
        </c:scaling>
        <c:delete val="1"/>
        <c:axPos val="b"/>
        <c:numFmt formatCode="General" sourceLinked="1"/>
        <c:majorTickMark val="out"/>
        <c:minorTickMark val="none"/>
        <c:tickLblPos val="nextTo"/>
        <c:crossAx val="1606088672"/>
        <c:crosses val="autoZero"/>
        <c:auto val="1"/>
        <c:lblAlgn val="ctr"/>
        <c:lblOffset val="100"/>
        <c:noMultiLvlLbl val="0"/>
      </c:catAx>
      <c:spPr>
        <a:noFill/>
        <a:ln>
          <a:noFill/>
        </a:ln>
        <a:effectLst/>
      </c:spPr>
    </c:plotArea>
    <c:legend>
      <c:legendPos val="r"/>
      <c:layout>
        <c:manualLayout>
          <c:xMode val="edge"/>
          <c:yMode val="edge"/>
          <c:x val="0.34680626116651936"/>
          <c:y val="1.0966215289184596E-2"/>
          <c:w val="0.64853390201224848"/>
          <c:h val="7.25318173649169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report 1.xlsx]PIVOT2 SALE TYPE!PivotTable6</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28575">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8575">
            <a:solidFill>
              <a:schemeClr val="lt1"/>
            </a:solidFill>
          </a:ln>
          <a:effectLst/>
        </c:spPr>
      </c:pivotFmt>
      <c:pivotFmt>
        <c:idx val="7"/>
        <c:spPr>
          <a:solidFill>
            <a:schemeClr val="accent1"/>
          </a:solidFill>
          <a:ln w="28575">
            <a:solidFill>
              <a:schemeClr val="lt1"/>
            </a:solidFill>
          </a:ln>
          <a:effectLst/>
        </c:spPr>
      </c:pivotFmt>
      <c:pivotFmt>
        <c:idx val="8"/>
        <c:spPr>
          <a:solidFill>
            <a:schemeClr val="accent1"/>
          </a:solidFill>
          <a:ln w="28575">
            <a:solidFill>
              <a:schemeClr val="lt1"/>
            </a:solidFill>
          </a:ln>
          <a:effectLst/>
        </c:spPr>
      </c:pivotFmt>
    </c:pivotFmts>
    <c:plotArea>
      <c:layout>
        <c:manualLayout>
          <c:layoutTarget val="inner"/>
          <c:xMode val="edge"/>
          <c:yMode val="edge"/>
          <c:x val="0.12022528539940008"/>
          <c:y val="0"/>
          <c:w val="0.4564132270589244"/>
          <c:h val="0.9686274638968807"/>
        </c:manualLayout>
      </c:layout>
      <c:doughnutChart>
        <c:varyColors val="1"/>
        <c:ser>
          <c:idx val="0"/>
          <c:order val="0"/>
          <c:tx>
            <c:strRef>
              <c:f>'PIVOT2 SALE TYPE'!$B$1</c:f>
              <c:strCache>
                <c:ptCount val="1"/>
                <c:pt idx="0">
                  <c:v>Total</c:v>
                </c:pt>
              </c:strCache>
            </c:strRef>
          </c:tx>
          <c:spPr>
            <a:ln w="28575"/>
          </c:spPr>
          <c:dPt>
            <c:idx val="0"/>
            <c:bubble3D val="0"/>
            <c:spPr>
              <a:solidFill>
                <a:schemeClr val="accent1"/>
              </a:solidFill>
              <a:ln w="28575">
                <a:solidFill>
                  <a:schemeClr val="lt1"/>
                </a:solidFill>
              </a:ln>
              <a:effectLst/>
            </c:spPr>
            <c:extLst>
              <c:ext xmlns:c16="http://schemas.microsoft.com/office/drawing/2014/chart" uri="{C3380CC4-5D6E-409C-BE32-E72D297353CC}">
                <c16:uniqueId val="{00000001-F800-47F3-AC7D-2EDB643FA67E}"/>
              </c:ext>
            </c:extLst>
          </c:dPt>
          <c:dPt>
            <c:idx val="1"/>
            <c:bubble3D val="0"/>
            <c:spPr>
              <a:solidFill>
                <a:schemeClr val="accent2"/>
              </a:solidFill>
              <a:ln w="28575">
                <a:solidFill>
                  <a:schemeClr val="lt1"/>
                </a:solidFill>
              </a:ln>
              <a:effectLst/>
            </c:spPr>
            <c:extLst>
              <c:ext xmlns:c16="http://schemas.microsoft.com/office/drawing/2014/chart" uri="{C3380CC4-5D6E-409C-BE32-E72D297353CC}">
                <c16:uniqueId val="{00000003-F800-47F3-AC7D-2EDB643FA67E}"/>
              </c:ext>
            </c:extLst>
          </c:dPt>
          <c:dPt>
            <c:idx val="2"/>
            <c:bubble3D val="0"/>
            <c:spPr>
              <a:solidFill>
                <a:schemeClr val="accent3"/>
              </a:solidFill>
              <a:ln w="28575">
                <a:solidFill>
                  <a:schemeClr val="lt1"/>
                </a:solidFill>
              </a:ln>
              <a:effectLst/>
            </c:spPr>
            <c:extLst>
              <c:ext xmlns:c16="http://schemas.microsoft.com/office/drawing/2014/chart" uri="{C3380CC4-5D6E-409C-BE32-E72D297353CC}">
                <c16:uniqueId val="{00000005-F800-47F3-AC7D-2EDB643FA67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'PIVOT2 SALE TYPE'!$A$2:$A$5</c:f>
              <c:strCache>
                <c:ptCount val="3"/>
                <c:pt idx="0">
                  <c:v>Direct Sales</c:v>
                </c:pt>
                <c:pt idx="1">
                  <c:v>Online</c:v>
                </c:pt>
                <c:pt idx="2">
                  <c:v>Wholesaler</c:v>
                </c:pt>
              </c:strCache>
            </c:strRef>
          </c:cat>
          <c:val>
            <c:numRef>
              <c:f>'PIVOT2 SALE TYPE'!$B$2:$B$5</c:f>
              <c:numCache>
                <c:formatCode>General</c:formatCode>
                <c:ptCount val="3"/>
                <c:pt idx="0">
                  <c:v>208122.30120000005</c:v>
                </c:pt>
                <c:pt idx="1">
                  <c:v>133901.03100000005</c:v>
                </c:pt>
                <c:pt idx="2">
                  <c:v>59313.77840000001</c:v>
                </c:pt>
              </c:numCache>
            </c:numRef>
          </c:val>
          <c:extLst>
            <c:ext xmlns:c16="http://schemas.microsoft.com/office/drawing/2014/chart" uri="{C3380CC4-5D6E-409C-BE32-E72D297353CC}">
              <c16:uniqueId val="{00000006-F800-47F3-AC7D-2EDB643FA67E}"/>
            </c:ext>
          </c:extLst>
        </c:ser>
        <c:dLbls>
          <c:showLegendKey val="0"/>
          <c:showVal val="0"/>
          <c:showCatName val="0"/>
          <c:showSerName val="0"/>
          <c:showPercent val="0"/>
          <c:showBubbleSize val="0"/>
          <c:showLeaderLines val="1"/>
        </c:dLbls>
        <c:firstSliceAng val="0"/>
        <c:holeSize val="45"/>
      </c:doughnutChart>
      <c:spPr>
        <a:noFill/>
        <a:ln>
          <a:noFill/>
        </a:ln>
        <a:effectLst/>
      </c:spPr>
    </c:plotArea>
    <c:legend>
      <c:legendPos val="r"/>
      <c:layout>
        <c:manualLayout>
          <c:xMode val="edge"/>
          <c:yMode val="edge"/>
          <c:x val="0.64299147225855369"/>
          <c:y val="0.23529237392110589"/>
          <c:w val="0.32744331102491586"/>
          <c:h val="0.529415252157788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report 1.xlsx]PIVOT2 SALE TYPE!PivotTable7</c:name>
    <c:fmtId val="22"/>
  </c:pivotSource>
  <c:chart>
    <c:autoTitleDeleted val="1"/>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7295208536889092"/>
          <c:y val="0"/>
          <c:w val="0.46958637469586373"/>
          <c:h val="1"/>
        </c:manualLayout>
      </c:layout>
      <c:doughnutChart>
        <c:varyColors val="1"/>
        <c:ser>
          <c:idx val="0"/>
          <c:order val="0"/>
          <c:tx>
            <c:strRef>
              <c:f>'PIVOT2 SALE TYPE'!$B$10</c:f>
              <c:strCache>
                <c:ptCount val="1"/>
                <c:pt idx="0">
                  <c:v>Total</c:v>
                </c:pt>
              </c:strCache>
            </c:strRef>
          </c:tx>
          <c:explosion val="3"/>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39-42D8-88E3-D1A22DD5E7D7}"/>
              </c:ext>
            </c:extLst>
          </c:dPt>
          <c:dPt>
            <c:idx val="1"/>
            <c:bubble3D val="0"/>
            <c:explosion val="0"/>
            <c:spPr>
              <a:solidFill>
                <a:schemeClr val="accent2"/>
              </a:solidFill>
              <a:ln w="19050">
                <a:solidFill>
                  <a:schemeClr val="lt1"/>
                </a:solidFill>
              </a:ln>
              <a:effectLst/>
            </c:spPr>
            <c:extLst>
              <c:ext xmlns:c16="http://schemas.microsoft.com/office/drawing/2014/chart" uri="{C3380CC4-5D6E-409C-BE32-E72D297353CC}">
                <c16:uniqueId val="{00000003-E239-42D8-88E3-D1A22DD5E7D7}"/>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'PIVOT2 SALE TYPE'!$A$11:$A$13</c:f>
              <c:strCache>
                <c:ptCount val="2"/>
                <c:pt idx="0">
                  <c:v>Cash</c:v>
                </c:pt>
                <c:pt idx="1">
                  <c:v>Online</c:v>
                </c:pt>
              </c:strCache>
            </c:strRef>
          </c:cat>
          <c:val>
            <c:numRef>
              <c:f>'PIVOT2 SALE TYPE'!$B$11:$B$13</c:f>
              <c:numCache>
                <c:formatCode>General</c:formatCode>
                <c:ptCount val="2"/>
                <c:pt idx="0">
                  <c:v>199485.9322000001</c:v>
                </c:pt>
                <c:pt idx="1">
                  <c:v>201851.17839999992</c:v>
                </c:pt>
              </c:numCache>
            </c:numRef>
          </c:val>
          <c:extLst>
            <c:ext xmlns:c16="http://schemas.microsoft.com/office/drawing/2014/chart" uri="{C3380CC4-5D6E-409C-BE32-E72D297353CC}">
              <c16:uniqueId val="{00000004-E239-42D8-88E3-D1A22DD5E7D7}"/>
            </c:ext>
          </c:extLst>
        </c:ser>
        <c:dLbls>
          <c:showLegendKey val="0"/>
          <c:showVal val="0"/>
          <c:showCatName val="0"/>
          <c:showSerName val="0"/>
          <c:showPercent val="0"/>
          <c:showBubbleSize val="0"/>
          <c:showLeaderLines val="1"/>
        </c:dLbls>
        <c:firstSliceAng val="0"/>
        <c:holeSize val="45"/>
      </c:doughnutChart>
      <c:spPr>
        <a:noFill/>
        <a:ln>
          <a:noFill/>
        </a:ln>
        <a:effectLst/>
      </c:spPr>
    </c:plotArea>
    <c:legend>
      <c:legendPos val="r"/>
      <c:layout>
        <c:manualLayout>
          <c:xMode val="edge"/>
          <c:yMode val="edge"/>
          <c:x val="0.71006532942506273"/>
          <c:y val="0.31557247966954954"/>
          <c:w val="0.23640669003965745"/>
          <c:h val="0.3688550406609009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3F5B49E-38EA-47C5-8D50-32D393CBF61C}">
          <cx:dataLabels>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kern="1200" baseline="0">
                  <a:solidFill>
                    <a:schemeClr val="tx1"/>
                  </a:solidFill>
                  <a:latin typeface="Calibri"/>
                  <a:cs typeface="Calibri"/>
                </a:endParaRPr>
              </a:p>
            </cx:txPr>
            <cx:visibility seriesName="0" categoryName="1" value="1"/>
            <cx:separator>
</cx:separator>
          </cx:dataLabels>
          <cx:dataId val="0"/>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93F5B49E-38EA-47C5-8D50-32D393CBF61C}">
          <cx:dataPt idx="2">
            <cx:spPr>
              <a:solidFill>
                <a:srgbClr val="FFFFFF">
                  <a:lumMod val="50000"/>
                </a:srgbClr>
              </a:solidFill>
            </cx:spPr>
          </cx:dataPt>
          <cx:dataPt idx="3">
            <cx:spPr>
              <a:solidFill>
                <a:srgbClr val="70AD47">
                  <a:lumMod val="75000"/>
                </a:srgbClr>
              </a:solidFill>
            </cx:spPr>
          </cx:dataPt>
          <cx:dataLabels>
            <cx:txPr>
              <a:bodyPr spcFirstLastPara="1" vertOverflow="ellipsis" horzOverflow="overflow" wrap="square" lIns="0" tIns="0" rIns="0" bIns="0" anchor="ctr" anchorCtr="1"/>
              <a:lstStyle/>
              <a:p>
                <a:pPr algn="ctr" rtl="0">
                  <a:defRPr b="1">
                    <a:solidFill>
                      <a:schemeClr val="bg2">
                        <a:lumMod val="95000"/>
                      </a:schemeClr>
                    </a:solidFill>
                  </a:defRPr>
                </a:pPr>
                <a:endParaRPr lang="en-US" sz="900" b="1" i="0" u="none" strike="noStrike" kern="1200" baseline="0">
                  <a:solidFill>
                    <a:schemeClr val="bg2">
                      <a:lumMod val="95000"/>
                    </a:schemeClr>
                  </a:solidFill>
                  <a:latin typeface="Calibri"/>
                  <a:cs typeface="Calibri"/>
                </a:endParaRPr>
              </a:p>
            </cx:txPr>
            <cx:visibility seriesName="0" categoryName="1" value="1"/>
            <cx:separator>
</cx:separator>
          </cx:dataLabels>
          <cx:dataId val="0"/>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5.xml"/><Relationship Id="rId7" Type="http://schemas.openxmlformats.org/officeDocument/2006/relationships/image" Target="../media/image3.png"/><Relationship Id="rId2" Type="http://schemas.microsoft.com/office/2014/relationships/chartEx" Target="../charts/chartEx2.xml"/><Relationship Id="rId1" Type="http://schemas.openxmlformats.org/officeDocument/2006/relationships/chart" Target="../charts/chart4.xml"/><Relationship Id="rId6" Type="http://schemas.openxmlformats.org/officeDocument/2006/relationships/image" Target="../media/image2.sv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6.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114300</xdr:colOff>
      <xdr:row>2</xdr:row>
      <xdr:rowOff>76200</xdr:rowOff>
    </xdr:from>
    <xdr:to>
      <xdr:col>10</xdr:col>
      <xdr:colOff>190500</xdr:colOff>
      <xdr:row>15</xdr:row>
      <xdr:rowOff>100012</xdr:rowOff>
    </xdr:to>
    <xdr:graphicFrame macro="">
      <xdr:nvGraphicFramePr>
        <xdr:cNvPr id="2" name="Chart 1">
          <a:extLst>
            <a:ext uri="{FF2B5EF4-FFF2-40B4-BE49-F238E27FC236}">
              <a16:creationId xmlns:a16="http://schemas.microsoft.com/office/drawing/2014/main" id="{E6AA6E22-1EC5-3989-B799-B1060D1D8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142874</xdr:colOff>
      <xdr:row>17</xdr:row>
      <xdr:rowOff>76200</xdr:rowOff>
    </xdr:from>
    <xdr:to>
      <xdr:col>10</xdr:col>
      <xdr:colOff>19049</xdr:colOff>
      <xdr:row>26</xdr:row>
      <xdr:rowOff>104775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91C2135-E753-4C0B-FDB2-7BD48DB049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150994" y="3185160"/>
              <a:ext cx="3533775" cy="16744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200024</xdr:colOff>
      <xdr:row>0</xdr:row>
      <xdr:rowOff>42862</xdr:rowOff>
    </xdr:from>
    <xdr:to>
      <xdr:col>4</xdr:col>
      <xdr:colOff>285749</xdr:colOff>
      <xdr:row>6</xdr:row>
      <xdr:rowOff>114300</xdr:rowOff>
    </xdr:to>
    <xdr:graphicFrame macro="">
      <xdr:nvGraphicFramePr>
        <xdr:cNvPr id="2" name="Chart 1">
          <a:extLst>
            <a:ext uri="{FF2B5EF4-FFF2-40B4-BE49-F238E27FC236}">
              <a16:creationId xmlns:a16="http://schemas.microsoft.com/office/drawing/2014/main" id="{A0431C5A-C37C-043A-4D05-9DCF0D038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247650</xdr:colOff>
      <xdr:row>8</xdr:row>
      <xdr:rowOff>9525</xdr:rowOff>
    </xdr:from>
    <xdr:to>
      <xdr:col>4</xdr:col>
      <xdr:colOff>371475</xdr:colOff>
      <xdr:row>13</xdr:row>
      <xdr:rowOff>180975</xdr:rowOff>
    </xdr:to>
    <xdr:graphicFrame macro="">
      <xdr:nvGraphicFramePr>
        <xdr:cNvPr id="3" name="Chart 2">
          <a:extLst>
            <a:ext uri="{FF2B5EF4-FFF2-40B4-BE49-F238E27FC236}">
              <a16:creationId xmlns:a16="http://schemas.microsoft.com/office/drawing/2014/main" id="{8D054524-F79E-5863-A864-F29955348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582011</xdr:colOff>
      <xdr:row>0</xdr:row>
      <xdr:rowOff>141182</xdr:rowOff>
    </xdr:from>
    <xdr:to>
      <xdr:col>16</xdr:col>
      <xdr:colOff>464820</xdr:colOff>
      <xdr:row>24</xdr:row>
      <xdr:rowOff>129987</xdr:rowOff>
    </xdr:to>
    <xdr:sp macro="" textlink="">
      <xdr:nvSpPr>
        <xdr:cNvPr id="2" name="Rectangle: Rounded Corners 1">
          <a:extLst>
            <a:ext uri="{FF2B5EF4-FFF2-40B4-BE49-F238E27FC236}">
              <a16:creationId xmlns:a16="http://schemas.microsoft.com/office/drawing/2014/main" id="{3BE594EA-90CF-7249-FD2A-99F412235FAB}"/>
            </a:ext>
          </a:extLst>
        </xdr:cNvPr>
        <xdr:cNvSpPr/>
      </xdr:nvSpPr>
      <xdr:spPr>
        <a:xfrm>
          <a:off x="1191611" y="141182"/>
          <a:ext cx="9026809" cy="4377925"/>
        </a:xfrm>
        <a:prstGeom prst="flowChartProcess">
          <a:avLst/>
        </a:prstGeom>
        <a:solidFill>
          <a:srgbClr val="FCF6FB"/>
        </a:solidFill>
        <a:ln>
          <a:solidFill>
            <a:srgbClr val="00B05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91440"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112059</xdr:colOff>
      <xdr:row>1</xdr:row>
      <xdr:rowOff>112059</xdr:rowOff>
    </xdr:from>
    <xdr:to>
      <xdr:col>3</xdr:col>
      <xdr:colOff>448235</xdr:colOff>
      <xdr:row>24</xdr:row>
      <xdr:rowOff>38100</xdr:rowOff>
    </xdr:to>
    <xdr:sp macro="" textlink="">
      <xdr:nvSpPr>
        <xdr:cNvPr id="4" name="Rectangle 3">
          <a:extLst>
            <a:ext uri="{FF2B5EF4-FFF2-40B4-BE49-F238E27FC236}">
              <a16:creationId xmlns:a16="http://schemas.microsoft.com/office/drawing/2014/main" id="{1577EDE6-1796-D6CF-F4D1-AADD87C65D0C}"/>
            </a:ext>
          </a:extLst>
        </xdr:cNvPr>
        <xdr:cNvSpPr/>
      </xdr:nvSpPr>
      <xdr:spPr>
        <a:xfrm>
          <a:off x="1331259" y="302559"/>
          <a:ext cx="945776" cy="4307541"/>
        </a:xfrm>
        <a:prstGeom prst="rect">
          <a:avLst/>
        </a:prstGeom>
        <a:solidFill>
          <a:srgbClr val="FCF6FB"/>
        </a:solidFill>
        <a:ln>
          <a:solidFill>
            <a:srgbClr val="00B05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576409</xdr:colOff>
      <xdr:row>1</xdr:row>
      <xdr:rowOff>117651</xdr:rowOff>
    </xdr:from>
    <xdr:to>
      <xdr:col>9</xdr:col>
      <xdr:colOff>44827</xdr:colOff>
      <xdr:row>5</xdr:row>
      <xdr:rowOff>67234</xdr:rowOff>
    </xdr:to>
    <xdr:sp macro="" textlink="">
      <xdr:nvSpPr>
        <xdr:cNvPr id="5" name="Rectangle: Single Corner Rounded 4">
          <a:extLst>
            <a:ext uri="{FF2B5EF4-FFF2-40B4-BE49-F238E27FC236}">
              <a16:creationId xmlns:a16="http://schemas.microsoft.com/office/drawing/2014/main" id="{34B207F7-0A61-4B5E-923D-C9491A4F83CA}"/>
            </a:ext>
          </a:extLst>
        </xdr:cNvPr>
        <xdr:cNvSpPr/>
      </xdr:nvSpPr>
      <xdr:spPr>
        <a:xfrm rot="16200000">
          <a:off x="3585532" y="-885619"/>
          <a:ext cx="711583" cy="3099124"/>
        </a:xfrm>
        <a:prstGeom prst="round1Rect">
          <a:avLst/>
        </a:prstGeom>
        <a:solidFill>
          <a:srgbClr val="FCF6FB"/>
        </a:solidFill>
        <a:ln>
          <a:solidFill>
            <a:srgbClr val="00B05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101826</xdr:colOff>
      <xdr:row>1</xdr:row>
      <xdr:rowOff>109419</xdr:rowOff>
    </xdr:from>
    <xdr:to>
      <xdr:col>16</xdr:col>
      <xdr:colOff>327663</xdr:colOff>
      <xdr:row>5</xdr:row>
      <xdr:rowOff>59002</xdr:rowOff>
    </xdr:to>
    <xdr:sp macro="" textlink="">
      <xdr:nvSpPr>
        <xdr:cNvPr id="7" name="Rectangle: Single Corner Rounded 6">
          <a:extLst>
            <a:ext uri="{FF2B5EF4-FFF2-40B4-BE49-F238E27FC236}">
              <a16:creationId xmlns:a16="http://schemas.microsoft.com/office/drawing/2014/main" id="{83A82622-E842-42E8-94D7-4D4F8785C753}"/>
            </a:ext>
          </a:extLst>
        </xdr:cNvPr>
        <xdr:cNvSpPr/>
      </xdr:nvSpPr>
      <xdr:spPr>
        <a:xfrm rot="16200000">
          <a:off x="7494193" y="-1613668"/>
          <a:ext cx="681103" cy="4493037"/>
        </a:xfrm>
        <a:prstGeom prst="round1Rect">
          <a:avLst/>
        </a:prstGeom>
        <a:solidFill>
          <a:srgbClr val="FCF6FB"/>
        </a:solidFill>
        <a:ln>
          <a:solidFill>
            <a:srgbClr val="00B05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570804</xdr:colOff>
      <xdr:row>5</xdr:row>
      <xdr:rowOff>112057</xdr:rowOff>
    </xdr:from>
    <xdr:to>
      <xdr:col>8</xdr:col>
      <xdr:colOff>268941</xdr:colOff>
      <xdr:row>12</xdr:row>
      <xdr:rowOff>78441</xdr:rowOff>
    </xdr:to>
    <xdr:sp macro="" textlink="">
      <xdr:nvSpPr>
        <xdr:cNvPr id="9" name="Rectangle 8">
          <a:extLst>
            <a:ext uri="{FF2B5EF4-FFF2-40B4-BE49-F238E27FC236}">
              <a16:creationId xmlns:a16="http://schemas.microsoft.com/office/drawing/2014/main" id="{4FC02C6B-A0E9-4FD6-AC33-C2348753C509}"/>
            </a:ext>
          </a:extLst>
        </xdr:cNvPr>
        <xdr:cNvSpPr/>
      </xdr:nvSpPr>
      <xdr:spPr>
        <a:xfrm>
          <a:off x="2386157" y="1064557"/>
          <a:ext cx="2723725" cy="1299884"/>
        </a:xfrm>
        <a:prstGeom prst="rect">
          <a:avLst/>
        </a:prstGeom>
        <a:solidFill>
          <a:srgbClr val="FCF6FB"/>
        </a:solidFill>
        <a:ln>
          <a:solidFill>
            <a:srgbClr val="00B05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342204</xdr:colOff>
      <xdr:row>5</xdr:row>
      <xdr:rowOff>107576</xdr:rowOff>
    </xdr:from>
    <xdr:to>
      <xdr:col>13</xdr:col>
      <xdr:colOff>40341</xdr:colOff>
      <xdr:row>12</xdr:row>
      <xdr:rowOff>73960</xdr:rowOff>
    </xdr:to>
    <xdr:sp macro="" textlink="">
      <xdr:nvSpPr>
        <xdr:cNvPr id="10" name="Rectangle 9">
          <a:extLst>
            <a:ext uri="{FF2B5EF4-FFF2-40B4-BE49-F238E27FC236}">
              <a16:creationId xmlns:a16="http://schemas.microsoft.com/office/drawing/2014/main" id="{74D97913-B55A-4BB7-AF2B-0FFBE64804FA}"/>
            </a:ext>
          </a:extLst>
        </xdr:cNvPr>
        <xdr:cNvSpPr/>
      </xdr:nvSpPr>
      <xdr:spPr>
        <a:xfrm>
          <a:off x="5183145" y="1060076"/>
          <a:ext cx="2723725" cy="1299884"/>
        </a:xfrm>
        <a:prstGeom prst="rect">
          <a:avLst/>
        </a:prstGeom>
        <a:solidFill>
          <a:srgbClr val="FCF6FB"/>
        </a:solidFill>
        <a:ln>
          <a:solidFill>
            <a:srgbClr val="00B05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573046</xdr:colOff>
      <xdr:row>12</xdr:row>
      <xdr:rowOff>126125</xdr:rowOff>
    </xdr:from>
    <xdr:to>
      <xdr:col>10</xdr:col>
      <xdr:colOff>201707</xdr:colOff>
      <xdr:row>24</xdr:row>
      <xdr:rowOff>44823</xdr:rowOff>
    </xdr:to>
    <xdr:sp macro="" textlink="">
      <xdr:nvSpPr>
        <xdr:cNvPr id="11" name="Rectangle 10">
          <a:extLst>
            <a:ext uri="{FF2B5EF4-FFF2-40B4-BE49-F238E27FC236}">
              <a16:creationId xmlns:a16="http://schemas.microsoft.com/office/drawing/2014/main" id="{F0653D11-7468-4D57-B713-C1712F9E6580}"/>
            </a:ext>
          </a:extLst>
        </xdr:cNvPr>
        <xdr:cNvSpPr/>
      </xdr:nvSpPr>
      <xdr:spPr>
        <a:xfrm>
          <a:off x="2401846" y="2333297"/>
          <a:ext cx="3895861" cy="2125871"/>
        </a:xfrm>
        <a:prstGeom prst="rect">
          <a:avLst/>
        </a:prstGeom>
        <a:solidFill>
          <a:srgbClr val="FCF6FB"/>
        </a:solidFill>
        <a:ln>
          <a:solidFill>
            <a:srgbClr val="00B05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246531</xdr:colOff>
      <xdr:row>12</xdr:row>
      <xdr:rowOff>126126</xdr:rowOff>
    </xdr:from>
    <xdr:to>
      <xdr:col>16</xdr:col>
      <xdr:colOff>350521</xdr:colOff>
      <xdr:row>24</xdr:row>
      <xdr:rowOff>49697</xdr:rowOff>
    </xdr:to>
    <xdr:sp macro="" textlink="">
      <xdr:nvSpPr>
        <xdr:cNvPr id="12" name="Rectangle 11">
          <a:extLst>
            <a:ext uri="{FF2B5EF4-FFF2-40B4-BE49-F238E27FC236}">
              <a16:creationId xmlns:a16="http://schemas.microsoft.com/office/drawing/2014/main" id="{EBB27A16-8F75-4071-9D68-1F6DC61D0C3E}"/>
            </a:ext>
          </a:extLst>
        </xdr:cNvPr>
        <xdr:cNvSpPr/>
      </xdr:nvSpPr>
      <xdr:spPr>
        <a:xfrm>
          <a:off x="6342531" y="2333298"/>
          <a:ext cx="3761590" cy="2130744"/>
        </a:xfrm>
        <a:prstGeom prst="rect">
          <a:avLst/>
        </a:prstGeom>
        <a:solidFill>
          <a:srgbClr val="FCF6FB"/>
        </a:solidFill>
        <a:ln>
          <a:solidFill>
            <a:srgbClr val="00B050"/>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269637</xdr:colOff>
      <xdr:row>5</xdr:row>
      <xdr:rowOff>118203</xdr:rowOff>
    </xdr:from>
    <xdr:to>
      <xdr:col>16</xdr:col>
      <xdr:colOff>286670</xdr:colOff>
      <xdr:row>12</xdr:row>
      <xdr:rowOff>64639</xdr:rowOff>
    </xdr:to>
    <xdr:sp macro="" textlink="">
      <xdr:nvSpPr>
        <xdr:cNvPr id="13" name="Scroll: Vertical 12">
          <a:extLst>
            <a:ext uri="{FF2B5EF4-FFF2-40B4-BE49-F238E27FC236}">
              <a16:creationId xmlns:a16="http://schemas.microsoft.com/office/drawing/2014/main" id="{26C54E2E-67EC-D3B4-E2FA-D028733A883B}"/>
            </a:ext>
          </a:extLst>
        </xdr:cNvPr>
        <xdr:cNvSpPr/>
      </xdr:nvSpPr>
      <xdr:spPr>
        <a:xfrm>
          <a:off x="8194437" y="1037858"/>
          <a:ext cx="1845833" cy="1233953"/>
        </a:xfrm>
        <a:prstGeom prst="verticalScroll">
          <a:avLst/>
        </a:prstGeom>
        <a:solidFill>
          <a:srgbClr val="D3B5D9"/>
        </a:solidFill>
        <a:ln>
          <a:solidFill>
            <a:srgbClr val="BF3397"/>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598472</xdr:colOff>
      <xdr:row>14</xdr:row>
      <xdr:rowOff>17079</xdr:rowOff>
    </xdr:from>
    <xdr:to>
      <xdr:col>10</xdr:col>
      <xdr:colOff>159121</xdr:colOff>
      <xdr:row>24</xdr:row>
      <xdr:rowOff>7205</xdr:rowOff>
    </xdr:to>
    <xdr:graphicFrame macro="">
      <xdr:nvGraphicFramePr>
        <xdr:cNvPr id="14" name="Chart 13">
          <a:extLst>
            <a:ext uri="{FF2B5EF4-FFF2-40B4-BE49-F238E27FC236}">
              <a16:creationId xmlns:a16="http://schemas.microsoft.com/office/drawing/2014/main" id="{D286B280-7F87-4B4B-BE7D-D405318F1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314325</xdr:colOff>
      <xdr:row>14</xdr:row>
      <xdr:rowOff>74543</xdr:rowOff>
    </xdr:from>
    <xdr:to>
      <xdr:col>16</xdr:col>
      <xdr:colOff>266700</xdr:colOff>
      <xdr:row>23</xdr:row>
      <xdr:rowOff>161924</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74208DF8-5482-416C-A65E-9114951055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410325" y="2634863"/>
              <a:ext cx="3609975" cy="17333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146652</xdr:colOff>
      <xdr:row>1</xdr:row>
      <xdr:rowOff>149574</xdr:rowOff>
    </xdr:from>
    <xdr:to>
      <xdr:col>3</xdr:col>
      <xdr:colOff>422413</xdr:colOff>
      <xdr:row>23</xdr:row>
      <xdr:rowOff>157370</xdr:rowOff>
    </xdr:to>
    <mc:AlternateContent xmlns:mc="http://schemas.openxmlformats.org/markup-compatibility/2006" xmlns:a14="http://schemas.microsoft.com/office/drawing/2010/main">
      <mc:Choice Requires="a14">
        <xdr:graphicFrame macro="">
          <xdr:nvGraphicFramePr>
            <xdr:cNvPr id="20" name="Month 1">
              <a:extLst>
                <a:ext uri="{FF2B5EF4-FFF2-40B4-BE49-F238E27FC236}">
                  <a16:creationId xmlns:a16="http://schemas.microsoft.com/office/drawing/2014/main" id="{9ACFCB03-0FEA-44C3-A6E0-D0FFEA303EB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65852" y="340074"/>
              <a:ext cx="885361" cy="41987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27770</xdr:colOff>
      <xdr:row>1</xdr:row>
      <xdr:rowOff>156882</xdr:rowOff>
    </xdr:from>
    <xdr:to>
      <xdr:col>8</xdr:col>
      <xdr:colOff>593911</xdr:colOff>
      <xdr:row>5</xdr:row>
      <xdr:rowOff>33618</xdr:rowOff>
    </xdr:to>
    <mc:AlternateContent xmlns:mc="http://schemas.openxmlformats.org/markup-compatibility/2006" xmlns:a14="http://schemas.microsoft.com/office/drawing/2010/main">
      <mc:Choice Requires="a14">
        <xdr:graphicFrame macro="">
          <xdr:nvGraphicFramePr>
            <xdr:cNvPr id="21" name="SALE TYPE 1">
              <a:extLst>
                <a:ext uri="{FF2B5EF4-FFF2-40B4-BE49-F238E27FC236}">
                  <a16:creationId xmlns:a16="http://schemas.microsoft.com/office/drawing/2014/main" id="{D0C6BDDD-323C-45B0-8999-9765D1B96011}"/>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466170" y="347382"/>
              <a:ext cx="3004541" cy="6387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44823</xdr:colOff>
      <xdr:row>5</xdr:row>
      <xdr:rowOff>156883</xdr:rowOff>
    </xdr:from>
    <xdr:to>
      <xdr:col>8</xdr:col>
      <xdr:colOff>201706</xdr:colOff>
      <xdr:row>12</xdr:row>
      <xdr:rowOff>37821</xdr:rowOff>
    </xdr:to>
    <xdr:graphicFrame macro="">
      <xdr:nvGraphicFramePr>
        <xdr:cNvPr id="22" name="Chart 21">
          <a:extLst>
            <a:ext uri="{FF2B5EF4-FFF2-40B4-BE49-F238E27FC236}">
              <a16:creationId xmlns:a16="http://schemas.microsoft.com/office/drawing/2014/main" id="{57209392-C81C-4955-9C32-4CEBBBE632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381000</xdr:colOff>
      <xdr:row>5</xdr:row>
      <xdr:rowOff>161925</xdr:rowOff>
    </xdr:from>
    <xdr:to>
      <xdr:col>12</xdr:col>
      <xdr:colOff>552450</xdr:colOff>
      <xdr:row>11</xdr:row>
      <xdr:rowOff>180975</xdr:rowOff>
    </xdr:to>
    <xdr:graphicFrame macro="">
      <xdr:nvGraphicFramePr>
        <xdr:cNvPr id="24" name="Chart 23">
          <a:extLst>
            <a:ext uri="{FF2B5EF4-FFF2-40B4-BE49-F238E27FC236}">
              <a16:creationId xmlns:a16="http://schemas.microsoft.com/office/drawing/2014/main" id="{D0E3226C-906C-4D61-8A42-E8227E105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125481</xdr:colOff>
      <xdr:row>2</xdr:row>
      <xdr:rowOff>1243</xdr:rowOff>
    </xdr:from>
    <xdr:to>
      <xdr:col>11</xdr:col>
      <xdr:colOff>579784</xdr:colOff>
      <xdr:row>4</xdr:row>
      <xdr:rowOff>125483</xdr:rowOff>
    </xdr:to>
    <xdr:grpSp>
      <xdr:nvGrpSpPr>
        <xdr:cNvPr id="29" name="Group 28">
          <a:extLst>
            <a:ext uri="{FF2B5EF4-FFF2-40B4-BE49-F238E27FC236}">
              <a16:creationId xmlns:a16="http://schemas.microsoft.com/office/drawing/2014/main" id="{441F9692-5267-4135-D5FA-D19E281BEDBD}"/>
            </a:ext>
          </a:extLst>
        </xdr:cNvPr>
        <xdr:cNvGrpSpPr/>
      </xdr:nvGrpSpPr>
      <xdr:grpSpPr>
        <a:xfrm>
          <a:off x="6221481" y="369105"/>
          <a:ext cx="1063903" cy="492102"/>
          <a:chOff x="6329154" y="390525"/>
          <a:chExt cx="1067216" cy="505240"/>
        </a:xfrm>
      </xdr:grpSpPr>
      <xdr:sp macro="" textlink="">
        <xdr:nvSpPr>
          <xdr:cNvPr id="25" name="TextBox 24">
            <a:extLst>
              <a:ext uri="{FF2B5EF4-FFF2-40B4-BE49-F238E27FC236}">
                <a16:creationId xmlns:a16="http://schemas.microsoft.com/office/drawing/2014/main" id="{62EFFF1F-EC70-6DCA-FC48-7BD71FE43952}"/>
              </a:ext>
            </a:extLst>
          </xdr:cNvPr>
          <xdr:cNvSpPr txBox="1"/>
        </xdr:nvSpPr>
        <xdr:spPr>
          <a:xfrm>
            <a:off x="6329154" y="390525"/>
            <a:ext cx="1067216" cy="2952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cap="none" spc="0">
                <a:ln w="0"/>
                <a:solidFill>
                  <a:schemeClr val="tx1"/>
                </a:solidFill>
                <a:effectLst>
                  <a:outerShdw blurRad="38100" dist="19050" dir="2700000" algn="tl" rotWithShape="0">
                    <a:schemeClr val="dk1">
                      <a:alpha val="40000"/>
                    </a:schemeClr>
                  </a:outerShdw>
                </a:effectLst>
              </a:rPr>
              <a:t>TOTAL</a:t>
            </a:r>
            <a:r>
              <a:rPr lang="en-US" sz="1300" b="1" cap="none" spc="0" baseline="0">
                <a:ln w="0"/>
                <a:solidFill>
                  <a:schemeClr val="tx1"/>
                </a:solidFill>
                <a:effectLst>
                  <a:outerShdw blurRad="38100" dist="19050" dir="2700000" algn="tl" rotWithShape="0">
                    <a:schemeClr val="dk1">
                      <a:alpha val="40000"/>
                    </a:schemeClr>
                  </a:outerShdw>
                </a:effectLst>
              </a:rPr>
              <a:t> SALE</a:t>
            </a:r>
            <a:endParaRPr lang="en-US" sz="1300" b="1" cap="none" spc="0">
              <a:ln w="0"/>
              <a:solidFill>
                <a:schemeClr val="tx1"/>
              </a:solidFill>
              <a:effectLst>
                <a:outerShdw blurRad="38100" dist="19050" dir="2700000" algn="tl" rotWithShape="0">
                  <a:schemeClr val="dk1">
                    <a:alpha val="40000"/>
                  </a:schemeClr>
                </a:outerShdw>
              </a:effectLst>
            </a:endParaRPr>
          </a:p>
        </xdr:txBody>
      </xdr:sp>
      <xdr:sp macro="" textlink="">
        <xdr:nvSpPr>
          <xdr:cNvPr id="26" name="TextBox 25">
            <a:extLst>
              <a:ext uri="{FF2B5EF4-FFF2-40B4-BE49-F238E27FC236}">
                <a16:creationId xmlns:a16="http://schemas.microsoft.com/office/drawing/2014/main" id="{AEDB6AB8-2BAE-4D4E-AC9C-C278D8D14DB9}"/>
              </a:ext>
            </a:extLst>
          </xdr:cNvPr>
          <xdr:cNvSpPr txBox="1"/>
        </xdr:nvSpPr>
        <xdr:spPr>
          <a:xfrm>
            <a:off x="6458365" y="619539"/>
            <a:ext cx="764070" cy="2762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cap="none" spc="0">
                <a:ln w="0"/>
                <a:solidFill>
                  <a:schemeClr val="accent1"/>
                </a:solidFill>
                <a:effectLst>
                  <a:outerShdw blurRad="38100" dist="25400" dir="5400000" algn="ctr" rotWithShape="0">
                    <a:srgbClr val="6E747A">
                      <a:alpha val="43000"/>
                    </a:srgbClr>
                  </a:outerShdw>
                </a:effectLst>
                <a:latin typeface="+mn-lt"/>
                <a:ea typeface="+mn-ea"/>
                <a:cs typeface="+mn-cs"/>
              </a:rPr>
              <a:t>401337</a:t>
            </a:r>
            <a:r>
              <a:rPr lang="en-US" b="1" cap="none" spc="0">
                <a:ln w="0"/>
                <a:solidFill>
                  <a:schemeClr val="accent1"/>
                </a:solidFill>
                <a:effectLst>
                  <a:outerShdw blurRad="38100" dist="25400" dir="5400000" algn="ctr" rotWithShape="0">
                    <a:srgbClr val="6E747A">
                      <a:alpha val="43000"/>
                    </a:srgbClr>
                  </a:outerShdw>
                </a:effectLst>
              </a:rPr>
              <a:t> </a:t>
            </a:r>
            <a:endParaRPr lang="en-US" sz="1100" b="1"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14</xdr:col>
      <xdr:colOff>612496</xdr:colOff>
      <xdr:row>2</xdr:row>
      <xdr:rowOff>16151</xdr:rowOff>
    </xdr:from>
    <xdr:to>
      <xdr:col>16</xdr:col>
      <xdr:colOff>314739</xdr:colOff>
      <xdr:row>3</xdr:row>
      <xdr:rowOff>120927</xdr:rowOff>
    </xdr:to>
    <xdr:sp macro="" textlink="">
      <xdr:nvSpPr>
        <xdr:cNvPr id="28" name="TextBox 27">
          <a:extLst>
            <a:ext uri="{FF2B5EF4-FFF2-40B4-BE49-F238E27FC236}">
              <a16:creationId xmlns:a16="http://schemas.microsoft.com/office/drawing/2014/main" id="{6DE93392-A1DB-48C2-AF86-73D0700760E6}"/>
            </a:ext>
          </a:extLst>
        </xdr:cNvPr>
        <xdr:cNvSpPr txBox="1"/>
      </xdr:nvSpPr>
      <xdr:spPr>
        <a:xfrm>
          <a:off x="9193279" y="397151"/>
          <a:ext cx="928069" cy="2952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cap="none" spc="0">
              <a:ln w="0"/>
              <a:solidFill>
                <a:schemeClr val="tx1"/>
              </a:solidFill>
              <a:effectLst>
                <a:outerShdw blurRad="38100" dist="19050" dir="2700000" algn="tl" rotWithShape="0">
                  <a:schemeClr val="dk1">
                    <a:alpha val="40000"/>
                  </a:schemeClr>
                </a:outerShdw>
              </a:effectLst>
            </a:rPr>
            <a:t>PROFIT %</a:t>
          </a:r>
        </a:p>
      </xdr:txBody>
    </xdr:sp>
    <xdr:clientData/>
  </xdr:twoCellAnchor>
  <xdr:twoCellAnchor>
    <xdr:from>
      <xdr:col>12</xdr:col>
      <xdr:colOff>306460</xdr:colOff>
      <xdr:row>2</xdr:row>
      <xdr:rowOff>4556</xdr:rowOff>
    </xdr:from>
    <xdr:to>
      <xdr:col>14</xdr:col>
      <xdr:colOff>276228</xdr:colOff>
      <xdr:row>4</xdr:row>
      <xdr:rowOff>111817</xdr:rowOff>
    </xdr:to>
    <xdr:grpSp>
      <xdr:nvGrpSpPr>
        <xdr:cNvPr id="31" name="Group 30">
          <a:extLst>
            <a:ext uri="{FF2B5EF4-FFF2-40B4-BE49-F238E27FC236}">
              <a16:creationId xmlns:a16="http://schemas.microsoft.com/office/drawing/2014/main" id="{E704D0CB-85AD-1FF7-FB22-8133020D24D5}"/>
            </a:ext>
          </a:extLst>
        </xdr:cNvPr>
        <xdr:cNvGrpSpPr/>
      </xdr:nvGrpSpPr>
      <xdr:grpSpPr>
        <a:xfrm>
          <a:off x="7621660" y="372418"/>
          <a:ext cx="1188968" cy="475123"/>
          <a:chOff x="7661414" y="385556"/>
          <a:chExt cx="1195781" cy="488261"/>
        </a:xfrm>
      </xdr:grpSpPr>
      <xdr:sp macro="" textlink="">
        <xdr:nvSpPr>
          <xdr:cNvPr id="27" name="TextBox 26">
            <a:extLst>
              <a:ext uri="{FF2B5EF4-FFF2-40B4-BE49-F238E27FC236}">
                <a16:creationId xmlns:a16="http://schemas.microsoft.com/office/drawing/2014/main" id="{BBA3BBCE-6267-40AA-9613-F8018361C462}"/>
              </a:ext>
            </a:extLst>
          </xdr:cNvPr>
          <xdr:cNvSpPr txBox="1"/>
        </xdr:nvSpPr>
        <xdr:spPr>
          <a:xfrm>
            <a:off x="7661414" y="385556"/>
            <a:ext cx="1195781" cy="2952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cap="none" spc="0">
                <a:ln w="0"/>
                <a:solidFill>
                  <a:schemeClr val="tx1"/>
                </a:solidFill>
                <a:effectLst>
                  <a:outerShdw blurRad="38100" dist="19050" dir="2700000" algn="tl" rotWithShape="0">
                    <a:schemeClr val="dk1">
                      <a:alpha val="40000"/>
                    </a:schemeClr>
                  </a:outerShdw>
                </a:effectLst>
              </a:rPr>
              <a:t>TOTAL</a:t>
            </a:r>
            <a:r>
              <a:rPr lang="en-US" sz="1300" b="1" cap="none" spc="0" baseline="0">
                <a:ln w="0"/>
                <a:solidFill>
                  <a:schemeClr val="tx1"/>
                </a:solidFill>
                <a:effectLst>
                  <a:outerShdw blurRad="38100" dist="19050" dir="2700000" algn="tl" rotWithShape="0">
                    <a:schemeClr val="dk1">
                      <a:alpha val="40000"/>
                    </a:schemeClr>
                  </a:outerShdw>
                </a:effectLst>
              </a:rPr>
              <a:t> PROFIT</a:t>
            </a:r>
            <a:endParaRPr lang="en-US" sz="1300" b="1" cap="none" spc="0">
              <a:ln w="0"/>
              <a:solidFill>
                <a:schemeClr val="tx1"/>
              </a:solidFill>
              <a:effectLst>
                <a:outerShdw blurRad="38100" dist="19050" dir="2700000" algn="tl" rotWithShape="0">
                  <a:schemeClr val="dk1">
                    <a:alpha val="40000"/>
                  </a:schemeClr>
                </a:outerShdw>
              </a:effectLst>
            </a:endParaRPr>
          </a:p>
        </xdr:txBody>
      </xdr:sp>
      <xdr:sp macro="" textlink="">
        <xdr:nvSpPr>
          <xdr:cNvPr id="30" name="TextBox 29">
            <a:extLst>
              <a:ext uri="{FF2B5EF4-FFF2-40B4-BE49-F238E27FC236}">
                <a16:creationId xmlns:a16="http://schemas.microsoft.com/office/drawing/2014/main" id="{40429259-7967-4C5F-8069-3B214687A35C}"/>
              </a:ext>
            </a:extLst>
          </xdr:cNvPr>
          <xdr:cNvSpPr txBox="1"/>
        </xdr:nvSpPr>
        <xdr:spPr>
          <a:xfrm>
            <a:off x="7911132" y="597591"/>
            <a:ext cx="764070" cy="2762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cap="none" spc="0">
                <a:ln w="0"/>
                <a:solidFill>
                  <a:schemeClr val="accent1"/>
                </a:solidFill>
                <a:effectLst>
                  <a:outerShdw blurRad="38100" dist="25400" dir="5400000" algn="ctr" rotWithShape="0">
                    <a:srgbClr val="6E747A">
                      <a:alpha val="43000"/>
                    </a:srgbClr>
                  </a:outerShdw>
                </a:effectLst>
                <a:latin typeface="+mn-lt"/>
                <a:ea typeface="+mn-ea"/>
                <a:cs typeface="+mn-cs"/>
              </a:rPr>
              <a:t>68833 </a:t>
            </a:r>
            <a:r>
              <a:rPr lang="en-US" b="1" cap="none" spc="0">
                <a:ln w="0"/>
                <a:solidFill>
                  <a:schemeClr val="accent1"/>
                </a:solidFill>
                <a:effectLst>
                  <a:outerShdw blurRad="38100" dist="25400" dir="5400000" algn="ctr" rotWithShape="0">
                    <a:srgbClr val="6E747A">
                      <a:alpha val="43000"/>
                    </a:srgbClr>
                  </a:outerShdw>
                </a:effectLst>
              </a:rPr>
              <a:t> </a:t>
            </a:r>
            <a:endParaRPr lang="en-US" sz="1100" b="1" cap="none" spc="0">
              <a:ln w="0"/>
              <a:solidFill>
                <a:schemeClr val="accent1"/>
              </a:solidFill>
              <a:effectLst>
                <a:outerShdw blurRad="38100" dist="25400" dir="5400000" algn="ctr" rotWithShape="0">
                  <a:srgbClr val="6E747A">
                    <a:alpha val="43000"/>
                  </a:srgbClr>
                </a:outerShdw>
              </a:effectLst>
            </a:endParaRPr>
          </a:p>
        </xdr:txBody>
      </xdr:sp>
    </xdr:grpSp>
    <xdr:clientData/>
  </xdr:twoCellAnchor>
  <xdr:twoCellAnchor>
    <xdr:from>
      <xdr:col>15</xdr:col>
      <xdr:colOff>157370</xdr:colOff>
      <xdr:row>3</xdr:row>
      <xdr:rowOff>21121</xdr:rowOff>
    </xdr:from>
    <xdr:to>
      <xdr:col>16</xdr:col>
      <xdr:colOff>91108</xdr:colOff>
      <xdr:row>4</xdr:row>
      <xdr:rowOff>106847</xdr:rowOff>
    </xdr:to>
    <xdr:sp macro="" textlink="">
      <xdr:nvSpPr>
        <xdr:cNvPr id="32" name="TextBox 31">
          <a:extLst>
            <a:ext uri="{FF2B5EF4-FFF2-40B4-BE49-F238E27FC236}">
              <a16:creationId xmlns:a16="http://schemas.microsoft.com/office/drawing/2014/main" id="{57D0551F-8FD4-487D-896C-3E74B8338925}"/>
            </a:ext>
          </a:extLst>
        </xdr:cNvPr>
        <xdr:cNvSpPr txBox="1"/>
      </xdr:nvSpPr>
      <xdr:spPr>
        <a:xfrm>
          <a:off x="9351066" y="592621"/>
          <a:ext cx="546651" cy="2762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cap="none" spc="0">
              <a:ln w="0"/>
              <a:solidFill>
                <a:schemeClr val="accent1"/>
              </a:solidFill>
              <a:effectLst>
                <a:outerShdw blurRad="38100" dist="25400" dir="5400000" algn="ctr" rotWithShape="0">
                  <a:srgbClr val="6E747A">
                    <a:alpha val="43000"/>
                  </a:srgbClr>
                </a:outerShdw>
              </a:effectLst>
              <a:latin typeface="+mn-lt"/>
              <a:ea typeface="+mn-ea"/>
              <a:cs typeface="+mn-cs"/>
            </a:rPr>
            <a:t>21% </a:t>
          </a:r>
          <a:r>
            <a:rPr lang="en-US" b="1" cap="none" spc="0">
              <a:ln w="0"/>
              <a:solidFill>
                <a:schemeClr val="accent1"/>
              </a:solidFill>
              <a:effectLst>
                <a:outerShdw blurRad="38100" dist="25400" dir="5400000" algn="ctr" rotWithShape="0">
                  <a:srgbClr val="6E747A">
                    <a:alpha val="43000"/>
                  </a:srgbClr>
                </a:outerShdw>
              </a:effectLst>
            </a:rPr>
            <a:t> </a:t>
          </a:r>
          <a:endParaRPr lang="en-US" sz="1100" b="1"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editAs="oneCell">
    <xdr:from>
      <xdr:col>9</xdr:col>
      <xdr:colOff>289892</xdr:colOff>
      <xdr:row>2</xdr:row>
      <xdr:rowOff>33130</xdr:rowOff>
    </xdr:from>
    <xdr:to>
      <xdr:col>10</xdr:col>
      <xdr:colOff>157370</xdr:colOff>
      <xdr:row>4</xdr:row>
      <xdr:rowOff>132521</xdr:rowOff>
    </xdr:to>
    <xdr:pic>
      <xdr:nvPicPr>
        <xdr:cNvPr id="34" name="Graphic 33" descr="Money with solid fill">
          <a:extLst>
            <a:ext uri="{FF2B5EF4-FFF2-40B4-BE49-F238E27FC236}">
              <a16:creationId xmlns:a16="http://schemas.microsoft.com/office/drawing/2014/main" id="{E39111DE-59A7-217D-FA5C-542FF5A860D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806109" y="414130"/>
          <a:ext cx="480391" cy="480391"/>
        </a:xfrm>
        <a:prstGeom prst="rect">
          <a:avLst/>
        </a:prstGeom>
      </xdr:spPr>
    </xdr:pic>
    <xdr:clientData/>
  </xdr:twoCellAnchor>
  <xdr:twoCellAnchor editAs="oneCell">
    <xdr:from>
      <xdr:col>11</xdr:col>
      <xdr:colOff>542925</xdr:colOff>
      <xdr:row>2</xdr:row>
      <xdr:rowOff>47624</xdr:rowOff>
    </xdr:from>
    <xdr:to>
      <xdr:col>12</xdr:col>
      <xdr:colOff>361950</xdr:colOff>
      <xdr:row>4</xdr:row>
      <xdr:rowOff>125154</xdr:rowOff>
    </xdr:to>
    <xdr:pic>
      <xdr:nvPicPr>
        <xdr:cNvPr id="36" name="Graphic 35" descr="Bar graph with upward trend with solid fill">
          <a:extLst>
            <a:ext uri="{FF2B5EF4-FFF2-40B4-BE49-F238E27FC236}">
              <a16:creationId xmlns:a16="http://schemas.microsoft.com/office/drawing/2014/main" id="{667AF5C7-8EBC-4C49-5644-FDD7CE6909C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7248525" y="428624"/>
          <a:ext cx="428625" cy="458530"/>
        </a:xfrm>
        <a:prstGeom prst="rect">
          <a:avLst/>
        </a:prstGeom>
      </xdr:spPr>
    </xdr:pic>
    <xdr:clientData/>
  </xdr:twoCellAnchor>
  <xdr:twoCellAnchor editAs="oneCell">
    <xdr:from>
      <xdr:col>14</xdr:col>
      <xdr:colOff>238124</xdr:colOff>
      <xdr:row>2</xdr:row>
      <xdr:rowOff>76200</xdr:rowOff>
    </xdr:from>
    <xdr:to>
      <xdr:col>15</xdr:col>
      <xdr:colOff>38099</xdr:colOff>
      <xdr:row>4</xdr:row>
      <xdr:rowOff>104775</xdr:rowOff>
    </xdr:to>
    <xdr:pic>
      <xdr:nvPicPr>
        <xdr:cNvPr id="38" name="Graphic 37" descr="Bullseye with solid fill">
          <a:extLst>
            <a:ext uri="{FF2B5EF4-FFF2-40B4-BE49-F238E27FC236}">
              <a16:creationId xmlns:a16="http://schemas.microsoft.com/office/drawing/2014/main" id="{6BC1A72C-DF23-FE49-A376-776C7653F4C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772524" y="457200"/>
          <a:ext cx="409575" cy="409575"/>
        </a:xfrm>
        <a:prstGeom prst="rect">
          <a:avLst/>
        </a:prstGeom>
      </xdr:spPr>
    </xdr:pic>
    <xdr:clientData/>
  </xdr:twoCellAnchor>
  <xdr:twoCellAnchor>
    <xdr:from>
      <xdr:col>13</xdr:col>
      <xdr:colOff>505481</xdr:colOff>
      <xdr:row>6</xdr:row>
      <xdr:rowOff>111602</xdr:rowOff>
    </xdr:from>
    <xdr:to>
      <xdr:col>16</xdr:col>
      <xdr:colOff>124481</xdr:colOff>
      <xdr:row>8</xdr:row>
      <xdr:rowOff>25878</xdr:rowOff>
    </xdr:to>
    <xdr:sp macro="" textlink="">
      <xdr:nvSpPr>
        <xdr:cNvPr id="39" name="TextBox 38">
          <a:extLst>
            <a:ext uri="{FF2B5EF4-FFF2-40B4-BE49-F238E27FC236}">
              <a16:creationId xmlns:a16="http://schemas.microsoft.com/office/drawing/2014/main" id="{D4AC6175-2C43-4C9F-B17B-8808CA05C588}"/>
            </a:ext>
          </a:extLst>
        </xdr:cNvPr>
        <xdr:cNvSpPr txBox="1"/>
      </xdr:nvSpPr>
      <xdr:spPr>
        <a:xfrm>
          <a:off x="8430281" y="1215188"/>
          <a:ext cx="1447800" cy="28213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cap="none" spc="0">
              <a:ln w="0"/>
              <a:solidFill>
                <a:schemeClr val="tx1"/>
              </a:solidFill>
              <a:effectLst>
                <a:outerShdw blurRad="38100" dist="19050" dir="2700000" algn="tl" rotWithShape="0">
                  <a:schemeClr val="dk1">
                    <a:alpha val="40000"/>
                  </a:schemeClr>
                </a:outerShdw>
              </a:effectLst>
            </a:rPr>
            <a:t>TOP</a:t>
          </a:r>
          <a:r>
            <a:rPr lang="en-US" sz="1600" b="1" cap="none" spc="0" baseline="0">
              <a:ln w="0"/>
              <a:solidFill>
                <a:schemeClr val="tx1"/>
              </a:solidFill>
              <a:effectLst>
                <a:outerShdw blurRad="38100" dist="19050" dir="2700000" algn="tl" rotWithShape="0">
                  <a:schemeClr val="dk1">
                    <a:alpha val="40000"/>
                  </a:schemeClr>
                </a:outerShdw>
              </a:effectLst>
            </a:rPr>
            <a:t> PRODUCT</a:t>
          </a:r>
          <a:endParaRPr lang="en-US" sz="14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14</xdr:col>
      <xdr:colOff>182288</xdr:colOff>
      <xdr:row>8</xdr:row>
      <xdr:rowOff>57478</xdr:rowOff>
    </xdr:from>
    <xdr:to>
      <xdr:col>15</xdr:col>
      <xdr:colOff>440817</xdr:colOff>
      <xdr:row>11</xdr:row>
      <xdr:rowOff>159494</xdr:rowOff>
    </xdr:to>
    <xdr:sp macro="" textlink="">
      <xdr:nvSpPr>
        <xdr:cNvPr id="41" name="TextBox 40">
          <a:extLst>
            <a:ext uri="{FF2B5EF4-FFF2-40B4-BE49-F238E27FC236}">
              <a16:creationId xmlns:a16="http://schemas.microsoft.com/office/drawing/2014/main" id="{C31F770A-A417-4178-9D3D-838C609BB306}"/>
            </a:ext>
          </a:extLst>
        </xdr:cNvPr>
        <xdr:cNvSpPr txBox="1"/>
      </xdr:nvSpPr>
      <xdr:spPr>
        <a:xfrm>
          <a:off x="8716688" y="1528926"/>
          <a:ext cx="868129" cy="653809"/>
        </a:xfrm>
        <a:prstGeom prst="rect">
          <a:avLst/>
        </a:prstGeom>
        <a:solidFill>
          <a:srgbClr val="A12B85"/>
        </a:solid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i="0" u="none" strike="noStrike" cap="none" spc="0">
              <a:ln w="0"/>
              <a:solidFill>
                <a:schemeClr val="accent4">
                  <a:lumMod val="20000"/>
                  <a:lumOff val="80000"/>
                </a:schemeClr>
              </a:solidFill>
              <a:effectLst>
                <a:outerShdw blurRad="38100" dist="19050" dir="2700000" algn="tl" rotWithShape="0">
                  <a:schemeClr val="dk1">
                    <a:alpha val="40000"/>
                  </a:schemeClr>
                </a:outerShdw>
              </a:effectLst>
              <a:latin typeface="+mn-lt"/>
              <a:ea typeface="+mn-ea"/>
              <a:cs typeface="+mn-cs"/>
            </a:rPr>
            <a:t>P0041</a:t>
          </a:r>
          <a:r>
            <a:rPr lang="en-US" sz="1600"/>
            <a:t>  </a:t>
          </a:r>
          <a:r>
            <a:rPr lang="en-US" sz="1600" b="1" i="0" u="none" strike="noStrike" cap="none" spc="50">
              <a:ln w="0"/>
              <a:solidFill>
                <a:schemeClr val="bg2"/>
              </a:solidFill>
              <a:effectLst>
                <a:innerShdw blurRad="63500" dist="50800" dir="13500000">
                  <a:srgbClr val="000000">
                    <a:alpha val="50000"/>
                  </a:srgbClr>
                </a:innerShdw>
              </a:effectLst>
              <a:latin typeface="+mn-lt"/>
              <a:ea typeface="+mn-ea"/>
              <a:cs typeface="+mn-cs"/>
            </a:rPr>
            <a:t>22952</a:t>
          </a:r>
          <a:r>
            <a:rPr lang="en-US" sz="1400" b="1" i="0" u="none" strike="noStrike" cap="none" spc="0">
              <a:ln w="0"/>
              <a:solidFill>
                <a:schemeClr val="accent1"/>
              </a:solidFill>
              <a:effectLst>
                <a:outerShdw blurRad="38100" dist="25400" dir="5400000" algn="ctr" rotWithShape="0">
                  <a:srgbClr val="6E747A">
                    <a:alpha val="43000"/>
                  </a:srgbClr>
                </a:outerShdw>
              </a:effectLst>
              <a:latin typeface="+mn-lt"/>
              <a:ea typeface="+mn-ea"/>
              <a:cs typeface="+mn-cs"/>
            </a:rPr>
            <a:t> </a:t>
          </a:r>
          <a:r>
            <a:rPr lang="en-US" b="1" cap="none" spc="0">
              <a:ln w="0"/>
              <a:solidFill>
                <a:schemeClr val="accent1"/>
              </a:solidFill>
              <a:effectLst>
                <a:outerShdw blurRad="38100" dist="25400" dir="5400000" algn="ctr" rotWithShape="0">
                  <a:srgbClr val="6E747A">
                    <a:alpha val="43000"/>
                  </a:srgbClr>
                </a:outerShdw>
              </a:effectLst>
            </a:rPr>
            <a:t> </a:t>
          </a:r>
          <a:endParaRPr lang="en-US" sz="1100" b="1"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3</xdr:col>
      <xdr:colOff>541020</xdr:colOff>
      <xdr:row>12</xdr:row>
      <xdr:rowOff>98009</xdr:rowOff>
    </xdr:from>
    <xdr:to>
      <xdr:col>7</xdr:col>
      <xdr:colOff>480060</xdr:colOff>
      <xdr:row>13</xdr:row>
      <xdr:rowOff>143729</xdr:rowOff>
    </xdr:to>
    <xdr:sp macro="" textlink="">
      <xdr:nvSpPr>
        <xdr:cNvPr id="8" name="TextBox 7">
          <a:extLst>
            <a:ext uri="{FF2B5EF4-FFF2-40B4-BE49-F238E27FC236}">
              <a16:creationId xmlns:a16="http://schemas.microsoft.com/office/drawing/2014/main" id="{C2368F31-2F6B-8880-F8D8-0E137086D72D}"/>
            </a:ext>
          </a:extLst>
        </xdr:cNvPr>
        <xdr:cNvSpPr txBox="1"/>
      </xdr:nvSpPr>
      <xdr:spPr>
        <a:xfrm>
          <a:off x="2369820" y="2305181"/>
          <a:ext cx="2377440" cy="229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FF0000"/>
              </a:solidFill>
            </a:rPr>
            <a:t>Sales &amp; Profit Performance by Month</a:t>
          </a:r>
        </a:p>
      </xdr:txBody>
    </xdr:sp>
    <xdr:clientData/>
  </xdr:twoCellAnchor>
  <xdr:twoCellAnchor>
    <xdr:from>
      <xdr:col>10</xdr:col>
      <xdr:colOff>220455</xdr:colOff>
      <xdr:row>12</xdr:row>
      <xdr:rowOff>113774</xdr:rowOff>
    </xdr:from>
    <xdr:to>
      <xdr:col>14</xdr:col>
      <xdr:colOff>159495</xdr:colOff>
      <xdr:row>13</xdr:row>
      <xdr:rowOff>152400</xdr:rowOff>
    </xdr:to>
    <xdr:sp macro="" textlink="">
      <xdr:nvSpPr>
        <xdr:cNvPr id="15" name="TextBox 14">
          <a:extLst>
            <a:ext uri="{FF2B5EF4-FFF2-40B4-BE49-F238E27FC236}">
              <a16:creationId xmlns:a16="http://schemas.microsoft.com/office/drawing/2014/main" id="{DFE57F49-5E16-4721-9921-4DC44EFF3BDC}"/>
            </a:ext>
          </a:extLst>
        </xdr:cNvPr>
        <xdr:cNvSpPr txBox="1"/>
      </xdr:nvSpPr>
      <xdr:spPr>
        <a:xfrm>
          <a:off x="6316455" y="2320946"/>
          <a:ext cx="2377440" cy="222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FF0000"/>
              </a:solidFill>
            </a:rPr>
            <a:t>Total</a:t>
          </a:r>
          <a:r>
            <a:rPr lang="en-IN" sz="1050" b="1" baseline="0">
              <a:solidFill>
                <a:srgbClr val="FF0000"/>
              </a:solidFill>
            </a:rPr>
            <a:t> revenue - Top 5 products</a:t>
          </a:r>
          <a:endParaRPr lang="en-IN" sz="1050" b="1">
            <a:solidFill>
              <a:srgbClr val="FF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rani Ghosh" refreshedDate="45912.542367824077" createdVersion="8" refreshedVersion="8" minRefreshableVersion="3" recordCount="527" xr:uid="{EA53C917-2E93-46E7-AEC8-4ED84D8C74FD}">
  <cacheSource type="worksheet">
    <worksheetSource ref="A1:K528" sheet="Sales Data"/>
  </cacheSource>
  <cacheFields count="13">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ount="15">
        <n v="9"/>
        <n v="15"/>
        <n v="6"/>
        <n v="5"/>
        <n v="12"/>
        <n v="1"/>
        <n v="8"/>
        <n v="4"/>
        <n v="3"/>
        <n v="10"/>
        <n v="13"/>
        <n v="7"/>
        <n v="14"/>
        <n v="2"/>
        <n v="11"/>
      </sharedItems>
    </cacheField>
    <cacheField name="SALE TYPE" numFmtId="0">
      <sharedItems count="3">
        <s v="Wholesaler"/>
        <s v="Online"/>
        <s v="Direct Sales"/>
      </sharedItems>
    </cacheField>
    <cacheField name="PAYMENT MODE" numFmtId="0">
      <sharedItems count="2">
        <s v="Online"/>
        <s v="Cash"/>
      </sharedItems>
    </cacheField>
    <cacheField name="Buying price" numFmtId="9">
      <sharedItems containsSemiMixedTypes="0" containsString="0" containsNumber="1" minValue="0" maxValue="0.03"/>
    </cacheField>
    <cacheField name="Buying price2"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price" numFmtId="0">
      <sharedItems containsSemiMixedTypes="0" containsString="0" containsNumber="1" containsInteger="1" minValue="5" maxValue="2250"/>
    </cacheField>
    <cacheField name="Total selling price" numFmtId="0">
      <sharedItems containsSemiMixedTypes="0" containsString="0" containsNumber="1" minValue="6.7" maxValue="3150"/>
    </cacheField>
    <cacheField name="Month" numFmtId="0">
      <sharedItems count="12">
        <s v="Jan"/>
        <s v="Feb"/>
        <s v="Mar"/>
        <s v="Apr"/>
        <s v="May"/>
        <s v="Jun"/>
        <s v="Jul"/>
        <s v="Aug"/>
        <s v="Sep"/>
        <s v="Oct"/>
        <s v="Nov"/>
        <s v="Dec"/>
      </sharedItems>
    </cacheField>
    <cacheField name="Sum of profit" numFmtId="0" formula="'Total selling price'-'Total buying price'" databaseField="0"/>
    <cacheField name="profit %" numFmtId="0" formula="'Sum of profit'/'Total buying price'" databaseField="0"/>
  </cacheFields>
  <extLst>
    <ext xmlns:x14="http://schemas.microsoft.com/office/spreadsheetml/2009/9/main" uri="{725AE2AE-9491-48be-B2B4-4EB974FC3084}">
      <x14:pivotCacheDefinition pivotCacheId="1839784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x v="0"/>
    <x v="0"/>
    <x v="0"/>
    <n v="0.02"/>
    <n v="144"/>
    <n v="156.96"/>
    <n v="1296"/>
    <n v="1384.3872000000001"/>
    <x v="0"/>
  </r>
  <r>
    <d v="2021-01-02T00:00:00"/>
    <x v="1"/>
    <x v="1"/>
    <x v="1"/>
    <x v="1"/>
    <n v="0"/>
    <n v="72"/>
    <n v="79.92"/>
    <n v="1080"/>
    <n v="1198.8"/>
    <x v="0"/>
  </r>
  <r>
    <d v="2021-01-02T00:00:00"/>
    <x v="2"/>
    <x v="2"/>
    <x v="2"/>
    <x v="1"/>
    <n v="0.01"/>
    <n v="112"/>
    <n v="122.08"/>
    <n v="672"/>
    <n v="725.15520000000004"/>
    <x v="0"/>
  </r>
  <r>
    <d v="2021-01-03T00:00:00"/>
    <x v="3"/>
    <x v="3"/>
    <x v="2"/>
    <x v="0"/>
    <n v="0"/>
    <n v="44"/>
    <n v="48.84"/>
    <n v="220"/>
    <n v="244.20000000000002"/>
    <x v="0"/>
  </r>
  <r>
    <d v="2021-01-04T00:00:00"/>
    <x v="4"/>
    <x v="4"/>
    <x v="1"/>
    <x v="0"/>
    <n v="0"/>
    <n v="5"/>
    <n v="6.7"/>
    <n v="60"/>
    <n v="80.400000000000006"/>
    <x v="0"/>
  </r>
  <r>
    <d v="2021-01-09T00:00:00"/>
    <x v="5"/>
    <x v="5"/>
    <x v="2"/>
    <x v="1"/>
    <n v="0"/>
    <n v="93"/>
    <n v="104.16"/>
    <n v="93"/>
    <n v="104.16"/>
    <x v="0"/>
  </r>
  <r>
    <d v="2021-01-09T00:00:00"/>
    <x v="6"/>
    <x v="6"/>
    <x v="2"/>
    <x v="1"/>
    <n v="0"/>
    <n v="71"/>
    <n v="80.94"/>
    <n v="568"/>
    <n v="647.52"/>
    <x v="0"/>
  </r>
  <r>
    <d v="2021-01-09T00:00:00"/>
    <x v="7"/>
    <x v="7"/>
    <x v="2"/>
    <x v="0"/>
    <n v="0"/>
    <n v="7"/>
    <n v="8.33"/>
    <n v="28"/>
    <n v="33.32"/>
    <x v="0"/>
  </r>
  <r>
    <d v="2021-01-11T00:00:00"/>
    <x v="8"/>
    <x v="8"/>
    <x v="2"/>
    <x v="1"/>
    <n v="0"/>
    <n v="67"/>
    <n v="85.76"/>
    <n v="201"/>
    <n v="257.28000000000003"/>
    <x v="0"/>
  </r>
  <r>
    <d v="2021-01-11T00:00:00"/>
    <x v="9"/>
    <x v="7"/>
    <x v="0"/>
    <x v="0"/>
    <n v="0.01"/>
    <n v="112"/>
    <n v="146.72"/>
    <n v="448"/>
    <n v="581.01120000000003"/>
    <x v="0"/>
  </r>
  <r>
    <d v="2021-01-11T00:00:00"/>
    <x v="10"/>
    <x v="7"/>
    <x v="2"/>
    <x v="0"/>
    <n v="0"/>
    <n v="120"/>
    <n v="162"/>
    <n v="480"/>
    <n v="648"/>
    <x v="0"/>
  </r>
  <r>
    <d v="2021-01-12T00:00:00"/>
    <x v="10"/>
    <x v="9"/>
    <x v="1"/>
    <x v="1"/>
    <n v="0"/>
    <n v="120"/>
    <n v="162"/>
    <n v="1200"/>
    <n v="1620"/>
    <x v="0"/>
  </r>
  <r>
    <d v="2021-01-18T00:00:00"/>
    <x v="11"/>
    <x v="10"/>
    <x v="2"/>
    <x v="0"/>
    <n v="0"/>
    <n v="76"/>
    <n v="82.08"/>
    <n v="988"/>
    <n v="1067.04"/>
    <x v="0"/>
  </r>
  <r>
    <d v="2021-01-18T00:00:00"/>
    <x v="12"/>
    <x v="8"/>
    <x v="1"/>
    <x v="1"/>
    <n v="0"/>
    <n v="141"/>
    <n v="149.46"/>
    <n v="423"/>
    <n v="448.38"/>
    <x v="0"/>
  </r>
  <r>
    <d v="2021-01-19T00:00:00"/>
    <x v="4"/>
    <x v="2"/>
    <x v="2"/>
    <x v="1"/>
    <n v="0.02"/>
    <n v="5"/>
    <n v="6.7"/>
    <n v="30"/>
    <n v="39.396000000000001"/>
    <x v="0"/>
  </r>
  <r>
    <d v="2021-01-20T00:00:00"/>
    <x v="13"/>
    <x v="7"/>
    <x v="2"/>
    <x v="1"/>
    <n v="0"/>
    <n v="55"/>
    <n v="58.3"/>
    <n v="220"/>
    <n v="233.2"/>
    <x v="0"/>
  </r>
  <r>
    <d v="2021-01-20T00:00:00"/>
    <x v="14"/>
    <x v="7"/>
    <x v="2"/>
    <x v="1"/>
    <n v="0"/>
    <n v="61"/>
    <n v="76.25"/>
    <n v="244"/>
    <n v="305"/>
    <x v="0"/>
  </r>
  <r>
    <d v="2021-01-21T00:00:00"/>
    <x v="3"/>
    <x v="1"/>
    <x v="0"/>
    <x v="1"/>
    <n v="0"/>
    <n v="44"/>
    <n v="48.84"/>
    <n v="660"/>
    <n v="732.6"/>
    <x v="0"/>
  </r>
  <r>
    <d v="2021-01-21T00:00:00"/>
    <x v="6"/>
    <x v="0"/>
    <x v="2"/>
    <x v="0"/>
    <n v="0"/>
    <n v="71"/>
    <n v="80.94"/>
    <n v="639"/>
    <n v="728.46"/>
    <x v="0"/>
  </r>
  <r>
    <d v="2021-01-21T00:00:00"/>
    <x v="10"/>
    <x v="2"/>
    <x v="2"/>
    <x v="0"/>
    <n v="0.01"/>
    <n v="120"/>
    <n v="162"/>
    <n v="720"/>
    <n v="962.28"/>
    <x v="0"/>
  </r>
  <r>
    <d v="2021-01-25T00:00:00"/>
    <x v="13"/>
    <x v="2"/>
    <x v="2"/>
    <x v="1"/>
    <n v="0"/>
    <n v="55"/>
    <n v="58.3"/>
    <n v="330"/>
    <n v="349.79999999999995"/>
    <x v="0"/>
  </r>
  <r>
    <d v="2021-01-25T00:00:00"/>
    <x v="4"/>
    <x v="11"/>
    <x v="2"/>
    <x v="0"/>
    <n v="0"/>
    <n v="5"/>
    <n v="6.7"/>
    <n v="35"/>
    <n v="46.9"/>
    <x v="0"/>
  </r>
  <r>
    <d v="2021-01-25T00:00:00"/>
    <x v="5"/>
    <x v="12"/>
    <x v="2"/>
    <x v="0"/>
    <n v="0"/>
    <n v="93"/>
    <n v="104.16"/>
    <n v="1302"/>
    <n v="1458.24"/>
    <x v="0"/>
  </r>
  <r>
    <d v="2021-01-26T00:00:00"/>
    <x v="11"/>
    <x v="0"/>
    <x v="0"/>
    <x v="1"/>
    <n v="0"/>
    <n v="76"/>
    <n v="82.08"/>
    <n v="684"/>
    <n v="738.72"/>
    <x v="0"/>
  </r>
  <r>
    <d v="2021-01-26T00:00:00"/>
    <x v="15"/>
    <x v="11"/>
    <x v="1"/>
    <x v="1"/>
    <n v="0.03"/>
    <n v="75"/>
    <n v="85.5"/>
    <n v="525"/>
    <n v="580.54499999999996"/>
    <x v="0"/>
  </r>
  <r>
    <d v="2021-01-26T00:00:00"/>
    <x v="16"/>
    <x v="11"/>
    <x v="1"/>
    <x v="0"/>
    <n v="0"/>
    <n v="98"/>
    <n v="103.88"/>
    <n v="686"/>
    <n v="727.16"/>
    <x v="0"/>
  </r>
  <r>
    <d v="2021-01-27T00:00:00"/>
    <x v="17"/>
    <x v="11"/>
    <x v="0"/>
    <x v="0"/>
    <n v="0"/>
    <n v="90"/>
    <n v="115.2"/>
    <n v="630"/>
    <n v="806.4"/>
    <x v="0"/>
  </r>
  <r>
    <d v="2021-01-27T00:00:00"/>
    <x v="18"/>
    <x v="8"/>
    <x v="0"/>
    <x v="0"/>
    <n v="0"/>
    <n v="89"/>
    <n v="117.48"/>
    <n v="267"/>
    <n v="352.44"/>
    <x v="0"/>
  </r>
  <r>
    <d v="2021-01-28T00:00:00"/>
    <x v="3"/>
    <x v="9"/>
    <x v="1"/>
    <x v="1"/>
    <n v="0.01"/>
    <n v="44"/>
    <n v="48.84"/>
    <n v="440"/>
    <n v="483.51600000000002"/>
    <x v="0"/>
  </r>
  <r>
    <d v="2021-01-28T00:00:00"/>
    <x v="19"/>
    <x v="13"/>
    <x v="2"/>
    <x v="1"/>
    <n v="0"/>
    <n v="47"/>
    <n v="53.11"/>
    <n v="94"/>
    <n v="106.22"/>
    <x v="1"/>
  </r>
  <r>
    <d v="2021-02-02T00:00:00"/>
    <x v="20"/>
    <x v="11"/>
    <x v="1"/>
    <x v="0"/>
    <n v="0"/>
    <n v="148"/>
    <n v="164.28"/>
    <n v="1036"/>
    <n v="1149.96"/>
    <x v="1"/>
  </r>
  <r>
    <d v="2021-02-03T00:00:00"/>
    <x v="21"/>
    <x v="10"/>
    <x v="2"/>
    <x v="0"/>
    <n v="0"/>
    <n v="13"/>
    <n v="16.64"/>
    <n v="169"/>
    <n v="216.32"/>
    <x v="1"/>
  </r>
  <r>
    <d v="2021-02-03T00:00:00"/>
    <x v="22"/>
    <x v="13"/>
    <x v="0"/>
    <x v="1"/>
    <n v="0"/>
    <n v="121"/>
    <n v="141.57"/>
    <n v="242"/>
    <n v="283.14"/>
    <x v="1"/>
  </r>
  <r>
    <d v="2021-02-04T00:00:00"/>
    <x v="8"/>
    <x v="7"/>
    <x v="1"/>
    <x v="0"/>
    <n v="0"/>
    <n v="67"/>
    <n v="85.76"/>
    <n v="268"/>
    <n v="343.04"/>
    <x v="1"/>
  </r>
  <r>
    <d v="2021-02-05T00:00:00"/>
    <x v="23"/>
    <x v="11"/>
    <x v="1"/>
    <x v="1"/>
    <n v="0"/>
    <n v="67"/>
    <n v="83.08"/>
    <n v="469"/>
    <n v="581.55999999999995"/>
    <x v="1"/>
  </r>
  <r>
    <d v="2021-02-05T00:00:00"/>
    <x v="24"/>
    <x v="5"/>
    <x v="2"/>
    <x v="1"/>
    <n v="0"/>
    <n v="133"/>
    <n v="155.61000000000001"/>
    <n v="133"/>
    <n v="155.61000000000001"/>
    <x v="1"/>
  </r>
  <r>
    <d v="2021-02-05T00:00:00"/>
    <x v="23"/>
    <x v="0"/>
    <x v="2"/>
    <x v="1"/>
    <n v="0"/>
    <n v="67"/>
    <n v="83.08"/>
    <n v="603"/>
    <n v="747.72"/>
    <x v="1"/>
  </r>
  <r>
    <d v="2021-02-06T00:00:00"/>
    <x v="4"/>
    <x v="5"/>
    <x v="2"/>
    <x v="1"/>
    <n v="0"/>
    <n v="5"/>
    <n v="6.7"/>
    <n v="5"/>
    <n v="6.7"/>
    <x v="1"/>
  </r>
  <r>
    <d v="2021-02-09T00:00:00"/>
    <x v="13"/>
    <x v="12"/>
    <x v="2"/>
    <x v="0"/>
    <n v="0"/>
    <n v="55"/>
    <n v="58.3"/>
    <n v="770"/>
    <n v="816.19999999999993"/>
    <x v="1"/>
  </r>
  <r>
    <d v="2021-02-12T00:00:00"/>
    <x v="25"/>
    <x v="11"/>
    <x v="2"/>
    <x v="1"/>
    <n v="0"/>
    <n v="83"/>
    <n v="94.62"/>
    <n v="581"/>
    <n v="662.34"/>
    <x v="1"/>
  </r>
  <r>
    <d v="2021-02-12T00:00:00"/>
    <x v="12"/>
    <x v="0"/>
    <x v="1"/>
    <x v="1"/>
    <n v="0"/>
    <n v="141"/>
    <n v="149.46"/>
    <n v="1269"/>
    <n v="1345.14"/>
    <x v="1"/>
  </r>
  <r>
    <d v="2021-02-15T00:00:00"/>
    <x v="26"/>
    <x v="7"/>
    <x v="2"/>
    <x v="0"/>
    <n v="0"/>
    <n v="48"/>
    <n v="57.120000000000005"/>
    <n v="192"/>
    <n v="228.48000000000002"/>
    <x v="1"/>
  </r>
  <r>
    <d v="2021-02-18T00:00:00"/>
    <x v="27"/>
    <x v="2"/>
    <x v="1"/>
    <x v="1"/>
    <n v="0"/>
    <n v="12"/>
    <n v="15.719999999999999"/>
    <n v="72"/>
    <n v="94.32"/>
    <x v="1"/>
  </r>
  <r>
    <d v="2021-02-20T00:00:00"/>
    <x v="28"/>
    <x v="14"/>
    <x v="1"/>
    <x v="1"/>
    <n v="0"/>
    <n v="148"/>
    <n v="201.28"/>
    <n v="1628"/>
    <n v="2214.08"/>
    <x v="1"/>
  </r>
  <r>
    <d v="2021-02-22T00:00:00"/>
    <x v="2"/>
    <x v="3"/>
    <x v="1"/>
    <x v="1"/>
    <n v="0"/>
    <n v="112"/>
    <n v="122.08"/>
    <n v="560"/>
    <n v="610.4"/>
    <x v="1"/>
  </r>
  <r>
    <d v="2021-02-23T00:00:00"/>
    <x v="7"/>
    <x v="8"/>
    <x v="2"/>
    <x v="1"/>
    <n v="0"/>
    <n v="7"/>
    <n v="8.33"/>
    <n v="21"/>
    <n v="24.990000000000002"/>
    <x v="1"/>
  </r>
  <r>
    <d v="2021-02-23T00:00:00"/>
    <x v="24"/>
    <x v="13"/>
    <x v="2"/>
    <x v="0"/>
    <n v="0"/>
    <n v="133"/>
    <n v="155.61000000000001"/>
    <n v="266"/>
    <n v="311.22000000000003"/>
    <x v="1"/>
  </r>
  <r>
    <d v="2021-02-25T00:00:00"/>
    <x v="29"/>
    <x v="7"/>
    <x v="0"/>
    <x v="0"/>
    <n v="0"/>
    <n v="105"/>
    <n v="142.80000000000001"/>
    <n v="420"/>
    <n v="571.20000000000005"/>
    <x v="1"/>
  </r>
  <r>
    <d v="2021-02-25T00:00:00"/>
    <x v="18"/>
    <x v="14"/>
    <x v="1"/>
    <x v="1"/>
    <n v="0"/>
    <n v="89"/>
    <n v="117.48"/>
    <n v="979"/>
    <n v="1292.28"/>
    <x v="1"/>
  </r>
  <r>
    <d v="2021-02-25T00:00:00"/>
    <x v="28"/>
    <x v="13"/>
    <x v="2"/>
    <x v="0"/>
    <n v="0"/>
    <n v="148"/>
    <n v="201.28"/>
    <n v="296"/>
    <n v="402.56"/>
    <x v="1"/>
  </r>
  <r>
    <d v="2021-02-27T00:00:00"/>
    <x v="30"/>
    <x v="14"/>
    <x v="0"/>
    <x v="0"/>
    <n v="0"/>
    <n v="37"/>
    <n v="49.21"/>
    <n v="407"/>
    <n v="541.31000000000006"/>
    <x v="2"/>
  </r>
  <r>
    <d v="2021-03-03T00:00:00"/>
    <x v="31"/>
    <x v="5"/>
    <x v="2"/>
    <x v="0"/>
    <n v="0"/>
    <n v="44"/>
    <n v="48.4"/>
    <n v="44"/>
    <n v="48.4"/>
    <x v="2"/>
  </r>
  <r>
    <d v="2021-03-07T00:00:00"/>
    <x v="32"/>
    <x v="0"/>
    <x v="2"/>
    <x v="1"/>
    <n v="0"/>
    <n v="126"/>
    <n v="162.54"/>
    <n v="1134"/>
    <n v="1462.86"/>
    <x v="2"/>
  </r>
  <r>
    <d v="2021-03-08T00:00:00"/>
    <x v="26"/>
    <x v="2"/>
    <x v="1"/>
    <x v="1"/>
    <n v="0"/>
    <n v="48"/>
    <n v="57.120000000000005"/>
    <n v="288"/>
    <n v="342.72"/>
    <x v="2"/>
  </r>
  <r>
    <d v="2021-03-08T00:00:00"/>
    <x v="11"/>
    <x v="0"/>
    <x v="1"/>
    <x v="0"/>
    <n v="0"/>
    <n v="76"/>
    <n v="82.08"/>
    <n v="684"/>
    <n v="738.72"/>
    <x v="2"/>
  </r>
  <r>
    <d v="2021-03-09T00:00:00"/>
    <x v="19"/>
    <x v="2"/>
    <x v="0"/>
    <x v="0"/>
    <n v="0"/>
    <n v="47"/>
    <n v="53.11"/>
    <n v="282"/>
    <n v="318.65999999999997"/>
    <x v="2"/>
  </r>
  <r>
    <d v="2021-03-11T00:00:00"/>
    <x v="7"/>
    <x v="14"/>
    <x v="2"/>
    <x v="1"/>
    <n v="0"/>
    <n v="7"/>
    <n v="8.33"/>
    <n v="77"/>
    <n v="91.63"/>
    <x v="2"/>
  </r>
  <r>
    <d v="2021-03-13T00:00:00"/>
    <x v="33"/>
    <x v="9"/>
    <x v="0"/>
    <x v="1"/>
    <n v="0"/>
    <n v="37"/>
    <n v="41.81"/>
    <n v="370"/>
    <n v="418.1"/>
    <x v="2"/>
  </r>
  <r>
    <d v="2021-03-15T00:00:00"/>
    <x v="34"/>
    <x v="14"/>
    <x v="1"/>
    <x v="1"/>
    <n v="0"/>
    <n v="37"/>
    <n v="42.55"/>
    <n v="407"/>
    <n v="468.04999999999995"/>
    <x v="2"/>
  </r>
  <r>
    <d v="2021-03-16T00:00:00"/>
    <x v="35"/>
    <x v="12"/>
    <x v="2"/>
    <x v="1"/>
    <n v="0"/>
    <n v="73"/>
    <n v="94.17"/>
    <n v="1022"/>
    <n v="1318.38"/>
    <x v="2"/>
  </r>
  <r>
    <d v="2021-03-18T00:00:00"/>
    <x v="10"/>
    <x v="6"/>
    <x v="0"/>
    <x v="1"/>
    <n v="0"/>
    <n v="120"/>
    <n v="162"/>
    <n v="960"/>
    <n v="1296"/>
    <x v="2"/>
  </r>
  <r>
    <d v="2021-03-19T00:00:00"/>
    <x v="33"/>
    <x v="0"/>
    <x v="1"/>
    <x v="1"/>
    <n v="0"/>
    <n v="37"/>
    <n v="41.81"/>
    <n v="333"/>
    <n v="376.29"/>
    <x v="2"/>
  </r>
  <r>
    <d v="2021-03-21T00:00:00"/>
    <x v="14"/>
    <x v="10"/>
    <x v="1"/>
    <x v="0"/>
    <n v="0"/>
    <n v="61"/>
    <n v="76.25"/>
    <n v="793"/>
    <n v="991.25"/>
    <x v="2"/>
  </r>
  <r>
    <d v="2021-03-21T00:00:00"/>
    <x v="34"/>
    <x v="11"/>
    <x v="2"/>
    <x v="0"/>
    <n v="0"/>
    <n v="37"/>
    <n v="42.55"/>
    <n v="259"/>
    <n v="297.84999999999997"/>
    <x v="2"/>
  </r>
  <r>
    <d v="2021-03-22T00:00:00"/>
    <x v="29"/>
    <x v="6"/>
    <x v="1"/>
    <x v="0"/>
    <n v="0"/>
    <n v="105"/>
    <n v="142.80000000000001"/>
    <n v="840"/>
    <n v="1142.4000000000001"/>
    <x v="2"/>
  </r>
  <r>
    <d v="2021-03-22T00:00:00"/>
    <x v="35"/>
    <x v="7"/>
    <x v="1"/>
    <x v="0"/>
    <n v="0"/>
    <n v="73"/>
    <n v="94.17"/>
    <n v="292"/>
    <n v="376.68"/>
    <x v="2"/>
  </r>
  <r>
    <d v="2021-03-25T00:00:00"/>
    <x v="0"/>
    <x v="12"/>
    <x v="1"/>
    <x v="1"/>
    <n v="0"/>
    <n v="144"/>
    <n v="156.96"/>
    <n v="2016"/>
    <n v="2197.44"/>
    <x v="2"/>
  </r>
  <r>
    <d v="2021-03-25T00:00:00"/>
    <x v="15"/>
    <x v="7"/>
    <x v="2"/>
    <x v="1"/>
    <n v="0"/>
    <n v="75"/>
    <n v="85.5"/>
    <n v="300"/>
    <n v="342"/>
    <x v="2"/>
  </r>
  <r>
    <d v="2021-03-25T00:00:00"/>
    <x v="19"/>
    <x v="6"/>
    <x v="2"/>
    <x v="1"/>
    <n v="0"/>
    <n v="47"/>
    <n v="53.11"/>
    <n v="376"/>
    <n v="424.88"/>
    <x v="2"/>
  </r>
  <r>
    <d v="2021-03-25T00:00:00"/>
    <x v="1"/>
    <x v="13"/>
    <x v="2"/>
    <x v="0"/>
    <n v="0"/>
    <n v="72"/>
    <n v="79.92"/>
    <n v="144"/>
    <n v="159.84"/>
    <x v="2"/>
  </r>
  <r>
    <d v="2021-03-26T00:00:00"/>
    <x v="16"/>
    <x v="7"/>
    <x v="2"/>
    <x v="1"/>
    <n v="0"/>
    <n v="98"/>
    <n v="103.88"/>
    <n v="392"/>
    <n v="415.52"/>
    <x v="2"/>
  </r>
  <r>
    <d v="2021-03-26T00:00:00"/>
    <x v="10"/>
    <x v="5"/>
    <x v="2"/>
    <x v="1"/>
    <n v="0"/>
    <n v="120"/>
    <n v="162"/>
    <n v="120"/>
    <n v="162"/>
    <x v="2"/>
  </r>
  <r>
    <d v="2021-03-26T00:00:00"/>
    <x v="20"/>
    <x v="0"/>
    <x v="2"/>
    <x v="0"/>
    <n v="0"/>
    <n v="148"/>
    <n v="164.28"/>
    <n v="1332"/>
    <n v="1478.52"/>
    <x v="2"/>
  </r>
  <r>
    <d v="2021-03-27T00:00:00"/>
    <x v="28"/>
    <x v="8"/>
    <x v="2"/>
    <x v="0"/>
    <n v="0"/>
    <n v="148"/>
    <n v="201.28"/>
    <n v="444"/>
    <n v="603.84"/>
    <x v="2"/>
  </r>
  <r>
    <d v="2021-03-28T00:00:00"/>
    <x v="36"/>
    <x v="6"/>
    <x v="1"/>
    <x v="1"/>
    <n v="0"/>
    <n v="43"/>
    <n v="47.730000000000004"/>
    <n v="344"/>
    <n v="381.84000000000003"/>
    <x v="2"/>
  </r>
  <r>
    <d v="2021-03-30T00:00:00"/>
    <x v="1"/>
    <x v="5"/>
    <x v="1"/>
    <x v="1"/>
    <n v="0"/>
    <n v="72"/>
    <n v="79.92"/>
    <n v="72"/>
    <n v="79.92"/>
    <x v="2"/>
  </r>
  <r>
    <d v="2021-03-31T00:00:00"/>
    <x v="10"/>
    <x v="8"/>
    <x v="2"/>
    <x v="1"/>
    <n v="0"/>
    <n v="120"/>
    <n v="162"/>
    <n v="360"/>
    <n v="486"/>
    <x v="3"/>
  </r>
  <r>
    <d v="2021-04-04T00:00:00"/>
    <x v="17"/>
    <x v="7"/>
    <x v="2"/>
    <x v="1"/>
    <n v="0"/>
    <n v="90"/>
    <n v="115.2"/>
    <n v="360"/>
    <n v="460.8"/>
    <x v="3"/>
  </r>
  <r>
    <d v="2021-04-04T00:00:00"/>
    <x v="37"/>
    <x v="0"/>
    <x v="1"/>
    <x v="1"/>
    <n v="0"/>
    <n v="6"/>
    <n v="7.8599999999999994"/>
    <n v="54"/>
    <n v="70.739999999999995"/>
    <x v="3"/>
  </r>
  <r>
    <d v="2021-04-05T00:00:00"/>
    <x v="5"/>
    <x v="1"/>
    <x v="1"/>
    <x v="0"/>
    <n v="0"/>
    <n v="93"/>
    <n v="104.16"/>
    <n v="1395"/>
    <n v="1562.3999999999999"/>
    <x v="3"/>
  </r>
  <r>
    <d v="2021-04-09T00:00:00"/>
    <x v="24"/>
    <x v="8"/>
    <x v="1"/>
    <x v="0"/>
    <n v="0"/>
    <n v="133"/>
    <n v="155.61000000000001"/>
    <n v="399"/>
    <n v="466.83000000000004"/>
    <x v="3"/>
  </r>
  <r>
    <d v="2021-04-10T00:00:00"/>
    <x v="22"/>
    <x v="12"/>
    <x v="2"/>
    <x v="0"/>
    <n v="0"/>
    <n v="121"/>
    <n v="141.57"/>
    <n v="1694"/>
    <n v="1981.98"/>
    <x v="3"/>
  </r>
  <r>
    <d v="2021-04-12T00:00:00"/>
    <x v="8"/>
    <x v="8"/>
    <x v="2"/>
    <x v="1"/>
    <n v="0"/>
    <n v="67"/>
    <n v="85.76"/>
    <n v="201"/>
    <n v="257.28000000000003"/>
    <x v="3"/>
  </r>
  <r>
    <d v="2021-04-12T00:00:00"/>
    <x v="19"/>
    <x v="7"/>
    <x v="2"/>
    <x v="0"/>
    <n v="0"/>
    <n v="47"/>
    <n v="53.11"/>
    <n v="188"/>
    <n v="212.44"/>
    <x v="3"/>
  </r>
  <r>
    <d v="2021-04-12T00:00:00"/>
    <x v="26"/>
    <x v="0"/>
    <x v="2"/>
    <x v="0"/>
    <n v="0"/>
    <n v="48"/>
    <n v="57.120000000000005"/>
    <n v="432"/>
    <n v="514.08000000000004"/>
    <x v="3"/>
  </r>
  <r>
    <d v="2021-04-12T00:00:00"/>
    <x v="38"/>
    <x v="10"/>
    <x v="2"/>
    <x v="1"/>
    <n v="0"/>
    <n v="95"/>
    <n v="119.7"/>
    <n v="1235"/>
    <n v="1556.1000000000001"/>
    <x v="3"/>
  </r>
  <r>
    <d v="2021-04-15T00:00:00"/>
    <x v="39"/>
    <x v="8"/>
    <x v="2"/>
    <x v="0"/>
    <n v="0"/>
    <n v="134"/>
    <n v="156.78"/>
    <n v="402"/>
    <n v="470.34000000000003"/>
    <x v="3"/>
  </r>
  <r>
    <d v="2021-04-16T00:00:00"/>
    <x v="30"/>
    <x v="1"/>
    <x v="2"/>
    <x v="1"/>
    <n v="0"/>
    <n v="37"/>
    <n v="49.21"/>
    <n v="555"/>
    <n v="738.15"/>
    <x v="3"/>
  </r>
  <r>
    <d v="2021-04-18T00:00:00"/>
    <x v="1"/>
    <x v="0"/>
    <x v="0"/>
    <x v="0"/>
    <n v="0"/>
    <n v="72"/>
    <n v="79.92"/>
    <n v="648"/>
    <n v="719.28"/>
    <x v="3"/>
  </r>
  <r>
    <d v="2021-04-18T00:00:00"/>
    <x v="40"/>
    <x v="10"/>
    <x v="2"/>
    <x v="1"/>
    <n v="0"/>
    <n v="150"/>
    <n v="210"/>
    <n v="1950"/>
    <n v="2730"/>
    <x v="3"/>
  </r>
  <r>
    <d v="2021-04-23T00:00:00"/>
    <x v="10"/>
    <x v="2"/>
    <x v="2"/>
    <x v="0"/>
    <n v="0"/>
    <n v="120"/>
    <n v="162"/>
    <n v="720"/>
    <n v="972"/>
    <x v="3"/>
  </r>
  <r>
    <d v="2021-04-23T00:00:00"/>
    <x v="33"/>
    <x v="9"/>
    <x v="2"/>
    <x v="0"/>
    <n v="0"/>
    <n v="37"/>
    <n v="41.81"/>
    <n v="370"/>
    <n v="418.1"/>
    <x v="3"/>
  </r>
  <r>
    <d v="2021-04-24T00:00:00"/>
    <x v="28"/>
    <x v="13"/>
    <x v="1"/>
    <x v="0"/>
    <n v="0"/>
    <n v="148"/>
    <n v="201.28"/>
    <n v="296"/>
    <n v="402.56"/>
    <x v="3"/>
  </r>
  <r>
    <d v="2021-04-26T00:00:00"/>
    <x v="8"/>
    <x v="8"/>
    <x v="2"/>
    <x v="0"/>
    <n v="0"/>
    <n v="67"/>
    <n v="85.76"/>
    <n v="201"/>
    <n v="257.28000000000003"/>
    <x v="3"/>
  </r>
  <r>
    <d v="2021-04-29T00:00:00"/>
    <x v="28"/>
    <x v="11"/>
    <x v="2"/>
    <x v="0"/>
    <n v="0"/>
    <n v="148"/>
    <n v="201.28"/>
    <n v="1036"/>
    <n v="1408.96"/>
    <x v="3"/>
  </r>
  <r>
    <d v="2021-04-30T00:00:00"/>
    <x v="19"/>
    <x v="5"/>
    <x v="2"/>
    <x v="0"/>
    <n v="0"/>
    <n v="47"/>
    <n v="53.11"/>
    <n v="47"/>
    <n v="53.11"/>
    <x v="4"/>
  </r>
  <r>
    <d v="2021-05-01T00:00:00"/>
    <x v="30"/>
    <x v="8"/>
    <x v="1"/>
    <x v="1"/>
    <n v="0"/>
    <n v="37"/>
    <n v="49.21"/>
    <n v="111"/>
    <n v="147.63"/>
    <x v="4"/>
  </r>
  <r>
    <d v="2021-05-01T00:00:00"/>
    <x v="10"/>
    <x v="5"/>
    <x v="1"/>
    <x v="1"/>
    <n v="0"/>
    <n v="120"/>
    <n v="162"/>
    <n v="120"/>
    <n v="162"/>
    <x v="4"/>
  </r>
  <r>
    <d v="2021-05-03T00:00:00"/>
    <x v="13"/>
    <x v="8"/>
    <x v="1"/>
    <x v="0"/>
    <n v="0"/>
    <n v="55"/>
    <n v="58.3"/>
    <n v="165"/>
    <n v="174.89999999999998"/>
    <x v="4"/>
  </r>
  <r>
    <d v="2021-05-04T00:00:00"/>
    <x v="27"/>
    <x v="10"/>
    <x v="1"/>
    <x v="0"/>
    <n v="0"/>
    <n v="12"/>
    <n v="15.719999999999999"/>
    <n v="156"/>
    <n v="204.35999999999999"/>
    <x v="4"/>
  </r>
  <r>
    <d v="2021-05-04T00:00:00"/>
    <x v="9"/>
    <x v="7"/>
    <x v="2"/>
    <x v="1"/>
    <n v="0"/>
    <n v="112"/>
    <n v="146.72"/>
    <n v="448"/>
    <n v="586.88"/>
    <x v="4"/>
  </r>
  <r>
    <d v="2021-05-05T00:00:00"/>
    <x v="37"/>
    <x v="10"/>
    <x v="2"/>
    <x v="1"/>
    <n v="0"/>
    <n v="6"/>
    <n v="7.8599999999999994"/>
    <n v="78"/>
    <n v="102.17999999999999"/>
    <x v="4"/>
  </r>
  <r>
    <d v="2021-05-06T00:00:00"/>
    <x v="25"/>
    <x v="1"/>
    <x v="2"/>
    <x v="0"/>
    <n v="0"/>
    <n v="83"/>
    <n v="94.62"/>
    <n v="1245"/>
    <n v="1419.3000000000002"/>
    <x v="4"/>
  </r>
  <r>
    <d v="2021-05-06T00:00:00"/>
    <x v="37"/>
    <x v="2"/>
    <x v="1"/>
    <x v="0"/>
    <n v="0"/>
    <n v="6"/>
    <n v="7.8599999999999994"/>
    <n v="36"/>
    <n v="47.16"/>
    <x v="4"/>
  </r>
  <r>
    <d v="2021-05-07T00:00:00"/>
    <x v="30"/>
    <x v="5"/>
    <x v="2"/>
    <x v="1"/>
    <n v="0"/>
    <n v="37"/>
    <n v="49.21"/>
    <n v="37"/>
    <n v="49.21"/>
    <x v="4"/>
  </r>
  <r>
    <d v="2021-05-09T00:00:00"/>
    <x v="21"/>
    <x v="2"/>
    <x v="1"/>
    <x v="0"/>
    <n v="0"/>
    <n v="13"/>
    <n v="16.64"/>
    <n v="78"/>
    <n v="99.84"/>
    <x v="4"/>
  </r>
  <r>
    <d v="2021-05-09T00:00:00"/>
    <x v="33"/>
    <x v="6"/>
    <x v="2"/>
    <x v="1"/>
    <n v="0"/>
    <n v="37"/>
    <n v="41.81"/>
    <n v="296"/>
    <n v="334.48"/>
    <x v="4"/>
  </r>
  <r>
    <d v="2021-05-12T00:00:00"/>
    <x v="21"/>
    <x v="8"/>
    <x v="2"/>
    <x v="0"/>
    <n v="0"/>
    <n v="13"/>
    <n v="16.64"/>
    <n v="39"/>
    <n v="49.92"/>
    <x v="4"/>
  </r>
  <r>
    <d v="2021-05-12T00:00:00"/>
    <x v="4"/>
    <x v="1"/>
    <x v="2"/>
    <x v="0"/>
    <n v="0"/>
    <n v="5"/>
    <n v="6.7"/>
    <n v="75"/>
    <n v="100.5"/>
    <x v="4"/>
  </r>
  <r>
    <d v="2021-05-13T00:00:00"/>
    <x v="19"/>
    <x v="7"/>
    <x v="2"/>
    <x v="0"/>
    <n v="0"/>
    <n v="47"/>
    <n v="53.11"/>
    <n v="188"/>
    <n v="212.44"/>
    <x v="4"/>
  </r>
  <r>
    <d v="2021-05-20T00:00:00"/>
    <x v="10"/>
    <x v="13"/>
    <x v="1"/>
    <x v="1"/>
    <n v="0"/>
    <n v="120"/>
    <n v="162"/>
    <n v="240"/>
    <n v="324"/>
    <x v="4"/>
  </r>
  <r>
    <d v="2021-05-23T00:00:00"/>
    <x v="17"/>
    <x v="14"/>
    <x v="2"/>
    <x v="0"/>
    <n v="0"/>
    <n v="90"/>
    <n v="115.2"/>
    <n v="990"/>
    <n v="1267.2"/>
    <x v="4"/>
  </r>
  <r>
    <d v="2021-05-30T00:00:00"/>
    <x v="12"/>
    <x v="10"/>
    <x v="1"/>
    <x v="0"/>
    <n v="0"/>
    <n v="141"/>
    <n v="149.46"/>
    <n v="1833"/>
    <n v="1942.98"/>
    <x v="4"/>
  </r>
  <r>
    <d v="2021-05-30T00:00:00"/>
    <x v="2"/>
    <x v="2"/>
    <x v="1"/>
    <x v="1"/>
    <n v="0"/>
    <n v="112"/>
    <n v="122.08"/>
    <n v="672"/>
    <n v="732.48"/>
    <x v="5"/>
  </r>
  <r>
    <d v="2021-06-03T00:00:00"/>
    <x v="32"/>
    <x v="9"/>
    <x v="2"/>
    <x v="1"/>
    <n v="0"/>
    <n v="126"/>
    <n v="162.54"/>
    <n v="1260"/>
    <n v="1625.3999999999999"/>
    <x v="5"/>
  </r>
  <r>
    <d v="2021-06-04T00:00:00"/>
    <x v="14"/>
    <x v="6"/>
    <x v="0"/>
    <x v="0"/>
    <n v="0"/>
    <n v="61"/>
    <n v="76.25"/>
    <n v="488"/>
    <n v="610"/>
    <x v="5"/>
  </r>
  <r>
    <d v="2021-06-04T00:00:00"/>
    <x v="14"/>
    <x v="4"/>
    <x v="1"/>
    <x v="1"/>
    <n v="0"/>
    <n v="61"/>
    <n v="76.25"/>
    <n v="732"/>
    <n v="915"/>
    <x v="5"/>
  </r>
  <r>
    <d v="2021-06-05T00:00:00"/>
    <x v="22"/>
    <x v="1"/>
    <x v="0"/>
    <x v="0"/>
    <n v="0"/>
    <n v="121"/>
    <n v="141.57"/>
    <n v="1815"/>
    <n v="2123.5499999999997"/>
    <x v="5"/>
  </r>
  <r>
    <d v="2021-06-05T00:00:00"/>
    <x v="4"/>
    <x v="9"/>
    <x v="2"/>
    <x v="0"/>
    <n v="0"/>
    <n v="5"/>
    <n v="6.7"/>
    <n v="50"/>
    <n v="67"/>
    <x v="5"/>
  </r>
  <r>
    <d v="2021-06-06T00:00:00"/>
    <x v="38"/>
    <x v="2"/>
    <x v="2"/>
    <x v="0"/>
    <n v="0"/>
    <n v="95"/>
    <n v="119.7"/>
    <n v="570"/>
    <n v="718.2"/>
    <x v="5"/>
  </r>
  <r>
    <d v="2021-06-08T00:00:00"/>
    <x v="33"/>
    <x v="14"/>
    <x v="2"/>
    <x v="0"/>
    <n v="0"/>
    <n v="37"/>
    <n v="41.81"/>
    <n v="407"/>
    <n v="459.91"/>
    <x v="5"/>
  </r>
  <r>
    <d v="2021-06-08T00:00:00"/>
    <x v="3"/>
    <x v="14"/>
    <x v="0"/>
    <x v="1"/>
    <n v="0"/>
    <n v="44"/>
    <n v="48.84"/>
    <n v="484"/>
    <n v="537.24"/>
    <x v="5"/>
  </r>
  <r>
    <d v="2021-06-09T00:00:00"/>
    <x v="16"/>
    <x v="11"/>
    <x v="2"/>
    <x v="0"/>
    <n v="0"/>
    <n v="98"/>
    <n v="103.88"/>
    <n v="686"/>
    <n v="727.16"/>
    <x v="5"/>
  </r>
  <r>
    <d v="2021-06-11T00:00:00"/>
    <x v="18"/>
    <x v="4"/>
    <x v="0"/>
    <x v="1"/>
    <n v="0"/>
    <n v="89"/>
    <n v="117.48"/>
    <n v="1068"/>
    <n v="1409.76"/>
    <x v="5"/>
  </r>
  <r>
    <d v="2021-06-12T00:00:00"/>
    <x v="41"/>
    <x v="2"/>
    <x v="2"/>
    <x v="0"/>
    <n v="0"/>
    <n v="138"/>
    <n v="173.88"/>
    <n v="828"/>
    <n v="1043.28"/>
    <x v="5"/>
  </r>
  <r>
    <d v="2021-06-14T00:00:00"/>
    <x v="7"/>
    <x v="9"/>
    <x v="1"/>
    <x v="1"/>
    <n v="0"/>
    <n v="7"/>
    <n v="8.33"/>
    <n v="70"/>
    <n v="83.3"/>
    <x v="5"/>
  </r>
  <r>
    <d v="2021-06-16T00:00:00"/>
    <x v="40"/>
    <x v="3"/>
    <x v="0"/>
    <x v="1"/>
    <n v="0"/>
    <n v="150"/>
    <n v="210"/>
    <n v="750"/>
    <n v="1050"/>
    <x v="5"/>
  </r>
  <r>
    <d v="2021-06-16T00:00:00"/>
    <x v="27"/>
    <x v="4"/>
    <x v="1"/>
    <x v="1"/>
    <n v="0"/>
    <n v="12"/>
    <n v="15.719999999999999"/>
    <n v="144"/>
    <n v="188.64"/>
    <x v="5"/>
  </r>
  <r>
    <d v="2021-06-16T00:00:00"/>
    <x v="34"/>
    <x v="14"/>
    <x v="2"/>
    <x v="1"/>
    <n v="0"/>
    <n v="37"/>
    <n v="42.55"/>
    <n v="407"/>
    <n v="468.04999999999995"/>
    <x v="5"/>
  </r>
  <r>
    <d v="2021-06-18T00:00:00"/>
    <x v="7"/>
    <x v="10"/>
    <x v="2"/>
    <x v="1"/>
    <n v="0"/>
    <n v="7"/>
    <n v="8.33"/>
    <n v="91"/>
    <n v="108.29"/>
    <x v="5"/>
  </r>
  <r>
    <d v="2021-06-19T00:00:00"/>
    <x v="41"/>
    <x v="3"/>
    <x v="2"/>
    <x v="0"/>
    <n v="0"/>
    <n v="138"/>
    <n v="173.88"/>
    <n v="690"/>
    <n v="869.4"/>
    <x v="5"/>
  </r>
  <r>
    <d v="2021-06-20T00:00:00"/>
    <x v="21"/>
    <x v="5"/>
    <x v="0"/>
    <x v="1"/>
    <n v="0"/>
    <n v="13"/>
    <n v="16.64"/>
    <n v="13"/>
    <n v="16.64"/>
    <x v="5"/>
  </r>
  <r>
    <d v="2021-06-23T00:00:00"/>
    <x v="21"/>
    <x v="7"/>
    <x v="2"/>
    <x v="0"/>
    <n v="0"/>
    <n v="13"/>
    <n v="16.64"/>
    <n v="52"/>
    <n v="66.56"/>
    <x v="5"/>
  </r>
  <r>
    <d v="2021-06-24T00:00:00"/>
    <x v="31"/>
    <x v="10"/>
    <x v="2"/>
    <x v="0"/>
    <n v="0"/>
    <n v="44"/>
    <n v="48.4"/>
    <n v="572"/>
    <n v="629.19999999999993"/>
    <x v="5"/>
  </r>
  <r>
    <d v="2021-06-26T00:00:00"/>
    <x v="37"/>
    <x v="11"/>
    <x v="1"/>
    <x v="0"/>
    <n v="0"/>
    <n v="6"/>
    <n v="7.8599999999999994"/>
    <n v="42"/>
    <n v="55.019999999999996"/>
    <x v="5"/>
  </r>
  <r>
    <d v="2021-06-27T00:00:00"/>
    <x v="24"/>
    <x v="14"/>
    <x v="2"/>
    <x v="1"/>
    <n v="0"/>
    <n v="133"/>
    <n v="155.61000000000001"/>
    <n v="1463"/>
    <n v="1711.71"/>
    <x v="5"/>
  </r>
  <r>
    <d v="2021-06-28T00:00:00"/>
    <x v="32"/>
    <x v="13"/>
    <x v="1"/>
    <x v="1"/>
    <n v="0"/>
    <n v="126"/>
    <n v="162.54"/>
    <n v="252"/>
    <n v="325.08"/>
    <x v="5"/>
  </r>
  <r>
    <d v="2021-06-28T00:00:00"/>
    <x v="4"/>
    <x v="11"/>
    <x v="1"/>
    <x v="0"/>
    <n v="0"/>
    <n v="5"/>
    <n v="6.7"/>
    <n v="35"/>
    <n v="46.9"/>
    <x v="5"/>
  </r>
  <r>
    <d v="2021-06-29T00:00:00"/>
    <x v="9"/>
    <x v="7"/>
    <x v="2"/>
    <x v="0"/>
    <n v="0"/>
    <n v="112"/>
    <n v="146.72"/>
    <n v="448"/>
    <n v="586.88"/>
    <x v="6"/>
  </r>
  <r>
    <d v="2021-07-01T00:00:00"/>
    <x v="24"/>
    <x v="14"/>
    <x v="2"/>
    <x v="1"/>
    <n v="0"/>
    <n v="133"/>
    <n v="155.61000000000001"/>
    <n v="1463"/>
    <n v="1711.71"/>
    <x v="6"/>
  </r>
  <r>
    <d v="2021-07-02T00:00:00"/>
    <x v="20"/>
    <x v="14"/>
    <x v="2"/>
    <x v="1"/>
    <n v="0"/>
    <n v="148"/>
    <n v="164.28"/>
    <n v="1628"/>
    <n v="1807.08"/>
    <x v="6"/>
  </r>
  <r>
    <d v="2021-07-03T00:00:00"/>
    <x v="38"/>
    <x v="0"/>
    <x v="1"/>
    <x v="1"/>
    <n v="0"/>
    <n v="95"/>
    <n v="119.7"/>
    <n v="855"/>
    <n v="1077.3"/>
    <x v="6"/>
  </r>
  <r>
    <d v="2021-07-03T00:00:00"/>
    <x v="6"/>
    <x v="6"/>
    <x v="1"/>
    <x v="1"/>
    <n v="0"/>
    <n v="71"/>
    <n v="80.94"/>
    <n v="568"/>
    <n v="647.52"/>
    <x v="6"/>
  </r>
  <r>
    <d v="2021-07-05T00:00:00"/>
    <x v="29"/>
    <x v="6"/>
    <x v="2"/>
    <x v="0"/>
    <n v="0"/>
    <n v="105"/>
    <n v="142.80000000000001"/>
    <n v="840"/>
    <n v="1142.4000000000001"/>
    <x v="6"/>
  </r>
  <r>
    <d v="2021-07-06T00:00:00"/>
    <x v="41"/>
    <x v="1"/>
    <x v="2"/>
    <x v="1"/>
    <n v="0"/>
    <n v="138"/>
    <n v="173.88"/>
    <n v="2070"/>
    <n v="2608.1999999999998"/>
    <x v="6"/>
  </r>
  <r>
    <d v="2021-07-08T00:00:00"/>
    <x v="3"/>
    <x v="9"/>
    <x v="2"/>
    <x v="0"/>
    <n v="0"/>
    <n v="44"/>
    <n v="48.84"/>
    <n v="440"/>
    <n v="488.40000000000003"/>
    <x v="6"/>
  </r>
  <r>
    <d v="2021-07-10T00:00:00"/>
    <x v="13"/>
    <x v="2"/>
    <x v="0"/>
    <x v="1"/>
    <n v="0"/>
    <n v="55"/>
    <n v="58.3"/>
    <n v="330"/>
    <n v="349.79999999999995"/>
    <x v="6"/>
  </r>
  <r>
    <d v="2021-07-11T00:00:00"/>
    <x v="37"/>
    <x v="7"/>
    <x v="0"/>
    <x v="0"/>
    <n v="0"/>
    <n v="6"/>
    <n v="7.8599999999999994"/>
    <n v="24"/>
    <n v="31.439999999999998"/>
    <x v="6"/>
  </r>
  <r>
    <d v="2021-07-13T00:00:00"/>
    <x v="40"/>
    <x v="5"/>
    <x v="2"/>
    <x v="1"/>
    <n v="0"/>
    <n v="150"/>
    <n v="210"/>
    <n v="150"/>
    <n v="210"/>
    <x v="6"/>
  </r>
  <r>
    <d v="2021-07-16T00:00:00"/>
    <x v="12"/>
    <x v="6"/>
    <x v="0"/>
    <x v="1"/>
    <n v="0"/>
    <n v="141"/>
    <n v="149.46"/>
    <n v="1128"/>
    <n v="1195.68"/>
    <x v="6"/>
  </r>
  <r>
    <d v="2021-07-18T00:00:00"/>
    <x v="26"/>
    <x v="12"/>
    <x v="1"/>
    <x v="0"/>
    <n v="0"/>
    <n v="48"/>
    <n v="57.120000000000005"/>
    <n v="672"/>
    <n v="799.68000000000006"/>
    <x v="6"/>
  </r>
  <r>
    <d v="2021-07-20T00:00:00"/>
    <x v="1"/>
    <x v="14"/>
    <x v="1"/>
    <x v="0"/>
    <n v="0"/>
    <n v="72"/>
    <n v="79.92"/>
    <n v="792"/>
    <n v="879.12"/>
    <x v="6"/>
  </r>
  <r>
    <d v="2021-07-20T00:00:00"/>
    <x v="23"/>
    <x v="3"/>
    <x v="2"/>
    <x v="0"/>
    <n v="0"/>
    <n v="67"/>
    <n v="83.08"/>
    <n v="335"/>
    <n v="415.4"/>
    <x v="6"/>
  </r>
  <r>
    <d v="2021-07-21T00:00:00"/>
    <x v="19"/>
    <x v="1"/>
    <x v="2"/>
    <x v="0"/>
    <n v="0"/>
    <n v="47"/>
    <n v="53.11"/>
    <n v="705"/>
    <n v="796.65"/>
    <x v="6"/>
  </r>
  <r>
    <d v="2021-07-22T00:00:00"/>
    <x v="42"/>
    <x v="8"/>
    <x v="0"/>
    <x v="1"/>
    <n v="0"/>
    <n v="18"/>
    <n v="24.66"/>
    <n v="54"/>
    <n v="73.98"/>
    <x v="6"/>
  </r>
  <r>
    <d v="2021-07-22T00:00:00"/>
    <x v="0"/>
    <x v="12"/>
    <x v="1"/>
    <x v="1"/>
    <n v="0"/>
    <n v="144"/>
    <n v="156.96"/>
    <n v="2016"/>
    <n v="2197.44"/>
    <x v="6"/>
  </r>
  <r>
    <d v="2021-07-23T00:00:00"/>
    <x v="43"/>
    <x v="11"/>
    <x v="0"/>
    <x v="0"/>
    <n v="0"/>
    <n v="90"/>
    <n v="96.3"/>
    <n v="630"/>
    <n v="674.1"/>
    <x v="6"/>
  </r>
  <r>
    <d v="2021-07-23T00:00:00"/>
    <x v="8"/>
    <x v="6"/>
    <x v="2"/>
    <x v="0"/>
    <n v="0"/>
    <n v="67"/>
    <n v="85.76"/>
    <n v="536"/>
    <n v="686.08"/>
    <x v="6"/>
  </r>
  <r>
    <d v="2021-07-24T00:00:00"/>
    <x v="37"/>
    <x v="7"/>
    <x v="1"/>
    <x v="1"/>
    <n v="0"/>
    <n v="6"/>
    <n v="7.8599999999999994"/>
    <n v="24"/>
    <n v="31.439999999999998"/>
    <x v="6"/>
  </r>
  <r>
    <d v="2021-07-29T00:00:00"/>
    <x v="11"/>
    <x v="1"/>
    <x v="1"/>
    <x v="1"/>
    <n v="0"/>
    <n v="76"/>
    <n v="82.08"/>
    <n v="1140"/>
    <n v="1231.2"/>
    <x v="7"/>
  </r>
  <r>
    <d v="2021-08-01T00:00:00"/>
    <x v="16"/>
    <x v="14"/>
    <x v="2"/>
    <x v="1"/>
    <n v="0"/>
    <n v="98"/>
    <n v="103.88"/>
    <n v="1078"/>
    <n v="1142.6799999999998"/>
    <x v="7"/>
  </r>
  <r>
    <d v="2021-08-02T00:00:00"/>
    <x v="12"/>
    <x v="8"/>
    <x v="2"/>
    <x v="0"/>
    <n v="0"/>
    <n v="141"/>
    <n v="149.46"/>
    <n v="423"/>
    <n v="448.38"/>
    <x v="7"/>
  </r>
  <r>
    <d v="2021-08-03T00:00:00"/>
    <x v="22"/>
    <x v="10"/>
    <x v="1"/>
    <x v="0"/>
    <n v="0"/>
    <n v="121"/>
    <n v="141.57"/>
    <n v="1573"/>
    <n v="1840.4099999999999"/>
    <x v="7"/>
  </r>
  <r>
    <d v="2021-08-03T00:00:00"/>
    <x v="13"/>
    <x v="4"/>
    <x v="1"/>
    <x v="0"/>
    <n v="0"/>
    <n v="55"/>
    <n v="58.3"/>
    <n v="660"/>
    <n v="699.59999999999991"/>
    <x v="7"/>
  </r>
  <r>
    <d v="2021-08-05T00:00:00"/>
    <x v="33"/>
    <x v="12"/>
    <x v="2"/>
    <x v="1"/>
    <n v="0"/>
    <n v="37"/>
    <n v="41.81"/>
    <n v="518"/>
    <n v="585.34"/>
    <x v="7"/>
  </r>
  <r>
    <d v="2021-08-06T00:00:00"/>
    <x v="8"/>
    <x v="5"/>
    <x v="0"/>
    <x v="1"/>
    <n v="0"/>
    <n v="67"/>
    <n v="85.76"/>
    <n v="67"/>
    <n v="85.76"/>
    <x v="7"/>
  </r>
  <r>
    <d v="2021-08-10T00:00:00"/>
    <x v="24"/>
    <x v="7"/>
    <x v="0"/>
    <x v="1"/>
    <n v="0"/>
    <n v="133"/>
    <n v="155.61000000000001"/>
    <n v="532"/>
    <n v="622.44000000000005"/>
    <x v="7"/>
  </r>
  <r>
    <d v="2021-08-10T00:00:00"/>
    <x v="11"/>
    <x v="9"/>
    <x v="1"/>
    <x v="1"/>
    <n v="0"/>
    <n v="76"/>
    <n v="82.08"/>
    <n v="760"/>
    <n v="820.8"/>
    <x v="7"/>
  </r>
  <r>
    <d v="2021-08-10T00:00:00"/>
    <x v="15"/>
    <x v="2"/>
    <x v="2"/>
    <x v="1"/>
    <n v="0"/>
    <n v="75"/>
    <n v="85.5"/>
    <n v="450"/>
    <n v="513"/>
    <x v="7"/>
  </r>
  <r>
    <d v="2021-08-11T00:00:00"/>
    <x v="12"/>
    <x v="7"/>
    <x v="2"/>
    <x v="0"/>
    <n v="0"/>
    <n v="141"/>
    <n v="149.46"/>
    <n v="564"/>
    <n v="597.84"/>
    <x v="7"/>
  </r>
  <r>
    <d v="2021-08-13T00:00:00"/>
    <x v="31"/>
    <x v="10"/>
    <x v="2"/>
    <x v="0"/>
    <n v="0"/>
    <n v="44"/>
    <n v="48.4"/>
    <n v="572"/>
    <n v="629.19999999999993"/>
    <x v="7"/>
  </r>
  <r>
    <d v="2021-08-13T00:00:00"/>
    <x v="26"/>
    <x v="0"/>
    <x v="2"/>
    <x v="0"/>
    <n v="0"/>
    <n v="48"/>
    <n v="57.120000000000005"/>
    <n v="432"/>
    <n v="514.08000000000004"/>
    <x v="7"/>
  </r>
  <r>
    <d v="2021-08-16T00:00:00"/>
    <x v="6"/>
    <x v="8"/>
    <x v="1"/>
    <x v="0"/>
    <n v="0"/>
    <n v="71"/>
    <n v="80.94"/>
    <n v="213"/>
    <n v="242.82"/>
    <x v="7"/>
  </r>
  <r>
    <d v="2021-08-18T00:00:00"/>
    <x v="7"/>
    <x v="2"/>
    <x v="2"/>
    <x v="0"/>
    <n v="0"/>
    <n v="7"/>
    <n v="8.33"/>
    <n v="42"/>
    <n v="49.980000000000004"/>
    <x v="7"/>
  </r>
  <r>
    <d v="2021-08-20T00:00:00"/>
    <x v="14"/>
    <x v="1"/>
    <x v="2"/>
    <x v="1"/>
    <n v="0"/>
    <n v="61"/>
    <n v="76.25"/>
    <n v="915"/>
    <n v="1143.75"/>
    <x v="7"/>
  </r>
  <r>
    <d v="2021-08-20T00:00:00"/>
    <x v="5"/>
    <x v="0"/>
    <x v="2"/>
    <x v="0"/>
    <n v="0"/>
    <n v="93"/>
    <n v="104.16"/>
    <n v="837"/>
    <n v="937.43999999999994"/>
    <x v="7"/>
  </r>
  <r>
    <d v="2021-08-20T00:00:00"/>
    <x v="33"/>
    <x v="10"/>
    <x v="2"/>
    <x v="0"/>
    <n v="0"/>
    <n v="37"/>
    <n v="41.81"/>
    <n v="481"/>
    <n v="543.53"/>
    <x v="7"/>
  </r>
  <r>
    <d v="2021-08-26T00:00:00"/>
    <x v="34"/>
    <x v="7"/>
    <x v="2"/>
    <x v="0"/>
    <n v="0"/>
    <n v="37"/>
    <n v="42.55"/>
    <n v="148"/>
    <n v="170.2"/>
    <x v="7"/>
  </r>
  <r>
    <d v="2021-08-29T00:00:00"/>
    <x v="13"/>
    <x v="4"/>
    <x v="0"/>
    <x v="0"/>
    <n v="0"/>
    <n v="55"/>
    <n v="58.3"/>
    <n v="660"/>
    <n v="699.59999999999991"/>
    <x v="7"/>
  </r>
  <r>
    <d v="2021-08-30T00:00:00"/>
    <x v="2"/>
    <x v="10"/>
    <x v="2"/>
    <x v="0"/>
    <n v="0"/>
    <n v="112"/>
    <n v="122.08"/>
    <n v="1456"/>
    <n v="1587.04"/>
    <x v="7"/>
  </r>
  <r>
    <d v="2021-08-31T00:00:00"/>
    <x v="16"/>
    <x v="13"/>
    <x v="2"/>
    <x v="0"/>
    <n v="0"/>
    <n v="98"/>
    <n v="103.88"/>
    <n v="196"/>
    <n v="207.76"/>
    <x v="7"/>
  </r>
  <r>
    <d v="2021-08-31T00:00:00"/>
    <x v="4"/>
    <x v="14"/>
    <x v="2"/>
    <x v="0"/>
    <n v="0"/>
    <n v="5"/>
    <n v="6.7"/>
    <n v="55"/>
    <n v="73.7"/>
    <x v="8"/>
  </r>
  <r>
    <d v="2021-09-01T00:00:00"/>
    <x v="0"/>
    <x v="5"/>
    <x v="0"/>
    <x v="1"/>
    <n v="0"/>
    <n v="144"/>
    <n v="156.96"/>
    <n v="144"/>
    <n v="156.96"/>
    <x v="8"/>
  </r>
  <r>
    <d v="2021-09-01T00:00:00"/>
    <x v="6"/>
    <x v="12"/>
    <x v="1"/>
    <x v="0"/>
    <n v="0"/>
    <n v="71"/>
    <n v="80.94"/>
    <n v="994"/>
    <n v="1133.1599999999999"/>
    <x v="8"/>
  </r>
  <r>
    <d v="2021-09-03T00:00:00"/>
    <x v="41"/>
    <x v="6"/>
    <x v="2"/>
    <x v="0"/>
    <n v="0"/>
    <n v="138"/>
    <n v="173.88"/>
    <n v="1104"/>
    <n v="1391.04"/>
    <x v="8"/>
  </r>
  <r>
    <d v="2021-09-04T00:00:00"/>
    <x v="33"/>
    <x v="11"/>
    <x v="2"/>
    <x v="0"/>
    <n v="0"/>
    <n v="37"/>
    <n v="41.81"/>
    <n v="259"/>
    <n v="292.67"/>
    <x v="8"/>
  </r>
  <r>
    <d v="2021-09-04T00:00:00"/>
    <x v="12"/>
    <x v="1"/>
    <x v="2"/>
    <x v="0"/>
    <n v="0"/>
    <n v="141"/>
    <n v="149.46"/>
    <n v="2115"/>
    <n v="2241.9"/>
    <x v="8"/>
  </r>
  <r>
    <d v="2021-09-05T00:00:00"/>
    <x v="18"/>
    <x v="5"/>
    <x v="2"/>
    <x v="1"/>
    <n v="0"/>
    <n v="89"/>
    <n v="117.48"/>
    <n v="89"/>
    <n v="117.48"/>
    <x v="8"/>
  </r>
  <r>
    <d v="2021-09-07T00:00:00"/>
    <x v="40"/>
    <x v="3"/>
    <x v="2"/>
    <x v="0"/>
    <n v="0"/>
    <n v="150"/>
    <n v="210"/>
    <n v="750"/>
    <n v="1050"/>
    <x v="8"/>
  </r>
  <r>
    <d v="2021-09-09T00:00:00"/>
    <x v="11"/>
    <x v="7"/>
    <x v="2"/>
    <x v="0"/>
    <n v="0"/>
    <n v="76"/>
    <n v="82.08"/>
    <n v="304"/>
    <n v="328.32"/>
    <x v="8"/>
  </r>
  <r>
    <d v="2021-09-10T00:00:00"/>
    <x v="28"/>
    <x v="2"/>
    <x v="2"/>
    <x v="0"/>
    <n v="0"/>
    <n v="148"/>
    <n v="201.28"/>
    <n v="888"/>
    <n v="1207.68"/>
    <x v="8"/>
  </r>
  <r>
    <d v="2021-09-10T00:00:00"/>
    <x v="16"/>
    <x v="0"/>
    <x v="0"/>
    <x v="0"/>
    <n v="0"/>
    <n v="98"/>
    <n v="103.88"/>
    <n v="882"/>
    <n v="934.92"/>
    <x v="8"/>
  </r>
  <r>
    <d v="2021-09-10T00:00:00"/>
    <x v="42"/>
    <x v="13"/>
    <x v="2"/>
    <x v="0"/>
    <n v="0"/>
    <n v="18"/>
    <n v="24.66"/>
    <n v="36"/>
    <n v="49.32"/>
    <x v="8"/>
  </r>
  <r>
    <d v="2021-09-11T00:00:00"/>
    <x v="16"/>
    <x v="2"/>
    <x v="0"/>
    <x v="0"/>
    <n v="0"/>
    <n v="98"/>
    <n v="103.88"/>
    <n v="588"/>
    <n v="623.28"/>
    <x v="8"/>
  </r>
  <r>
    <d v="2021-09-13T00:00:00"/>
    <x v="41"/>
    <x v="11"/>
    <x v="2"/>
    <x v="1"/>
    <n v="0"/>
    <n v="138"/>
    <n v="173.88"/>
    <n v="966"/>
    <n v="1217.1599999999999"/>
    <x v="8"/>
  </r>
  <r>
    <d v="2021-09-15T00:00:00"/>
    <x v="10"/>
    <x v="2"/>
    <x v="2"/>
    <x v="0"/>
    <n v="0"/>
    <n v="120"/>
    <n v="162"/>
    <n v="720"/>
    <n v="972"/>
    <x v="8"/>
  </r>
  <r>
    <d v="2021-09-15T00:00:00"/>
    <x v="10"/>
    <x v="12"/>
    <x v="2"/>
    <x v="0"/>
    <n v="0"/>
    <n v="120"/>
    <n v="162"/>
    <n v="1680"/>
    <n v="2268"/>
    <x v="8"/>
  </r>
  <r>
    <d v="2021-09-21T00:00:00"/>
    <x v="14"/>
    <x v="11"/>
    <x v="0"/>
    <x v="1"/>
    <n v="0"/>
    <n v="61"/>
    <n v="76.25"/>
    <n v="427"/>
    <n v="533.75"/>
    <x v="8"/>
  </r>
  <r>
    <d v="2021-09-22T00:00:00"/>
    <x v="17"/>
    <x v="13"/>
    <x v="1"/>
    <x v="1"/>
    <n v="0"/>
    <n v="90"/>
    <n v="115.2"/>
    <n v="180"/>
    <n v="230.4"/>
    <x v="8"/>
  </r>
  <r>
    <d v="2021-09-22T00:00:00"/>
    <x v="29"/>
    <x v="7"/>
    <x v="2"/>
    <x v="1"/>
    <n v="0"/>
    <n v="105"/>
    <n v="142.80000000000001"/>
    <n v="420"/>
    <n v="571.20000000000005"/>
    <x v="8"/>
  </r>
  <r>
    <d v="2021-09-23T00:00:00"/>
    <x v="30"/>
    <x v="4"/>
    <x v="2"/>
    <x v="1"/>
    <n v="0"/>
    <n v="37"/>
    <n v="49.21"/>
    <n v="444"/>
    <n v="590.52"/>
    <x v="8"/>
  </r>
  <r>
    <d v="2021-09-23T00:00:00"/>
    <x v="32"/>
    <x v="11"/>
    <x v="1"/>
    <x v="0"/>
    <n v="0"/>
    <n v="126"/>
    <n v="162.54"/>
    <n v="882"/>
    <n v="1137.78"/>
    <x v="8"/>
  </r>
  <r>
    <d v="2021-09-27T00:00:00"/>
    <x v="13"/>
    <x v="5"/>
    <x v="2"/>
    <x v="1"/>
    <n v="0"/>
    <n v="55"/>
    <n v="58.3"/>
    <n v="55"/>
    <n v="58.3"/>
    <x v="8"/>
  </r>
  <r>
    <d v="2021-09-30T00:00:00"/>
    <x v="9"/>
    <x v="0"/>
    <x v="1"/>
    <x v="0"/>
    <n v="0"/>
    <n v="112"/>
    <n v="146.72"/>
    <n v="1008"/>
    <n v="1320.48"/>
    <x v="8"/>
  </r>
  <r>
    <d v="2021-09-30T00:00:00"/>
    <x v="15"/>
    <x v="3"/>
    <x v="1"/>
    <x v="0"/>
    <n v="0"/>
    <n v="75"/>
    <n v="85.5"/>
    <n v="375"/>
    <n v="427.5"/>
    <x v="9"/>
  </r>
  <r>
    <d v="2021-10-01T00:00:00"/>
    <x v="28"/>
    <x v="12"/>
    <x v="1"/>
    <x v="1"/>
    <n v="0"/>
    <n v="148"/>
    <n v="201.28"/>
    <n v="2072"/>
    <n v="2817.92"/>
    <x v="9"/>
  </r>
  <r>
    <d v="2021-10-02T00:00:00"/>
    <x v="9"/>
    <x v="1"/>
    <x v="2"/>
    <x v="0"/>
    <n v="0"/>
    <n v="112"/>
    <n v="146.72"/>
    <n v="1680"/>
    <n v="2200.8000000000002"/>
    <x v="9"/>
  </r>
  <r>
    <d v="2021-10-03T00:00:00"/>
    <x v="40"/>
    <x v="0"/>
    <x v="2"/>
    <x v="0"/>
    <n v="0"/>
    <n v="150"/>
    <n v="210"/>
    <n v="1350"/>
    <n v="1890"/>
    <x v="9"/>
  </r>
  <r>
    <d v="2021-10-06T00:00:00"/>
    <x v="4"/>
    <x v="5"/>
    <x v="2"/>
    <x v="0"/>
    <n v="0"/>
    <n v="5"/>
    <n v="6.7"/>
    <n v="5"/>
    <n v="6.7"/>
    <x v="9"/>
  </r>
  <r>
    <d v="2021-10-06T00:00:00"/>
    <x v="43"/>
    <x v="4"/>
    <x v="1"/>
    <x v="0"/>
    <n v="0"/>
    <n v="90"/>
    <n v="96.3"/>
    <n v="1080"/>
    <n v="1155.5999999999999"/>
    <x v="9"/>
  </r>
  <r>
    <d v="2021-10-07T00:00:00"/>
    <x v="42"/>
    <x v="2"/>
    <x v="2"/>
    <x v="1"/>
    <n v="0"/>
    <n v="18"/>
    <n v="24.66"/>
    <n v="108"/>
    <n v="147.96"/>
    <x v="9"/>
  </r>
  <r>
    <d v="2021-10-09T00:00:00"/>
    <x v="1"/>
    <x v="3"/>
    <x v="2"/>
    <x v="1"/>
    <n v="0"/>
    <n v="72"/>
    <n v="79.92"/>
    <n v="360"/>
    <n v="399.6"/>
    <x v="9"/>
  </r>
  <r>
    <d v="2021-10-09T00:00:00"/>
    <x v="18"/>
    <x v="14"/>
    <x v="1"/>
    <x v="1"/>
    <n v="0"/>
    <n v="89"/>
    <n v="117.48"/>
    <n v="979"/>
    <n v="1292.28"/>
    <x v="9"/>
  </r>
  <r>
    <d v="2021-10-10T00:00:00"/>
    <x v="4"/>
    <x v="12"/>
    <x v="2"/>
    <x v="1"/>
    <n v="0"/>
    <n v="5"/>
    <n v="6.7"/>
    <n v="70"/>
    <n v="93.8"/>
    <x v="9"/>
  </r>
  <r>
    <d v="2021-10-11T00:00:00"/>
    <x v="31"/>
    <x v="1"/>
    <x v="2"/>
    <x v="1"/>
    <n v="0"/>
    <n v="44"/>
    <n v="48.4"/>
    <n v="660"/>
    <n v="726"/>
    <x v="9"/>
  </r>
  <r>
    <d v="2021-10-12T00:00:00"/>
    <x v="26"/>
    <x v="6"/>
    <x v="1"/>
    <x v="0"/>
    <n v="0"/>
    <n v="48"/>
    <n v="57.120000000000005"/>
    <n v="384"/>
    <n v="456.96000000000004"/>
    <x v="9"/>
  </r>
  <r>
    <d v="2021-10-17T00:00:00"/>
    <x v="16"/>
    <x v="10"/>
    <x v="2"/>
    <x v="0"/>
    <n v="0"/>
    <n v="98"/>
    <n v="103.88"/>
    <n v="1274"/>
    <n v="1350.44"/>
    <x v="9"/>
  </r>
  <r>
    <d v="2021-10-18T00:00:00"/>
    <x v="7"/>
    <x v="2"/>
    <x v="1"/>
    <x v="1"/>
    <n v="0"/>
    <n v="7"/>
    <n v="8.33"/>
    <n v="42"/>
    <n v="49.980000000000004"/>
    <x v="9"/>
  </r>
  <r>
    <d v="2021-10-18T00:00:00"/>
    <x v="32"/>
    <x v="10"/>
    <x v="1"/>
    <x v="1"/>
    <n v="0"/>
    <n v="126"/>
    <n v="162.54"/>
    <n v="1638"/>
    <n v="2113.02"/>
    <x v="9"/>
  </r>
  <r>
    <d v="2021-10-22T00:00:00"/>
    <x v="31"/>
    <x v="11"/>
    <x v="2"/>
    <x v="1"/>
    <n v="0"/>
    <n v="44"/>
    <n v="48.4"/>
    <n v="308"/>
    <n v="338.8"/>
    <x v="9"/>
  </r>
  <r>
    <d v="2021-10-22T00:00:00"/>
    <x v="0"/>
    <x v="10"/>
    <x v="1"/>
    <x v="1"/>
    <n v="0"/>
    <n v="144"/>
    <n v="156.96"/>
    <n v="1872"/>
    <n v="2040.48"/>
    <x v="9"/>
  </r>
  <r>
    <d v="2021-10-22T00:00:00"/>
    <x v="37"/>
    <x v="5"/>
    <x v="2"/>
    <x v="1"/>
    <n v="0"/>
    <n v="6"/>
    <n v="7.8599999999999994"/>
    <n v="6"/>
    <n v="7.8599999999999994"/>
    <x v="9"/>
  </r>
  <r>
    <d v="2021-10-24T00:00:00"/>
    <x v="31"/>
    <x v="8"/>
    <x v="0"/>
    <x v="1"/>
    <n v="0"/>
    <n v="44"/>
    <n v="48.4"/>
    <n v="132"/>
    <n v="145.19999999999999"/>
    <x v="9"/>
  </r>
  <r>
    <d v="2021-10-25T00:00:00"/>
    <x v="11"/>
    <x v="0"/>
    <x v="1"/>
    <x v="1"/>
    <n v="0"/>
    <n v="76"/>
    <n v="82.08"/>
    <n v="684"/>
    <n v="738.72"/>
    <x v="9"/>
  </r>
  <r>
    <d v="2021-10-26T00:00:00"/>
    <x v="3"/>
    <x v="2"/>
    <x v="0"/>
    <x v="1"/>
    <n v="0"/>
    <n v="44"/>
    <n v="48.84"/>
    <n v="264"/>
    <n v="293.04000000000002"/>
    <x v="9"/>
  </r>
  <r>
    <d v="2021-10-28T00:00:00"/>
    <x v="25"/>
    <x v="5"/>
    <x v="2"/>
    <x v="1"/>
    <n v="0"/>
    <n v="83"/>
    <n v="94.62"/>
    <n v="83"/>
    <n v="94.62"/>
    <x v="9"/>
  </r>
  <r>
    <d v="2021-10-29T00:00:00"/>
    <x v="1"/>
    <x v="12"/>
    <x v="1"/>
    <x v="0"/>
    <n v="0"/>
    <n v="72"/>
    <n v="79.92"/>
    <n v="1008"/>
    <n v="1118.8800000000001"/>
    <x v="9"/>
  </r>
  <r>
    <d v="2021-10-31T00:00:00"/>
    <x v="32"/>
    <x v="2"/>
    <x v="1"/>
    <x v="1"/>
    <n v="0"/>
    <n v="126"/>
    <n v="162.54"/>
    <n v="756"/>
    <n v="975.24"/>
    <x v="10"/>
  </r>
  <r>
    <d v="2021-11-03T00:00:00"/>
    <x v="2"/>
    <x v="4"/>
    <x v="2"/>
    <x v="1"/>
    <n v="0"/>
    <n v="112"/>
    <n v="122.08"/>
    <n v="1344"/>
    <n v="1464.96"/>
    <x v="10"/>
  </r>
  <r>
    <d v="2021-11-06T00:00:00"/>
    <x v="43"/>
    <x v="9"/>
    <x v="2"/>
    <x v="0"/>
    <n v="0"/>
    <n v="90"/>
    <n v="96.3"/>
    <n v="900"/>
    <n v="963"/>
    <x v="10"/>
  </r>
  <r>
    <d v="2021-11-08T00:00:00"/>
    <x v="36"/>
    <x v="1"/>
    <x v="2"/>
    <x v="0"/>
    <n v="0"/>
    <n v="43"/>
    <n v="47.730000000000004"/>
    <n v="645"/>
    <n v="715.95"/>
    <x v="10"/>
  </r>
  <r>
    <d v="2021-11-10T00:00:00"/>
    <x v="10"/>
    <x v="2"/>
    <x v="1"/>
    <x v="1"/>
    <n v="0"/>
    <n v="120"/>
    <n v="162"/>
    <n v="720"/>
    <n v="972"/>
    <x v="10"/>
  </r>
  <r>
    <d v="2021-11-11T00:00:00"/>
    <x v="17"/>
    <x v="4"/>
    <x v="0"/>
    <x v="0"/>
    <n v="0"/>
    <n v="90"/>
    <n v="115.2"/>
    <n v="1080"/>
    <n v="1382.4"/>
    <x v="10"/>
  </r>
  <r>
    <d v="2021-11-12T00:00:00"/>
    <x v="20"/>
    <x v="8"/>
    <x v="1"/>
    <x v="1"/>
    <n v="0"/>
    <n v="148"/>
    <n v="164.28"/>
    <n v="444"/>
    <n v="492.84000000000003"/>
    <x v="10"/>
  </r>
  <r>
    <d v="2021-11-20T00:00:00"/>
    <x v="13"/>
    <x v="12"/>
    <x v="1"/>
    <x v="0"/>
    <n v="0"/>
    <n v="55"/>
    <n v="58.3"/>
    <n v="770"/>
    <n v="816.19999999999993"/>
    <x v="10"/>
  </r>
  <r>
    <d v="2021-11-20T00:00:00"/>
    <x v="25"/>
    <x v="14"/>
    <x v="1"/>
    <x v="1"/>
    <n v="0"/>
    <n v="83"/>
    <n v="94.62"/>
    <n v="913"/>
    <n v="1040.8200000000002"/>
    <x v="10"/>
  </r>
  <r>
    <d v="2021-11-21T00:00:00"/>
    <x v="9"/>
    <x v="5"/>
    <x v="0"/>
    <x v="0"/>
    <n v="0"/>
    <n v="112"/>
    <n v="146.72"/>
    <n v="112"/>
    <n v="146.72"/>
    <x v="10"/>
  </r>
  <r>
    <d v="2021-11-21T00:00:00"/>
    <x v="15"/>
    <x v="5"/>
    <x v="1"/>
    <x v="1"/>
    <n v="0"/>
    <n v="75"/>
    <n v="85.5"/>
    <n v="75"/>
    <n v="85.5"/>
    <x v="10"/>
  </r>
  <r>
    <d v="2021-11-27T00:00:00"/>
    <x v="35"/>
    <x v="6"/>
    <x v="1"/>
    <x v="0"/>
    <n v="0"/>
    <n v="73"/>
    <n v="94.17"/>
    <n v="584"/>
    <n v="753.36"/>
    <x v="10"/>
  </r>
  <r>
    <d v="2021-11-28T00:00:00"/>
    <x v="17"/>
    <x v="13"/>
    <x v="2"/>
    <x v="1"/>
    <n v="0"/>
    <n v="90"/>
    <n v="115.2"/>
    <n v="180"/>
    <n v="230.4"/>
    <x v="10"/>
  </r>
  <r>
    <d v="2021-11-30T00:00:00"/>
    <x v="34"/>
    <x v="1"/>
    <x v="2"/>
    <x v="0"/>
    <n v="0"/>
    <n v="37"/>
    <n v="42.55"/>
    <n v="555"/>
    <n v="638.25"/>
    <x v="11"/>
  </r>
  <r>
    <d v="2021-12-02T00:00:00"/>
    <x v="21"/>
    <x v="9"/>
    <x v="2"/>
    <x v="1"/>
    <n v="0"/>
    <n v="13"/>
    <n v="16.64"/>
    <n v="130"/>
    <n v="166.4"/>
    <x v="11"/>
  </r>
  <r>
    <d v="2021-12-03T00:00:00"/>
    <x v="13"/>
    <x v="13"/>
    <x v="1"/>
    <x v="1"/>
    <n v="0"/>
    <n v="55"/>
    <n v="58.3"/>
    <n v="110"/>
    <n v="116.6"/>
    <x v="11"/>
  </r>
  <r>
    <d v="2021-12-03T00:00:00"/>
    <x v="40"/>
    <x v="6"/>
    <x v="1"/>
    <x v="0"/>
    <n v="0"/>
    <n v="150"/>
    <n v="210"/>
    <n v="1200"/>
    <n v="1680"/>
    <x v="11"/>
  </r>
  <r>
    <d v="2021-12-05T00:00:00"/>
    <x v="3"/>
    <x v="1"/>
    <x v="2"/>
    <x v="1"/>
    <n v="0"/>
    <n v="44"/>
    <n v="48.84"/>
    <n v="660"/>
    <n v="732.6"/>
    <x v="11"/>
  </r>
  <r>
    <d v="2021-12-05T00:00:00"/>
    <x v="20"/>
    <x v="5"/>
    <x v="2"/>
    <x v="0"/>
    <n v="0"/>
    <n v="148"/>
    <n v="164.28"/>
    <n v="148"/>
    <n v="164.28"/>
    <x v="11"/>
  </r>
  <r>
    <d v="2021-12-07T00:00:00"/>
    <x v="2"/>
    <x v="6"/>
    <x v="2"/>
    <x v="0"/>
    <n v="0"/>
    <n v="112"/>
    <n v="122.08"/>
    <n v="896"/>
    <n v="976.64"/>
    <x v="11"/>
  </r>
  <r>
    <d v="2021-12-08T00:00:00"/>
    <x v="11"/>
    <x v="12"/>
    <x v="2"/>
    <x v="0"/>
    <n v="0"/>
    <n v="76"/>
    <n v="82.08"/>
    <n v="1064"/>
    <n v="1149.1199999999999"/>
    <x v="11"/>
  </r>
  <r>
    <d v="2021-12-14T00:00:00"/>
    <x v="10"/>
    <x v="7"/>
    <x v="2"/>
    <x v="0"/>
    <n v="0"/>
    <n v="120"/>
    <n v="162"/>
    <n v="480"/>
    <n v="648"/>
    <x v="11"/>
  </r>
  <r>
    <d v="2021-12-18T00:00:00"/>
    <x v="6"/>
    <x v="13"/>
    <x v="2"/>
    <x v="1"/>
    <n v="0"/>
    <n v="71"/>
    <n v="80.94"/>
    <n v="142"/>
    <n v="161.88"/>
    <x v="11"/>
  </r>
  <r>
    <d v="2021-12-18T00:00:00"/>
    <x v="22"/>
    <x v="6"/>
    <x v="1"/>
    <x v="1"/>
    <n v="0"/>
    <n v="121"/>
    <n v="141.57"/>
    <n v="968"/>
    <n v="1132.56"/>
    <x v="11"/>
  </r>
  <r>
    <d v="2021-12-19T00:00:00"/>
    <x v="12"/>
    <x v="4"/>
    <x v="2"/>
    <x v="0"/>
    <n v="0"/>
    <n v="141"/>
    <n v="149.46"/>
    <n v="1692"/>
    <n v="1793.52"/>
    <x v="11"/>
  </r>
  <r>
    <d v="2021-12-19T00:00:00"/>
    <x v="19"/>
    <x v="8"/>
    <x v="0"/>
    <x v="0"/>
    <n v="0"/>
    <n v="47"/>
    <n v="53.11"/>
    <n v="141"/>
    <n v="159.32999999999998"/>
    <x v="11"/>
  </r>
  <r>
    <d v="2021-12-19T00:00:00"/>
    <x v="31"/>
    <x v="9"/>
    <x v="1"/>
    <x v="0"/>
    <n v="0"/>
    <n v="44"/>
    <n v="48.4"/>
    <n v="440"/>
    <n v="484"/>
    <x v="11"/>
  </r>
  <r>
    <d v="2021-12-20T00:00:00"/>
    <x v="35"/>
    <x v="12"/>
    <x v="2"/>
    <x v="0"/>
    <n v="0"/>
    <n v="73"/>
    <n v="94.17"/>
    <n v="1022"/>
    <n v="1318.38"/>
    <x v="11"/>
  </r>
  <r>
    <d v="2021-12-21T00:00:00"/>
    <x v="42"/>
    <x v="9"/>
    <x v="1"/>
    <x v="1"/>
    <n v="0"/>
    <n v="18"/>
    <n v="24.66"/>
    <n v="180"/>
    <n v="246.6"/>
    <x v="11"/>
  </r>
  <r>
    <d v="2021-12-24T00:00:00"/>
    <x v="10"/>
    <x v="6"/>
    <x v="0"/>
    <x v="1"/>
    <n v="0"/>
    <n v="120"/>
    <n v="162"/>
    <n v="960"/>
    <n v="1296"/>
    <x v="11"/>
  </r>
  <r>
    <d v="2021-12-24T00:00:00"/>
    <x v="43"/>
    <x v="6"/>
    <x v="0"/>
    <x v="0"/>
    <n v="0"/>
    <n v="90"/>
    <n v="96.3"/>
    <n v="720"/>
    <n v="770.4"/>
    <x v="11"/>
  </r>
  <r>
    <d v="2021-12-26T00:00:00"/>
    <x v="41"/>
    <x v="12"/>
    <x v="1"/>
    <x v="1"/>
    <n v="0"/>
    <n v="138"/>
    <n v="173.88"/>
    <n v="1932"/>
    <n v="2434.3199999999997"/>
    <x v="11"/>
  </r>
  <r>
    <d v="2021-12-27T00:00:00"/>
    <x v="19"/>
    <x v="12"/>
    <x v="2"/>
    <x v="1"/>
    <n v="0"/>
    <n v="47"/>
    <n v="53.11"/>
    <n v="658"/>
    <n v="743.54"/>
    <x v="11"/>
  </r>
  <r>
    <d v="2021-12-28T00:00:00"/>
    <x v="19"/>
    <x v="2"/>
    <x v="2"/>
    <x v="1"/>
    <n v="0"/>
    <n v="47"/>
    <n v="53.11"/>
    <n v="282"/>
    <n v="318.65999999999997"/>
    <x v="11"/>
  </r>
  <r>
    <d v="2021-12-30T00:00:00"/>
    <x v="20"/>
    <x v="10"/>
    <x v="1"/>
    <x v="0"/>
    <n v="0"/>
    <n v="148"/>
    <n v="164.28"/>
    <n v="1924"/>
    <n v="2135.64"/>
    <x v="0"/>
  </r>
  <r>
    <d v="2022-01-01T00:00:00"/>
    <x v="22"/>
    <x v="5"/>
    <x v="0"/>
    <x v="1"/>
    <n v="0"/>
    <n v="121"/>
    <n v="141.57"/>
    <n v="121"/>
    <n v="141.57"/>
    <x v="0"/>
  </r>
  <r>
    <d v="2022-01-02T00:00:00"/>
    <x v="20"/>
    <x v="11"/>
    <x v="2"/>
    <x v="1"/>
    <n v="0"/>
    <n v="148"/>
    <n v="164.28"/>
    <n v="1036"/>
    <n v="1149.96"/>
    <x v="0"/>
  </r>
  <r>
    <d v="2022-01-02T00:00:00"/>
    <x v="27"/>
    <x v="13"/>
    <x v="1"/>
    <x v="1"/>
    <n v="0"/>
    <n v="12"/>
    <n v="15.719999999999999"/>
    <n v="24"/>
    <n v="31.439999999999998"/>
    <x v="0"/>
  </r>
  <r>
    <d v="2022-01-02T00:00:00"/>
    <x v="38"/>
    <x v="5"/>
    <x v="2"/>
    <x v="1"/>
    <n v="0"/>
    <n v="95"/>
    <n v="119.7"/>
    <n v="95"/>
    <n v="119.7"/>
    <x v="0"/>
  </r>
  <r>
    <d v="2022-01-03T00:00:00"/>
    <x v="23"/>
    <x v="0"/>
    <x v="2"/>
    <x v="1"/>
    <n v="0"/>
    <n v="67"/>
    <n v="83.08"/>
    <n v="603"/>
    <n v="747.72"/>
    <x v="0"/>
  </r>
  <r>
    <d v="2022-01-04T00:00:00"/>
    <x v="35"/>
    <x v="6"/>
    <x v="2"/>
    <x v="0"/>
    <n v="0"/>
    <n v="73"/>
    <n v="94.17"/>
    <n v="584"/>
    <n v="753.36"/>
    <x v="0"/>
  </r>
  <r>
    <d v="2022-01-04T00:00:00"/>
    <x v="19"/>
    <x v="5"/>
    <x v="1"/>
    <x v="0"/>
    <n v="0"/>
    <n v="47"/>
    <n v="53.11"/>
    <n v="47"/>
    <n v="53.11"/>
    <x v="0"/>
  </r>
  <r>
    <d v="2022-01-09T00:00:00"/>
    <x v="18"/>
    <x v="4"/>
    <x v="2"/>
    <x v="0"/>
    <n v="0"/>
    <n v="89"/>
    <n v="117.48"/>
    <n v="1068"/>
    <n v="1409.76"/>
    <x v="0"/>
  </r>
  <r>
    <d v="2022-01-10T00:00:00"/>
    <x v="13"/>
    <x v="12"/>
    <x v="1"/>
    <x v="0"/>
    <n v="0"/>
    <n v="55"/>
    <n v="58.3"/>
    <n v="770"/>
    <n v="816.19999999999993"/>
    <x v="0"/>
  </r>
  <r>
    <d v="2022-01-11T00:00:00"/>
    <x v="18"/>
    <x v="13"/>
    <x v="2"/>
    <x v="0"/>
    <n v="0"/>
    <n v="89"/>
    <n v="117.48"/>
    <n v="178"/>
    <n v="234.96"/>
    <x v="0"/>
  </r>
  <r>
    <d v="2022-01-13T00:00:00"/>
    <x v="40"/>
    <x v="2"/>
    <x v="1"/>
    <x v="0"/>
    <n v="0"/>
    <n v="150"/>
    <n v="210"/>
    <n v="900"/>
    <n v="1260"/>
    <x v="0"/>
  </r>
  <r>
    <d v="2022-01-14T00:00:00"/>
    <x v="31"/>
    <x v="12"/>
    <x v="2"/>
    <x v="0"/>
    <n v="0"/>
    <n v="44"/>
    <n v="48.4"/>
    <n v="616"/>
    <n v="677.6"/>
    <x v="0"/>
  </r>
  <r>
    <d v="2022-01-15T00:00:00"/>
    <x v="22"/>
    <x v="9"/>
    <x v="2"/>
    <x v="1"/>
    <n v="0"/>
    <n v="121"/>
    <n v="141.57"/>
    <n v="1210"/>
    <n v="1415.6999999999998"/>
    <x v="0"/>
  </r>
  <r>
    <d v="2022-01-16T00:00:00"/>
    <x v="9"/>
    <x v="14"/>
    <x v="1"/>
    <x v="1"/>
    <n v="0"/>
    <n v="112"/>
    <n v="146.72"/>
    <n v="1232"/>
    <n v="1613.92"/>
    <x v="0"/>
  </r>
  <r>
    <d v="2022-01-17T00:00:00"/>
    <x v="17"/>
    <x v="7"/>
    <x v="1"/>
    <x v="0"/>
    <n v="0"/>
    <n v="90"/>
    <n v="115.2"/>
    <n v="360"/>
    <n v="460.8"/>
    <x v="0"/>
  </r>
  <r>
    <d v="2022-01-18T00:00:00"/>
    <x v="25"/>
    <x v="0"/>
    <x v="0"/>
    <x v="1"/>
    <n v="0"/>
    <n v="83"/>
    <n v="94.62"/>
    <n v="747"/>
    <n v="851.58"/>
    <x v="0"/>
  </r>
  <r>
    <d v="2022-01-20T00:00:00"/>
    <x v="32"/>
    <x v="13"/>
    <x v="2"/>
    <x v="1"/>
    <n v="0"/>
    <n v="126"/>
    <n v="162.54"/>
    <n v="252"/>
    <n v="325.08"/>
    <x v="0"/>
  </r>
  <r>
    <d v="2022-01-20T00:00:00"/>
    <x v="9"/>
    <x v="11"/>
    <x v="1"/>
    <x v="0"/>
    <n v="0"/>
    <n v="112"/>
    <n v="146.72"/>
    <n v="784"/>
    <n v="1027.04"/>
    <x v="0"/>
  </r>
  <r>
    <d v="2022-01-22T00:00:00"/>
    <x v="16"/>
    <x v="2"/>
    <x v="1"/>
    <x v="1"/>
    <n v="0"/>
    <n v="98"/>
    <n v="103.88"/>
    <n v="588"/>
    <n v="623.28"/>
    <x v="0"/>
  </r>
  <r>
    <d v="2022-01-23T00:00:00"/>
    <x v="29"/>
    <x v="3"/>
    <x v="0"/>
    <x v="1"/>
    <n v="0"/>
    <n v="105"/>
    <n v="142.80000000000001"/>
    <n v="525"/>
    <n v="714"/>
    <x v="0"/>
  </r>
  <r>
    <d v="2022-01-23T00:00:00"/>
    <x v="10"/>
    <x v="6"/>
    <x v="2"/>
    <x v="0"/>
    <n v="0"/>
    <n v="120"/>
    <n v="162"/>
    <n v="960"/>
    <n v="1296"/>
    <x v="0"/>
  </r>
  <r>
    <d v="2022-01-24T00:00:00"/>
    <x v="28"/>
    <x v="1"/>
    <x v="1"/>
    <x v="0"/>
    <n v="0"/>
    <n v="148"/>
    <n v="201.28"/>
    <n v="2220"/>
    <n v="3019.2"/>
    <x v="0"/>
  </r>
  <r>
    <d v="2022-01-25T00:00:00"/>
    <x v="39"/>
    <x v="12"/>
    <x v="2"/>
    <x v="1"/>
    <n v="0"/>
    <n v="134"/>
    <n v="156.78"/>
    <n v="1876"/>
    <n v="2194.92"/>
    <x v="0"/>
  </r>
  <r>
    <d v="2022-01-28T00:00:00"/>
    <x v="21"/>
    <x v="14"/>
    <x v="2"/>
    <x v="0"/>
    <n v="0"/>
    <n v="13"/>
    <n v="16.64"/>
    <n v="143"/>
    <n v="183.04000000000002"/>
    <x v="0"/>
  </r>
  <r>
    <d v="2022-01-31T00:00:00"/>
    <x v="12"/>
    <x v="2"/>
    <x v="1"/>
    <x v="1"/>
    <n v="0"/>
    <n v="141"/>
    <n v="149.46"/>
    <n v="846"/>
    <n v="896.76"/>
    <x v="0"/>
  </r>
  <r>
    <d v="2022-01-31T00:00:00"/>
    <x v="41"/>
    <x v="0"/>
    <x v="2"/>
    <x v="1"/>
    <n v="0"/>
    <n v="138"/>
    <n v="173.88"/>
    <n v="1242"/>
    <n v="1564.92"/>
    <x v="1"/>
  </r>
  <r>
    <d v="2022-02-01T00:00:00"/>
    <x v="24"/>
    <x v="0"/>
    <x v="2"/>
    <x v="1"/>
    <n v="0"/>
    <n v="133"/>
    <n v="155.61000000000001"/>
    <n v="1197"/>
    <n v="1400.4900000000002"/>
    <x v="1"/>
  </r>
  <r>
    <d v="2022-02-03T00:00:00"/>
    <x v="9"/>
    <x v="6"/>
    <x v="2"/>
    <x v="0"/>
    <n v="0"/>
    <n v="112"/>
    <n v="146.72"/>
    <n v="896"/>
    <n v="1173.76"/>
    <x v="1"/>
  </r>
  <r>
    <d v="2022-02-05T00:00:00"/>
    <x v="30"/>
    <x v="2"/>
    <x v="2"/>
    <x v="1"/>
    <n v="0"/>
    <n v="37"/>
    <n v="49.21"/>
    <n v="222"/>
    <n v="295.26"/>
    <x v="1"/>
  </r>
  <r>
    <d v="2022-02-06T00:00:00"/>
    <x v="29"/>
    <x v="2"/>
    <x v="2"/>
    <x v="1"/>
    <n v="0"/>
    <n v="105"/>
    <n v="142.80000000000001"/>
    <n v="630"/>
    <n v="856.80000000000007"/>
    <x v="1"/>
  </r>
  <r>
    <d v="2022-02-08T00:00:00"/>
    <x v="24"/>
    <x v="14"/>
    <x v="1"/>
    <x v="1"/>
    <n v="0"/>
    <n v="133"/>
    <n v="155.61000000000001"/>
    <n v="1463"/>
    <n v="1711.71"/>
    <x v="1"/>
  </r>
  <r>
    <d v="2022-02-08T00:00:00"/>
    <x v="3"/>
    <x v="8"/>
    <x v="1"/>
    <x v="1"/>
    <n v="0"/>
    <n v="44"/>
    <n v="48.84"/>
    <n v="132"/>
    <n v="146.52000000000001"/>
    <x v="1"/>
  </r>
  <r>
    <d v="2022-02-09T00:00:00"/>
    <x v="18"/>
    <x v="12"/>
    <x v="1"/>
    <x v="0"/>
    <n v="0"/>
    <n v="89"/>
    <n v="117.48"/>
    <n v="1246"/>
    <n v="1644.72"/>
    <x v="1"/>
  </r>
  <r>
    <d v="2022-02-12T00:00:00"/>
    <x v="20"/>
    <x v="10"/>
    <x v="2"/>
    <x v="1"/>
    <n v="0"/>
    <n v="148"/>
    <n v="164.28"/>
    <n v="1924"/>
    <n v="2135.64"/>
    <x v="1"/>
  </r>
  <r>
    <d v="2022-02-14T00:00:00"/>
    <x v="42"/>
    <x v="6"/>
    <x v="1"/>
    <x v="1"/>
    <n v="0"/>
    <n v="18"/>
    <n v="24.66"/>
    <n v="144"/>
    <n v="197.28"/>
    <x v="1"/>
  </r>
  <r>
    <d v="2022-02-14T00:00:00"/>
    <x v="33"/>
    <x v="8"/>
    <x v="2"/>
    <x v="1"/>
    <n v="0"/>
    <n v="37"/>
    <n v="41.81"/>
    <n v="111"/>
    <n v="125.43"/>
    <x v="1"/>
  </r>
  <r>
    <d v="2022-02-16T00:00:00"/>
    <x v="18"/>
    <x v="5"/>
    <x v="1"/>
    <x v="1"/>
    <n v="0"/>
    <n v="89"/>
    <n v="117.48"/>
    <n v="89"/>
    <n v="117.48"/>
    <x v="1"/>
  </r>
  <r>
    <d v="2022-02-19T00:00:00"/>
    <x v="29"/>
    <x v="10"/>
    <x v="1"/>
    <x v="1"/>
    <n v="0"/>
    <n v="105"/>
    <n v="142.80000000000001"/>
    <n v="1365"/>
    <n v="1856.4"/>
    <x v="1"/>
  </r>
  <r>
    <d v="2022-02-20T00:00:00"/>
    <x v="35"/>
    <x v="2"/>
    <x v="2"/>
    <x v="1"/>
    <n v="0"/>
    <n v="73"/>
    <n v="94.17"/>
    <n v="438"/>
    <n v="565.02"/>
    <x v="1"/>
  </r>
  <r>
    <d v="2022-02-23T00:00:00"/>
    <x v="2"/>
    <x v="2"/>
    <x v="1"/>
    <x v="0"/>
    <n v="0"/>
    <n v="112"/>
    <n v="122.08"/>
    <n v="672"/>
    <n v="732.48"/>
    <x v="1"/>
  </r>
  <r>
    <d v="2022-02-23T00:00:00"/>
    <x v="21"/>
    <x v="1"/>
    <x v="1"/>
    <x v="1"/>
    <n v="0"/>
    <n v="13"/>
    <n v="16.64"/>
    <n v="195"/>
    <n v="249.60000000000002"/>
    <x v="1"/>
  </r>
  <r>
    <d v="2022-02-23T00:00:00"/>
    <x v="43"/>
    <x v="6"/>
    <x v="2"/>
    <x v="0"/>
    <n v="0"/>
    <n v="90"/>
    <n v="96.3"/>
    <n v="720"/>
    <n v="770.4"/>
    <x v="1"/>
  </r>
  <r>
    <d v="2022-02-27T00:00:00"/>
    <x v="35"/>
    <x v="11"/>
    <x v="2"/>
    <x v="1"/>
    <n v="0"/>
    <n v="73"/>
    <n v="94.17"/>
    <n v="511"/>
    <n v="659.19"/>
    <x v="1"/>
  </r>
  <r>
    <d v="2022-02-27T00:00:00"/>
    <x v="24"/>
    <x v="1"/>
    <x v="2"/>
    <x v="0"/>
    <n v="0"/>
    <n v="133"/>
    <n v="155.61000000000001"/>
    <n v="1995"/>
    <n v="2334.15"/>
    <x v="1"/>
  </r>
  <r>
    <d v="2022-02-28T00:00:00"/>
    <x v="8"/>
    <x v="1"/>
    <x v="2"/>
    <x v="1"/>
    <n v="0"/>
    <n v="67"/>
    <n v="85.76"/>
    <n v="1005"/>
    <n v="1286.4000000000001"/>
    <x v="2"/>
  </r>
  <r>
    <d v="2022-03-04T00:00:00"/>
    <x v="42"/>
    <x v="10"/>
    <x v="0"/>
    <x v="0"/>
    <n v="0"/>
    <n v="18"/>
    <n v="24.66"/>
    <n v="234"/>
    <n v="320.58"/>
    <x v="2"/>
  </r>
  <r>
    <d v="2022-03-06T00:00:00"/>
    <x v="3"/>
    <x v="13"/>
    <x v="2"/>
    <x v="1"/>
    <n v="0"/>
    <n v="44"/>
    <n v="48.84"/>
    <n v="88"/>
    <n v="97.68"/>
    <x v="2"/>
  </r>
  <r>
    <d v="2022-03-07T00:00:00"/>
    <x v="6"/>
    <x v="5"/>
    <x v="2"/>
    <x v="1"/>
    <n v="0"/>
    <n v="71"/>
    <n v="80.94"/>
    <n v="71"/>
    <n v="80.94"/>
    <x v="2"/>
  </r>
  <r>
    <d v="2022-03-08T00:00:00"/>
    <x v="11"/>
    <x v="2"/>
    <x v="2"/>
    <x v="0"/>
    <n v="0"/>
    <n v="76"/>
    <n v="82.08"/>
    <n v="456"/>
    <n v="492.48"/>
    <x v="2"/>
  </r>
  <r>
    <d v="2022-03-09T00:00:00"/>
    <x v="28"/>
    <x v="8"/>
    <x v="2"/>
    <x v="0"/>
    <n v="0"/>
    <n v="148"/>
    <n v="201.28"/>
    <n v="444"/>
    <n v="603.84"/>
    <x v="2"/>
  </r>
  <r>
    <d v="2022-03-09T00:00:00"/>
    <x v="3"/>
    <x v="14"/>
    <x v="1"/>
    <x v="1"/>
    <n v="0"/>
    <n v="44"/>
    <n v="48.84"/>
    <n v="484"/>
    <n v="537.24"/>
    <x v="2"/>
  </r>
  <r>
    <d v="2022-03-10T00:00:00"/>
    <x v="38"/>
    <x v="4"/>
    <x v="0"/>
    <x v="0"/>
    <n v="0"/>
    <n v="95"/>
    <n v="119.7"/>
    <n v="1140"/>
    <n v="1436.4"/>
    <x v="2"/>
  </r>
  <r>
    <d v="2022-03-14T00:00:00"/>
    <x v="21"/>
    <x v="13"/>
    <x v="2"/>
    <x v="1"/>
    <n v="0"/>
    <n v="13"/>
    <n v="16.64"/>
    <n v="26"/>
    <n v="33.28"/>
    <x v="2"/>
  </r>
  <r>
    <d v="2022-03-14T00:00:00"/>
    <x v="42"/>
    <x v="10"/>
    <x v="2"/>
    <x v="0"/>
    <n v="0"/>
    <n v="18"/>
    <n v="24.66"/>
    <n v="234"/>
    <n v="320.58"/>
    <x v="2"/>
  </r>
  <r>
    <d v="2022-03-18T00:00:00"/>
    <x v="40"/>
    <x v="13"/>
    <x v="1"/>
    <x v="1"/>
    <n v="0"/>
    <n v="150"/>
    <n v="210"/>
    <n v="300"/>
    <n v="420"/>
    <x v="2"/>
  </r>
  <r>
    <d v="2022-03-18T00:00:00"/>
    <x v="26"/>
    <x v="9"/>
    <x v="2"/>
    <x v="1"/>
    <n v="0"/>
    <n v="48"/>
    <n v="57.120000000000005"/>
    <n v="480"/>
    <n v="571.20000000000005"/>
    <x v="2"/>
  </r>
  <r>
    <d v="2022-03-19T00:00:00"/>
    <x v="41"/>
    <x v="2"/>
    <x v="0"/>
    <x v="1"/>
    <n v="0"/>
    <n v="138"/>
    <n v="173.88"/>
    <n v="828"/>
    <n v="1043.28"/>
    <x v="2"/>
  </r>
  <r>
    <d v="2022-03-23T00:00:00"/>
    <x v="18"/>
    <x v="0"/>
    <x v="2"/>
    <x v="1"/>
    <n v="0"/>
    <n v="89"/>
    <n v="117.48"/>
    <n v="801"/>
    <n v="1057.32"/>
    <x v="2"/>
  </r>
  <r>
    <d v="2022-03-25T00:00:00"/>
    <x v="16"/>
    <x v="13"/>
    <x v="0"/>
    <x v="0"/>
    <n v="0"/>
    <n v="98"/>
    <n v="103.88"/>
    <n v="196"/>
    <n v="207.76"/>
    <x v="2"/>
  </r>
  <r>
    <d v="2022-03-25T00:00:00"/>
    <x v="28"/>
    <x v="14"/>
    <x v="2"/>
    <x v="0"/>
    <n v="0"/>
    <n v="148"/>
    <n v="201.28"/>
    <n v="1628"/>
    <n v="2214.08"/>
    <x v="2"/>
  </r>
  <r>
    <d v="2022-03-29T00:00:00"/>
    <x v="18"/>
    <x v="4"/>
    <x v="1"/>
    <x v="0"/>
    <n v="0"/>
    <n v="89"/>
    <n v="117.48"/>
    <n v="1068"/>
    <n v="1409.76"/>
    <x v="2"/>
  </r>
  <r>
    <d v="2022-03-30T00:00:00"/>
    <x v="16"/>
    <x v="10"/>
    <x v="1"/>
    <x v="1"/>
    <n v="0"/>
    <n v="98"/>
    <n v="103.88"/>
    <n v="1274"/>
    <n v="1350.44"/>
    <x v="3"/>
  </r>
  <r>
    <d v="2022-04-01T00:00:00"/>
    <x v="29"/>
    <x v="13"/>
    <x v="1"/>
    <x v="1"/>
    <n v="0"/>
    <n v="105"/>
    <n v="142.80000000000001"/>
    <n v="210"/>
    <n v="285.60000000000002"/>
    <x v="3"/>
  </r>
  <r>
    <d v="2022-04-02T00:00:00"/>
    <x v="29"/>
    <x v="8"/>
    <x v="2"/>
    <x v="1"/>
    <n v="0"/>
    <n v="105"/>
    <n v="142.80000000000001"/>
    <n v="315"/>
    <n v="428.40000000000003"/>
    <x v="3"/>
  </r>
  <r>
    <d v="2022-04-06T00:00:00"/>
    <x v="17"/>
    <x v="13"/>
    <x v="0"/>
    <x v="1"/>
    <n v="0"/>
    <n v="90"/>
    <n v="115.2"/>
    <n v="180"/>
    <n v="230.4"/>
    <x v="3"/>
  </r>
  <r>
    <d v="2022-04-07T00:00:00"/>
    <x v="42"/>
    <x v="11"/>
    <x v="2"/>
    <x v="0"/>
    <n v="0"/>
    <n v="18"/>
    <n v="24.66"/>
    <n v="126"/>
    <n v="172.62"/>
    <x v="3"/>
  </r>
  <r>
    <d v="2022-04-09T00:00:00"/>
    <x v="34"/>
    <x v="4"/>
    <x v="0"/>
    <x v="1"/>
    <n v="0"/>
    <n v="37"/>
    <n v="42.55"/>
    <n v="444"/>
    <n v="510.59999999999997"/>
    <x v="3"/>
  </r>
  <r>
    <d v="2022-04-09T00:00:00"/>
    <x v="29"/>
    <x v="0"/>
    <x v="1"/>
    <x v="0"/>
    <n v="0"/>
    <n v="105"/>
    <n v="142.80000000000001"/>
    <n v="945"/>
    <n v="1285.2"/>
    <x v="3"/>
  </r>
  <r>
    <d v="2022-04-13T00:00:00"/>
    <x v="21"/>
    <x v="12"/>
    <x v="0"/>
    <x v="0"/>
    <n v="0"/>
    <n v="13"/>
    <n v="16.64"/>
    <n v="182"/>
    <n v="232.96"/>
    <x v="3"/>
  </r>
  <r>
    <d v="2022-04-18T00:00:00"/>
    <x v="41"/>
    <x v="0"/>
    <x v="2"/>
    <x v="1"/>
    <n v="0"/>
    <n v="138"/>
    <n v="173.88"/>
    <n v="1242"/>
    <n v="1564.92"/>
    <x v="3"/>
  </r>
  <r>
    <d v="2022-04-20T00:00:00"/>
    <x v="30"/>
    <x v="13"/>
    <x v="0"/>
    <x v="0"/>
    <n v="0"/>
    <n v="37"/>
    <n v="49.21"/>
    <n v="74"/>
    <n v="98.42"/>
    <x v="3"/>
  </r>
  <r>
    <d v="2022-04-20T00:00:00"/>
    <x v="35"/>
    <x v="7"/>
    <x v="2"/>
    <x v="0"/>
    <n v="0"/>
    <n v="73"/>
    <n v="94.17"/>
    <n v="292"/>
    <n v="376.68"/>
    <x v="3"/>
  </r>
  <r>
    <d v="2022-04-21T00:00:00"/>
    <x v="28"/>
    <x v="13"/>
    <x v="2"/>
    <x v="1"/>
    <n v="0"/>
    <n v="148"/>
    <n v="201.28"/>
    <n v="296"/>
    <n v="402.56"/>
    <x v="3"/>
  </r>
  <r>
    <d v="2022-04-21T00:00:00"/>
    <x v="42"/>
    <x v="12"/>
    <x v="1"/>
    <x v="0"/>
    <n v="0"/>
    <n v="18"/>
    <n v="24.66"/>
    <n v="252"/>
    <n v="345.24"/>
    <x v="3"/>
  </r>
  <r>
    <d v="2022-04-23T00:00:00"/>
    <x v="11"/>
    <x v="1"/>
    <x v="1"/>
    <x v="0"/>
    <n v="0"/>
    <n v="76"/>
    <n v="82.08"/>
    <n v="1140"/>
    <n v="1231.2"/>
    <x v="3"/>
  </r>
  <r>
    <d v="2022-04-24T00:00:00"/>
    <x v="13"/>
    <x v="7"/>
    <x v="2"/>
    <x v="0"/>
    <n v="0"/>
    <n v="55"/>
    <n v="58.3"/>
    <n v="220"/>
    <n v="233.2"/>
    <x v="3"/>
  </r>
  <r>
    <d v="2022-04-25T00:00:00"/>
    <x v="3"/>
    <x v="0"/>
    <x v="2"/>
    <x v="1"/>
    <n v="0"/>
    <n v="44"/>
    <n v="48.84"/>
    <n v="396"/>
    <n v="439.56000000000006"/>
    <x v="3"/>
  </r>
  <r>
    <d v="2022-04-25T00:00:00"/>
    <x v="6"/>
    <x v="6"/>
    <x v="1"/>
    <x v="0"/>
    <n v="0"/>
    <n v="71"/>
    <n v="80.94"/>
    <n v="568"/>
    <n v="647.52"/>
    <x v="3"/>
  </r>
  <r>
    <d v="2022-04-26T00:00:00"/>
    <x v="26"/>
    <x v="13"/>
    <x v="2"/>
    <x v="1"/>
    <n v="0"/>
    <n v="48"/>
    <n v="57.120000000000005"/>
    <n v="96"/>
    <n v="114.24000000000001"/>
    <x v="3"/>
  </r>
  <r>
    <d v="2022-04-28T00:00:00"/>
    <x v="9"/>
    <x v="12"/>
    <x v="2"/>
    <x v="1"/>
    <n v="0"/>
    <n v="112"/>
    <n v="146.72"/>
    <n v="1568"/>
    <n v="2054.08"/>
    <x v="3"/>
  </r>
  <r>
    <d v="2022-04-30T00:00:00"/>
    <x v="21"/>
    <x v="10"/>
    <x v="1"/>
    <x v="0"/>
    <n v="0"/>
    <n v="13"/>
    <n v="16.64"/>
    <n v="169"/>
    <n v="216.32"/>
    <x v="3"/>
  </r>
  <r>
    <d v="2022-04-30T00:00:00"/>
    <x v="26"/>
    <x v="6"/>
    <x v="2"/>
    <x v="0"/>
    <n v="0"/>
    <n v="48"/>
    <n v="57.120000000000005"/>
    <n v="384"/>
    <n v="456.96000000000004"/>
    <x v="4"/>
  </r>
  <r>
    <d v="2022-05-01T00:00:00"/>
    <x v="13"/>
    <x v="0"/>
    <x v="0"/>
    <x v="0"/>
    <n v="0"/>
    <n v="55"/>
    <n v="58.3"/>
    <n v="495"/>
    <n v="524.69999999999993"/>
    <x v="4"/>
  </r>
  <r>
    <d v="2022-05-01T00:00:00"/>
    <x v="38"/>
    <x v="2"/>
    <x v="1"/>
    <x v="0"/>
    <n v="0"/>
    <n v="95"/>
    <n v="119.7"/>
    <n v="570"/>
    <n v="718.2"/>
    <x v="4"/>
  </r>
  <r>
    <d v="2022-05-02T00:00:00"/>
    <x v="2"/>
    <x v="7"/>
    <x v="1"/>
    <x v="1"/>
    <n v="0"/>
    <n v="112"/>
    <n v="122.08"/>
    <n v="448"/>
    <n v="488.32"/>
    <x v="4"/>
  </r>
  <r>
    <d v="2022-05-04T00:00:00"/>
    <x v="14"/>
    <x v="9"/>
    <x v="2"/>
    <x v="0"/>
    <n v="0"/>
    <n v="61"/>
    <n v="76.25"/>
    <n v="610"/>
    <n v="762.5"/>
    <x v="4"/>
  </r>
  <r>
    <d v="2022-05-06T00:00:00"/>
    <x v="13"/>
    <x v="11"/>
    <x v="2"/>
    <x v="0"/>
    <n v="0"/>
    <n v="55"/>
    <n v="58.3"/>
    <n v="385"/>
    <n v="408.09999999999997"/>
    <x v="4"/>
  </r>
  <r>
    <d v="2022-05-07T00:00:00"/>
    <x v="27"/>
    <x v="7"/>
    <x v="1"/>
    <x v="1"/>
    <n v="0"/>
    <n v="12"/>
    <n v="15.719999999999999"/>
    <n v="48"/>
    <n v="62.879999999999995"/>
    <x v="4"/>
  </r>
  <r>
    <d v="2022-05-07T00:00:00"/>
    <x v="26"/>
    <x v="5"/>
    <x v="1"/>
    <x v="0"/>
    <n v="0"/>
    <n v="48"/>
    <n v="57.120000000000005"/>
    <n v="48"/>
    <n v="57.120000000000005"/>
    <x v="4"/>
  </r>
  <r>
    <d v="2022-05-08T00:00:00"/>
    <x v="22"/>
    <x v="11"/>
    <x v="1"/>
    <x v="0"/>
    <n v="0"/>
    <n v="121"/>
    <n v="141.57"/>
    <n v="847"/>
    <n v="990.99"/>
    <x v="4"/>
  </r>
  <r>
    <d v="2022-05-09T00:00:00"/>
    <x v="39"/>
    <x v="4"/>
    <x v="0"/>
    <x v="1"/>
    <n v="0"/>
    <n v="134"/>
    <n v="156.78"/>
    <n v="1608"/>
    <n v="1881.3600000000001"/>
    <x v="4"/>
  </r>
  <r>
    <d v="2022-05-10T00:00:00"/>
    <x v="37"/>
    <x v="2"/>
    <x v="2"/>
    <x v="0"/>
    <n v="0"/>
    <n v="6"/>
    <n v="7.8599999999999994"/>
    <n v="36"/>
    <n v="47.16"/>
    <x v="4"/>
  </r>
  <r>
    <d v="2022-05-12T00:00:00"/>
    <x v="31"/>
    <x v="11"/>
    <x v="1"/>
    <x v="1"/>
    <n v="0"/>
    <n v="44"/>
    <n v="48.4"/>
    <n v="308"/>
    <n v="338.8"/>
    <x v="4"/>
  </r>
  <r>
    <d v="2022-05-13T00:00:00"/>
    <x v="35"/>
    <x v="3"/>
    <x v="2"/>
    <x v="0"/>
    <n v="0"/>
    <n v="73"/>
    <n v="94.17"/>
    <n v="365"/>
    <n v="470.85"/>
    <x v="4"/>
  </r>
  <r>
    <d v="2022-05-14T00:00:00"/>
    <x v="25"/>
    <x v="12"/>
    <x v="2"/>
    <x v="1"/>
    <n v="0"/>
    <n v="83"/>
    <n v="94.62"/>
    <n v="1162"/>
    <n v="1324.68"/>
    <x v="4"/>
  </r>
  <r>
    <d v="2022-05-15T00:00:00"/>
    <x v="14"/>
    <x v="3"/>
    <x v="1"/>
    <x v="0"/>
    <n v="0"/>
    <n v="61"/>
    <n v="76.25"/>
    <n v="305"/>
    <n v="381.25"/>
    <x v="4"/>
  </r>
  <r>
    <d v="2022-05-16T00:00:00"/>
    <x v="20"/>
    <x v="10"/>
    <x v="2"/>
    <x v="1"/>
    <n v="0"/>
    <n v="148"/>
    <n v="164.28"/>
    <n v="1924"/>
    <n v="2135.64"/>
    <x v="4"/>
  </r>
  <r>
    <d v="2022-05-16T00:00:00"/>
    <x v="5"/>
    <x v="10"/>
    <x v="1"/>
    <x v="0"/>
    <n v="0"/>
    <n v="93"/>
    <n v="104.16"/>
    <n v="1209"/>
    <n v="1354.08"/>
    <x v="4"/>
  </r>
  <r>
    <d v="2022-05-17T00:00:00"/>
    <x v="26"/>
    <x v="6"/>
    <x v="2"/>
    <x v="1"/>
    <n v="0"/>
    <n v="48"/>
    <n v="57.120000000000005"/>
    <n v="384"/>
    <n v="456.96000000000004"/>
    <x v="4"/>
  </r>
  <r>
    <d v="2022-05-18T00:00:00"/>
    <x v="26"/>
    <x v="7"/>
    <x v="0"/>
    <x v="0"/>
    <n v="0"/>
    <n v="48"/>
    <n v="57.120000000000005"/>
    <n v="192"/>
    <n v="228.48000000000002"/>
    <x v="4"/>
  </r>
  <r>
    <d v="2022-05-18T00:00:00"/>
    <x v="1"/>
    <x v="6"/>
    <x v="0"/>
    <x v="0"/>
    <n v="0"/>
    <n v="72"/>
    <n v="79.92"/>
    <n v="576"/>
    <n v="639.36"/>
    <x v="4"/>
  </r>
  <r>
    <d v="2022-05-20T00:00:00"/>
    <x v="11"/>
    <x v="1"/>
    <x v="1"/>
    <x v="1"/>
    <n v="0"/>
    <n v="76"/>
    <n v="82.08"/>
    <n v="1140"/>
    <n v="1231.2"/>
    <x v="4"/>
  </r>
  <r>
    <d v="2022-05-22T00:00:00"/>
    <x v="27"/>
    <x v="4"/>
    <x v="2"/>
    <x v="0"/>
    <n v="0"/>
    <n v="12"/>
    <n v="15.719999999999999"/>
    <n v="144"/>
    <n v="188.64"/>
    <x v="4"/>
  </r>
  <r>
    <d v="2022-05-25T00:00:00"/>
    <x v="29"/>
    <x v="11"/>
    <x v="1"/>
    <x v="0"/>
    <n v="0"/>
    <n v="105"/>
    <n v="142.80000000000001"/>
    <n v="735"/>
    <n v="999.60000000000014"/>
    <x v="4"/>
  </r>
  <r>
    <d v="2022-05-26T00:00:00"/>
    <x v="33"/>
    <x v="13"/>
    <x v="2"/>
    <x v="0"/>
    <n v="0"/>
    <n v="37"/>
    <n v="41.81"/>
    <n v="74"/>
    <n v="83.62"/>
    <x v="4"/>
  </r>
  <r>
    <d v="2022-05-26T00:00:00"/>
    <x v="26"/>
    <x v="13"/>
    <x v="1"/>
    <x v="0"/>
    <n v="0"/>
    <n v="48"/>
    <n v="57.120000000000005"/>
    <n v="96"/>
    <n v="114.24000000000001"/>
    <x v="4"/>
  </r>
  <r>
    <d v="2022-05-28T00:00:00"/>
    <x v="41"/>
    <x v="9"/>
    <x v="0"/>
    <x v="1"/>
    <n v="0"/>
    <n v="138"/>
    <n v="173.88"/>
    <n v="1380"/>
    <n v="1738.8"/>
    <x v="4"/>
  </r>
  <r>
    <d v="2022-05-28T00:00:00"/>
    <x v="25"/>
    <x v="3"/>
    <x v="0"/>
    <x v="0"/>
    <n v="0"/>
    <n v="83"/>
    <n v="94.62"/>
    <n v="415"/>
    <n v="473.1"/>
    <x v="4"/>
  </r>
  <r>
    <d v="2022-05-28T00:00:00"/>
    <x v="20"/>
    <x v="0"/>
    <x v="1"/>
    <x v="1"/>
    <n v="0"/>
    <n v="148"/>
    <n v="164.28"/>
    <n v="1332"/>
    <n v="1478.52"/>
    <x v="4"/>
  </r>
  <r>
    <d v="2022-05-28T00:00:00"/>
    <x v="3"/>
    <x v="4"/>
    <x v="1"/>
    <x v="0"/>
    <n v="0"/>
    <n v="44"/>
    <n v="48.84"/>
    <n v="528"/>
    <n v="586.08000000000004"/>
    <x v="4"/>
  </r>
  <r>
    <d v="2022-05-28T00:00:00"/>
    <x v="14"/>
    <x v="12"/>
    <x v="2"/>
    <x v="1"/>
    <n v="0"/>
    <n v="61"/>
    <n v="76.25"/>
    <n v="854"/>
    <n v="1067.5"/>
    <x v="4"/>
  </r>
  <r>
    <d v="2022-05-30T00:00:00"/>
    <x v="11"/>
    <x v="0"/>
    <x v="2"/>
    <x v="0"/>
    <n v="0"/>
    <n v="76"/>
    <n v="82.08"/>
    <n v="684"/>
    <n v="738.72"/>
    <x v="4"/>
  </r>
  <r>
    <d v="2022-05-30T00:00:00"/>
    <x v="24"/>
    <x v="7"/>
    <x v="0"/>
    <x v="1"/>
    <n v="0"/>
    <n v="133"/>
    <n v="155.61000000000001"/>
    <n v="532"/>
    <n v="622.44000000000005"/>
    <x v="4"/>
  </r>
  <r>
    <d v="2022-05-30T00:00:00"/>
    <x v="38"/>
    <x v="8"/>
    <x v="1"/>
    <x v="1"/>
    <n v="0"/>
    <n v="95"/>
    <n v="119.7"/>
    <n v="285"/>
    <n v="359.1"/>
    <x v="5"/>
  </r>
  <r>
    <d v="2022-06-03T00:00:00"/>
    <x v="25"/>
    <x v="12"/>
    <x v="1"/>
    <x v="0"/>
    <n v="0"/>
    <n v="83"/>
    <n v="94.62"/>
    <n v="1162"/>
    <n v="1324.68"/>
    <x v="5"/>
  </r>
  <r>
    <d v="2022-06-10T00:00:00"/>
    <x v="33"/>
    <x v="6"/>
    <x v="0"/>
    <x v="0"/>
    <n v="0"/>
    <n v="37"/>
    <n v="41.81"/>
    <n v="296"/>
    <n v="334.48"/>
    <x v="5"/>
  </r>
  <r>
    <d v="2022-06-11T00:00:00"/>
    <x v="34"/>
    <x v="10"/>
    <x v="1"/>
    <x v="1"/>
    <n v="0"/>
    <n v="37"/>
    <n v="42.55"/>
    <n v="481"/>
    <n v="553.15"/>
    <x v="5"/>
  </r>
  <r>
    <d v="2022-06-11T00:00:00"/>
    <x v="32"/>
    <x v="2"/>
    <x v="2"/>
    <x v="0"/>
    <n v="0"/>
    <n v="126"/>
    <n v="162.54"/>
    <n v="756"/>
    <n v="975.24"/>
    <x v="5"/>
  </r>
  <r>
    <d v="2022-06-13T00:00:00"/>
    <x v="42"/>
    <x v="2"/>
    <x v="2"/>
    <x v="1"/>
    <n v="0"/>
    <n v="18"/>
    <n v="24.66"/>
    <n v="108"/>
    <n v="147.96"/>
    <x v="5"/>
  </r>
  <r>
    <d v="2022-06-15T00:00:00"/>
    <x v="10"/>
    <x v="1"/>
    <x v="0"/>
    <x v="0"/>
    <n v="0"/>
    <n v="120"/>
    <n v="162"/>
    <n v="1800"/>
    <n v="2430"/>
    <x v="5"/>
  </r>
  <r>
    <d v="2022-06-16T00:00:00"/>
    <x v="19"/>
    <x v="1"/>
    <x v="1"/>
    <x v="1"/>
    <n v="0"/>
    <n v="47"/>
    <n v="53.11"/>
    <n v="705"/>
    <n v="796.65"/>
    <x v="5"/>
  </r>
  <r>
    <d v="2022-06-19T00:00:00"/>
    <x v="29"/>
    <x v="6"/>
    <x v="2"/>
    <x v="1"/>
    <n v="0"/>
    <n v="105"/>
    <n v="142.80000000000001"/>
    <n v="840"/>
    <n v="1142.4000000000001"/>
    <x v="5"/>
  </r>
  <r>
    <d v="2022-06-21T00:00:00"/>
    <x v="39"/>
    <x v="12"/>
    <x v="2"/>
    <x v="1"/>
    <n v="0"/>
    <n v="134"/>
    <n v="156.78"/>
    <n v="1876"/>
    <n v="2194.92"/>
    <x v="5"/>
  </r>
  <r>
    <d v="2022-06-22T00:00:00"/>
    <x v="17"/>
    <x v="9"/>
    <x v="1"/>
    <x v="1"/>
    <n v="0"/>
    <n v="90"/>
    <n v="115.2"/>
    <n v="900"/>
    <n v="1152"/>
    <x v="5"/>
  </r>
  <r>
    <d v="2022-06-22T00:00:00"/>
    <x v="16"/>
    <x v="7"/>
    <x v="2"/>
    <x v="1"/>
    <n v="0"/>
    <n v="98"/>
    <n v="103.88"/>
    <n v="392"/>
    <n v="415.52"/>
    <x v="5"/>
  </r>
  <r>
    <d v="2022-06-23T00:00:00"/>
    <x v="3"/>
    <x v="6"/>
    <x v="2"/>
    <x v="0"/>
    <n v="0"/>
    <n v="44"/>
    <n v="48.84"/>
    <n v="352"/>
    <n v="390.72"/>
    <x v="5"/>
  </r>
  <r>
    <d v="2022-06-24T00:00:00"/>
    <x v="30"/>
    <x v="11"/>
    <x v="2"/>
    <x v="1"/>
    <n v="0"/>
    <n v="37"/>
    <n v="49.21"/>
    <n v="259"/>
    <n v="344.47"/>
    <x v="5"/>
  </r>
  <r>
    <d v="2022-06-25T00:00:00"/>
    <x v="35"/>
    <x v="11"/>
    <x v="1"/>
    <x v="0"/>
    <n v="0"/>
    <n v="73"/>
    <n v="94.17"/>
    <n v="511"/>
    <n v="659.19"/>
    <x v="5"/>
  </r>
  <r>
    <d v="2022-06-26T00:00:00"/>
    <x v="13"/>
    <x v="7"/>
    <x v="2"/>
    <x v="1"/>
    <n v="0"/>
    <n v="55"/>
    <n v="58.3"/>
    <n v="220"/>
    <n v="233.2"/>
    <x v="5"/>
  </r>
  <r>
    <d v="2022-06-26T00:00:00"/>
    <x v="23"/>
    <x v="4"/>
    <x v="2"/>
    <x v="0"/>
    <n v="0"/>
    <n v="67"/>
    <n v="83.08"/>
    <n v="804"/>
    <n v="996.96"/>
    <x v="6"/>
  </r>
  <r>
    <d v="2022-07-03T00:00:00"/>
    <x v="38"/>
    <x v="1"/>
    <x v="2"/>
    <x v="1"/>
    <n v="0"/>
    <n v="95"/>
    <n v="119.7"/>
    <n v="1425"/>
    <n v="1795.5"/>
    <x v="6"/>
  </r>
  <r>
    <d v="2022-07-04T00:00:00"/>
    <x v="36"/>
    <x v="11"/>
    <x v="2"/>
    <x v="0"/>
    <n v="0"/>
    <n v="43"/>
    <n v="47.730000000000004"/>
    <n v="301"/>
    <n v="334.11"/>
    <x v="6"/>
  </r>
  <r>
    <d v="2022-07-05T00:00:00"/>
    <x v="7"/>
    <x v="11"/>
    <x v="1"/>
    <x v="1"/>
    <n v="0"/>
    <n v="7"/>
    <n v="8.33"/>
    <n v="49"/>
    <n v="58.31"/>
    <x v="6"/>
  </r>
  <r>
    <d v="2022-07-05T00:00:00"/>
    <x v="27"/>
    <x v="6"/>
    <x v="2"/>
    <x v="0"/>
    <n v="0"/>
    <n v="12"/>
    <n v="15.719999999999999"/>
    <n v="96"/>
    <n v="125.75999999999999"/>
    <x v="6"/>
  </r>
  <r>
    <d v="2022-07-06T00:00:00"/>
    <x v="41"/>
    <x v="13"/>
    <x v="2"/>
    <x v="1"/>
    <n v="0"/>
    <n v="138"/>
    <n v="173.88"/>
    <n v="276"/>
    <n v="347.76"/>
    <x v="6"/>
  </r>
  <r>
    <d v="2022-07-08T00:00:00"/>
    <x v="30"/>
    <x v="13"/>
    <x v="2"/>
    <x v="0"/>
    <n v="0"/>
    <n v="37"/>
    <n v="49.21"/>
    <n v="74"/>
    <n v="98.42"/>
    <x v="6"/>
  </r>
  <r>
    <d v="2022-07-10T00:00:00"/>
    <x v="18"/>
    <x v="4"/>
    <x v="1"/>
    <x v="1"/>
    <n v="0"/>
    <n v="89"/>
    <n v="117.48"/>
    <n v="1068"/>
    <n v="1409.76"/>
    <x v="6"/>
  </r>
  <r>
    <d v="2022-07-12T00:00:00"/>
    <x v="33"/>
    <x v="4"/>
    <x v="2"/>
    <x v="1"/>
    <n v="0"/>
    <n v="37"/>
    <n v="41.81"/>
    <n v="444"/>
    <n v="501.72"/>
    <x v="6"/>
  </r>
  <r>
    <d v="2022-07-13T00:00:00"/>
    <x v="7"/>
    <x v="11"/>
    <x v="2"/>
    <x v="0"/>
    <n v="0"/>
    <n v="7"/>
    <n v="8.33"/>
    <n v="49"/>
    <n v="58.31"/>
    <x v="6"/>
  </r>
  <r>
    <d v="2022-07-14T00:00:00"/>
    <x v="38"/>
    <x v="0"/>
    <x v="2"/>
    <x v="0"/>
    <n v="0"/>
    <n v="95"/>
    <n v="119.7"/>
    <n v="855"/>
    <n v="1077.3"/>
    <x v="6"/>
  </r>
  <r>
    <d v="2022-07-15T00:00:00"/>
    <x v="3"/>
    <x v="13"/>
    <x v="1"/>
    <x v="0"/>
    <n v="0"/>
    <n v="44"/>
    <n v="48.84"/>
    <n v="88"/>
    <n v="97.68"/>
    <x v="6"/>
  </r>
  <r>
    <d v="2022-07-17T00:00:00"/>
    <x v="41"/>
    <x v="6"/>
    <x v="1"/>
    <x v="1"/>
    <n v="0"/>
    <n v="138"/>
    <n v="173.88"/>
    <n v="1104"/>
    <n v="1391.04"/>
    <x v="6"/>
  </r>
  <r>
    <d v="2022-07-18T00:00:00"/>
    <x v="20"/>
    <x v="4"/>
    <x v="2"/>
    <x v="0"/>
    <n v="0"/>
    <n v="148"/>
    <n v="164.28"/>
    <n v="1776"/>
    <n v="1971.3600000000001"/>
    <x v="6"/>
  </r>
  <r>
    <d v="2022-07-20T00:00:00"/>
    <x v="10"/>
    <x v="6"/>
    <x v="0"/>
    <x v="0"/>
    <n v="0"/>
    <n v="120"/>
    <n v="162"/>
    <n v="960"/>
    <n v="1296"/>
    <x v="6"/>
  </r>
  <r>
    <d v="2022-07-22T00:00:00"/>
    <x v="13"/>
    <x v="2"/>
    <x v="2"/>
    <x v="1"/>
    <n v="0"/>
    <n v="55"/>
    <n v="58.3"/>
    <n v="330"/>
    <n v="349.79999999999995"/>
    <x v="6"/>
  </r>
  <r>
    <d v="2022-07-23T00:00:00"/>
    <x v="30"/>
    <x v="13"/>
    <x v="1"/>
    <x v="0"/>
    <n v="0"/>
    <n v="37"/>
    <n v="49.21"/>
    <n v="74"/>
    <n v="98.42"/>
    <x v="6"/>
  </r>
  <r>
    <d v="2022-07-24T00:00:00"/>
    <x v="15"/>
    <x v="12"/>
    <x v="2"/>
    <x v="1"/>
    <n v="0"/>
    <n v="75"/>
    <n v="85.5"/>
    <n v="1050"/>
    <n v="1197"/>
    <x v="6"/>
  </r>
  <r>
    <d v="2022-07-24T00:00:00"/>
    <x v="26"/>
    <x v="5"/>
    <x v="1"/>
    <x v="0"/>
    <n v="0"/>
    <n v="48"/>
    <n v="57.120000000000005"/>
    <n v="48"/>
    <n v="57.120000000000005"/>
    <x v="6"/>
  </r>
  <r>
    <d v="2022-07-25T00:00:00"/>
    <x v="11"/>
    <x v="13"/>
    <x v="2"/>
    <x v="1"/>
    <n v="0"/>
    <n v="76"/>
    <n v="82.08"/>
    <n v="152"/>
    <n v="164.16"/>
    <x v="6"/>
  </r>
  <r>
    <d v="2022-07-25T00:00:00"/>
    <x v="39"/>
    <x v="4"/>
    <x v="2"/>
    <x v="1"/>
    <n v="0"/>
    <n v="134"/>
    <n v="156.78"/>
    <n v="1608"/>
    <n v="1881.3600000000001"/>
    <x v="6"/>
  </r>
  <r>
    <d v="2022-07-25T00:00:00"/>
    <x v="6"/>
    <x v="10"/>
    <x v="1"/>
    <x v="1"/>
    <n v="0"/>
    <n v="71"/>
    <n v="80.94"/>
    <n v="923"/>
    <n v="1052.22"/>
    <x v="6"/>
  </r>
  <r>
    <d v="2022-07-26T00:00:00"/>
    <x v="6"/>
    <x v="9"/>
    <x v="1"/>
    <x v="0"/>
    <n v="0"/>
    <n v="71"/>
    <n v="80.94"/>
    <n v="710"/>
    <n v="809.4"/>
    <x v="6"/>
  </r>
  <r>
    <d v="2022-07-26T00:00:00"/>
    <x v="42"/>
    <x v="5"/>
    <x v="1"/>
    <x v="1"/>
    <n v="0"/>
    <n v="18"/>
    <n v="24.66"/>
    <n v="18"/>
    <n v="24.66"/>
    <x v="7"/>
  </r>
  <r>
    <d v="2022-08-03T00:00:00"/>
    <x v="35"/>
    <x v="3"/>
    <x v="2"/>
    <x v="1"/>
    <n v="0"/>
    <n v="73"/>
    <n v="94.17"/>
    <n v="365"/>
    <n v="470.85"/>
    <x v="7"/>
  </r>
  <r>
    <d v="2022-08-06T00:00:00"/>
    <x v="21"/>
    <x v="0"/>
    <x v="1"/>
    <x v="0"/>
    <n v="0"/>
    <n v="13"/>
    <n v="16.64"/>
    <n v="117"/>
    <n v="149.76"/>
    <x v="7"/>
  </r>
  <r>
    <d v="2022-08-08T00:00:00"/>
    <x v="21"/>
    <x v="13"/>
    <x v="2"/>
    <x v="0"/>
    <n v="0"/>
    <n v="13"/>
    <n v="16.64"/>
    <n v="26"/>
    <n v="33.28"/>
    <x v="7"/>
  </r>
  <r>
    <d v="2022-08-08T00:00:00"/>
    <x v="18"/>
    <x v="4"/>
    <x v="2"/>
    <x v="1"/>
    <n v="0"/>
    <n v="89"/>
    <n v="117.48"/>
    <n v="1068"/>
    <n v="1409.76"/>
    <x v="7"/>
  </r>
  <r>
    <d v="2022-08-08T00:00:00"/>
    <x v="32"/>
    <x v="14"/>
    <x v="2"/>
    <x v="1"/>
    <n v="0"/>
    <n v="126"/>
    <n v="162.54"/>
    <n v="1386"/>
    <n v="1787.9399999999998"/>
    <x v="7"/>
  </r>
  <r>
    <d v="2022-08-14T00:00:00"/>
    <x v="28"/>
    <x v="12"/>
    <x v="2"/>
    <x v="1"/>
    <n v="0"/>
    <n v="148"/>
    <n v="201.28"/>
    <n v="2072"/>
    <n v="2817.92"/>
    <x v="7"/>
  </r>
  <r>
    <d v="2022-08-15T00:00:00"/>
    <x v="31"/>
    <x v="9"/>
    <x v="0"/>
    <x v="1"/>
    <n v="0"/>
    <n v="44"/>
    <n v="48.4"/>
    <n v="440"/>
    <n v="484"/>
    <x v="7"/>
  </r>
  <r>
    <d v="2022-08-15T00:00:00"/>
    <x v="27"/>
    <x v="11"/>
    <x v="2"/>
    <x v="0"/>
    <n v="0"/>
    <n v="12"/>
    <n v="15.719999999999999"/>
    <n v="84"/>
    <n v="110.03999999999999"/>
    <x v="7"/>
  </r>
  <r>
    <d v="2022-08-18T00:00:00"/>
    <x v="19"/>
    <x v="6"/>
    <x v="1"/>
    <x v="0"/>
    <n v="0"/>
    <n v="47"/>
    <n v="53.11"/>
    <n v="376"/>
    <n v="424.88"/>
    <x v="7"/>
  </r>
  <r>
    <d v="2022-08-18T00:00:00"/>
    <x v="20"/>
    <x v="13"/>
    <x v="1"/>
    <x v="1"/>
    <n v="0"/>
    <n v="148"/>
    <n v="164.28"/>
    <n v="296"/>
    <n v="328.56"/>
    <x v="7"/>
  </r>
  <r>
    <d v="2022-08-19T00:00:00"/>
    <x v="36"/>
    <x v="8"/>
    <x v="1"/>
    <x v="0"/>
    <n v="0"/>
    <n v="43"/>
    <n v="47.730000000000004"/>
    <n v="129"/>
    <n v="143.19"/>
    <x v="7"/>
  </r>
  <r>
    <d v="2022-08-20T00:00:00"/>
    <x v="12"/>
    <x v="10"/>
    <x v="2"/>
    <x v="0"/>
    <n v="0"/>
    <n v="141"/>
    <n v="149.46"/>
    <n v="1833"/>
    <n v="1942.98"/>
    <x v="7"/>
  </r>
  <r>
    <d v="2022-08-20T00:00:00"/>
    <x v="38"/>
    <x v="12"/>
    <x v="2"/>
    <x v="0"/>
    <n v="0"/>
    <n v="95"/>
    <n v="119.7"/>
    <n v="1330"/>
    <n v="1675.8"/>
    <x v="7"/>
  </r>
  <r>
    <d v="2022-08-21T00:00:00"/>
    <x v="21"/>
    <x v="7"/>
    <x v="2"/>
    <x v="0"/>
    <n v="0"/>
    <n v="13"/>
    <n v="16.64"/>
    <n v="52"/>
    <n v="66.56"/>
    <x v="7"/>
  </r>
  <r>
    <d v="2022-08-23T00:00:00"/>
    <x v="11"/>
    <x v="14"/>
    <x v="1"/>
    <x v="0"/>
    <n v="0"/>
    <n v="76"/>
    <n v="82.08"/>
    <n v="836"/>
    <n v="902.88"/>
    <x v="7"/>
  </r>
  <r>
    <d v="2022-08-23T00:00:00"/>
    <x v="19"/>
    <x v="12"/>
    <x v="2"/>
    <x v="1"/>
    <n v="0"/>
    <n v="47"/>
    <n v="53.11"/>
    <n v="658"/>
    <n v="743.54"/>
    <x v="7"/>
  </r>
  <r>
    <d v="2022-08-24T00:00:00"/>
    <x v="24"/>
    <x v="3"/>
    <x v="2"/>
    <x v="1"/>
    <n v="0"/>
    <n v="133"/>
    <n v="155.61000000000001"/>
    <n v="665"/>
    <n v="778.05000000000007"/>
    <x v="7"/>
  </r>
  <r>
    <d v="2022-08-26T00:00:00"/>
    <x v="40"/>
    <x v="10"/>
    <x v="0"/>
    <x v="1"/>
    <n v="0"/>
    <n v="150"/>
    <n v="210"/>
    <n v="1950"/>
    <n v="2730"/>
    <x v="7"/>
  </r>
  <r>
    <d v="2022-08-26T00:00:00"/>
    <x v="8"/>
    <x v="6"/>
    <x v="1"/>
    <x v="0"/>
    <n v="0"/>
    <n v="67"/>
    <n v="85.76"/>
    <n v="536"/>
    <n v="686.08"/>
    <x v="7"/>
  </r>
  <r>
    <d v="2022-08-27T00:00:00"/>
    <x v="34"/>
    <x v="1"/>
    <x v="0"/>
    <x v="0"/>
    <n v="0"/>
    <n v="37"/>
    <n v="42.55"/>
    <n v="555"/>
    <n v="638.25"/>
    <x v="7"/>
  </r>
  <r>
    <d v="2022-08-28T00:00:00"/>
    <x v="24"/>
    <x v="0"/>
    <x v="1"/>
    <x v="0"/>
    <n v="0"/>
    <n v="133"/>
    <n v="155.61000000000001"/>
    <n v="1197"/>
    <n v="1400.4900000000002"/>
    <x v="7"/>
  </r>
  <r>
    <d v="2022-08-28T00:00:00"/>
    <x v="34"/>
    <x v="3"/>
    <x v="2"/>
    <x v="0"/>
    <n v="0"/>
    <n v="37"/>
    <n v="42.55"/>
    <n v="185"/>
    <n v="212.75"/>
    <x v="7"/>
  </r>
  <r>
    <d v="2022-08-30T00:00:00"/>
    <x v="15"/>
    <x v="2"/>
    <x v="1"/>
    <x v="1"/>
    <n v="0"/>
    <n v="75"/>
    <n v="85.5"/>
    <n v="450"/>
    <n v="513"/>
    <x v="7"/>
  </r>
  <r>
    <d v="2022-08-30T00:00:00"/>
    <x v="23"/>
    <x v="2"/>
    <x v="2"/>
    <x v="1"/>
    <n v="0"/>
    <n v="67"/>
    <n v="83.08"/>
    <n v="402"/>
    <n v="498.48"/>
    <x v="7"/>
  </r>
  <r>
    <d v="2022-08-30T00:00:00"/>
    <x v="7"/>
    <x v="3"/>
    <x v="2"/>
    <x v="1"/>
    <n v="0"/>
    <n v="7"/>
    <n v="8.33"/>
    <n v="35"/>
    <n v="41.65"/>
    <x v="7"/>
  </r>
  <r>
    <d v="2022-08-31T00:00:00"/>
    <x v="27"/>
    <x v="10"/>
    <x v="2"/>
    <x v="1"/>
    <n v="0"/>
    <n v="12"/>
    <n v="15.719999999999999"/>
    <n v="156"/>
    <n v="204.35999999999999"/>
    <x v="8"/>
  </r>
  <r>
    <d v="2022-09-04T00:00:00"/>
    <x v="29"/>
    <x v="5"/>
    <x v="2"/>
    <x v="1"/>
    <n v="0"/>
    <n v="105"/>
    <n v="142.80000000000001"/>
    <n v="105"/>
    <n v="142.80000000000001"/>
    <x v="8"/>
  </r>
  <r>
    <d v="2022-09-06T00:00:00"/>
    <x v="24"/>
    <x v="4"/>
    <x v="0"/>
    <x v="0"/>
    <n v="0"/>
    <n v="133"/>
    <n v="155.61000000000001"/>
    <n v="1596"/>
    <n v="1867.3200000000002"/>
    <x v="8"/>
  </r>
  <r>
    <d v="2022-09-09T00:00:00"/>
    <x v="41"/>
    <x v="0"/>
    <x v="2"/>
    <x v="0"/>
    <n v="0"/>
    <n v="138"/>
    <n v="173.88"/>
    <n v="1242"/>
    <n v="1564.92"/>
    <x v="8"/>
  </r>
  <r>
    <d v="2022-09-09T00:00:00"/>
    <x v="6"/>
    <x v="8"/>
    <x v="2"/>
    <x v="0"/>
    <n v="0"/>
    <n v="71"/>
    <n v="80.94"/>
    <n v="213"/>
    <n v="242.82"/>
    <x v="8"/>
  </r>
  <r>
    <d v="2022-09-10T00:00:00"/>
    <x v="4"/>
    <x v="1"/>
    <x v="1"/>
    <x v="1"/>
    <n v="0"/>
    <n v="5"/>
    <n v="6.7"/>
    <n v="75"/>
    <n v="100.5"/>
    <x v="8"/>
  </r>
  <r>
    <d v="2022-09-10T00:00:00"/>
    <x v="1"/>
    <x v="7"/>
    <x v="2"/>
    <x v="1"/>
    <n v="0"/>
    <n v="72"/>
    <n v="79.92"/>
    <n v="288"/>
    <n v="319.68"/>
    <x v="8"/>
  </r>
  <r>
    <d v="2022-09-14T00:00:00"/>
    <x v="19"/>
    <x v="8"/>
    <x v="2"/>
    <x v="1"/>
    <n v="0"/>
    <n v="47"/>
    <n v="53.11"/>
    <n v="141"/>
    <n v="159.32999999999998"/>
    <x v="8"/>
  </r>
  <r>
    <d v="2022-09-15T00:00:00"/>
    <x v="8"/>
    <x v="1"/>
    <x v="1"/>
    <x v="0"/>
    <n v="0"/>
    <n v="67"/>
    <n v="85.76"/>
    <n v="1005"/>
    <n v="1286.4000000000001"/>
    <x v="8"/>
  </r>
  <r>
    <d v="2022-09-18T00:00:00"/>
    <x v="42"/>
    <x v="12"/>
    <x v="1"/>
    <x v="1"/>
    <n v="0"/>
    <n v="18"/>
    <n v="24.66"/>
    <n v="252"/>
    <n v="345.24"/>
    <x v="8"/>
  </r>
  <r>
    <d v="2022-09-19T00:00:00"/>
    <x v="38"/>
    <x v="6"/>
    <x v="0"/>
    <x v="1"/>
    <n v="0"/>
    <n v="95"/>
    <n v="119.7"/>
    <n v="760"/>
    <n v="957.6"/>
    <x v="8"/>
  </r>
  <r>
    <d v="2022-09-20T00:00:00"/>
    <x v="38"/>
    <x v="2"/>
    <x v="2"/>
    <x v="0"/>
    <n v="0"/>
    <n v="95"/>
    <n v="119.7"/>
    <n v="570"/>
    <n v="718.2"/>
    <x v="8"/>
  </r>
  <r>
    <d v="2022-09-20T00:00:00"/>
    <x v="16"/>
    <x v="9"/>
    <x v="2"/>
    <x v="0"/>
    <n v="0"/>
    <n v="98"/>
    <n v="103.88"/>
    <n v="980"/>
    <n v="1038.8"/>
    <x v="8"/>
  </r>
  <r>
    <d v="2022-09-21T00:00:00"/>
    <x v="30"/>
    <x v="12"/>
    <x v="1"/>
    <x v="0"/>
    <n v="0"/>
    <n v="37"/>
    <n v="49.21"/>
    <n v="518"/>
    <n v="688.94"/>
    <x v="8"/>
  </r>
  <r>
    <d v="2022-09-21T00:00:00"/>
    <x v="42"/>
    <x v="3"/>
    <x v="2"/>
    <x v="1"/>
    <n v="0"/>
    <n v="18"/>
    <n v="24.66"/>
    <n v="90"/>
    <n v="123.3"/>
    <x v="8"/>
  </r>
  <r>
    <d v="2022-09-22T00:00:00"/>
    <x v="23"/>
    <x v="4"/>
    <x v="1"/>
    <x v="0"/>
    <n v="0"/>
    <n v="67"/>
    <n v="83.08"/>
    <n v="804"/>
    <n v="996.96"/>
    <x v="8"/>
  </r>
  <r>
    <d v="2022-09-23T00:00:00"/>
    <x v="35"/>
    <x v="4"/>
    <x v="2"/>
    <x v="0"/>
    <n v="0"/>
    <n v="73"/>
    <n v="94.17"/>
    <n v="876"/>
    <n v="1130.04"/>
    <x v="8"/>
  </r>
  <r>
    <d v="2022-09-24T00:00:00"/>
    <x v="18"/>
    <x v="12"/>
    <x v="2"/>
    <x v="0"/>
    <n v="0"/>
    <n v="89"/>
    <n v="117.48"/>
    <n v="1246"/>
    <n v="1644.72"/>
    <x v="8"/>
  </r>
  <r>
    <d v="2022-09-24T00:00:00"/>
    <x v="18"/>
    <x v="6"/>
    <x v="2"/>
    <x v="1"/>
    <n v="0"/>
    <n v="89"/>
    <n v="117.48"/>
    <n v="712"/>
    <n v="939.84"/>
    <x v="8"/>
  </r>
  <r>
    <d v="2022-09-27T00:00:00"/>
    <x v="43"/>
    <x v="7"/>
    <x v="2"/>
    <x v="1"/>
    <n v="0"/>
    <n v="90"/>
    <n v="96.3"/>
    <n v="360"/>
    <n v="385.2"/>
    <x v="8"/>
  </r>
  <r>
    <d v="2022-09-27T00:00:00"/>
    <x v="11"/>
    <x v="0"/>
    <x v="2"/>
    <x v="1"/>
    <n v="0"/>
    <n v="76"/>
    <n v="82.08"/>
    <n v="684"/>
    <n v="738.72"/>
    <x v="8"/>
  </r>
  <r>
    <d v="2022-09-27T00:00:00"/>
    <x v="1"/>
    <x v="8"/>
    <x v="0"/>
    <x v="1"/>
    <n v="0"/>
    <n v="72"/>
    <n v="79.92"/>
    <n v="216"/>
    <n v="239.76"/>
    <x v="8"/>
  </r>
  <r>
    <d v="2022-09-29T00:00:00"/>
    <x v="13"/>
    <x v="10"/>
    <x v="2"/>
    <x v="0"/>
    <n v="0"/>
    <n v="55"/>
    <n v="58.3"/>
    <n v="715"/>
    <n v="757.9"/>
    <x v="9"/>
  </r>
  <r>
    <d v="2022-10-03T00:00:00"/>
    <x v="31"/>
    <x v="3"/>
    <x v="2"/>
    <x v="1"/>
    <n v="0"/>
    <n v="44"/>
    <n v="48.4"/>
    <n v="220"/>
    <n v="242"/>
    <x v="9"/>
  </r>
  <r>
    <d v="2022-10-04T00:00:00"/>
    <x v="36"/>
    <x v="1"/>
    <x v="2"/>
    <x v="0"/>
    <n v="0"/>
    <n v="43"/>
    <n v="47.730000000000004"/>
    <n v="645"/>
    <n v="715.95"/>
    <x v="9"/>
  </r>
  <r>
    <d v="2022-10-06T00:00:00"/>
    <x v="4"/>
    <x v="5"/>
    <x v="2"/>
    <x v="0"/>
    <n v="0"/>
    <n v="5"/>
    <n v="6.7"/>
    <n v="5"/>
    <n v="6.7"/>
    <x v="9"/>
  </r>
  <r>
    <d v="2022-10-09T00:00:00"/>
    <x v="1"/>
    <x v="12"/>
    <x v="1"/>
    <x v="0"/>
    <n v="0"/>
    <n v="72"/>
    <n v="79.92"/>
    <n v="1008"/>
    <n v="1118.8800000000001"/>
    <x v="9"/>
  </r>
  <r>
    <d v="2022-10-10T00:00:00"/>
    <x v="40"/>
    <x v="0"/>
    <x v="2"/>
    <x v="0"/>
    <n v="0"/>
    <n v="150"/>
    <n v="210"/>
    <n v="1350"/>
    <n v="1890"/>
    <x v="9"/>
  </r>
  <r>
    <d v="2022-10-10T00:00:00"/>
    <x v="11"/>
    <x v="4"/>
    <x v="1"/>
    <x v="0"/>
    <n v="0"/>
    <n v="76"/>
    <n v="82.08"/>
    <n v="912"/>
    <n v="984.96"/>
    <x v="9"/>
  </r>
  <r>
    <d v="2022-10-11T00:00:00"/>
    <x v="25"/>
    <x v="9"/>
    <x v="2"/>
    <x v="0"/>
    <n v="0"/>
    <n v="83"/>
    <n v="94.62"/>
    <n v="830"/>
    <n v="946.2"/>
    <x v="9"/>
  </r>
  <r>
    <d v="2022-10-13T00:00:00"/>
    <x v="29"/>
    <x v="1"/>
    <x v="1"/>
    <x v="0"/>
    <n v="0"/>
    <n v="105"/>
    <n v="142.80000000000001"/>
    <n v="1575"/>
    <n v="2142"/>
    <x v="9"/>
  </r>
  <r>
    <d v="2022-10-14T00:00:00"/>
    <x v="11"/>
    <x v="1"/>
    <x v="0"/>
    <x v="0"/>
    <n v="0"/>
    <n v="76"/>
    <n v="82.08"/>
    <n v="1140"/>
    <n v="1231.2"/>
    <x v="9"/>
  </r>
  <r>
    <d v="2022-10-15T00:00:00"/>
    <x v="27"/>
    <x v="9"/>
    <x v="2"/>
    <x v="1"/>
    <n v="0"/>
    <n v="12"/>
    <n v="15.719999999999999"/>
    <n v="120"/>
    <n v="157.19999999999999"/>
    <x v="9"/>
  </r>
  <r>
    <d v="2022-10-16T00:00:00"/>
    <x v="43"/>
    <x v="8"/>
    <x v="1"/>
    <x v="0"/>
    <n v="0"/>
    <n v="90"/>
    <n v="96.3"/>
    <n v="270"/>
    <n v="288.89999999999998"/>
    <x v="9"/>
  </r>
  <r>
    <d v="2022-10-23T00:00:00"/>
    <x v="0"/>
    <x v="12"/>
    <x v="1"/>
    <x v="1"/>
    <n v="0"/>
    <n v="144"/>
    <n v="156.96"/>
    <n v="2016"/>
    <n v="2197.44"/>
    <x v="9"/>
  </r>
  <r>
    <d v="2022-10-30T00:00:00"/>
    <x v="10"/>
    <x v="8"/>
    <x v="2"/>
    <x v="1"/>
    <n v="0"/>
    <n v="120"/>
    <n v="162"/>
    <n v="360"/>
    <n v="486"/>
    <x v="9"/>
  </r>
  <r>
    <d v="2022-10-31T00:00:00"/>
    <x v="1"/>
    <x v="6"/>
    <x v="2"/>
    <x v="0"/>
    <n v="0"/>
    <n v="72"/>
    <n v="79.92"/>
    <n v="576"/>
    <n v="639.36"/>
    <x v="10"/>
  </r>
  <r>
    <d v="2022-11-01T00:00:00"/>
    <x v="35"/>
    <x v="1"/>
    <x v="0"/>
    <x v="0"/>
    <n v="0"/>
    <n v="73"/>
    <n v="94.17"/>
    <n v="1095"/>
    <n v="1412.55"/>
    <x v="10"/>
  </r>
  <r>
    <d v="2022-11-02T00:00:00"/>
    <x v="27"/>
    <x v="1"/>
    <x v="0"/>
    <x v="1"/>
    <n v="0"/>
    <n v="12"/>
    <n v="15.719999999999999"/>
    <n v="180"/>
    <n v="235.79999999999998"/>
    <x v="10"/>
  </r>
  <r>
    <d v="2022-11-02T00:00:00"/>
    <x v="28"/>
    <x v="1"/>
    <x v="2"/>
    <x v="1"/>
    <n v="0"/>
    <n v="148"/>
    <n v="201.28"/>
    <n v="2220"/>
    <n v="3019.2"/>
    <x v="10"/>
  </r>
  <r>
    <d v="2022-11-02T00:00:00"/>
    <x v="4"/>
    <x v="3"/>
    <x v="2"/>
    <x v="1"/>
    <n v="0"/>
    <n v="5"/>
    <n v="6.7"/>
    <n v="25"/>
    <n v="33.5"/>
    <x v="10"/>
  </r>
  <r>
    <d v="2022-11-03T00:00:00"/>
    <x v="14"/>
    <x v="14"/>
    <x v="1"/>
    <x v="0"/>
    <n v="0"/>
    <n v="61"/>
    <n v="76.25"/>
    <n v="671"/>
    <n v="838.75"/>
    <x v="10"/>
  </r>
  <r>
    <d v="2022-11-04T00:00:00"/>
    <x v="25"/>
    <x v="9"/>
    <x v="2"/>
    <x v="0"/>
    <n v="0"/>
    <n v="83"/>
    <n v="94.62"/>
    <n v="830"/>
    <n v="946.2"/>
    <x v="10"/>
  </r>
  <r>
    <d v="2022-11-05T00:00:00"/>
    <x v="40"/>
    <x v="1"/>
    <x v="2"/>
    <x v="1"/>
    <n v="0"/>
    <n v="150"/>
    <n v="210"/>
    <n v="2250"/>
    <n v="3150"/>
    <x v="10"/>
  </r>
  <r>
    <d v="2022-11-06T00:00:00"/>
    <x v="23"/>
    <x v="10"/>
    <x v="2"/>
    <x v="1"/>
    <n v="0"/>
    <n v="67"/>
    <n v="83.08"/>
    <n v="871"/>
    <n v="1080.04"/>
    <x v="10"/>
  </r>
  <r>
    <d v="2022-11-06T00:00:00"/>
    <x v="27"/>
    <x v="10"/>
    <x v="1"/>
    <x v="0"/>
    <n v="0"/>
    <n v="12"/>
    <n v="15.719999999999999"/>
    <n v="156"/>
    <n v="204.35999999999999"/>
    <x v="10"/>
  </r>
  <r>
    <d v="2022-11-06T00:00:00"/>
    <x v="10"/>
    <x v="10"/>
    <x v="2"/>
    <x v="1"/>
    <n v="0"/>
    <n v="120"/>
    <n v="162"/>
    <n v="1560"/>
    <n v="2106"/>
    <x v="10"/>
  </r>
  <r>
    <d v="2022-11-07T00:00:00"/>
    <x v="17"/>
    <x v="10"/>
    <x v="1"/>
    <x v="1"/>
    <n v="0"/>
    <n v="90"/>
    <n v="115.2"/>
    <n v="1170"/>
    <n v="1497.6000000000001"/>
    <x v="10"/>
  </r>
  <r>
    <d v="2022-11-08T00:00:00"/>
    <x v="43"/>
    <x v="14"/>
    <x v="0"/>
    <x v="1"/>
    <n v="0"/>
    <n v="90"/>
    <n v="96.3"/>
    <n v="990"/>
    <n v="1059.3"/>
    <x v="10"/>
  </r>
  <r>
    <d v="2022-11-08T00:00:00"/>
    <x v="40"/>
    <x v="9"/>
    <x v="0"/>
    <x v="0"/>
    <n v="0"/>
    <n v="150"/>
    <n v="210"/>
    <n v="1500"/>
    <n v="2100"/>
    <x v="10"/>
  </r>
  <r>
    <d v="2022-11-09T00:00:00"/>
    <x v="26"/>
    <x v="6"/>
    <x v="1"/>
    <x v="1"/>
    <n v="0"/>
    <n v="48"/>
    <n v="57.120000000000005"/>
    <n v="384"/>
    <n v="456.96000000000004"/>
    <x v="10"/>
  </r>
  <r>
    <d v="2022-11-10T00:00:00"/>
    <x v="30"/>
    <x v="11"/>
    <x v="2"/>
    <x v="0"/>
    <n v="0"/>
    <n v="37"/>
    <n v="49.21"/>
    <n v="259"/>
    <n v="344.47"/>
    <x v="10"/>
  </r>
  <r>
    <d v="2022-11-13T00:00:00"/>
    <x v="26"/>
    <x v="9"/>
    <x v="0"/>
    <x v="1"/>
    <n v="0"/>
    <n v="48"/>
    <n v="57.120000000000005"/>
    <n v="480"/>
    <n v="571.20000000000005"/>
    <x v="10"/>
  </r>
  <r>
    <d v="2022-11-14T00:00:00"/>
    <x v="29"/>
    <x v="5"/>
    <x v="2"/>
    <x v="1"/>
    <n v="0"/>
    <n v="105"/>
    <n v="142.80000000000001"/>
    <n v="105"/>
    <n v="142.80000000000001"/>
    <x v="10"/>
  </r>
  <r>
    <d v="2022-11-15T00:00:00"/>
    <x v="35"/>
    <x v="12"/>
    <x v="2"/>
    <x v="1"/>
    <n v="0"/>
    <n v="73"/>
    <n v="94.17"/>
    <n v="1022"/>
    <n v="1318.38"/>
    <x v="10"/>
  </r>
  <r>
    <d v="2022-11-16T00:00:00"/>
    <x v="39"/>
    <x v="6"/>
    <x v="1"/>
    <x v="0"/>
    <n v="0"/>
    <n v="134"/>
    <n v="156.78"/>
    <n v="1072"/>
    <n v="1254.24"/>
    <x v="10"/>
  </r>
  <r>
    <d v="2022-11-18T00:00:00"/>
    <x v="13"/>
    <x v="6"/>
    <x v="2"/>
    <x v="1"/>
    <n v="0"/>
    <n v="55"/>
    <n v="58.3"/>
    <n v="440"/>
    <n v="466.4"/>
    <x v="10"/>
  </r>
  <r>
    <d v="2022-11-21T00:00:00"/>
    <x v="14"/>
    <x v="2"/>
    <x v="2"/>
    <x v="1"/>
    <n v="0"/>
    <n v="61"/>
    <n v="76.25"/>
    <n v="366"/>
    <n v="457.5"/>
    <x v="10"/>
  </r>
  <r>
    <d v="2022-11-23T00:00:00"/>
    <x v="43"/>
    <x v="4"/>
    <x v="1"/>
    <x v="0"/>
    <n v="0"/>
    <n v="90"/>
    <n v="96.3"/>
    <n v="1080"/>
    <n v="1155.5999999999999"/>
    <x v="10"/>
  </r>
  <r>
    <d v="2022-11-25T00:00:00"/>
    <x v="3"/>
    <x v="3"/>
    <x v="2"/>
    <x v="1"/>
    <n v="0"/>
    <n v="44"/>
    <n v="48.84"/>
    <n v="220"/>
    <n v="244.20000000000002"/>
    <x v="10"/>
  </r>
  <r>
    <d v="2022-11-26T00:00:00"/>
    <x v="18"/>
    <x v="3"/>
    <x v="2"/>
    <x v="0"/>
    <n v="0"/>
    <n v="89"/>
    <n v="117.48"/>
    <n v="445"/>
    <n v="587.4"/>
    <x v="10"/>
  </r>
  <r>
    <d v="2022-11-27T00:00:00"/>
    <x v="13"/>
    <x v="1"/>
    <x v="2"/>
    <x v="0"/>
    <n v="0"/>
    <n v="55"/>
    <n v="58.3"/>
    <n v="825"/>
    <n v="874.5"/>
    <x v="10"/>
  </r>
  <r>
    <d v="2022-11-28T00:00:00"/>
    <x v="5"/>
    <x v="6"/>
    <x v="2"/>
    <x v="1"/>
    <n v="0"/>
    <n v="93"/>
    <n v="104.16"/>
    <n v="744"/>
    <n v="833.28"/>
    <x v="10"/>
  </r>
  <r>
    <d v="2022-11-30T00:00:00"/>
    <x v="27"/>
    <x v="13"/>
    <x v="2"/>
    <x v="0"/>
    <n v="0"/>
    <n v="12"/>
    <n v="15.719999999999999"/>
    <n v="24"/>
    <n v="31.439999999999998"/>
    <x v="11"/>
  </r>
  <r>
    <d v="2022-12-03T00:00:00"/>
    <x v="33"/>
    <x v="3"/>
    <x v="0"/>
    <x v="1"/>
    <n v="0"/>
    <n v="37"/>
    <n v="41.81"/>
    <n v="185"/>
    <n v="209.05"/>
    <x v="11"/>
  </r>
  <r>
    <d v="2022-12-04T00:00:00"/>
    <x v="42"/>
    <x v="9"/>
    <x v="2"/>
    <x v="1"/>
    <n v="0"/>
    <n v="18"/>
    <n v="24.66"/>
    <n v="180"/>
    <n v="246.6"/>
    <x v="11"/>
  </r>
  <r>
    <d v="2022-12-04T00:00:00"/>
    <x v="11"/>
    <x v="1"/>
    <x v="2"/>
    <x v="1"/>
    <n v="0"/>
    <n v="76"/>
    <n v="82.08"/>
    <n v="1140"/>
    <n v="1231.2"/>
    <x v="11"/>
  </r>
  <r>
    <d v="2022-12-07T00:00:00"/>
    <x v="1"/>
    <x v="4"/>
    <x v="2"/>
    <x v="1"/>
    <n v="0"/>
    <n v="72"/>
    <n v="79.92"/>
    <n v="864"/>
    <n v="959.04"/>
    <x v="11"/>
  </r>
  <r>
    <d v="2022-12-07T00:00:00"/>
    <x v="21"/>
    <x v="10"/>
    <x v="2"/>
    <x v="0"/>
    <n v="0"/>
    <n v="13"/>
    <n v="16.64"/>
    <n v="169"/>
    <n v="216.32"/>
    <x v="11"/>
  </r>
  <r>
    <d v="2022-12-07T00:00:00"/>
    <x v="1"/>
    <x v="3"/>
    <x v="2"/>
    <x v="1"/>
    <n v="0"/>
    <n v="72"/>
    <n v="79.92"/>
    <n v="360"/>
    <n v="399.6"/>
    <x v="11"/>
  </r>
  <r>
    <d v="2022-12-11T00:00:00"/>
    <x v="26"/>
    <x v="3"/>
    <x v="2"/>
    <x v="0"/>
    <n v="0"/>
    <n v="48"/>
    <n v="57.120000000000005"/>
    <n v="240"/>
    <n v="285.60000000000002"/>
    <x v="11"/>
  </r>
  <r>
    <d v="2022-12-11T00:00:00"/>
    <x v="2"/>
    <x v="0"/>
    <x v="0"/>
    <x v="0"/>
    <n v="0"/>
    <n v="112"/>
    <n v="122.08"/>
    <n v="1008"/>
    <n v="1098.72"/>
    <x v="11"/>
  </r>
  <r>
    <d v="2022-12-11T00:00:00"/>
    <x v="9"/>
    <x v="9"/>
    <x v="1"/>
    <x v="1"/>
    <n v="0"/>
    <n v="112"/>
    <n v="146.72"/>
    <n v="1120"/>
    <n v="1467.2"/>
    <x v="11"/>
  </r>
  <r>
    <d v="2022-12-12T00:00:00"/>
    <x v="28"/>
    <x v="0"/>
    <x v="0"/>
    <x v="1"/>
    <n v="0"/>
    <n v="148"/>
    <n v="201.28"/>
    <n v="1332"/>
    <n v="1811.52"/>
    <x v="11"/>
  </r>
  <r>
    <d v="2022-12-12T00:00:00"/>
    <x v="41"/>
    <x v="9"/>
    <x v="0"/>
    <x v="0"/>
    <n v="0"/>
    <n v="138"/>
    <n v="173.88"/>
    <n v="1380"/>
    <n v="1738.8"/>
    <x v="11"/>
  </r>
  <r>
    <d v="2022-12-14T00:00:00"/>
    <x v="24"/>
    <x v="7"/>
    <x v="2"/>
    <x v="1"/>
    <n v="0"/>
    <n v="133"/>
    <n v="155.61000000000001"/>
    <n v="532"/>
    <n v="622.44000000000005"/>
    <x v="11"/>
  </r>
  <r>
    <d v="2022-12-15T00:00:00"/>
    <x v="37"/>
    <x v="10"/>
    <x v="2"/>
    <x v="0"/>
    <n v="0"/>
    <n v="6"/>
    <n v="7.8599999999999994"/>
    <n v="78"/>
    <n v="102.17999999999999"/>
    <x v="11"/>
  </r>
  <r>
    <d v="2022-12-19T00:00:00"/>
    <x v="11"/>
    <x v="11"/>
    <x v="2"/>
    <x v="0"/>
    <n v="0"/>
    <n v="76"/>
    <n v="82.08"/>
    <n v="532"/>
    <n v="574.55999999999995"/>
    <x v="11"/>
  </r>
  <r>
    <d v="2022-12-19T00:00:00"/>
    <x v="31"/>
    <x v="12"/>
    <x v="2"/>
    <x v="1"/>
    <n v="0"/>
    <n v="44"/>
    <n v="48.4"/>
    <n v="616"/>
    <n v="677.6"/>
    <x v="11"/>
  </r>
  <r>
    <d v="2022-12-19T00:00:00"/>
    <x v="37"/>
    <x v="14"/>
    <x v="1"/>
    <x v="0"/>
    <n v="0"/>
    <n v="6"/>
    <n v="7.8599999999999994"/>
    <n v="66"/>
    <n v="86.46"/>
    <x v="11"/>
  </r>
  <r>
    <d v="2022-12-21T00:00:00"/>
    <x v="15"/>
    <x v="9"/>
    <x v="2"/>
    <x v="0"/>
    <n v="0"/>
    <n v="75"/>
    <n v="85.5"/>
    <n v="750"/>
    <n v="855"/>
    <x v="11"/>
  </r>
  <r>
    <d v="2022-12-29T00:00:00"/>
    <x v="25"/>
    <x v="1"/>
    <x v="2"/>
    <x v="0"/>
    <n v="0"/>
    <n v="83"/>
    <n v="94.62"/>
    <n v="1245"/>
    <n v="1419.3000000000002"/>
    <x v="11"/>
  </r>
  <r>
    <d v="2022-12-29T00:00:00"/>
    <x v="10"/>
    <x v="5"/>
    <x v="0"/>
    <x v="1"/>
    <n v="0"/>
    <n v="120"/>
    <n v="162"/>
    <n v="120"/>
    <n v="162"/>
    <x v="11"/>
  </r>
  <r>
    <d v="2022-12-30T00:00:00"/>
    <x v="41"/>
    <x v="12"/>
    <x v="2"/>
    <x v="0"/>
    <n v="0"/>
    <n v="138"/>
    <n v="173.88"/>
    <n v="1932"/>
    <n v="2434.3199999999997"/>
    <x v="11"/>
  </r>
  <r>
    <d v="2022-12-31T00:00:00"/>
    <x v="38"/>
    <x v="4"/>
    <x v="1"/>
    <x v="0"/>
    <n v="0"/>
    <n v="95"/>
    <n v="119.7"/>
    <n v="1140"/>
    <n v="1436.4"/>
    <x v="11"/>
  </r>
  <r>
    <d v="2022-12-31T00:00:00"/>
    <x v="31"/>
    <x v="2"/>
    <x v="1"/>
    <x v="0"/>
    <n v="0"/>
    <n v="44"/>
    <n v="48.4"/>
    <n v="264"/>
    <n v="290.39999999999998"/>
    <x v="11"/>
  </r>
  <r>
    <d v="2022-12-31T00:00:00"/>
    <x v="31"/>
    <x v="8"/>
    <x v="0"/>
    <x v="1"/>
    <n v="0"/>
    <n v="44"/>
    <n v="48.4"/>
    <n v="132"/>
    <n v="145.1999999999999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F83F07-0874-4FAD-9F8C-943855B3F7DF}"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F43" firstHeaderRow="0" firstDataRow="1" firstDataCol="2"/>
  <pivotFields count="13">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pivotField compact="0" numFmtId="9" outline="0" showAll="0"/>
    <pivotField compact="0" outline="0" showAll="0"/>
    <pivotField compact="0" outline="0" showAll="0"/>
    <pivotField dataField="1" compact="0" outline="0" showAll="0"/>
    <pivotField dataField="1" compact="0" outline="0" showAll="0"/>
    <pivotField axis="axisRow" compact="0" outline="0" showAll="0" sortType="ascending">
      <items count="13">
        <item x="0"/>
        <item x="1"/>
        <item x="2"/>
        <item x="3"/>
        <item x="4"/>
        <item x="5"/>
        <item x="6"/>
        <item x="7"/>
        <item x="8"/>
        <item x="9"/>
        <item x="10"/>
        <item x="11"/>
        <item t="default"/>
      </items>
      <autoSortScope>
        <pivotArea dataOnly="0" outline="0" fieldPosition="0">
          <references count="1">
            <reference field="4294967294" count="1" selected="0">
              <x v="3"/>
            </reference>
          </references>
        </pivotArea>
      </autoSortScope>
    </pivotField>
    <pivotField dataField="1" compact="0" outline="0" dragToRow="0" dragToCol="0" dragToPage="0" showAll="0" defaultSubtotal="0"/>
    <pivotField dataField="1" compact="0" outline="0" dragToRow="0" dragToCol="0" dragToPage="0" showAll="0" defaultSubtotal="0"/>
  </pivotFields>
  <rowFields count="2">
    <field x="3"/>
    <field x="10"/>
  </rowFields>
  <rowItems count="40">
    <i>
      <x/>
      <x v="11"/>
    </i>
    <i r="1">
      <x v="4"/>
    </i>
    <i r="1">
      <x v="7"/>
    </i>
    <i r="1">
      <x/>
    </i>
    <i r="1">
      <x v="1"/>
    </i>
    <i r="1">
      <x v="6"/>
    </i>
    <i r="1">
      <x v="5"/>
    </i>
    <i r="1">
      <x v="9"/>
    </i>
    <i r="1">
      <x v="10"/>
    </i>
    <i r="1">
      <x v="8"/>
    </i>
    <i r="1">
      <x v="2"/>
    </i>
    <i r="1">
      <x v="3"/>
    </i>
    <i t="default">
      <x/>
    </i>
    <i>
      <x v="1"/>
      <x v="7"/>
    </i>
    <i r="1">
      <x v="4"/>
    </i>
    <i r="1">
      <x v="3"/>
    </i>
    <i r="1">
      <x v="6"/>
    </i>
    <i r="1">
      <x v="9"/>
    </i>
    <i r="1">
      <x v="2"/>
    </i>
    <i r="1">
      <x v="10"/>
    </i>
    <i r="1">
      <x v="5"/>
    </i>
    <i r="1">
      <x/>
    </i>
    <i r="1">
      <x v="1"/>
    </i>
    <i r="1">
      <x v="11"/>
    </i>
    <i r="1">
      <x v="8"/>
    </i>
    <i t="default">
      <x v="1"/>
    </i>
    <i>
      <x v="2"/>
      <x v="9"/>
    </i>
    <i r="1">
      <x v="8"/>
    </i>
    <i r="1">
      <x v="6"/>
    </i>
    <i r="1">
      <x/>
    </i>
    <i r="1">
      <x v="3"/>
    </i>
    <i r="1">
      <x v="4"/>
    </i>
    <i r="1">
      <x v="11"/>
    </i>
    <i r="1">
      <x v="7"/>
    </i>
    <i r="1">
      <x v="2"/>
    </i>
    <i r="1">
      <x v="5"/>
    </i>
    <i r="1">
      <x v="10"/>
    </i>
    <i r="1">
      <x v="1"/>
    </i>
    <i t="default">
      <x v="2"/>
    </i>
    <i t="grand">
      <x/>
    </i>
  </rowItems>
  <colFields count="1">
    <field x="-2"/>
  </colFields>
  <colItems count="4">
    <i>
      <x/>
    </i>
    <i i="1">
      <x v="1"/>
    </i>
    <i i="2">
      <x v="2"/>
    </i>
    <i i="3">
      <x v="3"/>
    </i>
  </colItems>
  <dataFields count="4">
    <dataField name="Sum of Total buying price" fld="8" baseField="0" baseItem="0"/>
    <dataField name="Sum of Total selling price" fld="9" baseField="0" baseItem="0"/>
    <dataField name="Sum of Sum of profit" fld="11" baseField="0" baseItem="0"/>
    <dataField name="Sum of profit %" fld="12" baseField="0" baseItem="0"/>
  </dataFields>
  <formats count="5">
    <format dxfId="5">
      <pivotArea dataOnly="0" outline="0" fieldPosition="0">
        <references count="1">
          <reference field="4294967294" count="1">
            <x v="3"/>
          </reference>
        </references>
      </pivotArea>
    </format>
    <format dxfId="4">
      <pivotArea dataOnly="0" outline="0" fieldPosition="0">
        <references count="1">
          <reference field="4294967294" count="1">
            <x v="3"/>
          </reference>
        </references>
      </pivotArea>
    </format>
    <format dxfId="3">
      <pivotArea dataOnly="0" outline="0" fieldPosition="0">
        <references count="1">
          <reference field="4294967294" count="1">
            <x v="2"/>
          </reference>
        </references>
      </pivotArea>
    </format>
    <format dxfId="2">
      <pivotArea dataOnly="0" outline="0" fieldPosition="0">
        <references count="1">
          <reference field="4294967294" count="1">
            <x v="1"/>
          </reference>
        </references>
      </pivotArea>
    </format>
    <format dxfId="1">
      <pivotArea dataOnly="0"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F62364-19D1-4F9B-9EF0-FB3338949E19}"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F37" firstHeaderRow="0" firstDataRow="1" firstDataCol="2"/>
  <pivotFields count="13">
    <pivotField compact="0" numFmtId="14" outline="0" showAll="0"/>
    <pivotField axis="axisRow" compact="0" outline="0"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3"/>
            </reference>
          </references>
        </pivotArea>
      </autoSortScope>
    </pivotField>
    <pivotField dataField="1" compact="0" outline="0" showAll="0">
      <items count="16">
        <item x="5"/>
        <item x="13"/>
        <item x="8"/>
        <item x="7"/>
        <item x="3"/>
        <item x="2"/>
        <item x="11"/>
        <item x="6"/>
        <item x="0"/>
        <item x="9"/>
        <item x="14"/>
        <item x="4"/>
        <item x="10"/>
        <item x="12"/>
        <item x="1"/>
        <item t="default"/>
      </items>
    </pivotField>
    <pivotField axis="axisRow" compact="0" outline="0" showAll="0">
      <items count="4">
        <item x="2"/>
        <item x="1"/>
        <item x="0"/>
        <item t="default"/>
      </items>
    </pivotField>
    <pivotField compact="0" outline="0" showAll="0"/>
    <pivotField compact="0" numFmtId="9" outline="0" showAll="0"/>
    <pivotField compact="0" outline="0" showAll="0"/>
    <pivotField compact="0" outline="0" showAll="0"/>
    <pivotField dataField="1" compact="0" outline="0" showAll="0"/>
    <pivotField dataField="1" compact="0" outline="0" showAll="0"/>
    <pivotField compact="0" outline="0" showAll="0">
      <items count="13">
        <item x="0"/>
        <item x="1"/>
        <item x="2"/>
        <item x="3"/>
        <item x="4"/>
        <item x="5"/>
        <item x="6"/>
        <item x="7"/>
        <item x="8"/>
        <item x="9"/>
        <item x="10"/>
        <item x="11"/>
        <item t="default"/>
      </items>
    </pivotField>
    <pivotField dataField="1" compact="0" outline="0" dragToRow="0" dragToCol="0" dragToPage="0" showAll="0" defaultSubtotal="0"/>
    <pivotField compact="0" outline="0" dragToRow="0" dragToCol="0" dragToPage="0" showAll="0" defaultSubtotal="0"/>
  </pivotFields>
  <rowFields count="2">
    <field x="3"/>
    <field x="1"/>
  </rowFields>
  <rowItems count="34">
    <i>
      <x/>
      <x v="11"/>
    </i>
    <i r="1">
      <x v="40"/>
    </i>
    <i r="1">
      <x v="43"/>
    </i>
    <i r="1">
      <x v="41"/>
    </i>
    <i r="1">
      <x v="9"/>
    </i>
    <i r="1">
      <x v="32"/>
    </i>
    <i r="1">
      <x v="29"/>
    </i>
    <i r="1">
      <x v="4"/>
    </i>
    <i r="1">
      <x v="18"/>
    </i>
    <i r="1">
      <x v="22"/>
    </i>
    <i t="default">
      <x/>
    </i>
    <i>
      <x v="1"/>
      <x v="43"/>
    </i>
    <i r="1">
      <x v="31"/>
    </i>
    <i r="1">
      <x v="2"/>
    </i>
    <i r="1">
      <x v="23"/>
    </i>
    <i r="1">
      <x v="37"/>
    </i>
    <i r="1">
      <x v="1"/>
    </i>
    <i r="1">
      <x v="29"/>
    </i>
    <i r="1">
      <x v="13"/>
    </i>
    <i r="1">
      <x v="9"/>
    </i>
    <i r="1">
      <x v="22"/>
    </i>
    <i t="default">
      <x v="1"/>
    </i>
    <i>
      <x v="2"/>
      <x v="41"/>
    </i>
    <i r="1">
      <x v="18"/>
    </i>
    <i r="1">
      <x v="40"/>
    </i>
    <i r="1">
      <x v="35"/>
    </i>
    <i r="1">
      <x v="43"/>
    </i>
    <i r="1">
      <x v="39"/>
    </i>
    <i r="1">
      <x v="4"/>
    </i>
    <i r="1">
      <x v="32"/>
    </i>
    <i r="1">
      <x v="21"/>
    </i>
    <i r="1">
      <x/>
    </i>
    <i t="default">
      <x v="2"/>
    </i>
    <i t="grand">
      <x/>
    </i>
  </rowItems>
  <colFields count="1">
    <field x="-2"/>
  </colFields>
  <colItems count="4">
    <i>
      <x/>
    </i>
    <i i="1">
      <x v="1"/>
    </i>
    <i i="2">
      <x v="2"/>
    </i>
    <i i="3">
      <x v="3"/>
    </i>
  </colItems>
  <dataFields count="4">
    <dataField name="Sum of Total buying price" fld="8" baseField="0" baseItem="0"/>
    <dataField name="Sum of Total selling price" fld="9" baseField="0" baseItem="0"/>
    <dataField name="Sum of Sum of profit" fld="11" baseField="0" baseItem="0"/>
    <dataField name="Sum of QUANTITY" fld="2" baseField="0" baseItem="0"/>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34BA5B-0648-4F89-B12E-C72A6180F3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C16" firstHeaderRow="0" firstDataRow="1" firstDataCol="1"/>
  <pivotFields count="13">
    <pivotField numFmtId="14" showAll="0"/>
    <pivotField showAll="0"/>
    <pivotField showAll="0"/>
    <pivotField showAll="0">
      <items count="4">
        <item x="2"/>
        <item x="1"/>
        <item x="0"/>
        <item t="default"/>
      </items>
    </pivotField>
    <pivotField showAll="0"/>
    <pivotField numFmtId="9" showAll="0"/>
    <pivotField showAll="0"/>
    <pivotField showAll="0"/>
    <pivotField showAll="0"/>
    <pivotField dataField="1" showAll="0"/>
    <pivotField axis="axisRow" showAll="0">
      <items count="13">
        <item x="0"/>
        <item x="1"/>
        <item x="2"/>
        <item x="3"/>
        <item x="4"/>
        <item x="5"/>
        <item x="6"/>
        <item x="7"/>
        <item x="8"/>
        <item x="9"/>
        <item x="10"/>
        <item x="11"/>
        <item t="default"/>
      </items>
    </pivotField>
    <pivotField dataField="1" dragToRow="0" dragToCol="0" dragToPage="0" showAll="0" defaultSubtotal="0"/>
    <pivotField dragToRow="0" dragToCol="0" dragToPage="0" showAll="0" defaultSubtotal="0"/>
  </pivotFields>
  <rowFields count="1">
    <field x="10"/>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selling price" fld="9" baseField="0" baseItem="0"/>
    <dataField name="Sum of Sum of profit" fld="11"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9869E6-4168-4A33-81E5-BBE9DBACC4F6}"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20:B26" firstHeaderRow="1" firstDataRow="1" firstDataCol="1"/>
  <pivotFields count="13">
    <pivotField numFmtId="14" showAll="0"/>
    <pivotField axis="axisRow"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numFmtId="9" showAll="0"/>
    <pivotField showAll="0"/>
    <pivotField dataField="1" showAll="0"/>
    <pivotField showAll="0"/>
    <pivotField showAll="0"/>
    <pivotField showAll="0">
      <items count="13">
        <item x="0"/>
        <item x="1"/>
        <item x="2"/>
        <item x="3"/>
        <item x="4"/>
        <item x="5"/>
        <item x="6"/>
        <item x="7"/>
        <item x="8"/>
        <item x="9"/>
        <item x="10"/>
        <item x="11"/>
        <item t="default"/>
      </items>
    </pivotField>
    <pivotField dragToRow="0" dragToCol="0" dragToPage="0" showAll="0" defaultSubtotal="0"/>
    <pivotField dragToRow="0" dragToCol="0" dragToPage="0" showAll="0" defaultSubtotal="0"/>
  </pivotFields>
  <rowFields count="1">
    <field x="1"/>
  </rowFields>
  <rowItems count="6">
    <i>
      <x v="41"/>
    </i>
    <i>
      <x v="29"/>
    </i>
    <i>
      <x v="40"/>
    </i>
    <i>
      <x v="18"/>
    </i>
    <i>
      <x v="4"/>
    </i>
    <i>
      <x v="1"/>
    </i>
  </rowItems>
  <colItems count="1">
    <i/>
  </colItems>
  <dataFields count="1">
    <dataField name="Sum of Selling price" fld="7" baseField="0" baseItem="0"/>
  </dataFields>
  <pivotTableStyleInfo name="PivotStyleLight16" showRowHeaders="1" showColHeaders="1" showRowStripes="0" showColStripes="0" showLastColumn="1"/>
  <filters count="1">
    <filter fld="1" type="count" evalOrder="-1" id="3"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811E3D-4C3F-454A-8F29-E8529A47483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B5" firstHeaderRow="1" firstDataRow="1" firstDataCol="1"/>
  <pivotFields count="13">
    <pivotField numFmtId="14" showAll="0"/>
    <pivotField showAll="0"/>
    <pivotField showAll="0"/>
    <pivotField axis="axisRow" showAll="0">
      <items count="4">
        <item x="2"/>
        <item x="1"/>
        <item x="0"/>
        <item t="default"/>
      </items>
    </pivotField>
    <pivotField showAll="0"/>
    <pivotField numFmtId="9" showAll="0"/>
    <pivotField showAll="0"/>
    <pivotField showAll="0"/>
    <pivotField showAll="0"/>
    <pivotField dataField="1" showAll="0"/>
    <pivotField showAll="0">
      <items count="13">
        <item x="0"/>
        <item x="1"/>
        <item x="2"/>
        <item x="3"/>
        <item x="4"/>
        <item x="5"/>
        <item x="6"/>
        <item x="7"/>
        <item x="8"/>
        <item x="9"/>
        <item x="10"/>
        <item x="11"/>
        <item t="default"/>
      </items>
    </pivotField>
    <pivotField dragToRow="0" dragToCol="0" dragToPage="0" showAll="0" defaultSubtotal="0"/>
    <pivotField dragToRow="0" dragToCol="0" dragToPage="0" showAll="0" defaultSubtotal="0"/>
  </pivotFields>
  <rowFields count="1">
    <field x="3"/>
  </rowFields>
  <rowItems count="4">
    <i>
      <x/>
    </i>
    <i>
      <x v="1"/>
    </i>
    <i>
      <x v="2"/>
    </i>
    <i t="grand">
      <x/>
    </i>
  </rowItems>
  <colItems count="1">
    <i/>
  </colItems>
  <dataFields count="1">
    <dataField name="Sum of Total selling price" fld="9" baseField="0" baseItem="0"/>
  </dataFields>
  <chartFormats count="10">
    <chartFormat chart="2"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0" format="6">
      <pivotArea type="data" outline="0" fieldPosition="0">
        <references count="2">
          <reference field="4294967294" count="1" selected="0">
            <x v="0"/>
          </reference>
          <reference field="3" count="1" selected="0">
            <x v="0"/>
          </reference>
        </references>
      </pivotArea>
    </chartFormat>
    <chartFormat chart="20" format="7">
      <pivotArea type="data" outline="0" fieldPosition="0">
        <references count="2">
          <reference field="4294967294" count="1" selected="0">
            <x v="0"/>
          </reference>
          <reference field="3" count="1" selected="0">
            <x v="1"/>
          </reference>
        </references>
      </pivotArea>
    </chartFormat>
    <chartFormat chart="20" format="8">
      <pivotArea type="data" outline="0" fieldPosition="0">
        <references count="2">
          <reference field="4294967294" count="1" selected="0">
            <x v="0"/>
          </reference>
          <reference field="3" count="1" selected="0">
            <x v="2"/>
          </reference>
        </references>
      </pivotArea>
    </chartFormat>
    <chartFormat chart="18" format="4">
      <pivotArea type="data" outline="0" fieldPosition="0">
        <references count="2">
          <reference field="4294967294" count="1" selected="0">
            <x v="0"/>
          </reference>
          <reference field="3" count="1" selected="0">
            <x v="0"/>
          </reference>
        </references>
      </pivotArea>
    </chartFormat>
    <chartFormat chart="18" format="5">
      <pivotArea type="data" outline="0" fieldPosition="0">
        <references count="2">
          <reference field="4294967294" count="1" selected="0">
            <x v="0"/>
          </reference>
          <reference field="3" count="1" selected="0">
            <x v="1"/>
          </reference>
        </references>
      </pivotArea>
    </chartFormat>
    <chartFormat chart="18" format="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479165-F208-4DE0-B4BF-B7CD07500A1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0:B13" firstHeaderRow="1" firstDataRow="1" firstDataCol="1"/>
  <pivotFields count="13">
    <pivotField numFmtId="14" showAll="0"/>
    <pivotField showAll="0"/>
    <pivotField showAll="0"/>
    <pivotField showAll="0">
      <items count="4">
        <item x="2"/>
        <item x="1"/>
        <item x="0"/>
        <item t="default"/>
      </items>
    </pivotField>
    <pivotField axis="axisRow" showAll="0">
      <items count="3">
        <item x="1"/>
        <item x="0"/>
        <item t="default"/>
      </items>
    </pivotField>
    <pivotField numFmtId="9" showAll="0"/>
    <pivotField showAll="0"/>
    <pivotField showAll="0"/>
    <pivotField showAll="0"/>
    <pivotField dataField="1" showAll="0"/>
    <pivotField showAll="0">
      <items count="13">
        <item x="0"/>
        <item x="1"/>
        <item x="2"/>
        <item x="3"/>
        <item x="4"/>
        <item x="5"/>
        <item x="6"/>
        <item x="7"/>
        <item x="8"/>
        <item x="9"/>
        <item x="10"/>
        <item x="11"/>
        <item t="default"/>
      </items>
    </pivotField>
    <pivotField dragToRow="0" dragToCol="0" dragToPage="0" showAll="0" defaultSubtotal="0"/>
    <pivotField dragToRow="0" dragToCol="0" dragToPage="0" showAll="0" defaultSubtotal="0"/>
  </pivotFields>
  <rowFields count="1">
    <field x="4"/>
  </rowFields>
  <rowItems count="3">
    <i>
      <x/>
    </i>
    <i>
      <x v="1"/>
    </i>
    <i t="grand">
      <x/>
    </i>
  </rowItems>
  <colItems count="1">
    <i/>
  </colItems>
  <dataFields count="1">
    <dataField name="Sum of Total selling price" fld="9" baseField="0" baseItem="0"/>
  </dataFields>
  <chartFormats count="8">
    <chartFormat chart="2"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4" count="1" selected="0">
            <x v="0"/>
          </reference>
        </references>
      </pivotArea>
    </chartFormat>
    <chartFormat chart="22" format="6">
      <pivotArea type="data" outline="0" fieldPosition="0">
        <references count="2">
          <reference field="4294967294" count="1" selected="0">
            <x v="0"/>
          </reference>
          <reference field="4" count="1" selected="0">
            <x v="1"/>
          </reference>
        </references>
      </pivotArea>
    </chartFormat>
    <chartFormat chart="19" format="3">
      <pivotArea type="data" outline="0" fieldPosition="0">
        <references count="2">
          <reference field="4294967294" count="1" selected="0">
            <x v="0"/>
          </reference>
          <reference field="4" count="1" selected="0">
            <x v="0"/>
          </reference>
        </references>
      </pivotArea>
    </chartFormat>
    <chartFormat chart="19" format="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E298B6-402D-472B-A55A-AA13ABEC836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4" firstHeaderRow="0" firstDataRow="1" firstDataCol="0"/>
  <pivotFields count="13">
    <pivotField numFmtId="14" showAll="0"/>
    <pivotField showAll="0"/>
    <pivotField showAll="0"/>
    <pivotField showAll="0">
      <items count="4">
        <item x="2"/>
        <item x="1"/>
        <item x="0"/>
        <item t="default"/>
      </items>
    </pivotField>
    <pivotField showAll="0">
      <items count="3">
        <item x="1"/>
        <item x="0"/>
        <item t="default"/>
      </items>
    </pivotField>
    <pivotField numFmtId="9" showAll="0"/>
    <pivotField showAll="0"/>
    <pivotField showAll="0"/>
    <pivotField dataField="1" showAll="0"/>
    <pivotField dataField="1" showAll="0"/>
    <pivotField showAll="0">
      <items count="13">
        <item x="0"/>
        <item x="1"/>
        <item x="2"/>
        <item x="3"/>
        <item x="4"/>
        <item x="5"/>
        <item x="6"/>
        <item x="7"/>
        <item x="8"/>
        <item x="9"/>
        <item x="10"/>
        <item x="11"/>
        <item t="default"/>
      </items>
    </pivotField>
    <pivotField dragToRow="0" dragToCol="0" dragToPage="0" showAll="0" defaultSubtotal="0"/>
    <pivotField dragToRow="0" dragToCol="0" dragToPage="0" showAll="0" defaultSubtotal="0"/>
  </pivotFields>
  <rowItems count="1">
    <i/>
  </rowItems>
  <colFields count="1">
    <field x="-2"/>
  </colFields>
  <colItems count="2">
    <i>
      <x/>
    </i>
    <i i="1">
      <x v="1"/>
    </i>
  </colItems>
  <dataFields count="2">
    <dataField name="Sum of Total selling price" fld="9" baseField="0" baseItem="0"/>
    <dataField name="Sum of Total buying price" fld="8" baseField="0" baseItem="0"/>
  </dataFields>
  <chartFormats count="4">
    <chartFormat chart="2"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407305-EE76-46A8-A767-87BDBF99170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B15" firstHeaderRow="1" firstDataRow="1" firstDataCol="1"/>
  <pivotFields count="13">
    <pivotField numFmtId="14" showAll="0"/>
    <pivotField axis="axisRow" showAll="0" measureFilter="1" sortType="de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3">
        <item x="1"/>
        <item x="0"/>
        <item t="default"/>
      </items>
    </pivotField>
    <pivotField numFmtId="9" showAll="0"/>
    <pivotField showAll="0"/>
    <pivotField showAll="0"/>
    <pivotField showAll="0"/>
    <pivotField dataField="1" showAll="0"/>
    <pivotField showAll="0">
      <items count="13">
        <item x="0"/>
        <item x="1"/>
        <item x="2"/>
        <item x="3"/>
        <item x="4"/>
        <item x="5"/>
        <item x="6"/>
        <item x="7"/>
        <item x="8"/>
        <item x="9"/>
        <item x="10"/>
        <item x="11"/>
        <item t="default"/>
      </items>
    </pivotField>
    <pivotField dragToRow="0" dragToCol="0" dragToPage="0" showAll="0" defaultSubtotal="0"/>
    <pivotField dragToRow="0" dragToCol="0" dragToPage="0" showAll="0" defaultSubtotal="0"/>
  </pivotFields>
  <rowFields count="1">
    <field x="1"/>
  </rowFields>
  <rowItems count="11">
    <i>
      <x v="40"/>
    </i>
    <i>
      <x v="29"/>
    </i>
    <i>
      <x v="41"/>
    </i>
    <i>
      <x v="18"/>
    </i>
    <i>
      <x v="9"/>
    </i>
    <i>
      <x v="43"/>
    </i>
    <i>
      <x v="31"/>
    </i>
    <i>
      <x v="4"/>
    </i>
    <i>
      <x v="32"/>
    </i>
    <i>
      <x v="1"/>
    </i>
    <i t="grand">
      <x/>
    </i>
  </rowItems>
  <colItems count="1">
    <i/>
  </colItems>
  <dataFields count="1">
    <dataField name="Sum of Total selling price" fld="9" baseField="0" baseItem="0"/>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DBB2F3F-7B24-4CB4-A809-2DC5199BBE30}" sourceName="Month">
  <pivotTables>
    <pivotTable tabId="16" name="PivotTable1"/>
    <pivotTable tabId="16" name="PivotTable3"/>
    <pivotTable tabId="19" name="PivotTable6"/>
    <pivotTable tabId="19" name="PivotTable7"/>
    <pivotTable tabId="20" name="PivotTable8"/>
    <pivotTable tabId="21" name="PivotTable11"/>
  </pivotTables>
  <data>
    <tabular pivotCacheId="1839784523">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40624F9F-0226-4DA7-9948-874D7AF9B748}" sourceName="SALE TYPE">
  <pivotTables>
    <pivotTable tabId="16" name="PivotTable1"/>
    <pivotTable tabId="16" name="PivotTable3"/>
    <pivotTable tabId="19" name="PivotTable6"/>
    <pivotTable tabId="19" name="PivotTable7"/>
    <pivotTable tabId="20" name="PivotTable8"/>
    <pivotTable tabId="21" name="PivotTable11"/>
  </pivotTables>
  <data>
    <tabular pivotCacheId="183978452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59A199E1-6B22-4EC9-B283-DA2C81C37613}" cache="Slicer_Month" caption="Month" style="SlicerStyleDark1" rowHeight="241300"/>
  <slicer name="SALE TYPE 1" xr10:uid="{3D5D863D-867C-45B8-AA02-15D5CCE8B4A7}" cache="Slicer_SALE_TYPE" caption="SALE TYPE" columnCount="3" style="SlicerStyleDark6"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zoomScale="130" zoomScaleNormal="130" workbookViewId="0">
      <selection activeCell="M8" sqref="M8"/>
    </sheetView>
  </sheetViews>
  <sheetFormatPr defaultColWidth="14.44140625" defaultRowHeight="15" customHeight="1" x14ac:dyDescent="0.3"/>
  <cols>
    <col min="1" max="1" width="10.33203125" bestFit="1" customWidth="1"/>
    <col min="2" max="2" width="11.44140625" bestFit="1" customWidth="1"/>
    <col min="3" max="3" width="9.6640625" bestFit="1" customWidth="1"/>
    <col min="4" max="4" width="10.44140625" bestFit="1" customWidth="1"/>
    <col min="5" max="5" width="15.33203125" bestFit="1" customWidth="1"/>
    <col min="6" max="7" width="11.33203125" bestFit="1" customWidth="1"/>
    <col min="8" max="8" width="11" bestFit="1" customWidth="1"/>
    <col min="9" max="9" width="16.109375" bestFit="1" customWidth="1"/>
    <col min="10" max="10" width="15.5546875" bestFit="1" customWidth="1"/>
    <col min="11" max="11" width="8.6640625" customWidth="1"/>
  </cols>
  <sheetData>
    <row r="1" spans="1:11" ht="14.25" customHeight="1" x14ac:dyDescent="0.3">
      <c r="A1" s="9" t="s">
        <v>0</v>
      </c>
      <c r="B1" s="9" t="s">
        <v>1</v>
      </c>
      <c r="C1" s="9" t="s">
        <v>2</v>
      </c>
      <c r="D1" s="9" t="s">
        <v>3</v>
      </c>
      <c r="E1" s="9" t="s">
        <v>4</v>
      </c>
      <c r="F1" s="9" t="s">
        <v>95</v>
      </c>
      <c r="G1" s="8" t="s">
        <v>5</v>
      </c>
      <c r="H1" s="8" t="s">
        <v>6</v>
      </c>
      <c r="I1" s="8" t="s">
        <v>87</v>
      </c>
      <c r="J1" s="8" t="s">
        <v>88</v>
      </c>
      <c r="K1" s="8" t="s">
        <v>7</v>
      </c>
    </row>
    <row r="2" spans="1:11" ht="14.25" customHeight="1" x14ac:dyDescent="0.3">
      <c r="A2" s="10">
        <v>44197</v>
      </c>
      <c r="B2" s="11" t="s">
        <v>8</v>
      </c>
      <c r="C2" s="12">
        <v>9</v>
      </c>
      <c r="D2" s="12" t="s">
        <v>9</v>
      </c>
      <c r="E2" s="12" t="s">
        <v>10</v>
      </c>
      <c r="F2" s="13">
        <v>0.02</v>
      </c>
      <c r="G2" s="14" cm="1">
        <f t="array" ref="G2:H2">VLOOKUP(B2,'Master Data'!$A$2:$E$46,{4,5},0)</f>
        <v>144</v>
      </c>
      <c r="H2" s="14">
        <v>156.96</v>
      </c>
      <c r="I2" s="14">
        <f>C2*G2</f>
        <v>1296</v>
      </c>
      <c r="J2" s="14">
        <f>(C2*H2)*(1-F2)</f>
        <v>1384.3872000000001</v>
      </c>
      <c r="K2" s="14" t="str">
        <f t="shared" ref="K2:K65" si="0">TEXT(A3,"mmm")</f>
        <v>Jan</v>
      </c>
    </row>
    <row r="3" spans="1:11" ht="14.25" customHeight="1" x14ac:dyDescent="0.3">
      <c r="A3" s="10">
        <v>44198</v>
      </c>
      <c r="B3" s="11" t="s">
        <v>11</v>
      </c>
      <c r="C3" s="12">
        <v>15</v>
      </c>
      <c r="D3" s="12" t="s">
        <v>10</v>
      </c>
      <c r="E3" s="12" t="s">
        <v>12</v>
      </c>
      <c r="F3" s="13">
        <v>0</v>
      </c>
      <c r="G3" s="14" cm="1">
        <f t="array" ref="G3:H3">VLOOKUP(B3,'Master Data'!$A$2:$E$46,{4,5},0)</f>
        <v>72</v>
      </c>
      <c r="H3" s="14">
        <v>79.92</v>
      </c>
      <c r="I3" s="14">
        <f t="shared" ref="I3:I66" si="1">C3*G3</f>
        <v>1080</v>
      </c>
      <c r="J3" s="14">
        <f t="shared" ref="J3:J66" si="2">(C3*H3)*(1-F3)</f>
        <v>1198.8</v>
      </c>
      <c r="K3" s="14" t="str">
        <f t="shared" si="0"/>
        <v>Jan</v>
      </c>
    </row>
    <row r="4" spans="1:11" ht="14.25" customHeight="1" x14ac:dyDescent="0.3">
      <c r="A4" s="10">
        <v>44198</v>
      </c>
      <c r="B4" s="11" t="s">
        <v>13</v>
      </c>
      <c r="C4" s="12">
        <v>6</v>
      </c>
      <c r="D4" s="12" t="s">
        <v>14</v>
      </c>
      <c r="E4" s="12" t="s">
        <v>12</v>
      </c>
      <c r="F4" s="13">
        <v>0.01</v>
      </c>
      <c r="G4" s="14" cm="1">
        <f t="array" ref="G4:H4">VLOOKUP(B4,'Master Data'!$A$2:$E$46,{4,5},0)</f>
        <v>112</v>
      </c>
      <c r="H4" s="14">
        <v>122.08</v>
      </c>
      <c r="I4" s="14">
        <f t="shared" si="1"/>
        <v>672</v>
      </c>
      <c r="J4" s="14">
        <f t="shared" si="2"/>
        <v>725.15520000000004</v>
      </c>
      <c r="K4" s="14" t="str">
        <f t="shared" si="0"/>
        <v>Jan</v>
      </c>
    </row>
    <row r="5" spans="1:11" ht="14.25" customHeight="1" x14ac:dyDescent="0.3">
      <c r="A5" s="10">
        <v>44199</v>
      </c>
      <c r="B5" s="11" t="s">
        <v>15</v>
      </c>
      <c r="C5" s="12">
        <v>5</v>
      </c>
      <c r="D5" s="12" t="s">
        <v>14</v>
      </c>
      <c r="E5" s="12" t="s">
        <v>10</v>
      </c>
      <c r="F5" s="13">
        <v>0</v>
      </c>
      <c r="G5" s="14" cm="1">
        <f t="array" ref="G5:H5">VLOOKUP(B5,'Master Data'!$A$2:$E$46,{4,5},0)</f>
        <v>44</v>
      </c>
      <c r="H5" s="14">
        <v>48.84</v>
      </c>
      <c r="I5" s="14">
        <f t="shared" si="1"/>
        <v>220</v>
      </c>
      <c r="J5" s="14">
        <f t="shared" si="2"/>
        <v>244.20000000000002</v>
      </c>
      <c r="K5" s="14" t="str">
        <f t="shared" si="0"/>
        <v>Jan</v>
      </c>
    </row>
    <row r="6" spans="1:11" ht="14.25" customHeight="1" x14ac:dyDescent="0.3">
      <c r="A6" s="10">
        <v>44200</v>
      </c>
      <c r="B6" s="11" t="s">
        <v>16</v>
      </c>
      <c r="C6" s="12">
        <v>12</v>
      </c>
      <c r="D6" s="12" t="s">
        <v>10</v>
      </c>
      <c r="E6" s="12" t="s">
        <v>10</v>
      </c>
      <c r="F6" s="13">
        <v>0</v>
      </c>
      <c r="G6" s="14" cm="1">
        <f t="array" ref="G6:H6">VLOOKUP(B6,'Master Data'!$A$2:$E$46,{4,5},0)</f>
        <v>5</v>
      </c>
      <c r="H6" s="14">
        <v>6.7</v>
      </c>
      <c r="I6" s="14">
        <f t="shared" si="1"/>
        <v>60</v>
      </c>
      <c r="J6" s="14">
        <f t="shared" si="2"/>
        <v>80.400000000000006</v>
      </c>
      <c r="K6" s="14" t="str">
        <f t="shared" si="0"/>
        <v>Jan</v>
      </c>
    </row>
    <row r="7" spans="1:11" ht="14.25" customHeight="1" x14ac:dyDescent="0.3">
      <c r="A7" s="10">
        <v>44205</v>
      </c>
      <c r="B7" s="11" t="s">
        <v>17</v>
      </c>
      <c r="C7" s="12">
        <v>1</v>
      </c>
      <c r="D7" s="12" t="s">
        <v>14</v>
      </c>
      <c r="E7" s="12" t="s">
        <v>12</v>
      </c>
      <c r="F7" s="13">
        <v>0</v>
      </c>
      <c r="G7" s="14" cm="1">
        <f t="array" ref="G7:H7">VLOOKUP(B7,'Master Data'!$A$2:$E$46,{4,5},0)</f>
        <v>93</v>
      </c>
      <c r="H7" s="14">
        <v>104.16</v>
      </c>
      <c r="I7" s="14">
        <f t="shared" si="1"/>
        <v>93</v>
      </c>
      <c r="J7" s="14">
        <f t="shared" si="2"/>
        <v>104.16</v>
      </c>
      <c r="K7" s="14" t="str">
        <f t="shared" si="0"/>
        <v>Jan</v>
      </c>
    </row>
    <row r="8" spans="1:11" ht="14.25" customHeight="1" x14ac:dyDescent="0.3">
      <c r="A8" s="10">
        <v>44205</v>
      </c>
      <c r="B8" s="11" t="s">
        <v>18</v>
      </c>
      <c r="C8" s="12">
        <v>8</v>
      </c>
      <c r="D8" s="12" t="s">
        <v>14</v>
      </c>
      <c r="E8" s="12" t="s">
        <v>12</v>
      </c>
      <c r="F8" s="13">
        <v>0</v>
      </c>
      <c r="G8" s="14" cm="1">
        <f t="array" ref="G8:H8">VLOOKUP(B8,'Master Data'!$A$2:$E$46,{4,5},0)</f>
        <v>71</v>
      </c>
      <c r="H8" s="14">
        <v>80.94</v>
      </c>
      <c r="I8" s="14">
        <f t="shared" si="1"/>
        <v>568</v>
      </c>
      <c r="J8" s="14">
        <f t="shared" si="2"/>
        <v>647.52</v>
      </c>
      <c r="K8" s="14" t="str">
        <f t="shared" si="0"/>
        <v>Jan</v>
      </c>
    </row>
    <row r="9" spans="1:11" ht="14.25" customHeight="1" x14ac:dyDescent="0.3">
      <c r="A9" s="10">
        <v>44205</v>
      </c>
      <c r="B9" s="11" t="s">
        <v>19</v>
      </c>
      <c r="C9" s="12">
        <v>4</v>
      </c>
      <c r="D9" s="12" t="s">
        <v>14</v>
      </c>
      <c r="E9" s="12" t="s">
        <v>10</v>
      </c>
      <c r="F9" s="13">
        <v>0</v>
      </c>
      <c r="G9" s="14" cm="1">
        <f t="array" ref="G9:H9">VLOOKUP(B9,'Master Data'!$A$2:$E$46,{4,5},0)</f>
        <v>7</v>
      </c>
      <c r="H9" s="14">
        <v>8.33</v>
      </c>
      <c r="I9" s="14">
        <f t="shared" si="1"/>
        <v>28</v>
      </c>
      <c r="J9" s="14">
        <f t="shared" si="2"/>
        <v>33.32</v>
      </c>
      <c r="K9" s="14" t="str">
        <f t="shared" si="0"/>
        <v>Jan</v>
      </c>
    </row>
    <row r="10" spans="1:11" ht="14.25" customHeight="1" x14ac:dyDescent="0.3">
      <c r="A10" s="10">
        <v>44207</v>
      </c>
      <c r="B10" s="11" t="s">
        <v>20</v>
      </c>
      <c r="C10" s="12">
        <v>3</v>
      </c>
      <c r="D10" s="12" t="s">
        <v>14</v>
      </c>
      <c r="E10" s="12" t="s">
        <v>12</v>
      </c>
      <c r="F10" s="13">
        <v>0</v>
      </c>
      <c r="G10" s="14" cm="1">
        <f t="array" ref="G10:H10">VLOOKUP(B10,'Master Data'!$A$2:$E$46,{4,5},0)</f>
        <v>67</v>
      </c>
      <c r="H10" s="14">
        <v>85.76</v>
      </c>
      <c r="I10" s="14">
        <f t="shared" si="1"/>
        <v>201</v>
      </c>
      <c r="J10" s="14">
        <f t="shared" si="2"/>
        <v>257.28000000000003</v>
      </c>
      <c r="K10" s="14" t="str">
        <f t="shared" si="0"/>
        <v>Jan</v>
      </c>
    </row>
    <row r="11" spans="1:11" ht="14.25" customHeight="1" x14ac:dyDescent="0.3">
      <c r="A11" s="10">
        <v>44207</v>
      </c>
      <c r="B11" s="11" t="s">
        <v>21</v>
      </c>
      <c r="C11" s="12">
        <v>4</v>
      </c>
      <c r="D11" s="12" t="s">
        <v>9</v>
      </c>
      <c r="E11" s="12" t="s">
        <v>10</v>
      </c>
      <c r="F11" s="13">
        <v>0.01</v>
      </c>
      <c r="G11" s="14" cm="1">
        <f t="array" ref="G11:H11">VLOOKUP(B11,'Master Data'!$A$2:$E$46,{4,5},0)</f>
        <v>112</v>
      </c>
      <c r="H11" s="14">
        <v>146.72</v>
      </c>
      <c r="I11" s="14">
        <f t="shared" si="1"/>
        <v>448</v>
      </c>
      <c r="J11" s="14">
        <f t="shared" si="2"/>
        <v>581.01120000000003</v>
      </c>
      <c r="K11" s="14" t="str">
        <f t="shared" si="0"/>
        <v>Jan</v>
      </c>
    </row>
    <row r="12" spans="1:11" ht="14.25" customHeight="1" x14ac:dyDescent="0.3">
      <c r="A12" s="10">
        <v>44207</v>
      </c>
      <c r="B12" s="11" t="s">
        <v>22</v>
      </c>
      <c r="C12" s="12">
        <v>4</v>
      </c>
      <c r="D12" s="12" t="s">
        <v>14</v>
      </c>
      <c r="E12" s="12" t="s">
        <v>10</v>
      </c>
      <c r="F12" s="13">
        <v>0</v>
      </c>
      <c r="G12" s="14" cm="1">
        <f t="array" ref="G12:H12">VLOOKUP(B12,'Master Data'!$A$2:$E$46,{4,5},0)</f>
        <v>120</v>
      </c>
      <c r="H12" s="14">
        <v>162</v>
      </c>
      <c r="I12" s="14">
        <f t="shared" si="1"/>
        <v>480</v>
      </c>
      <c r="J12" s="14">
        <f t="shared" si="2"/>
        <v>648</v>
      </c>
      <c r="K12" s="14" t="str">
        <f t="shared" si="0"/>
        <v>Jan</v>
      </c>
    </row>
    <row r="13" spans="1:11" ht="14.25" customHeight="1" x14ac:dyDescent="0.3">
      <c r="A13" s="10">
        <v>44208</v>
      </c>
      <c r="B13" s="11" t="s">
        <v>22</v>
      </c>
      <c r="C13" s="12">
        <v>10</v>
      </c>
      <c r="D13" s="12" t="s">
        <v>10</v>
      </c>
      <c r="E13" s="12" t="s">
        <v>12</v>
      </c>
      <c r="F13" s="13">
        <v>0</v>
      </c>
      <c r="G13" s="14" cm="1">
        <f t="array" ref="G13:H13">VLOOKUP(B13,'Master Data'!$A$2:$E$46,{4,5},0)</f>
        <v>120</v>
      </c>
      <c r="H13" s="14">
        <v>162</v>
      </c>
      <c r="I13" s="14">
        <f t="shared" si="1"/>
        <v>1200</v>
      </c>
      <c r="J13" s="14">
        <f t="shared" si="2"/>
        <v>1620</v>
      </c>
      <c r="K13" s="14" t="str">
        <f t="shared" si="0"/>
        <v>Jan</v>
      </c>
    </row>
    <row r="14" spans="1:11" ht="14.25" customHeight="1" x14ac:dyDescent="0.3">
      <c r="A14" s="10">
        <v>44214</v>
      </c>
      <c r="B14" s="11" t="s">
        <v>23</v>
      </c>
      <c r="C14" s="12">
        <v>13</v>
      </c>
      <c r="D14" s="12" t="s">
        <v>14</v>
      </c>
      <c r="E14" s="12" t="s">
        <v>10</v>
      </c>
      <c r="F14" s="13">
        <v>0</v>
      </c>
      <c r="G14" s="14" cm="1">
        <f t="array" ref="G14:H14">VLOOKUP(B14,'Master Data'!$A$2:$E$46,{4,5},0)</f>
        <v>76</v>
      </c>
      <c r="H14" s="14">
        <v>82.08</v>
      </c>
      <c r="I14" s="14">
        <f t="shared" si="1"/>
        <v>988</v>
      </c>
      <c r="J14" s="14">
        <f t="shared" si="2"/>
        <v>1067.04</v>
      </c>
      <c r="K14" s="14" t="str">
        <f t="shared" si="0"/>
        <v>Jan</v>
      </c>
    </row>
    <row r="15" spans="1:11" ht="14.25" customHeight="1" x14ac:dyDescent="0.3">
      <c r="A15" s="10">
        <v>44214</v>
      </c>
      <c r="B15" s="11" t="s">
        <v>24</v>
      </c>
      <c r="C15" s="12">
        <v>3</v>
      </c>
      <c r="D15" s="12" t="s">
        <v>10</v>
      </c>
      <c r="E15" s="12" t="s">
        <v>12</v>
      </c>
      <c r="F15" s="13">
        <v>0</v>
      </c>
      <c r="G15" s="14" cm="1">
        <f t="array" ref="G15:H15">VLOOKUP(B15,'Master Data'!$A$2:$E$46,{4,5},0)</f>
        <v>141</v>
      </c>
      <c r="H15" s="14">
        <v>149.46</v>
      </c>
      <c r="I15" s="14">
        <f t="shared" si="1"/>
        <v>423</v>
      </c>
      <c r="J15" s="14">
        <f t="shared" si="2"/>
        <v>448.38</v>
      </c>
      <c r="K15" s="14" t="str">
        <f t="shared" si="0"/>
        <v>Jan</v>
      </c>
    </row>
    <row r="16" spans="1:11" ht="14.25" customHeight="1" x14ac:dyDescent="0.3">
      <c r="A16" s="10">
        <v>44215</v>
      </c>
      <c r="B16" s="11" t="s">
        <v>16</v>
      </c>
      <c r="C16" s="12">
        <v>6</v>
      </c>
      <c r="D16" s="12" t="s">
        <v>14</v>
      </c>
      <c r="E16" s="12" t="s">
        <v>12</v>
      </c>
      <c r="F16" s="13">
        <v>0.02</v>
      </c>
      <c r="G16" s="14" cm="1">
        <f t="array" ref="G16:H16">VLOOKUP(B16,'Master Data'!$A$2:$E$46,{4,5},0)</f>
        <v>5</v>
      </c>
      <c r="H16" s="14">
        <v>6.7</v>
      </c>
      <c r="I16" s="14">
        <f t="shared" si="1"/>
        <v>30</v>
      </c>
      <c r="J16" s="14">
        <f t="shared" si="2"/>
        <v>39.396000000000001</v>
      </c>
      <c r="K16" s="14" t="str">
        <f t="shared" si="0"/>
        <v>Jan</v>
      </c>
    </row>
    <row r="17" spans="1:11" ht="14.25" customHeight="1" x14ac:dyDescent="0.3">
      <c r="A17" s="10">
        <v>44216</v>
      </c>
      <c r="B17" s="11" t="s">
        <v>25</v>
      </c>
      <c r="C17" s="12">
        <v>4</v>
      </c>
      <c r="D17" s="12" t="s">
        <v>14</v>
      </c>
      <c r="E17" s="12" t="s">
        <v>12</v>
      </c>
      <c r="F17" s="13">
        <v>0</v>
      </c>
      <c r="G17" s="14" cm="1">
        <f t="array" ref="G17:H17">VLOOKUP(B17,'Master Data'!$A$2:$E$46,{4,5},0)</f>
        <v>55</v>
      </c>
      <c r="H17" s="14">
        <v>58.3</v>
      </c>
      <c r="I17" s="14">
        <f t="shared" si="1"/>
        <v>220</v>
      </c>
      <c r="J17" s="14">
        <f t="shared" si="2"/>
        <v>233.2</v>
      </c>
      <c r="K17" s="14" t="str">
        <f t="shared" si="0"/>
        <v>Jan</v>
      </c>
    </row>
    <row r="18" spans="1:11" ht="14.25" customHeight="1" x14ac:dyDescent="0.3">
      <c r="A18" s="10">
        <v>44216</v>
      </c>
      <c r="B18" s="11" t="s">
        <v>26</v>
      </c>
      <c r="C18" s="12">
        <v>4</v>
      </c>
      <c r="D18" s="12" t="s">
        <v>14</v>
      </c>
      <c r="E18" s="12" t="s">
        <v>12</v>
      </c>
      <c r="F18" s="13">
        <v>0</v>
      </c>
      <c r="G18" s="14" cm="1">
        <f t="array" ref="G18:H18">VLOOKUP(B18,'Master Data'!$A$2:$E$46,{4,5},0)</f>
        <v>61</v>
      </c>
      <c r="H18" s="14">
        <v>76.25</v>
      </c>
      <c r="I18" s="14">
        <f t="shared" si="1"/>
        <v>244</v>
      </c>
      <c r="J18" s="14">
        <f t="shared" si="2"/>
        <v>305</v>
      </c>
      <c r="K18" s="14" t="str">
        <f t="shared" si="0"/>
        <v>Jan</v>
      </c>
    </row>
    <row r="19" spans="1:11" ht="14.25" customHeight="1" x14ac:dyDescent="0.3">
      <c r="A19" s="10">
        <v>44217</v>
      </c>
      <c r="B19" s="11" t="s">
        <v>15</v>
      </c>
      <c r="C19" s="12">
        <v>15</v>
      </c>
      <c r="D19" s="12" t="s">
        <v>9</v>
      </c>
      <c r="E19" s="12" t="s">
        <v>12</v>
      </c>
      <c r="F19" s="13">
        <v>0</v>
      </c>
      <c r="G19" s="14" cm="1">
        <f t="array" ref="G19:H19">VLOOKUP(B19,'Master Data'!$A$2:$E$46,{4,5},0)</f>
        <v>44</v>
      </c>
      <c r="H19" s="14">
        <v>48.84</v>
      </c>
      <c r="I19" s="14">
        <f t="shared" si="1"/>
        <v>660</v>
      </c>
      <c r="J19" s="14">
        <f t="shared" si="2"/>
        <v>732.6</v>
      </c>
      <c r="K19" s="14" t="str">
        <f t="shared" si="0"/>
        <v>Jan</v>
      </c>
    </row>
    <row r="20" spans="1:11" ht="14.25" customHeight="1" x14ac:dyDescent="0.3">
      <c r="A20" s="10">
        <v>44217</v>
      </c>
      <c r="B20" s="11" t="s">
        <v>18</v>
      </c>
      <c r="C20" s="12">
        <v>9</v>
      </c>
      <c r="D20" s="12" t="s">
        <v>14</v>
      </c>
      <c r="E20" s="12" t="s">
        <v>10</v>
      </c>
      <c r="F20" s="13">
        <v>0</v>
      </c>
      <c r="G20" s="14" cm="1">
        <f t="array" ref="G20:H20">VLOOKUP(B20,'Master Data'!$A$2:$E$46,{4,5},0)</f>
        <v>71</v>
      </c>
      <c r="H20" s="14">
        <v>80.94</v>
      </c>
      <c r="I20" s="14">
        <f t="shared" si="1"/>
        <v>639</v>
      </c>
      <c r="J20" s="14">
        <f t="shared" si="2"/>
        <v>728.46</v>
      </c>
      <c r="K20" s="14" t="str">
        <f t="shared" si="0"/>
        <v>Jan</v>
      </c>
    </row>
    <row r="21" spans="1:11" ht="14.25" customHeight="1" x14ac:dyDescent="0.3">
      <c r="A21" s="10">
        <v>44217</v>
      </c>
      <c r="B21" s="11" t="s">
        <v>22</v>
      </c>
      <c r="C21" s="12">
        <v>6</v>
      </c>
      <c r="D21" s="12" t="s">
        <v>14</v>
      </c>
      <c r="E21" s="12" t="s">
        <v>10</v>
      </c>
      <c r="F21" s="13">
        <v>0.01</v>
      </c>
      <c r="G21" s="14" cm="1">
        <f t="array" ref="G21:H21">VLOOKUP(B21,'Master Data'!$A$2:$E$46,{4,5},0)</f>
        <v>120</v>
      </c>
      <c r="H21" s="14">
        <v>162</v>
      </c>
      <c r="I21" s="14">
        <f t="shared" si="1"/>
        <v>720</v>
      </c>
      <c r="J21" s="14">
        <f t="shared" si="2"/>
        <v>962.28</v>
      </c>
      <c r="K21" s="14" t="str">
        <f t="shared" si="0"/>
        <v>Jan</v>
      </c>
    </row>
    <row r="22" spans="1:11" ht="14.25" customHeight="1" x14ac:dyDescent="0.3">
      <c r="A22" s="10">
        <v>44221</v>
      </c>
      <c r="B22" s="11" t="s">
        <v>25</v>
      </c>
      <c r="C22" s="12">
        <v>6</v>
      </c>
      <c r="D22" s="12" t="s">
        <v>14</v>
      </c>
      <c r="E22" s="12" t="s">
        <v>12</v>
      </c>
      <c r="F22" s="13">
        <v>0</v>
      </c>
      <c r="G22" s="14" cm="1">
        <f t="array" ref="G22:H22">VLOOKUP(B22,'Master Data'!$A$2:$E$46,{4,5},0)</f>
        <v>55</v>
      </c>
      <c r="H22" s="14">
        <v>58.3</v>
      </c>
      <c r="I22" s="14">
        <f t="shared" si="1"/>
        <v>330</v>
      </c>
      <c r="J22" s="14">
        <f t="shared" si="2"/>
        <v>349.79999999999995</v>
      </c>
      <c r="K22" s="14" t="str">
        <f t="shared" si="0"/>
        <v>Jan</v>
      </c>
    </row>
    <row r="23" spans="1:11" ht="14.25" customHeight="1" x14ac:dyDescent="0.3">
      <c r="A23" s="10">
        <v>44221</v>
      </c>
      <c r="B23" s="11" t="s">
        <v>16</v>
      </c>
      <c r="C23" s="12">
        <v>7</v>
      </c>
      <c r="D23" s="12" t="s">
        <v>14</v>
      </c>
      <c r="E23" s="12" t="s">
        <v>10</v>
      </c>
      <c r="F23" s="13">
        <v>0</v>
      </c>
      <c r="G23" s="14" cm="1">
        <f t="array" ref="G23:H23">VLOOKUP(B23,'Master Data'!$A$2:$E$46,{4,5},0)</f>
        <v>5</v>
      </c>
      <c r="H23" s="14">
        <v>6.7</v>
      </c>
      <c r="I23" s="14">
        <f t="shared" si="1"/>
        <v>35</v>
      </c>
      <c r="J23" s="14">
        <f t="shared" si="2"/>
        <v>46.9</v>
      </c>
      <c r="K23" s="14" t="str">
        <f t="shared" si="0"/>
        <v>Jan</v>
      </c>
    </row>
    <row r="24" spans="1:11" ht="14.25" customHeight="1" x14ac:dyDescent="0.3">
      <c r="A24" s="10">
        <v>44221</v>
      </c>
      <c r="B24" s="11" t="s">
        <v>17</v>
      </c>
      <c r="C24" s="12">
        <v>14</v>
      </c>
      <c r="D24" s="12" t="s">
        <v>14</v>
      </c>
      <c r="E24" s="12" t="s">
        <v>10</v>
      </c>
      <c r="F24" s="13">
        <v>0</v>
      </c>
      <c r="G24" s="14" cm="1">
        <f t="array" ref="G24:H24">VLOOKUP(B24,'Master Data'!$A$2:$E$46,{4,5},0)</f>
        <v>93</v>
      </c>
      <c r="H24" s="14">
        <v>104.16</v>
      </c>
      <c r="I24" s="14">
        <f t="shared" si="1"/>
        <v>1302</v>
      </c>
      <c r="J24" s="14">
        <f t="shared" si="2"/>
        <v>1458.24</v>
      </c>
      <c r="K24" s="14" t="str">
        <f t="shared" si="0"/>
        <v>Jan</v>
      </c>
    </row>
    <row r="25" spans="1:11" ht="14.25" customHeight="1" x14ac:dyDescent="0.3">
      <c r="A25" s="10">
        <v>44222</v>
      </c>
      <c r="B25" s="11" t="s">
        <v>23</v>
      </c>
      <c r="C25" s="12">
        <v>9</v>
      </c>
      <c r="D25" s="12" t="s">
        <v>9</v>
      </c>
      <c r="E25" s="12" t="s">
        <v>12</v>
      </c>
      <c r="F25" s="13">
        <v>0</v>
      </c>
      <c r="G25" s="14" cm="1">
        <f t="array" ref="G25:H25">VLOOKUP(B25,'Master Data'!$A$2:$E$46,{4,5},0)</f>
        <v>76</v>
      </c>
      <c r="H25" s="14">
        <v>82.08</v>
      </c>
      <c r="I25" s="14">
        <f t="shared" si="1"/>
        <v>684</v>
      </c>
      <c r="J25" s="14">
        <f t="shared" si="2"/>
        <v>738.72</v>
      </c>
      <c r="K25" s="14" t="str">
        <f t="shared" si="0"/>
        <v>Jan</v>
      </c>
    </row>
    <row r="26" spans="1:11" ht="14.25" customHeight="1" x14ac:dyDescent="0.3">
      <c r="A26" s="10">
        <v>44222</v>
      </c>
      <c r="B26" s="11" t="s">
        <v>27</v>
      </c>
      <c r="C26" s="12">
        <v>7</v>
      </c>
      <c r="D26" s="12" t="s">
        <v>10</v>
      </c>
      <c r="E26" s="12" t="s">
        <v>12</v>
      </c>
      <c r="F26" s="13">
        <v>0.03</v>
      </c>
      <c r="G26" s="14" cm="1">
        <f t="array" ref="G26:H26">VLOOKUP(B26,'Master Data'!$A$2:$E$46,{4,5},0)</f>
        <v>75</v>
      </c>
      <c r="H26" s="14">
        <v>85.5</v>
      </c>
      <c r="I26" s="14">
        <f t="shared" si="1"/>
        <v>525</v>
      </c>
      <c r="J26" s="14">
        <f t="shared" si="2"/>
        <v>580.54499999999996</v>
      </c>
      <c r="K26" s="14" t="str">
        <f t="shared" si="0"/>
        <v>Jan</v>
      </c>
    </row>
    <row r="27" spans="1:11" ht="14.25" customHeight="1" x14ac:dyDescent="0.3">
      <c r="A27" s="10">
        <v>44222</v>
      </c>
      <c r="B27" s="11" t="s">
        <v>28</v>
      </c>
      <c r="C27" s="12">
        <v>7</v>
      </c>
      <c r="D27" s="12" t="s">
        <v>10</v>
      </c>
      <c r="E27" s="12" t="s">
        <v>10</v>
      </c>
      <c r="F27" s="13">
        <v>0</v>
      </c>
      <c r="G27" s="14" cm="1">
        <f t="array" ref="G27:H27">VLOOKUP(B27,'Master Data'!$A$2:$E$46,{4,5},0)</f>
        <v>98</v>
      </c>
      <c r="H27" s="14">
        <v>103.88</v>
      </c>
      <c r="I27" s="14">
        <f t="shared" si="1"/>
        <v>686</v>
      </c>
      <c r="J27" s="14">
        <f t="shared" si="2"/>
        <v>727.16</v>
      </c>
      <c r="K27" s="14" t="str">
        <f t="shared" si="0"/>
        <v>Jan</v>
      </c>
    </row>
    <row r="28" spans="1:11" ht="14.25" customHeight="1" x14ac:dyDescent="0.3">
      <c r="A28" s="10">
        <v>44223</v>
      </c>
      <c r="B28" s="11" t="s">
        <v>29</v>
      </c>
      <c r="C28" s="12">
        <v>7</v>
      </c>
      <c r="D28" s="12" t="s">
        <v>9</v>
      </c>
      <c r="E28" s="12" t="s">
        <v>10</v>
      </c>
      <c r="F28" s="13">
        <v>0</v>
      </c>
      <c r="G28" s="14" cm="1">
        <f t="array" ref="G28:H28">VLOOKUP(B28,'Master Data'!$A$2:$E$46,{4,5},0)</f>
        <v>90</v>
      </c>
      <c r="H28" s="14">
        <v>115.2</v>
      </c>
      <c r="I28" s="14">
        <f t="shared" si="1"/>
        <v>630</v>
      </c>
      <c r="J28" s="14">
        <f t="shared" si="2"/>
        <v>806.4</v>
      </c>
      <c r="K28" s="14" t="str">
        <f t="shared" si="0"/>
        <v>Jan</v>
      </c>
    </row>
    <row r="29" spans="1:11" ht="14.25" customHeight="1" x14ac:dyDescent="0.3">
      <c r="A29" s="10">
        <v>44223</v>
      </c>
      <c r="B29" s="11" t="s">
        <v>30</v>
      </c>
      <c r="C29" s="12">
        <v>3</v>
      </c>
      <c r="D29" s="12" t="s">
        <v>9</v>
      </c>
      <c r="E29" s="12" t="s">
        <v>10</v>
      </c>
      <c r="F29" s="13">
        <v>0</v>
      </c>
      <c r="G29" s="14" cm="1">
        <f t="array" ref="G29:H29">VLOOKUP(B29,'Master Data'!$A$2:$E$46,{4,5},0)</f>
        <v>89</v>
      </c>
      <c r="H29" s="14">
        <v>117.48</v>
      </c>
      <c r="I29" s="14">
        <f t="shared" si="1"/>
        <v>267</v>
      </c>
      <c r="J29" s="14">
        <f t="shared" si="2"/>
        <v>352.44</v>
      </c>
      <c r="K29" s="14" t="str">
        <f t="shared" si="0"/>
        <v>Jan</v>
      </c>
    </row>
    <row r="30" spans="1:11" ht="14.25" customHeight="1" x14ac:dyDescent="0.3">
      <c r="A30" s="10">
        <v>44224</v>
      </c>
      <c r="B30" s="11" t="s">
        <v>15</v>
      </c>
      <c r="C30" s="12">
        <v>10</v>
      </c>
      <c r="D30" s="12" t="s">
        <v>10</v>
      </c>
      <c r="E30" s="12" t="s">
        <v>12</v>
      </c>
      <c r="F30" s="13">
        <v>0.01</v>
      </c>
      <c r="G30" s="14" cm="1">
        <f t="array" ref="G30:H30">VLOOKUP(B30,'Master Data'!$A$2:$E$46,{4,5},0)</f>
        <v>44</v>
      </c>
      <c r="H30" s="14">
        <v>48.84</v>
      </c>
      <c r="I30" s="14">
        <f t="shared" si="1"/>
        <v>440</v>
      </c>
      <c r="J30" s="14">
        <f t="shared" si="2"/>
        <v>483.51600000000002</v>
      </c>
      <c r="K30" s="14" t="str">
        <f t="shared" si="0"/>
        <v>Jan</v>
      </c>
    </row>
    <row r="31" spans="1:11" ht="14.25" customHeight="1" x14ac:dyDescent="0.3">
      <c r="A31" s="10">
        <v>44224</v>
      </c>
      <c r="B31" s="11" t="s">
        <v>31</v>
      </c>
      <c r="C31" s="12">
        <v>2</v>
      </c>
      <c r="D31" s="12" t="s">
        <v>14</v>
      </c>
      <c r="E31" s="12" t="s">
        <v>12</v>
      </c>
      <c r="F31" s="13">
        <v>0</v>
      </c>
      <c r="G31" s="14" cm="1">
        <f t="array" ref="G31:H31">VLOOKUP(B31,'Master Data'!$A$2:$E$46,{4,5},0)</f>
        <v>47</v>
      </c>
      <c r="H31" s="14">
        <v>53.11</v>
      </c>
      <c r="I31" s="14">
        <f t="shared" si="1"/>
        <v>94</v>
      </c>
      <c r="J31" s="14">
        <f t="shared" si="2"/>
        <v>106.22</v>
      </c>
      <c r="K31" s="14" t="str">
        <f t="shared" si="0"/>
        <v>Feb</v>
      </c>
    </row>
    <row r="32" spans="1:11" ht="14.25" customHeight="1" x14ac:dyDescent="0.3">
      <c r="A32" s="10">
        <v>44229</v>
      </c>
      <c r="B32" s="11" t="s">
        <v>32</v>
      </c>
      <c r="C32" s="12">
        <v>7</v>
      </c>
      <c r="D32" s="12" t="s">
        <v>10</v>
      </c>
      <c r="E32" s="12" t="s">
        <v>10</v>
      </c>
      <c r="F32" s="13">
        <v>0</v>
      </c>
      <c r="G32" s="14" cm="1">
        <f t="array" ref="G32:H32">VLOOKUP(B32,'Master Data'!$A$2:$E$46,{4,5},0)</f>
        <v>148</v>
      </c>
      <c r="H32" s="14">
        <v>164.28</v>
      </c>
      <c r="I32" s="14">
        <f t="shared" si="1"/>
        <v>1036</v>
      </c>
      <c r="J32" s="14">
        <f t="shared" si="2"/>
        <v>1149.96</v>
      </c>
      <c r="K32" s="14" t="str">
        <f t="shared" si="0"/>
        <v>Feb</v>
      </c>
    </row>
    <row r="33" spans="1:11" ht="14.25" customHeight="1" x14ac:dyDescent="0.3">
      <c r="A33" s="10">
        <v>44230</v>
      </c>
      <c r="B33" s="11" t="s">
        <v>33</v>
      </c>
      <c r="C33" s="12">
        <v>13</v>
      </c>
      <c r="D33" s="12" t="s">
        <v>14</v>
      </c>
      <c r="E33" s="12" t="s">
        <v>10</v>
      </c>
      <c r="F33" s="13">
        <v>0</v>
      </c>
      <c r="G33" s="14" cm="1">
        <f t="array" ref="G33:H33">VLOOKUP(B33,'Master Data'!$A$2:$E$46,{4,5},0)</f>
        <v>13</v>
      </c>
      <c r="H33" s="14">
        <v>16.64</v>
      </c>
      <c r="I33" s="14">
        <f t="shared" si="1"/>
        <v>169</v>
      </c>
      <c r="J33" s="14">
        <f t="shared" si="2"/>
        <v>216.32</v>
      </c>
      <c r="K33" s="14" t="str">
        <f t="shared" si="0"/>
        <v>Feb</v>
      </c>
    </row>
    <row r="34" spans="1:11" ht="14.25" customHeight="1" x14ac:dyDescent="0.3">
      <c r="A34" s="10">
        <v>44230</v>
      </c>
      <c r="B34" s="11" t="s">
        <v>34</v>
      </c>
      <c r="C34" s="12">
        <v>2</v>
      </c>
      <c r="D34" s="12" t="s">
        <v>9</v>
      </c>
      <c r="E34" s="12" t="s">
        <v>12</v>
      </c>
      <c r="F34" s="13">
        <v>0</v>
      </c>
      <c r="G34" s="14" cm="1">
        <f t="array" ref="G34:H34">VLOOKUP(B34,'Master Data'!$A$2:$E$46,{4,5},0)</f>
        <v>121</v>
      </c>
      <c r="H34" s="14">
        <v>141.57</v>
      </c>
      <c r="I34" s="14">
        <f t="shared" si="1"/>
        <v>242</v>
      </c>
      <c r="J34" s="14">
        <f t="shared" si="2"/>
        <v>283.14</v>
      </c>
      <c r="K34" s="14" t="str">
        <f t="shared" si="0"/>
        <v>Feb</v>
      </c>
    </row>
    <row r="35" spans="1:11" ht="14.25" customHeight="1" x14ac:dyDescent="0.3">
      <c r="A35" s="10">
        <v>44231</v>
      </c>
      <c r="B35" s="11" t="s">
        <v>20</v>
      </c>
      <c r="C35" s="12">
        <v>4</v>
      </c>
      <c r="D35" s="12" t="s">
        <v>10</v>
      </c>
      <c r="E35" s="12" t="s">
        <v>10</v>
      </c>
      <c r="F35" s="13">
        <v>0</v>
      </c>
      <c r="G35" s="14" cm="1">
        <f t="array" ref="G35:H35">VLOOKUP(B35,'Master Data'!$A$2:$E$46,{4,5},0)</f>
        <v>67</v>
      </c>
      <c r="H35" s="14">
        <v>85.76</v>
      </c>
      <c r="I35" s="14">
        <f t="shared" si="1"/>
        <v>268</v>
      </c>
      <c r="J35" s="14">
        <f t="shared" si="2"/>
        <v>343.04</v>
      </c>
      <c r="K35" s="14" t="str">
        <f t="shared" si="0"/>
        <v>Feb</v>
      </c>
    </row>
    <row r="36" spans="1:11" ht="14.25" customHeight="1" x14ac:dyDescent="0.3">
      <c r="A36" s="10">
        <v>44232</v>
      </c>
      <c r="B36" s="11" t="s">
        <v>35</v>
      </c>
      <c r="C36" s="12">
        <v>7</v>
      </c>
      <c r="D36" s="12" t="s">
        <v>10</v>
      </c>
      <c r="E36" s="12" t="s">
        <v>12</v>
      </c>
      <c r="F36" s="13">
        <v>0</v>
      </c>
      <c r="G36" s="14" cm="1">
        <f t="array" ref="G36:H36">VLOOKUP(B36,'Master Data'!$A$2:$E$46,{4,5},0)</f>
        <v>67</v>
      </c>
      <c r="H36" s="14">
        <v>83.08</v>
      </c>
      <c r="I36" s="14">
        <f t="shared" si="1"/>
        <v>469</v>
      </c>
      <c r="J36" s="14">
        <f t="shared" si="2"/>
        <v>581.55999999999995</v>
      </c>
      <c r="K36" s="14" t="str">
        <f t="shared" si="0"/>
        <v>Feb</v>
      </c>
    </row>
    <row r="37" spans="1:11" ht="14.25" customHeight="1" x14ac:dyDescent="0.3">
      <c r="A37" s="10">
        <v>44232</v>
      </c>
      <c r="B37" s="11" t="s">
        <v>36</v>
      </c>
      <c r="C37" s="12">
        <v>1</v>
      </c>
      <c r="D37" s="12" t="s">
        <v>14</v>
      </c>
      <c r="E37" s="12" t="s">
        <v>12</v>
      </c>
      <c r="F37" s="13">
        <v>0</v>
      </c>
      <c r="G37" s="14" cm="1">
        <f t="array" ref="G37:H37">VLOOKUP(B37,'Master Data'!$A$2:$E$46,{4,5},0)</f>
        <v>133</v>
      </c>
      <c r="H37" s="14">
        <v>155.61000000000001</v>
      </c>
      <c r="I37" s="14">
        <f t="shared" si="1"/>
        <v>133</v>
      </c>
      <c r="J37" s="14">
        <f t="shared" si="2"/>
        <v>155.61000000000001</v>
      </c>
      <c r="K37" s="14" t="str">
        <f t="shared" si="0"/>
        <v>Feb</v>
      </c>
    </row>
    <row r="38" spans="1:11" ht="14.25" customHeight="1" x14ac:dyDescent="0.3">
      <c r="A38" s="10">
        <v>44232</v>
      </c>
      <c r="B38" s="11" t="s">
        <v>35</v>
      </c>
      <c r="C38" s="12">
        <v>9</v>
      </c>
      <c r="D38" s="12" t="s">
        <v>14</v>
      </c>
      <c r="E38" s="12" t="s">
        <v>12</v>
      </c>
      <c r="F38" s="13">
        <v>0</v>
      </c>
      <c r="G38" s="14" cm="1">
        <f t="array" ref="G38:H38">VLOOKUP(B38,'Master Data'!$A$2:$E$46,{4,5},0)</f>
        <v>67</v>
      </c>
      <c r="H38" s="14">
        <v>83.08</v>
      </c>
      <c r="I38" s="14">
        <f t="shared" si="1"/>
        <v>603</v>
      </c>
      <c r="J38" s="14">
        <f t="shared" si="2"/>
        <v>747.72</v>
      </c>
      <c r="K38" s="14" t="str">
        <f t="shared" si="0"/>
        <v>Feb</v>
      </c>
    </row>
    <row r="39" spans="1:11" ht="14.25" customHeight="1" x14ac:dyDescent="0.3">
      <c r="A39" s="10">
        <v>44233</v>
      </c>
      <c r="B39" s="11" t="s">
        <v>16</v>
      </c>
      <c r="C39" s="12">
        <v>1</v>
      </c>
      <c r="D39" s="12" t="s">
        <v>14</v>
      </c>
      <c r="E39" s="12" t="s">
        <v>12</v>
      </c>
      <c r="F39" s="13">
        <v>0</v>
      </c>
      <c r="G39" s="14" cm="1">
        <f t="array" ref="G39:H39">VLOOKUP(B39,'Master Data'!$A$2:$E$46,{4,5},0)</f>
        <v>5</v>
      </c>
      <c r="H39" s="14">
        <v>6.7</v>
      </c>
      <c r="I39" s="14">
        <f t="shared" si="1"/>
        <v>5</v>
      </c>
      <c r="J39" s="14">
        <f t="shared" si="2"/>
        <v>6.7</v>
      </c>
      <c r="K39" s="14" t="str">
        <f t="shared" si="0"/>
        <v>Feb</v>
      </c>
    </row>
    <row r="40" spans="1:11" ht="14.25" customHeight="1" x14ac:dyDescent="0.3">
      <c r="A40" s="10">
        <v>44236</v>
      </c>
      <c r="B40" s="11" t="s">
        <v>25</v>
      </c>
      <c r="C40" s="12">
        <v>14</v>
      </c>
      <c r="D40" s="12" t="s">
        <v>14</v>
      </c>
      <c r="E40" s="12" t="s">
        <v>10</v>
      </c>
      <c r="F40" s="13">
        <v>0</v>
      </c>
      <c r="G40" s="14" cm="1">
        <f t="array" ref="G40:H40">VLOOKUP(B40,'Master Data'!$A$2:$E$46,{4,5},0)</f>
        <v>55</v>
      </c>
      <c r="H40" s="14">
        <v>58.3</v>
      </c>
      <c r="I40" s="14">
        <f t="shared" si="1"/>
        <v>770</v>
      </c>
      <c r="J40" s="14">
        <f t="shared" si="2"/>
        <v>816.19999999999993</v>
      </c>
      <c r="K40" s="14" t="str">
        <f t="shared" si="0"/>
        <v>Feb</v>
      </c>
    </row>
    <row r="41" spans="1:11" ht="14.25" customHeight="1" x14ac:dyDescent="0.3">
      <c r="A41" s="10">
        <v>44239</v>
      </c>
      <c r="B41" s="11" t="s">
        <v>37</v>
      </c>
      <c r="C41" s="12">
        <v>7</v>
      </c>
      <c r="D41" s="12" t="s">
        <v>14</v>
      </c>
      <c r="E41" s="12" t="s">
        <v>12</v>
      </c>
      <c r="F41" s="13">
        <v>0</v>
      </c>
      <c r="G41" s="14" cm="1">
        <f t="array" ref="G41:H41">VLOOKUP(B41,'Master Data'!$A$2:$E$46,{4,5},0)</f>
        <v>83</v>
      </c>
      <c r="H41" s="14">
        <v>94.62</v>
      </c>
      <c r="I41" s="14">
        <f t="shared" si="1"/>
        <v>581</v>
      </c>
      <c r="J41" s="14">
        <f t="shared" si="2"/>
        <v>662.34</v>
      </c>
      <c r="K41" s="14" t="str">
        <f t="shared" si="0"/>
        <v>Feb</v>
      </c>
    </row>
    <row r="42" spans="1:11" ht="14.25" customHeight="1" x14ac:dyDescent="0.3">
      <c r="A42" s="10">
        <v>44239</v>
      </c>
      <c r="B42" s="11" t="s">
        <v>24</v>
      </c>
      <c r="C42" s="12">
        <v>9</v>
      </c>
      <c r="D42" s="12" t="s">
        <v>10</v>
      </c>
      <c r="E42" s="12" t="s">
        <v>12</v>
      </c>
      <c r="F42" s="13">
        <v>0</v>
      </c>
      <c r="G42" s="14" cm="1">
        <f t="array" ref="G42:H42">VLOOKUP(B42,'Master Data'!$A$2:$E$46,{4,5},0)</f>
        <v>141</v>
      </c>
      <c r="H42" s="14">
        <v>149.46</v>
      </c>
      <c r="I42" s="14">
        <f t="shared" si="1"/>
        <v>1269</v>
      </c>
      <c r="J42" s="14">
        <f t="shared" si="2"/>
        <v>1345.14</v>
      </c>
      <c r="K42" s="14" t="str">
        <f t="shared" si="0"/>
        <v>Feb</v>
      </c>
    </row>
    <row r="43" spans="1:11" ht="14.25" customHeight="1" x14ac:dyDescent="0.3">
      <c r="A43" s="10">
        <v>44242</v>
      </c>
      <c r="B43" s="11" t="s">
        <v>38</v>
      </c>
      <c r="C43" s="12">
        <v>4</v>
      </c>
      <c r="D43" s="12" t="s">
        <v>14</v>
      </c>
      <c r="E43" s="12" t="s">
        <v>10</v>
      </c>
      <c r="F43" s="13">
        <v>0</v>
      </c>
      <c r="G43" s="14" cm="1">
        <f t="array" ref="G43:H43">VLOOKUP(B43,'Master Data'!$A$2:$E$46,{4,5},0)</f>
        <v>48</v>
      </c>
      <c r="H43" s="14">
        <v>57.120000000000005</v>
      </c>
      <c r="I43" s="14">
        <f t="shared" si="1"/>
        <v>192</v>
      </c>
      <c r="J43" s="14">
        <f t="shared" si="2"/>
        <v>228.48000000000002</v>
      </c>
      <c r="K43" s="14" t="str">
        <f t="shared" si="0"/>
        <v>Feb</v>
      </c>
    </row>
    <row r="44" spans="1:11" ht="14.25" customHeight="1" x14ac:dyDescent="0.3">
      <c r="A44" s="10">
        <v>44245</v>
      </c>
      <c r="B44" s="11" t="s">
        <v>39</v>
      </c>
      <c r="C44" s="12">
        <v>6</v>
      </c>
      <c r="D44" s="12" t="s">
        <v>10</v>
      </c>
      <c r="E44" s="12" t="s">
        <v>12</v>
      </c>
      <c r="F44" s="13">
        <v>0</v>
      </c>
      <c r="G44" s="14" cm="1">
        <f t="array" ref="G44:H44">VLOOKUP(B44,'Master Data'!$A$2:$E$46,{4,5},0)</f>
        <v>12</v>
      </c>
      <c r="H44" s="14">
        <v>15.719999999999999</v>
      </c>
      <c r="I44" s="14">
        <f t="shared" si="1"/>
        <v>72</v>
      </c>
      <c r="J44" s="14">
        <f t="shared" si="2"/>
        <v>94.32</v>
      </c>
      <c r="K44" s="14" t="str">
        <f t="shared" si="0"/>
        <v>Feb</v>
      </c>
    </row>
    <row r="45" spans="1:11" ht="14.25" customHeight="1" x14ac:dyDescent="0.3">
      <c r="A45" s="10">
        <v>44247</v>
      </c>
      <c r="B45" s="11" t="s">
        <v>40</v>
      </c>
      <c r="C45" s="12">
        <v>11</v>
      </c>
      <c r="D45" s="12" t="s">
        <v>10</v>
      </c>
      <c r="E45" s="12" t="s">
        <v>12</v>
      </c>
      <c r="F45" s="13">
        <v>0</v>
      </c>
      <c r="G45" s="14" cm="1">
        <f t="array" ref="G45:H45">VLOOKUP(B45,'Master Data'!$A$2:$E$46,{4,5},0)</f>
        <v>148</v>
      </c>
      <c r="H45" s="14">
        <v>201.28</v>
      </c>
      <c r="I45" s="14">
        <f t="shared" si="1"/>
        <v>1628</v>
      </c>
      <c r="J45" s="14">
        <f t="shared" si="2"/>
        <v>2214.08</v>
      </c>
      <c r="K45" s="14" t="str">
        <f t="shared" si="0"/>
        <v>Feb</v>
      </c>
    </row>
    <row r="46" spans="1:11" ht="14.25" customHeight="1" x14ac:dyDescent="0.3">
      <c r="A46" s="10">
        <v>44249</v>
      </c>
      <c r="B46" s="11" t="s">
        <v>13</v>
      </c>
      <c r="C46" s="12">
        <v>5</v>
      </c>
      <c r="D46" s="12" t="s">
        <v>10</v>
      </c>
      <c r="E46" s="12" t="s">
        <v>12</v>
      </c>
      <c r="F46" s="13">
        <v>0</v>
      </c>
      <c r="G46" s="14" cm="1">
        <f t="array" ref="G46:H46">VLOOKUP(B46,'Master Data'!$A$2:$E$46,{4,5},0)</f>
        <v>112</v>
      </c>
      <c r="H46" s="14">
        <v>122.08</v>
      </c>
      <c r="I46" s="14">
        <f t="shared" si="1"/>
        <v>560</v>
      </c>
      <c r="J46" s="14">
        <f t="shared" si="2"/>
        <v>610.4</v>
      </c>
      <c r="K46" s="14" t="str">
        <f t="shared" si="0"/>
        <v>Feb</v>
      </c>
    </row>
    <row r="47" spans="1:11" ht="14.25" customHeight="1" x14ac:dyDescent="0.3">
      <c r="A47" s="10">
        <v>44250</v>
      </c>
      <c r="B47" s="11" t="s">
        <v>19</v>
      </c>
      <c r="C47" s="12">
        <v>3</v>
      </c>
      <c r="D47" s="12" t="s">
        <v>14</v>
      </c>
      <c r="E47" s="12" t="s">
        <v>12</v>
      </c>
      <c r="F47" s="13">
        <v>0</v>
      </c>
      <c r="G47" s="14" cm="1">
        <f t="array" ref="G47:H47">VLOOKUP(B47,'Master Data'!$A$2:$E$46,{4,5},0)</f>
        <v>7</v>
      </c>
      <c r="H47" s="14">
        <v>8.33</v>
      </c>
      <c r="I47" s="14">
        <f t="shared" si="1"/>
        <v>21</v>
      </c>
      <c r="J47" s="14">
        <f t="shared" si="2"/>
        <v>24.990000000000002</v>
      </c>
      <c r="K47" s="14" t="str">
        <f t="shared" si="0"/>
        <v>Feb</v>
      </c>
    </row>
    <row r="48" spans="1:11" ht="14.25" customHeight="1" x14ac:dyDescent="0.3">
      <c r="A48" s="10">
        <v>44250</v>
      </c>
      <c r="B48" s="11" t="s">
        <v>36</v>
      </c>
      <c r="C48" s="12">
        <v>2</v>
      </c>
      <c r="D48" s="12" t="s">
        <v>14</v>
      </c>
      <c r="E48" s="12" t="s">
        <v>10</v>
      </c>
      <c r="F48" s="13">
        <v>0</v>
      </c>
      <c r="G48" s="14" cm="1">
        <f t="array" ref="G48:H48">VLOOKUP(B48,'Master Data'!$A$2:$E$46,{4,5},0)</f>
        <v>133</v>
      </c>
      <c r="H48" s="14">
        <v>155.61000000000001</v>
      </c>
      <c r="I48" s="14">
        <f t="shared" si="1"/>
        <v>266</v>
      </c>
      <c r="J48" s="14">
        <f t="shared" si="2"/>
        <v>311.22000000000003</v>
      </c>
      <c r="K48" s="14" t="str">
        <f t="shared" si="0"/>
        <v>Feb</v>
      </c>
    </row>
    <row r="49" spans="1:11" ht="14.25" customHeight="1" x14ac:dyDescent="0.3">
      <c r="A49" s="10">
        <v>44252</v>
      </c>
      <c r="B49" s="11" t="s">
        <v>41</v>
      </c>
      <c r="C49" s="12">
        <v>4</v>
      </c>
      <c r="D49" s="12" t="s">
        <v>9</v>
      </c>
      <c r="E49" s="12" t="s">
        <v>10</v>
      </c>
      <c r="F49" s="13">
        <v>0</v>
      </c>
      <c r="G49" s="14" cm="1">
        <f t="array" ref="G49:H49">VLOOKUP(B49,'Master Data'!$A$2:$E$46,{4,5},0)</f>
        <v>105</v>
      </c>
      <c r="H49" s="14">
        <v>142.80000000000001</v>
      </c>
      <c r="I49" s="14">
        <f t="shared" si="1"/>
        <v>420</v>
      </c>
      <c r="J49" s="14">
        <f t="shared" si="2"/>
        <v>571.20000000000005</v>
      </c>
      <c r="K49" s="14" t="str">
        <f t="shared" si="0"/>
        <v>Feb</v>
      </c>
    </row>
    <row r="50" spans="1:11" ht="14.25" customHeight="1" x14ac:dyDescent="0.3">
      <c r="A50" s="10">
        <v>44252</v>
      </c>
      <c r="B50" s="11" t="s">
        <v>30</v>
      </c>
      <c r="C50" s="12">
        <v>11</v>
      </c>
      <c r="D50" s="12" t="s">
        <v>10</v>
      </c>
      <c r="E50" s="12" t="s">
        <v>12</v>
      </c>
      <c r="F50" s="13">
        <v>0</v>
      </c>
      <c r="G50" s="14" cm="1">
        <f t="array" ref="G50:H50">VLOOKUP(B50,'Master Data'!$A$2:$E$46,{4,5},0)</f>
        <v>89</v>
      </c>
      <c r="H50" s="14">
        <v>117.48</v>
      </c>
      <c r="I50" s="14">
        <f t="shared" si="1"/>
        <v>979</v>
      </c>
      <c r="J50" s="14">
        <f t="shared" si="2"/>
        <v>1292.28</v>
      </c>
      <c r="K50" s="14" t="str">
        <f t="shared" si="0"/>
        <v>Feb</v>
      </c>
    </row>
    <row r="51" spans="1:11" ht="14.25" customHeight="1" x14ac:dyDescent="0.3">
      <c r="A51" s="10">
        <v>44252</v>
      </c>
      <c r="B51" s="11" t="s">
        <v>40</v>
      </c>
      <c r="C51" s="12">
        <v>2</v>
      </c>
      <c r="D51" s="12" t="s">
        <v>14</v>
      </c>
      <c r="E51" s="12" t="s">
        <v>10</v>
      </c>
      <c r="F51" s="13">
        <v>0</v>
      </c>
      <c r="G51" s="14" cm="1">
        <f t="array" ref="G51:H51">VLOOKUP(B51,'Master Data'!$A$2:$E$46,{4,5},0)</f>
        <v>148</v>
      </c>
      <c r="H51" s="14">
        <v>201.28</v>
      </c>
      <c r="I51" s="14">
        <f t="shared" si="1"/>
        <v>296</v>
      </c>
      <c r="J51" s="14">
        <f t="shared" si="2"/>
        <v>402.56</v>
      </c>
      <c r="K51" s="14" t="str">
        <f t="shared" si="0"/>
        <v>Feb</v>
      </c>
    </row>
    <row r="52" spans="1:11" ht="14.25" customHeight="1" x14ac:dyDescent="0.3">
      <c r="A52" s="10">
        <v>44254</v>
      </c>
      <c r="B52" s="11" t="s">
        <v>42</v>
      </c>
      <c r="C52" s="12">
        <v>11</v>
      </c>
      <c r="D52" s="12" t="s">
        <v>9</v>
      </c>
      <c r="E52" s="12" t="s">
        <v>10</v>
      </c>
      <c r="F52" s="13">
        <v>0</v>
      </c>
      <c r="G52" s="14" cm="1">
        <f t="array" ref="G52:H52">VLOOKUP(B52,'Master Data'!$A$2:$E$46,{4,5},0)</f>
        <v>37</v>
      </c>
      <c r="H52" s="14">
        <v>49.21</v>
      </c>
      <c r="I52" s="14">
        <f t="shared" si="1"/>
        <v>407</v>
      </c>
      <c r="J52" s="14">
        <f t="shared" si="2"/>
        <v>541.31000000000006</v>
      </c>
      <c r="K52" s="14" t="str">
        <f t="shared" si="0"/>
        <v>Mar</v>
      </c>
    </row>
    <row r="53" spans="1:11" ht="14.25" customHeight="1" x14ac:dyDescent="0.3">
      <c r="A53" s="10">
        <v>44258</v>
      </c>
      <c r="B53" s="11" t="s">
        <v>43</v>
      </c>
      <c r="C53" s="12">
        <v>1</v>
      </c>
      <c r="D53" s="12" t="s">
        <v>14</v>
      </c>
      <c r="E53" s="12" t="s">
        <v>10</v>
      </c>
      <c r="F53" s="13">
        <v>0</v>
      </c>
      <c r="G53" s="14" cm="1">
        <f t="array" ref="G53:H53">VLOOKUP(B53,'Master Data'!$A$2:$E$46,{4,5},0)</f>
        <v>44</v>
      </c>
      <c r="H53" s="14">
        <v>48.4</v>
      </c>
      <c r="I53" s="14">
        <f t="shared" si="1"/>
        <v>44</v>
      </c>
      <c r="J53" s="14">
        <f t="shared" si="2"/>
        <v>48.4</v>
      </c>
      <c r="K53" s="14" t="str">
        <f t="shared" si="0"/>
        <v>Mar</v>
      </c>
    </row>
    <row r="54" spans="1:11" ht="14.25" customHeight="1" x14ac:dyDescent="0.3">
      <c r="A54" s="10">
        <v>44262</v>
      </c>
      <c r="B54" s="11" t="s">
        <v>44</v>
      </c>
      <c r="C54" s="12">
        <v>9</v>
      </c>
      <c r="D54" s="12" t="s">
        <v>14</v>
      </c>
      <c r="E54" s="12" t="s">
        <v>12</v>
      </c>
      <c r="F54" s="13">
        <v>0</v>
      </c>
      <c r="G54" s="14" cm="1">
        <f t="array" ref="G54:H54">VLOOKUP(B54,'Master Data'!$A$2:$E$46,{4,5},0)</f>
        <v>126</v>
      </c>
      <c r="H54" s="14">
        <v>162.54</v>
      </c>
      <c r="I54" s="14">
        <f t="shared" si="1"/>
        <v>1134</v>
      </c>
      <c r="J54" s="14">
        <f t="shared" si="2"/>
        <v>1462.86</v>
      </c>
      <c r="K54" s="14" t="str">
        <f t="shared" si="0"/>
        <v>Mar</v>
      </c>
    </row>
    <row r="55" spans="1:11" ht="14.25" customHeight="1" x14ac:dyDescent="0.3">
      <c r="A55" s="10">
        <v>44263</v>
      </c>
      <c r="B55" s="11" t="s">
        <v>38</v>
      </c>
      <c r="C55" s="12">
        <v>6</v>
      </c>
      <c r="D55" s="12" t="s">
        <v>10</v>
      </c>
      <c r="E55" s="12" t="s">
        <v>12</v>
      </c>
      <c r="F55" s="13">
        <v>0</v>
      </c>
      <c r="G55" s="14" cm="1">
        <f t="array" ref="G55:H55">VLOOKUP(B55,'Master Data'!$A$2:$E$46,{4,5},0)</f>
        <v>48</v>
      </c>
      <c r="H55" s="14">
        <v>57.120000000000005</v>
      </c>
      <c r="I55" s="14">
        <f t="shared" si="1"/>
        <v>288</v>
      </c>
      <c r="J55" s="14">
        <f t="shared" si="2"/>
        <v>342.72</v>
      </c>
      <c r="K55" s="14" t="str">
        <f t="shared" si="0"/>
        <v>Mar</v>
      </c>
    </row>
    <row r="56" spans="1:11" ht="14.25" customHeight="1" x14ac:dyDescent="0.3">
      <c r="A56" s="10">
        <v>44263</v>
      </c>
      <c r="B56" s="11" t="s">
        <v>23</v>
      </c>
      <c r="C56" s="12">
        <v>9</v>
      </c>
      <c r="D56" s="12" t="s">
        <v>10</v>
      </c>
      <c r="E56" s="12" t="s">
        <v>10</v>
      </c>
      <c r="F56" s="13">
        <v>0</v>
      </c>
      <c r="G56" s="14" cm="1">
        <f t="array" ref="G56:H56">VLOOKUP(B56,'Master Data'!$A$2:$E$46,{4,5},0)</f>
        <v>76</v>
      </c>
      <c r="H56" s="14">
        <v>82.08</v>
      </c>
      <c r="I56" s="14">
        <f t="shared" si="1"/>
        <v>684</v>
      </c>
      <c r="J56" s="14">
        <f t="shared" si="2"/>
        <v>738.72</v>
      </c>
      <c r="K56" s="14" t="str">
        <f t="shared" si="0"/>
        <v>Mar</v>
      </c>
    </row>
    <row r="57" spans="1:11" ht="14.25" customHeight="1" x14ac:dyDescent="0.3">
      <c r="A57" s="10">
        <v>44264</v>
      </c>
      <c r="B57" s="11" t="s">
        <v>31</v>
      </c>
      <c r="C57" s="12">
        <v>6</v>
      </c>
      <c r="D57" s="12" t="s">
        <v>9</v>
      </c>
      <c r="E57" s="12" t="s">
        <v>10</v>
      </c>
      <c r="F57" s="13">
        <v>0</v>
      </c>
      <c r="G57" s="14" cm="1">
        <f t="array" ref="G57:H57">VLOOKUP(B57,'Master Data'!$A$2:$E$46,{4,5},0)</f>
        <v>47</v>
      </c>
      <c r="H57" s="14">
        <v>53.11</v>
      </c>
      <c r="I57" s="14">
        <f t="shared" si="1"/>
        <v>282</v>
      </c>
      <c r="J57" s="14">
        <f t="shared" si="2"/>
        <v>318.65999999999997</v>
      </c>
      <c r="K57" s="14" t="str">
        <f t="shared" si="0"/>
        <v>Mar</v>
      </c>
    </row>
    <row r="58" spans="1:11" ht="14.25" customHeight="1" x14ac:dyDescent="0.3">
      <c r="A58" s="10">
        <v>44266</v>
      </c>
      <c r="B58" s="11" t="s">
        <v>19</v>
      </c>
      <c r="C58" s="12">
        <v>11</v>
      </c>
      <c r="D58" s="12" t="s">
        <v>14</v>
      </c>
      <c r="E58" s="12" t="s">
        <v>12</v>
      </c>
      <c r="F58" s="13">
        <v>0</v>
      </c>
      <c r="G58" s="14" cm="1">
        <f t="array" ref="G58:H58">VLOOKUP(B58,'Master Data'!$A$2:$E$46,{4,5},0)</f>
        <v>7</v>
      </c>
      <c r="H58" s="14">
        <v>8.33</v>
      </c>
      <c r="I58" s="14">
        <f t="shared" si="1"/>
        <v>77</v>
      </c>
      <c r="J58" s="14">
        <f t="shared" si="2"/>
        <v>91.63</v>
      </c>
      <c r="K58" s="14" t="str">
        <f t="shared" si="0"/>
        <v>Mar</v>
      </c>
    </row>
    <row r="59" spans="1:11" ht="14.25" customHeight="1" x14ac:dyDescent="0.3">
      <c r="A59" s="10">
        <v>44268</v>
      </c>
      <c r="B59" s="11" t="s">
        <v>45</v>
      </c>
      <c r="C59" s="12">
        <v>10</v>
      </c>
      <c r="D59" s="12" t="s">
        <v>9</v>
      </c>
      <c r="E59" s="12" t="s">
        <v>12</v>
      </c>
      <c r="F59" s="13">
        <v>0</v>
      </c>
      <c r="G59" s="14" cm="1">
        <f t="array" ref="G59:H59">VLOOKUP(B59,'Master Data'!$A$2:$E$46,{4,5},0)</f>
        <v>37</v>
      </c>
      <c r="H59" s="14">
        <v>41.81</v>
      </c>
      <c r="I59" s="14">
        <f t="shared" si="1"/>
        <v>370</v>
      </c>
      <c r="J59" s="14">
        <f t="shared" si="2"/>
        <v>418.1</v>
      </c>
      <c r="K59" s="14" t="str">
        <f t="shared" si="0"/>
        <v>Mar</v>
      </c>
    </row>
    <row r="60" spans="1:11" ht="14.25" customHeight="1" x14ac:dyDescent="0.3">
      <c r="A60" s="10">
        <v>44270</v>
      </c>
      <c r="B60" s="11" t="s">
        <v>46</v>
      </c>
      <c r="C60" s="12">
        <v>11</v>
      </c>
      <c r="D60" s="12" t="s">
        <v>10</v>
      </c>
      <c r="E60" s="12" t="s">
        <v>12</v>
      </c>
      <c r="F60" s="13">
        <v>0</v>
      </c>
      <c r="G60" s="14" cm="1">
        <f t="array" ref="G60:H60">VLOOKUP(B60,'Master Data'!$A$2:$E$46,{4,5},0)</f>
        <v>37</v>
      </c>
      <c r="H60" s="14">
        <v>42.55</v>
      </c>
      <c r="I60" s="14">
        <f t="shared" si="1"/>
        <v>407</v>
      </c>
      <c r="J60" s="14">
        <f t="shared" si="2"/>
        <v>468.04999999999995</v>
      </c>
      <c r="K60" s="14" t="str">
        <f t="shared" si="0"/>
        <v>Mar</v>
      </c>
    </row>
    <row r="61" spans="1:11" ht="14.25" customHeight="1" x14ac:dyDescent="0.3">
      <c r="A61" s="10">
        <v>44271</v>
      </c>
      <c r="B61" s="11" t="s">
        <v>47</v>
      </c>
      <c r="C61" s="12">
        <v>14</v>
      </c>
      <c r="D61" s="12" t="s">
        <v>14</v>
      </c>
      <c r="E61" s="12" t="s">
        <v>12</v>
      </c>
      <c r="F61" s="13">
        <v>0</v>
      </c>
      <c r="G61" s="14" cm="1">
        <f t="array" ref="G61:H61">VLOOKUP(B61,'Master Data'!$A$2:$E$46,{4,5},0)</f>
        <v>73</v>
      </c>
      <c r="H61" s="14">
        <v>94.17</v>
      </c>
      <c r="I61" s="14">
        <f t="shared" si="1"/>
        <v>1022</v>
      </c>
      <c r="J61" s="14">
        <f t="shared" si="2"/>
        <v>1318.38</v>
      </c>
      <c r="K61" s="14" t="str">
        <f t="shared" si="0"/>
        <v>Mar</v>
      </c>
    </row>
    <row r="62" spans="1:11" ht="14.25" customHeight="1" x14ac:dyDescent="0.3">
      <c r="A62" s="10">
        <v>44273</v>
      </c>
      <c r="B62" s="11" t="s">
        <v>22</v>
      </c>
      <c r="C62" s="12">
        <v>8</v>
      </c>
      <c r="D62" s="12" t="s">
        <v>9</v>
      </c>
      <c r="E62" s="12" t="s">
        <v>12</v>
      </c>
      <c r="F62" s="13">
        <v>0</v>
      </c>
      <c r="G62" s="14" cm="1">
        <f t="array" ref="G62:H62">VLOOKUP(B62,'Master Data'!$A$2:$E$46,{4,5},0)</f>
        <v>120</v>
      </c>
      <c r="H62" s="14">
        <v>162</v>
      </c>
      <c r="I62" s="14">
        <f t="shared" si="1"/>
        <v>960</v>
      </c>
      <c r="J62" s="14">
        <f t="shared" si="2"/>
        <v>1296</v>
      </c>
      <c r="K62" s="14" t="str">
        <f t="shared" si="0"/>
        <v>Mar</v>
      </c>
    </row>
    <row r="63" spans="1:11" ht="14.25" customHeight="1" x14ac:dyDescent="0.3">
      <c r="A63" s="10">
        <v>44274</v>
      </c>
      <c r="B63" s="11" t="s">
        <v>45</v>
      </c>
      <c r="C63" s="12">
        <v>9</v>
      </c>
      <c r="D63" s="12" t="s">
        <v>10</v>
      </c>
      <c r="E63" s="12" t="s">
        <v>12</v>
      </c>
      <c r="F63" s="13">
        <v>0</v>
      </c>
      <c r="G63" s="14" cm="1">
        <f t="array" ref="G63:H63">VLOOKUP(B63,'Master Data'!$A$2:$E$46,{4,5},0)</f>
        <v>37</v>
      </c>
      <c r="H63" s="14">
        <v>41.81</v>
      </c>
      <c r="I63" s="14">
        <f t="shared" si="1"/>
        <v>333</v>
      </c>
      <c r="J63" s="14">
        <f t="shared" si="2"/>
        <v>376.29</v>
      </c>
      <c r="K63" s="14" t="str">
        <f t="shared" si="0"/>
        <v>Mar</v>
      </c>
    </row>
    <row r="64" spans="1:11" ht="14.25" customHeight="1" x14ac:dyDescent="0.3">
      <c r="A64" s="10">
        <v>44276</v>
      </c>
      <c r="B64" s="11" t="s">
        <v>26</v>
      </c>
      <c r="C64" s="12">
        <v>13</v>
      </c>
      <c r="D64" s="12" t="s">
        <v>10</v>
      </c>
      <c r="E64" s="12" t="s">
        <v>10</v>
      </c>
      <c r="F64" s="13">
        <v>0</v>
      </c>
      <c r="G64" s="14" cm="1">
        <f t="array" ref="G64:H64">VLOOKUP(B64,'Master Data'!$A$2:$E$46,{4,5},0)</f>
        <v>61</v>
      </c>
      <c r="H64" s="14">
        <v>76.25</v>
      </c>
      <c r="I64" s="14">
        <f t="shared" si="1"/>
        <v>793</v>
      </c>
      <c r="J64" s="14">
        <f t="shared" si="2"/>
        <v>991.25</v>
      </c>
      <c r="K64" s="14" t="str">
        <f t="shared" si="0"/>
        <v>Mar</v>
      </c>
    </row>
    <row r="65" spans="1:11" ht="14.25" customHeight="1" x14ac:dyDescent="0.3">
      <c r="A65" s="10">
        <v>44276</v>
      </c>
      <c r="B65" s="11" t="s">
        <v>46</v>
      </c>
      <c r="C65" s="12">
        <v>7</v>
      </c>
      <c r="D65" s="12" t="s">
        <v>14</v>
      </c>
      <c r="E65" s="12" t="s">
        <v>10</v>
      </c>
      <c r="F65" s="13">
        <v>0</v>
      </c>
      <c r="G65" s="14" cm="1">
        <f t="array" ref="G65:H65">VLOOKUP(B65,'Master Data'!$A$2:$E$46,{4,5},0)</f>
        <v>37</v>
      </c>
      <c r="H65" s="14">
        <v>42.55</v>
      </c>
      <c r="I65" s="14">
        <f t="shared" si="1"/>
        <v>259</v>
      </c>
      <c r="J65" s="14">
        <f t="shared" si="2"/>
        <v>297.84999999999997</v>
      </c>
      <c r="K65" s="14" t="str">
        <f t="shared" si="0"/>
        <v>Mar</v>
      </c>
    </row>
    <row r="66" spans="1:11" ht="14.25" customHeight="1" x14ac:dyDescent="0.3">
      <c r="A66" s="10">
        <v>44277</v>
      </c>
      <c r="B66" s="11" t="s">
        <v>41</v>
      </c>
      <c r="C66" s="12">
        <v>8</v>
      </c>
      <c r="D66" s="12" t="s">
        <v>10</v>
      </c>
      <c r="E66" s="12" t="s">
        <v>10</v>
      </c>
      <c r="F66" s="13">
        <v>0</v>
      </c>
      <c r="G66" s="14" cm="1">
        <f t="array" ref="G66:H66">VLOOKUP(B66,'Master Data'!$A$2:$E$46,{4,5},0)</f>
        <v>105</v>
      </c>
      <c r="H66" s="14">
        <v>142.80000000000001</v>
      </c>
      <c r="I66" s="14">
        <f t="shared" si="1"/>
        <v>840</v>
      </c>
      <c r="J66" s="14">
        <f t="shared" si="2"/>
        <v>1142.4000000000001</v>
      </c>
      <c r="K66" s="14" t="str">
        <f t="shared" ref="K66:K129" si="3">TEXT(A67,"mmm")</f>
        <v>Mar</v>
      </c>
    </row>
    <row r="67" spans="1:11" ht="14.25" customHeight="1" x14ac:dyDescent="0.3">
      <c r="A67" s="10">
        <v>44277</v>
      </c>
      <c r="B67" s="11" t="s">
        <v>47</v>
      </c>
      <c r="C67" s="12">
        <v>4</v>
      </c>
      <c r="D67" s="12" t="s">
        <v>10</v>
      </c>
      <c r="E67" s="12" t="s">
        <v>10</v>
      </c>
      <c r="F67" s="13">
        <v>0</v>
      </c>
      <c r="G67" s="14" cm="1">
        <f t="array" ref="G67:H67">VLOOKUP(B67,'Master Data'!$A$2:$E$46,{4,5},0)</f>
        <v>73</v>
      </c>
      <c r="H67" s="14">
        <v>94.17</v>
      </c>
      <c r="I67" s="14">
        <f t="shared" ref="I67:I130" si="4">C67*G67</f>
        <v>292</v>
      </c>
      <c r="J67" s="14">
        <f t="shared" ref="J67:J130" si="5">(C67*H67)*(1-F67)</f>
        <v>376.68</v>
      </c>
      <c r="K67" s="14" t="str">
        <f t="shared" si="3"/>
        <v>Mar</v>
      </c>
    </row>
    <row r="68" spans="1:11" ht="14.25" customHeight="1" x14ac:dyDescent="0.3">
      <c r="A68" s="10">
        <v>44280</v>
      </c>
      <c r="B68" s="11" t="s">
        <v>8</v>
      </c>
      <c r="C68" s="12">
        <v>14</v>
      </c>
      <c r="D68" s="12" t="s">
        <v>10</v>
      </c>
      <c r="E68" s="12" t="s">
        <v>12</v>
      </c>
      <c r="F68" s="13">
        <v>0</v>
      </c>
      <c r="G68" s="14" cm="1">
        <f t="array" ref="G68:H68">VLOOKUP(B68,'Master Data'!$A$2:$E$46,{4,5},0)</f>
        <v>144</v>
      </c>
      <c r="H68" s="14">
        <v>156.96</v>
      </c>
      <c r="I68" s="14">
        <f t="shared" si="4"/>
        <v>2016</v>
      </c>
      <c r="J68" s="14">
        <f t="shared" si="5"/>
        <v>2197.44</v>
      </c>
      <c r="K68" s="14" t="str">
        <f t="shared" si="3"/>
        <v>Mar</v>
      </c>
    </row>
    <row r="69" spans="1:11" ht="14.25" customHeight="1" x14ac:dyDescent="0.3">
      <c r="A69" s="10">
        <v>44280</v>
      </c>
      <c r="B69" s="11" t="s">
        <v>27</v>
      </c>
      <c r="C69" s="12">
        <v>4</v>
      </c>
      <c r="D69" s="12" t="s">
        <v>14</v>
      </c>
      <c r="E69" s="12" t="s">
        <v>12</v>
      </c>
      <c r="F69" s="13">
        <v>0</v>
      </c>
      <c r="G69" s="14" cm="1">
        <f t="array" ref="G69:H69">VLOOKUP(B69,'Master Data'!$A$2:$E$46,{4,5},0)</f>
        <v>75</v>
      </c>
      <c r="H69" s="14">
        <v>85.5</v>
      </c>
      <c r="I69" s="14">
        <f t="shared" si="4"/>
        <v>300</v>
      </c>
      <c r="J69" s="14">
        <f t="shared" si="5"/>
        <v>342</v>
      </c>
      <c r="K69" s="14" t="str">
        <f t="shared" si="3"/>
        <v>Mar</v>
      </c>
    </row>
    <row r="70" spans="1:11" ht="14.25" customHeight="1" x14ac:dyDescent="0.3">
      <c r="A70" s="10">
        <v>44280</v>
      </c>
      <c r="B70" s="11" t="s">
        <v>31</v>
      </c>
      <c r="C70" s="12">
        <v>8</v>
      </c>
      <c r="D70" s="12" t="s">
        <v>14</v>
      </c>
      <c r="E70" s="12" t="s">
        <v>12</v>
      </c>
      <c r="F70" s="13">
        <v>0</v>
      </c>
      <c r="G70" s="14" cm="1">
        <f t="array" ref="G70:H70">VLOOKUP(B70,'Master Data'!$A$2:$E$46,{4,5},0)</f>
        <v>47</v>
      </c>
      <c r="H70" s="14">
        <v>53.11</v>
      </c>
      <c r="I70" s="14">
        <f t="shared" si="4"/>
        <v>376</v>
      </c>
      <c r="J70" s="14">
        <f t="shared" si="5"/>
        <v>424.88</v>
      </c>
      <c r="K70" s="14" t="str">
        <f t="shared" si="3"/>
        <v>Mar</v>
      </c>
    </row>
    <row r="71" spans="1:11" ht="14.25" customHeight="1" x14ac:dyDescent="0.3">
      <c r="A71" s="10">
        <v>44280</v>
      </c>
      <c r="B71" s="11" t="s">
        <v>11</v>
      </c>
      <c r="C71" s="12">
        <v>2</v>
      </c>
      <c r="D71" s="12" t="s">
        <v>14</v>
      </c>
      <c r="E71" s="12" t="s">
        <v>10</v>
      </c>
      <c r="F71" s="13">
        <v>0</v>
      </c>
      <c r="G71" s="14" cm="1">
        <f t="array" ref="G71:H71">VLOOKUP(B71,'Master Data'!$A$2:$E$46,{4,5},0)</f>
        <v>72</v>
      </c>
      <c r="H71" s="14">
        <v>79.92</v>
      </c>
      <c r="I71" s="14">
        <f t="shared" si="4"/>
        <v>144</v>
      </c>
      <c r="J71" s="14">
        <f t="shared" si="5"/>
        <v>159.84</v>
      </c>
      <c r="K71" s="14" t="str">
        <f t="shared" si="3"/>
        <v>Mar</v>
      </c>
    </row>
    <row r="72" spans="1:11" ht="14.25" customHeight="1" x14ac:dyDescent="0.3">
      <c r="A72" s="10">
        <v>44281</v>
      </c>
      <c r="B72" s="11" t="s">
        <v>28</v>
      </c>
      <c r="C72" s="12">
        <v>4</v>
      </c>
      <c r="D72" s="12" t="s">
        <v>14</v>
      </c>
      <c r="E72" s="12" t="s">
        <v>12</v>
      </c>
      <c r="F72" s="13">
        <v>0</v>
      </c>
      <c r="G72" s="14" cm="1">
        <f t="array" ref="G72:H72">VLOOKUP(B72,'Master Data'!$A$2:$E$46,{4,5},0)</f>
        <v>98</v>
      </c>
      <c r="H72" s="14">
        <v>103.88</v>
      </c>
      <c r="I72" s="14">
        <f t="shared" si="4"/>
        <v>392</v>
      </c>
      <c r="J72" s="14">
        <f t="shared" si="5"/>
        <v>415.52</v>
      </c>
      <c r="K72" s="14" t="str">
        <f t="shared" si="3"/>
        <v>Mar</v>
      </c>
    </row>
    <row r="73" spans="1:11" ht="14.25" customHeight="1" x14ac:dyDescent="0.3">
      <c r="A73" s="10">
        <v>44281</v>
      </c>
      <c r="B73" s="11" t="s">
        <v>22</v>
      </c>
      <c r="C73" s="12">
        <v>1</v>
      </c>
      <c r="D73" s="12" t="s">
        <v>14</v>
      </c>
      <c r="E73" s="12" t="s">
        <v>12</v>
      </c>
      <c r="F73" s="13">
        <v>0</v>
      </c>
      <c r="G73" s="14" cm="1">
        <f t="array" ref="G73:H73">VLOOKUP(B73,'Master Data'!$A$2:$E$46,{4,5},0)</f>
        <v>120</v>
      </c>
      <c r="H73" s="14">
        <v>162</v>
      </c>
      <c r="I73" s="14">
        <f t="shared" si="4"/>
        <v>120</v>
      </c>
      <c r="J73" s="14">
        <f t="shared" si="5"/>
        <v>162</v>
      </c>
      <c r="K73" s="14" t="str">
        <f t="shared" si="3"/>
        <v>Mar</v>
      </c>
    </row>
    <row r="74" spans="1:11" ht="14.25" customHeight="1" x14ac:dyDescent="0.3">
      <c r="A74" s="10">
        <v>44281</v>
      </c>
      <c r="B74" s="11" t="s">
        <v>32</v>
      </c>
      <c r="C74" s="12">
        <v>9</v>
      </c>
      <c r="D74" s="12" t="s">
        <v>14</v>
      </c>
      <c r="E74" s="12" t="s">
        <v>10</v>
      </c>
      <c r="F74" s="13">
        <v>0</v>
      </c>
      <c r="G74" s="14" cm="1">
        <f t="array" ref="G74:H74">VLOOKUP(B74,'Master Data'!$A$2:$E$46,{4,5},0)</f>
        <v>148</v>
      </c>
      <c r="H74" s="14">
        <v>164.28</v>
      </c>
      <c r="I74" s="14">
        <f t="shared" si="4"/>
        <v>1332</v>
      </c>
      <c r="J74" s="14">
        <f t="shared" si="5"/>
        <v>1478.52</v>
      </c>
      <c r="K74" s="14" t="str">
        <f t="shared" si="3"/>
        <v>Mar</v>
      </c>
    </row>
    <row r="75" spans="1:11" ht="14.25" customHeight="1" x14ac:dyDescent="0.3">
      <c r="A75" s="10">
        <v>44282</v>
      </c>
      <c r="B75" s="11" t="s">
        <v>40</v>
      </c>
      <c r="C75" s="12">
        <v>3</v>
      </c>
      <c r="D75" s="12" t="s">
        <v>14</v>
      </c>
      <c r="E75" s="12" t="s">
        <v>10</v>
      </c>
      <c r="F75" s="13">
        <v>0</v>
      </c>
      <c r="G75" s="14" cm="1">
        <f t="array" ref="G75:H75">VLOOKUP(B75,'Master Data'!$A$2:$E$46,{4,5},0)</f>
        <v>148</v>
      </c>
      <c r="H75" s="14">
        <v>201.28</v>
      </c>
      <c r="I75" s="14">
        <f t="shared" si="4"/>
        <v>444</v>
      </c>
      <c r="J75" s="14">
        <f t="shared" si="5"/>
        <v>603.84</v>
      </c>
      <c r="K75" s="14" t="str">
        <f t="shared" si="3"/>
        <v>Mar</v>
      </c>
    </row>
    <row r="76" spans="1:11" ht="14.25" customHeight="1" x14ac:dyDescent="0.3">
      <c r="A76" s="10">
        <v>44283</v>
      </c>
      <c r="B76" s="11" t="s">
        <v>48</v>
      </c>
      <c r="C76" s="12">
        <v>8</v>
      </c>
      <c r="D76" s="12" t="s">
        <v>10</v>
      </c>
      <c r="E76" s="12" t="s">
        <v>12</v>
      </c>
      <c r="F76" s="13">
        <v>0</v>
      </c>
      <c r="G76" s="14" cm="1">
        <f t="array" ref="G76:H76">VLOOKUP(B76,'Master Data'!$A$2:$E$46,{4,5},0)</f>
        <v>43</v>
      </c>
      <c r="H76" s="14">
        <v>47.730000000000004</v>
      </c>
      <c r="I76" s="14">
        <f t="shared" si="4"/>
        <v>344</v>
      </c>
      <c r="J76" s="14">
        <f t="shared" si="5"/>
        <v>381.84000000000003</v>
      </c>
      <c r="K76" s="14" t="str">
        <f t="shared" si="3"/>
        <v>Mar</v>
      </c>
    </row>
    <row r="77" spans="1:11" ht="14.25" customHeight="1" x14ac:dyDescent="0.3">
      <c r="A77" s="10">
        <v>44285</v>
      </c>
      <c r="B77" s="11" t="s">
        <v>11</v>
      </c>
      <c r="C77" s="12">
        <v>1</v>
      </c>
      <c r="D77" s="12" t="s">
        <v>10</v>
      </c>
      <c r="E77" s="12" t="s">
        <v>12</v>
      </c>
      <c r="F77" s="13">
        <v>0</v>
      </c>
      <c r="G77" s="14" cm="1">
        <f t="array" ref="G77:H77">VLOOKUP(B77,'Master Data'!$A$2:$E$46,{4,5},0)</f>
        <v>72</v>
      </c>
      <c r="H77" s="14">
        <v>79.92</v>
      </c>
      <c r="I77" s="14">
        <f t="shared" si="4"/>
        <v>72</v>
      </c>
      <c r="J77" s="14">
        <f t="shared" si="5"/>
        <v>79.92</v>
      </c>
      <c r="K77" s="14" t="str">
        <f t="shared" si="3"/>
        <v>Mar</v>
      </c>
    </row>
    <row r="78" spans="1:11" ht="14.25" customHeight="1" x14ac:dyDescent="0.3">
      <c r="A78" s="10">
        <v>44286</v>
      </c>
      <c r="B78" s="11" t="s">
        <v>22</v>
      </c>
      <c r="C78" s="12">
        <v>3</v>
      </c>
      <c r="D78" s="12" t="s">
        <v>14</v>
      </c>
      <c r="E78" s="12" t="s">
        <v>12</v>
      </c>
      <c r="F78" s="13">
        <v>0</v>
      </c>
      <c r="G78" s="14" cm="1">
        <f t="array" ref="G78:H78">VLOOKUP(B78,'Master Data'!$A$2:$E$46,{4,5},0)</f>
        <v>120</v>
      </c>
      <c r="H78" s="14">
        <v>162</v>
      </c>
      <c r="I78" s="14">
        <f t="shared" si="4"/>
        <v>360</v>
      </c>
      <c r="J78" s="14">
        <f t="shared" si="5"/>
        <v>486</v>
      </c>
      <c r="K78" s="14" t="str">
        <f t="shared" si="3"/>
        <v>Apr</v>
      </c>
    </row>
    <row r="79" spans="1:11" ht="14.25" customHeight="1" x14ac:dyDescent="0.3">
      <c r="A79" s="10">
        <v>44290</v>
      </c>
      <c r="B79" s="11" t="s">
        <v>29</v>
      </c>
      <c r="C79" s="12">
        <v>4</v>
      </c>
      <c r="D79" s="12" t="s">
        <v>14</v>
      </c>
      <c r="E79" s="12" t="s">
        <v>12</v>
      </c>
      <c r="F79" s="13">
        <v>0</v>
      </c>
      <c r="G79" s="14" cm="1">
        <f t="array" ref="G79:H79">VLOOKUP(B79,'Master Data'!$A$2:$E$46,{4,5},0)</f>
        <v>90</v>
      </c>
      <c r="H79" s="14">
        <v>115.2</v>
      </c>
      <c r="I79" s="14">
        <f t="shared" si="4"/>
        <v>360</v>
      </c>
      <c r="J79" s="14">
        <f t="shared" si="5"/>
        <v>460.8</v>
      </c>
      <c r="K79" s="14" t="str">
        <f t="shared" si="3"/>
        <v>Apr</v>
      </c>
    </row>
    <row r="80" spans="1:11" ht="14.25" customHeight="1" x14ac:dyDescent="0.3">
      <c r="A80" s="10">
        <v>44290</v>
      </c>
      <c r="B80" s="11" t="s">
        <v>49</v>
      </c>
      <c r="C80" s="12">
        <v>9</v>
      </c>
      <c r="D80" s="12" t="s">
        <v>10</v>
      </c>
      <c r="E80" s="12" t="s">
        <v>12</v>
      </c>
      <c r="F80" s="13">
        <v>0</v>
      </c>
      <c r="G80" s="14" cm="1">
        <f t="array" ref="G80:H80">VLOOKUP(B80,'Master Data'!$A$2:$E$46,{4,5},0)</f>
        <v>6</v>
      </c>
      <c r="H80" s="14">
        <v>7.8599999999999994</v>
      </c>
      <c r="I80" s="14">
        <f t="shared" si="4"/>
        <v>54</v>
      </c>
      <c r="J80" s="14">
        <f t="shared" si="5"/>
        <v>70.739999999999995</v>
      </c>
      <c r="K80" s="14" t="str">
        <f t="shared" si="3"/>
        <v>Apr</v>
      </c>
    </row>
    <row r="81" spans="1:11" ht="14.25" customHeight="1" x14ac:dyDescent="0.3">
      <c r="A81" s="10">
        <v>44291</v>
      </c>
      <c r="B81" s="11" t="s">
        <v>17</v>
      </c>
      <c r="C81" s="12">
        <v>15</v>
      </c>
      <c r="D81" s="12" t="s">
        <v>10</v>
      </c>
      <c r="E81" s="12" t="s">
        <v>10</v>
      </c>
      <c r="F81" s="13">
        <v>0</v>
      </c>
      <c r="G81" s="14" cm="1">
        <f t="array" ref="G81:H81">VLOOKUP(B81,'Master Data'!$A$2:$E$46,{4,5},0)</f>
        <v>93</v>
      </c>
      <c r="H81" s="14">
        <v>104.16</v>
      </c>
      <c r="I81" s="14">
        <f t="shared" si="4"/>
        <v>1395</v>
      </c>
      <c r="J81" s="14">
        <f t="shared" si="5"/>
        <v>1562.3999999999999</v>
      </c>
      <c r="K81" s="14" t="str">
        <f t="shared" si="3"/>
        <v>Apr</v>
      </c>
    </row>
    <row r="82" spans="1:11" ht="14.25" customHeight="1" x14ac:dyDescent="0.3">
      <c r="A82" s="10">
        <v>44295</v>
      </c>
      <c r="B82" s="11" t="s">
        <v>36</v>
      </c>
      <c r="C82" s="12">
        <v>3</v>
      </c>
      <c r="D82" s="12" t="s">
        <v>10</v>
      </c>
      <c r="E82" s="12" t="s">
        <v>10</v>
      </c>
      <c r="F82" s="13">
        <v>0</v>
      </c>
      <c r="G82" s="14" cm="1">
        <f t="array" ref="G82:H82">VLOOKUP(B82,'Master Data'!$A$2:$E$46,{4,5},0)</f>
        <v>133</v>
      </c>
      <c r="H82" s="14">
        <v>155.61000000000001</v>
      </c>
      <c r="I82" s="14">
        <f t="shared" si="4"/>
        <v>399</v>
      </c>
      <c r="J82" s="14">
        <f t="shared" si="5"/>
        <v>466.83000000000004</v>
      </c>
      <c r="K82" s="14" t="str">
        <f t="shared" si="3"/>
        <v>Apr</v>
      </c>
    </row>
    <row r="83" spans="1:11" ht="14.25" customHeight="1" x14ac:dyDescent="0.3">
      <c r="A83" s="10">
        <v>44296</v>
      </c>
      <c r="B83" s="11" t="s">
        <v>34</v>
      </c>
      <c r="C83" s="12">
        <v>14</v>
      </c>
      <c r="D83" s="12" t="s">
        <v>14</v>
      </c>
      <c r="E83" s="12" t="s">
        <v>10</v>
      </c>
      <c r="F83" s="13">
        <v>0</v>
      </c>
      <c r="G83" s="14" cm="1">
        <f t="array" ref="G83:H83">VLOOKUP(B83,'Master Data'!$A$2:$E$46,{4,5},0)</f>
        <v>121</v>
      </c>
      <c r="H83" s="14">
        <v>141.57</v>
      </c>
      <c r="I83" s="14">
        <f t="shared" si="4"/>
        <v>1694</v>
      </c>
      <c r="J83" s="14">
        <f t="shared" si="5"/>
        <v>1981.98</v>
      </c>
      <c r="K83" s="14" t="str">
        <f t="shared" si="3"/>
        <v>Apr</v>
      </c>
    </row>
    <row r="84" spans="1:11" ht="14.25" customHeight="1" x14ac:dyDescent="0.3">
      <c r="A84" s="10">
        <v>44298</v>
      </c>
      <c r="B84" s="11" t="s">
        <v>20</v>
      </c>
      <c r="C84" s="12">
        <v>3</v>
      </c>
      <c r="D84" s="12" t="s">
        <v>14</v>
      </c>
      <c r="E84" s="12" t="s">
        <v>12</v>
      </c>
      <c r="F84" s="13">
        <v>0</v>
      </c>
      <c r="G84" s="14" cm="1">
        <f t="array" ref="G84:H84">VLOOKUP(B84,'Master Data'!$A$2:$E$46,{4,5},0)</f>
        <v>67</v>
      </c>
      <c r="H84" s="14">
        <v>85.76</v>
      </c>
      <c r="I84" s="14">
        <f t="shared" si="4"/>
        <v>201</v>
      </c>
      <c r="J84" s="14">
        <f t="shared" si="5"/>
        <v>257.28000000000003</v>
      </c>
      <c r="K84" s="14" t="str">
        <f t="shared" si="3"/>
        <v>Apr</v>
      </c>
    </row>
    <row r="85" spans="1:11" ht="14.25" customHeight="1" x14ac:dyDescent="0.3">
      <c r="A85" s="10">
        <v>44298</v>
      </c>
      <c r="B85" s="11" t="s">
        <v>31</v>
      </c>
      <c r="C85" s="12">
        <v>4</v>
      </c>
      <c r="D85" s="12" t="s">
        <v>14</v>
      </c>
      <c r="E85" s="12" t="s">
        <v>10</v>
      </c>
      <c r="F85" s="13">
        <v>0</v>
      </c>
      <c r="G85" s="14" cm="1">
        <f t="array" ref="G85:H85">VLOOKUP(B85,'Master Data'!$A$2:$E$46,{4,5},0)</f>
        <v>47</v>
      </c>
      <c r="H85" s="14">
        <v>53.11</v>
      </c>
      <c r="I85" s="14">
        <f t="shared" si="4"/>
        <v>188</v>
      </c>
      <c r="J85" s="14">
        <f t="shared" si="5"/>
        <v>212.44</v>
      </c>
      <c r="K85" s="14" t="str">
        <f t="shared" si="3"/>
        <v>Apr</v>
      </c>
    </row>
    <row r="86" spans="1:11" ht="14.25" customHeight="1" x14ac:dyDescent="0.3">
      <c r="A86" s="10">
        <v>44298</v>
      </c>
      <c r="B86" s="11" t="s">
        <v>38</v>
      </c>
      <c r="C86" s="12">
        <v>9</v>
      </c>
      <c r="D86" s="12" t="s">
        <v>14</v>
      </c>
      <c r="E86" s="12" t="s">
        <v>10</v>
      </c>
      <c r="F86" s="13">
        <v>0</v>
      </c>
      <c r="G86" s="14" cm="1">
        <f t="array" ref="G86:H86">VLOOKUP(B86,'Master Data'!$A$2:$E$46,{4,5},0)</f>
        <v>48</v>
      </c>
      <c r="H86" s="14">
        <v>57.120000000000005</v>
      </c>
      <c r="I86" s="14">
        <f t="shared" si="4"/>
        <v>432</v>
      </c>
      <c r="J86" s="14">
        <f t="shared" si="5"/>
        <v>514.08000000000004</v>
      </c>
      <c r="K86" s="14" t="str">
        <f t="shared" si="3"/>
        <v>Apr</v>
      </c>
    </row>
    <row r="87" spans="1:11" ht="14.25" customHeight="1" x14ac:dyDescent="0.3">
      <c r="A87" s="10">
        <v>44298</v>
      </c>
      <c r="B87" s="11" t="s">
        <v>50</v>
      </c>
      <c r="C87" s="12">
        <v>13</v>
      </c>
      <c r="D87" s="12" t="s">
        <v>14</v>
      </c>
      <c r="E87" s="12" t="s">
        <v>12</v>
      </c>
      <c r="F87" s="13">
        <v>0</v>
      </c>
      <c r="G87" s="14" cm="1">
        <f t="array" ref="G87:H87">VLOOKUP(B87,'Master Data'!$A$2:$E$46,{4,5},0)</f>
        <v>95</v>
      </c>
      <c r="H87" s="14">
        <v>119.7</v>
      </c>
      <c r="I87" s="14">
        <f t="shared" si="4"/>
        <v>1235</v>
      </c>
      <c r="J87" s="14">
        <f t="shared" si="5"/>
        <v>1556.1000000000001</v>
      </c>
      <c r="K87" s="14" t="str">
        <f t="shared" si="3"/>
        <v>Apr</v>
      </c>
    </row>
    <row r="88" spans="1:11" ht="14.25" customHeight="1" x14ac:dyDescent="0.3">
      <c r="A88" s="10">
        <v>44301</v>
      </c>
      <c r="B88" s="11" t="s">
        <v>51</v>
      </c>
      <c r="C88" s="12">
        <v>3</v>
      </c>
      <c r="D88" s="12" t="s">
        <v>14</v>
      </c>
      <c r="E88" s="12" t="s">
        <v>10</v>
      </c>
      <c r="F88" s="13">
        <v>0</v>
      </c>
      <c r="G88" s="14" cm="1">
        <f t="array" ref="G88:H88">VLOOKUP(B88,'Master Data'!$A$2:$E$46,{4,5},0)</f>
        <v>134</v>
      </c>
      <c r="H88" s="14">
        <v>156.78</v>
      </c>
      <c r="I88" s="14">
        <f t="shared" si="4"/>
        <v>402</v>
      </c>
      <c r="J88" s="14">
        <f t="shared" si="5"/>
        <v>470.34000000000003</v>
      </c>
      <c r="K88" s="14" t="str">
        <f t="shared" si="3"/>
        <v>Apr</v>
      </c>
    </row>
    <row r="89" spans="1:11" ht="14.25" customHeight="1" x14ac:dyDescent="0.3">
      <c r="A89" s="10">
        <v>44302</v>
      </c>
      <c r="B89" s="11" t="s">
        <v>42</v>
      </c>
      <c r="C89" s="12">
        <v>15</v>
      </c>
      <c r="D89" s="12" t="s">
        <v>14</v>
      </c>
      <c r="E89" s="12" t="s">
        <v>12</v>
      </c>
      <c r="F89" s="13">
        <v>0</v>
      </c>
      <c r="G89" s="14" cm="1">
        <f t="array" ref="G89:H89">VLOOKUP(B89,'Master Data'!$A$2:$E$46,{4,5},0)</f>
        <v>37</v>
      </c>
      <c r="H89" s="14">
        <v>49.21</v>
      </c>
      <c r="I89" s="14">
        <f t="shared" si="4"/>
        <v>555</v>
      </c>
      <c r="J89" s="14">
        <f t="shared" si="5"/>
        <v>738.15</v>
      </c>
      <c r="K89" s="14" t="str">
        <f t="shared" si="3"/>
        <v>Apr</v>
      </c>
    </row>
    <row r="90" spans="1:11" ht="14.25" customHeight="1" x14ac:dyDescent="0.3">
      <c r="A90" s="10">
        <v>44304</v>
      </c>
      <c r="B90" s="11" t="s">
        <v>11</v>
      </c>
      <c r="C90" s="12">
        <v>9</v>
      </c>
      <c r="D90" s="12" t="s">
        <v>9</v>
      </c>
      <c r="E90" s="12" t="s">
        <v>10</v>
      </c>
      <c r="F90" s="13">
        <v>0</v>
      </c>
      <c r="G90" s="14" cm="1">
        <f t="array" ref="G90:H90">VLOOKUP(B90,'Master Data'!$A$2:$E$46,{4,5},0)</f>
        <v>72</v>
      </c>
      <c r="H90" s="14">
        <v>79.92</v>
      </c>
      <c r="I90" s="14">
        <f t="shared" si="4"/>
        <v>648</v>
      </c>
      <c r="J90" s="14">
        <f t="shared" si="5"/>
        <v>719.28</v>
      </c>
      <c r="K90" s="14" t="str">
        <f t="shared" si="3"/>
        <v>Apr</v>
      </c>
    </row>
    <row r="91" spans="1:11" ht="14.25" customHeight="1" x14ac:dyDescent="0.3">
      <c r="A91" s="10">
        <v>44304</v>
      </c>
      <c r="B91" s="11" t="s">
        <v>52</v>
      </c>
      <c r="C91" s="12">
        <v>13</v>
      </c>
      <c r="D91" s="12" t="s">
        <v>14</v>
      </c>
      <c r="E91" s="12" t="s">
        <v>12</v>
      </c>
      <c r="F91" s="13">
        <v>0</v>
      </c>
      <c r="G91" s="14" cm="1">
        <f t="array" ref="G91:H91">VLOOKUP(B91,'Master Data'!$A$2:$E$46,{4,5},0)</f>
        <v>150</v>
      </c>
      <c r="H91" s="14">
        <v>210</v>
      </c>
      <c r="I91" s="14">
        <f t="shared" si="4"/>
        <v>1950</v>
      </c>
      <c r="J91" s="14">
        <f t="shared" si="5"/>
        <v>2730</v>
      </c>
      <c r="K91" s="14" t="str">
        <f t="shared" si="3"/>
        <v>Apr</v>
      </c>
    </row>
    <row r="92" spans="1:11" ht="14.25" customHeight="1" x14ac:dyDescent="0.3">
      <c r="A92" s="10">
        <v>44309</v>
      </c>
      <c r="B92" s="11" t="s">
        <v>22</v>
      </c>
      <c r="C92" s="12">
        <v>6</v>
      </c>
      <c r="D92" s="12" t="s">
        <v>14</v>
      </c>
      <c r="E92" s="12" t="s">
        <v>10</v>
      </c>
      <c r="F92" s="13">
        <v>0</v>
      </c>
      <c r="G92" s="14" cm="1">
        <f t="array" ref="G92:H92">VLOOKUP(B92,'Master Data'!$A$2:$E$46,{4,5},0)</f>
        <v>120</v>
      </c>
      <c r="H92" s="14">
        <v>162</v>
      </c>
      <c r="I92" s="14">
        <f t="shared" si="4"/>
        <v>720</v>
      </c>
      <c r="J92" s="14">
        <f t="shared" si="5"/>
        <v>972</v>
      </c>
      <c r="K92" s="14" t="str">
        <f t="shared" si="3"/>
        <v>Apr</v>
      </c>
    </row>
    <row r="93" spans="1:11" ht="14.25" customHeight="1" x14ac:dyDescent="0.3">
      <c r="A93" s="10">
        <v>44309</v>
      </c>
      <c r="B93" s="11" t="s">
        <v>45</v>
      </c>
      <c r="C93" s="12">
        <v>10</v>
      </c>
      <c r="D93" s="12" t="s">
        <v>14</v>
      </c>
      <c r="E93" s="12" t="s">
        <v>10</v>
      </c>
      <c r="F93" s="13">
        <v>0</v>
      </c>
      <c r="G93" s="14" cm="1">
        <f t="array" ref="G93:H93">VLOOKUP(B93,'Master Data'!$A$2:$E$46,{4,5},0)</f>
        <v>37</v>
      </c>
      <c r="H93" s="14">
        <v>41.81</v>
      </c>
      <c r="I93" s="14">
        <f t="shared" si="4"/>
        <v>370</v>
      </c>
      <c r="J93" s="14">
        <f t="shared" si="5"/>
        <v>418.1</v>
      </c>
      <c r="K93" s="14" t="str">
        <f t="shared" si="3"/>
        <v>Apr</v>
      </c>
    </row>
    <row r="94" spans="1:11" ht="14.25" customHeight="1" x14ac:dyDescent="0.3">
      <c r="A94" s="10">
        <v>44310</v>
      </c>
      <c r="B94" s="11" t="s">
        <v>40</v>
      </c>
      <c r="C94" s="12">
        <v>2</v>
      </c>
      <c r="D94" s="12" t="s">
        <v>10</v>
      </c>
      <c r="E94" s="12" t="s">
        <v>10</v>
      </c>
      <c r="F94" s="13">
        <v>0</v>
      </c>
      <c r="G94" s="14" cm="1">
        <f t="array" ref="G94:H94">VLOOKUP(B94,'Master Data'!$A$2:$E$46,{4,5},0)</f>
        <v>148</v>
      </c>
      <c r="H94" s="14">
        <v>201.28</v>
      </c>
      <c r="I94" s="14">
        <f t="shared" si="4"/>
        <v>296</v>
      </c>
      <c r="J94" s="14">
        <f t="shared" si="5"/>
        <v>402.56</v>
      </c>
      <c r="K94" s="14" t="str">
        <f t="shared" si="3"/>
        <v>Apr</v>
      </c>
    </row>
    <row r="95" spans="1:11" ht="14.25" customHeight="1" x14ac:dyDescent="0.3">
      <c r="A95" s="10">
        <v>44312</v>
      </c>
      <c r="B95" s="11" t="s">
        <v>20</v>
      </c>
      <c r="C95" s="12">
        <v>3</v>
      </c>
      <c r="D95" s="12" t="s">
        <v>14</v>
      </c>
      <c r="E95" s="12" t="s">
        <v>10</v>
      </c>
      <c r="F95" s="13">
        <v>0</v>
      </c>
      <c r="G95" s="14" cm="1">
        <f t="array" ref="G95:H95">VLOOKUP(B95,'Master Data'!$A$2:$E$46,{4,5},0)</f>
        <v>67</v>
      </c>
      <c r="H95" s="14">
        <v>85.76</v>
      </c>
      <c r="I95" s="14">
        <f t="shared" si="4"/>
        <v>201</v>
      </c>
      <c r="J95" s="14">
        <f t="shared" si="5"/>
        <v>257.28000000000003</v>
      </c>
      <c r="K95" s="14" t="str">
        <f t="shared" si="3"/>
        <v>Apr</v>
      </c>
    </row>
    <row r="96" spans="1:11" ht="14.25" customHeight="1" x14ac:dyDescent="0.3">
      <c r="A96" s="10">
        <v>44315</v>
      </c>
      <c r="B96" s="11" t="s">
        <v>40</v>
      </c>
      <c r="C96" s="12">
        <v>7</v>
      </c>
      <c r="D96" s="12" t="s">
        <v>14</v>
      </c>
      <c r="E96" s="12" t="s">
        <v>10</v>
      </c>
      <c r="F96" s="13">
        <v>0</v>
      </c>
      <c r="G96" s="14" cm="1">
        <f t="array" ref="G96:H96">VLOOKUP(B96,'Master Data'!$A$2:$E$46,{4,5},0)</f>
        <v>148</v>
      </c>
      <c r="H96" s="14">
        <v>201.28</v>
      </c>
      <c r="I96" s="14">
        <f t="shared" si="4"/>
        <v>1036</v>
      </c>
      <c r="J96" s="14">
        <f t="shared" si="5"/>
        <v>1408.96</v>
      </c>
      <c r="K96" s="14" t="str">
        <f t="shared" si="3"/>
        <v>Apr</v>
      </c>
    </row>
    <row r="97" spans="1:11" ht="14.25" customHeight="1" x14ac:dyDescent="0.3">
      <c r="A97" s="10">
        <v>44316</v>
      </c>
      <c r="B97" s="11" t="s">
        <v>31</v>
      </c>
      <c r="C97" s="12">
        <v>1</v>
      </c>
      <c r="D97" s="12" t="s">
        <v>14</v>
      </c>
      <c r="E97" s="12" t="s">
        <v>10</v>
      </c>
      <c r="F97" s="13">
        <v>0</v>
      </c>
      <c r="G97" s="14" cm="1">
        <f t="array" ref="G97:H97">VLOOKUP(B97,'Master Data'!$A$2:$E$46,{4,5},0)</f>
        <v>47</v>
      </c>
      <c r="H97" s="14">
        <v>53.11</v>
      </c>
      <c r="I97" s="14">
        <f t="shared" si="4"/>
        <v>47</v>
      </c>
      <c r="J97" s="14">
        <f t="shared" si="5"/>
        <v>53.11</v>
      </c>
      <c r="K97" s="14" t="str">
        <f t="shared" si="3"/>
        <v>May</v>
      </c>
    </row>
    <row r="98" spans="1:11" ht="14.25" customHeight="1" x14ac:dyDescent="0.3">
      <c r="A98" s="10">
        <v>44317</v>
      </c>
      <c r="B98" s="11" t="s">
        <v>42</v>
      </c>
      <c r="C98" s="12">
        <v>3</v>
      </c>
      <c r="D98" s="12" t="s">
        <v>10</v>
      </c>
      <c r="E98" s="12" t="s">
        <v>12</v>
      </c>
      <c r="F98" s="13">
        <v>0</v>
      </c>
      <c r="G98" s="14" cm="1">
        <f t="array" ref="G98:H98">VLOOKUP(B98,'Master Data'!$A$2:$E$46,{4,5},0)</f>
        <v>37</v>
      </c>
      <c r="H98" s="14">
        <v>49.21</v>
      </c>
      <c r="I98" s="14">
        <f t="shared" si="4"/>
        <v>111</v>
      </c>
      <c r="J98" s="14">
        <f t="shared" si="5"/>
        <v>147.63</v>
      </c>
      <c r="K98" s="14" t="str">
        <f t="shared" si="3"/>
        <v>May</v>
      </c>
    </row>
    <row r="99" spans="1:11" ht="14.25" customHeight="1" x14ac:dyDescent="0.3">
      <c r="A99" s="10">
        <v>44317</v>
      </c>
      <c r="B99" s="11" t="s">
        <v>22</v>
      </c>
      <c r="C99" s="12">
        <v>1</v>
      </c>
      <c r="D99" s="12" t="s">
        <v>10</v>
      </c>
      <c r="E99" s="12" t="s">
        <v>12</v>
      </c>
      <c r="F99" s="13">
        <v>0</v>
      </c>
      <c r="G99" s="14" cm="1">
        <f t="array" ref="G99:H99">VLOOKUP(B99,'Master Data'!$A$2:$E$46,{4,5},0)</f>
        <v>120</v>
      </c>
      <c r="H99" s="14">
        <v>162</v>
      </c>
      <c r="I99" s="14">
        <f t="shared" si="4"/>
        <v>120</v>
      </c>
      <c r="J99" s="14">
        <f t="shared" si="5"/>
        <v>162</v>
      </c>
      <c r="K99" s="14" t="str">
        <f t="shared" si="3"/>
        <v>May</v>
      </c>
    </row>
    <row r="100" spans="1:11" ht="14.25" customHeight="1" x14ac:dyDescent="0.3">
      <c r="A100" s="10">
        <v>44319</v>
      </c>
      <c r="B100" s="11" t="s">
        <v>25</v>
      </c>
      <c r="C100" s="12">
        <v>3</v>
      </c>
      <c r="D100" s="12" t="s">
        <v>10</v>
      </c>
      <c r="E100" s="12" t="s">
        <v>10</v>
      </c>
      <c r="F100" s="13">
        <v>0</v>
      </c>
      <c r="G100" s="14" cm="1">
        <f t="array" ref="G100:H100">VLOOKUP(B100,'Master Data'!$A$2:$E$46,{4,5},0)</f>
        <v>55</v>
      </c>
      <c r="H100" s="14">
        <v>58.3</v>
      </c>
      <c r="I100" s="14">
        <f t="shared" si="4"/>
        <v>165</v>
      </c>
      <c r="J100" s="14">
        <f t="shared" si="5"/>
        <v>174.89999999999998</v>
      </c>
      <c r="K100" s="14" t="str">
        <f t="shared" si="3"/>
        <v>May</v>
      </c>
    </row>
    <row r="101" spans="1:11" ht="14.25" customHeight="1" x14ac:dyDescent="0.3">
      <c r="A101" s="10">
        <v>44320</v>
      </c>
      <c r="B101" s="11" t="s">
        <v>39</v>
      </c>
      <c r="C101" s="12">
        <v>13</v>
      </c>
      <c r="D101" s="12" t="s">
        <v>10</v>
      </c>
      <c r="E101" s="12" t="s">
        <v>10</v>
      </c>
      <c r="F101" s="13">
        <v>0</v>
      </c>
      <c r="G101" s="14" cm="1">
        <f t="array" ref="G101:H101">VLOOKUP(B101,'Master Data'!$A$2:$E$46,{4,5},0)</f>
        <v>12</v>
      </c>
      <c r="H101" s="14">
        <v>15.719999999999999</v>
      </c>
      <c r="I101" s="14">
        <f t="shared" si="4"/>
        <v>156</v>
      </c>
      <c r="J101" s="14">
        <f t="shared" si="5"/>
        <v>204.35999999999999</v>
      </c>
      <c r="K101" s="14" t="str">
        <f t="shared" si="3"/>
        <v>May</v>
      </c>
    </row>
    <row r="102" spans="1:11" ht="14.25" customHeight="1" x14ac:dyDescent="0.3">
      <c r="A102" s="10">
        <v>44320</v>
      </c>
      <c r="B102" s="11" t="s">
        <v>21</v>
      </c>
      <c r="C102" s="12">
        <v>4</v>
      </c>
      <c r="D102" s="12" t="s">
        <v>14</v>
      </c>
      <c r="E102" s="12" t="s">
        <v>12</v>
      </c>
      <c r="F102" s="13">
        <v>0</v>
      </c>
      <c r="G102" s="14" cm="1">
        <f t="array" ref="G102:H102">VLOOKUP(B102,'Master Data'!$A$2:$E$46,{4,5},0)</f>
        <v>112</v>
      </c>
      <c r="H102" s="14">
        <v>146.72</v>
      </c>
      <c r="I102" s="14">
        <f t="shared" si="4"/>
        <v>448</v>
      </c>
      <c r="J102" s="14">
        <f t="shared" si="5"/>
        <v>586.88</v>
      </c>
      <c r="K102" s="14" t="str">
        <f t="shared" si="3"/>
        <v>May</v>
      </c>
    </row>
    <row r="103" spans="1:11" ht="14.25" customHeight="1" x14ac:dyDescent="0.3">
      <c r="A103" s="10">
        <v>44321</v>
      </c>
      <c r="B103" s="11" t="s">
        <v>49</v>
      </c>
      <c r="C103" s="12">
        <v>13</v>
      </c>
      <c r="D103" s="12" t="s">
        <v>14</v>
      </c>
      <c r="E103" s="12" t="s">
        <v>12</v>
      </c>
      <c r="F103" s="13">
        <v>0</v>
      </c>
      <c r="G103" s="14" cm="1">
        <f t="array" ref="G103:H103">VLOOKUP(B103,'Master Data'!$A$2:$E$46,{4,5},0)</f>
        <v>6</v>
      </c>
      <c r="H103" s="14">
        <v>7.8599999999999994</v>
      </c>
      <c r="I103" s="14">
        <f t="shared" si="4"/>
        <v>78</v>
      </c>
      <c r="J103" s="14">
        <f t="shared" si="5"/>
        <v>102.17999999999999</v>
      </c>
      <c r="K103" s="14" t="str">
        <f t="shared" si="3"/>
        <v>May</v>
      </c>
    </row>
    <row r="104" spans="1:11" ht="14.25" customHeight="1" x14ac:dyDescent="0.3">
      <c r="A104" s="10">
        <v>44322</v>
      </c>
      <c r="B104" s="11" t="s">
        <v>37</v>
      </c>
      <c r="C104" s="12">
        <v>15</v>
      </c>
      <c r="D104" s="12" t="s">
        <v>14</v>
      </c>
      <c r="E104" s="12" t="s">
        <v>10</v>
      </c>
      <c r="F104" s="13">
        <v>0</v>
      </c>
      <c r="G104" s="14" cm="1">
        <f t="array" ref="G104:H104">VLOOKUP(B104,'Master Data'!$A$2:$E$46,{4,5},0)</f>
        <v>83</v>
      </c>
      <c r="H104" s="14">
        <v>94.62</v>
      </c>
      <c r="I104" s="14">
        <f t="shared" si="4"/>
        <v>1245</v>
      </c>
      <c r="J104" s="14">
        <f t="shared" si="5"/>
        <v>1419.3000000000002</v>
      </c>
      <c r="K104" s="14" t="str">
        <f t="shared" si="3"/>
        <v>May</v>
      </c>
    </row>
    <row r="105" spans="1:11" ht="14.25" customHeight="1" x14ac:dyDescent="0.3">
      <c r="A105" s="10">
        <v>44322</v>
      </c>
      <c r="B105" s="11" t="s">
        <v>49</v>
      </c>
      <c r="C105" s="12">
        <v>6</v>
      </c>
      <c r="D105" s="12" t="s">
        <v>10</v>
      </c>
      <c r="E105" s="12" t="s">
        <v>10</v>
      </c>
      <c r="F105" s="13">
        <v>0</v>
      </c>
      <c r="G105" s="14" cm="1">
        <f t="array" ref="G105:H105">VLOOKUP(B105,'Master Data'!$A$2:$E$46,{4,5},0)</f>
        <v>6</v>
      </c>
      <c r="H105" s="14">
        <v>7.8599999999999994</v>
      </c>
      <c r="I105" s="14">
        <f t="shared" si="4"/>
        <v>36</v>
      </c>
      <c r="J105" s="14">
        <f t="shared" si="5"/>
        <v>47.16</v>
      </c>
      <c r="K105" s="14" t="str">
        <f t="shared" si="3"/>
        <v>May</v>
      </c>
    </row>
    <row r="106" spans="1:11" ht="14.25" customHeight="1" x14ac:dyDescent="0.3">
      <c r="A106" s="10">
        <v>44323</v>
      </c>
      <c r="B106" s="11" t="s">
        <v>42</v>
      </c>
      <c r="C106" s="12">
        <v>1</v>
      </c>
      <c r="D106" s="12" t="s">
        <v>14</v>
      </c>
      <c r="E106" s="12" t="s">
        <v>12</v>
      </c>
      <c r="F106" s="13">
        <v>0</v>
      </c>
      <c r="G106" s="14" cm="1">
        <f t="array" ref="G106:H106">VLOOKUP(B106,'Master Data'!$A$2:$E$46,{4,5},0)</f>
        <v>37</v>
      </c>
      <c r="H106" s="14">
        <v>49.21</v>
      </c>
      <c r="I106" s="14">
        <f t="shared" si="4"/>
        <v>37</v>
      </c>
      <c r="J106" s="14">
        <f t="shared" si="5"/>
        <v>49.21</v>
      </c>
      <c r="K106" s="14" t="str">
        <f t="shared" si="3"/>
        <v>May</v>
      </c>
    </row>
    <row r="107" spans="1:11" ht="14.25" customHeight="1" x14ac:dyDescent="0.3">
      <c r="A107" s="10">
        <v>44325</v>
      </c>
      <c r="B107" s="11" t="s">
        <v>33</v>
      </c>
      <c r="C107" s="12">
        <v>6</v>
      </c>
      <c r="D107" s="12" t="s">
        <v>10</v>
      </c>
      <c r="E107" s="12" t="s">
        <v>10</v>
      </c>
      <c r="F107" s="13">
        <v>0</v>
      </c>
      <c r="G107" s="14" cm="1">
        <f t="array" ref="G107:H107">VLOOKUP(B107,'Master Data'!$A$2:$E$46,{4,5},0)</f>
        <v>13</v>
      </c>
      <c r="H107" s="14">
        <v>16.64</v>
      </c>
      <c r="I107" s="14">
        <f t="shared" si="4"/>
        <v>78</v>
      </c>
      <c r="J107" s="14">
        <f t="shared" si="5"/>
        <v>99.84</v>
      </c>
      <c r="K107" s="14" t="str">
        <f t="shared" si="3"/>
        <v>May</v>
      </c>
    </row>
    <row r="108" spans="1:11" ht="14.25" customHeight="1" x14ac:dyDescent="0.3">
      <c r="A108" s="10">
        <v>44325</v>
      </c>
      <c r="B108" s="11" t="s">
        <v>45</v>
      </c>
      <c r="C108" s="12">
        <v>8</v>
      </c>
      <c r="D108" s="12" t="s">
        <v>14</v>
      </c>
      <c r="E108" s="12" t="s">
        <v>12</v>
      </c>
      <c r="F108" s="13">
        <v>0</v>
      </c>
      <c r="G108" s="14" cm="1">
        <f t="array" ref="G108:H108">VLOOKUP(B108,'Master Data'!$A$2:$E$46,{4,5},0)</f>
        <v>37</v>
      </c>
      <c r="H108" s="14">
        <v>41.81</v>
      </c>
      <c r="I108" s="14">
        <f t="shared" si="4"/>
        <v>296</v>
      </c>
      <c r="J108" s="14">
        <f t="shared" si="5"/>
        <v>334.48</v>
      </c>
      <c r="K108" s="14" t="str">
        <f t="shared" si="3"/>
        <v>May</v>
      </c>
    </row>
    <row r="109" spans="1:11" ht="14.25" customHeight="1" x14ac:dyDescent="0.3">
      <c r="A109" s="10">
        <v>44328</v>
      </c>
      <c r="B109" s="11" t="s">
        <v>33</v>
      </c>
      <c r="C109" s="12">
        <v>3</v>
      </c>
      <c r="D109" s="12" t="s">
        <v>14</v>
      </c>
      <c r="E109" s="12" t="s">
        <v>10</v>
      </c>
      <c r="F109" s="13">
        <v>0</v>
      </c>
      <c r="G109" s="14" cm="1">
        <f t="array" ref="G109:H109">VLOOKUP(B109,'Master Data'!$A$2:$E$46,{4,5},0)</f>
        <v>13</v>
      </c>
      <c r="H109" s="14">
        <v>16.64</v>
      </c>
      <c r="I109" s="14">
        <f t="shared" si="4"/>
        <v>39</v>
      </c>
      <c r="J109" s="14">
        <f t="shared" si="5"/>
        <v>49.92</v>
      </c>
      <c r="K109" s="14" t="str">
        <f t="shared" si="3"/>
        <v>May</v>
      </c>
    </row>
    <row r="110" spans="1:11" ht="14.25" customHeight="1" x14ac:dyDescent="0.3">
      <c r="A110" s="10">
        <v>44328</v>
      </c>
      <c r="B110" s="11" t="s">
        <v>16</v>
      </c>
      <c r="C110" s="12">
        <v>15</v>
      </c>
      <c r="D110" s="12" t="s">
        <v>14</v>
      </c>
      <c r="E110" s="12" t="s">
        <v>10</v>
      </c>
      <c r="F110" s="13">
        <v>0</v>
      </c>
      <c r="G110" s="14" cm="1">
        <f t="array" ref="G110:H110">VLOOKUP(B110,'Master Data'!$A$2:$E$46,{4,5},0)</f>
        <v>5</v>
      </c>
      <c r="H110" s="14">
        <v>6.7</v>
      </c>
      <c r="I110" s="14">
        <f t="shared" si="4"/>
        <v>75</v>
      </c>
      <c r="J110" s="14">
        <f t="shared" si="5"/>
        <v>100.5</v>
      </c>
      <c r="K110" s="14" t="str">
        <f t="shared" si="3"/>
        <v>May</v>
      </c>
    </row>
    <row r="111" spans="1:11" ht="14.25" customHeight="1" x14ac:dyDescent="0.3">
      <c r="A111" s="10">
        <v>44329</v>
      </c>
      <c r="B111" s="11" t="s">
        <v>31</v>
      </c>
      <c r="C111" s="12">
        <v>4</v>
      </c>
      <c r="D111" s="12" t="s">
        <v>14</v>
      </c>
      <c r="E111" s="12" t="s">
        <v>10</v>
      </c>
      <c r="F111" s="13">
        <v>0</v>
      </c>
      <c r="G111" s="14" cm="1">
        <f t="array" ref="G111:H111">VLOOKUP(B111,'Master Data'!$A$2:$E$46,{4,5},0)</f>
        <v>47</v>
      </c>
      <c r="H111" s="14">
        <v>53.11</v>
      </c>
      <c r="I111" s="14">
        <f t="shared" si="4"/>
        <v>188</v>
      </c>
      <c r="J111" s="14">
        <f t="shared" si="5"/>
        <v>212.44</v>
      </c>
      <c r="K111" s="14" t="str">
        <f t="shared" si="3"/>
        <v>May</v>
      </c>
    </row>
    <row r="112" spans="1:11" ht="14.25" customHeight="1" x14ac:dyDescent="0.3">
      <c r="A112" s="10">
        <v>44336</v>
      </c>
      <c r="B112" s="11" t="s">
        <v>22</v>
      </c>
      <c r="C112" s="12">
        <v>2</v>
      </c>
      <c r="D112" s="12" t="s">
        <v>10</v>
      </c>
      <c r="E112" s="12" t="s">
        <v>12</v>
      </c>
      <c r="F112" s="13">
        <v>0</v>
      </c>
      <c r="G112" s="14" cm="1">
        <f t="array" ref="G112:H112">VLOOKUP(B112,'Master Data'!$A$2:$E$46,{4,5},0)</f>
        <v>120</v>
      </c>
      <c r="H112" s="14">
        <v>162</v>
      </c>
      <c r="I112" s="14">
        <f t="shared" si="4"/>
        <v>240</v>
      </c>
      <c r="J112" s="14">
        <f t="shared" si="5"/>
        <v>324</v>
      </c>
      <c r="K112" s="14" t="str">
        <f t="shared" si="3"/>
        <v>May</v>
      </c>
    </row>
    <row r="113" spans="1:11" ht="14.25" customHeight="1" x14ac:dyDescent="0.3">
      <c r="A113" s="10">
        <v>44339</v>
      </c>
      <c r="B113" s="11" t="s">
        <v>29</v>
      </c>
      <c r="C113" s="12">
        <v>11</v>
      </c>
      <c r="D113" s="12" t="s">
        <v>14</v>
      </c>
      <c r="E113" s="12" t="s">
        <v>10</v>
      </c>
      <c r="F113" s="13">
        <v>0</v>
      </c>
      <c r="G113" s="14" cm="1">
        <f t="array" ref="G113:H113">VLOOKUP(B113,'Master Data'!$A$2:$E$46,{4,5},0)</f>
        <v>90</v>
      </c>
      <c r="H113" s="14">
        <v>115.2</v>
      </c>
      <c r="I113" s="14">
        <f t="shared" si="4"/>
        <v>990</v>
      </c>
      <c r="J113" s="14">
        <f t="shared" si="5"/>
        <v>1267.2</v>
      </c>
      <c r="K113" s="14" t="str">
        <f t="shared" si="3"/>
        <v>May</v>
      </c>
    </row>
    <row r="114" spans="1:11" ht="14.25" customHeight="1" x14ac:dyDescent="0.3">
      <c r="A114" s="10">
        <v>44346</v>
      </c>
      <c r="B114" s="11" t="s">
        <v>24</v>
      </c>
      <c r="C114" s="12">
        <v>13</v>
      </c>
      <c r="D114" s="12" t="s">
        <v>10</v>
      </c>
      <c r="E114" s="12" t="s">
        <v>10</v>
      </c>
      <c r="F114" s="13">
        <v>0</v>
      </c>
      <c r="G114" s="14" cm="1">
        <f t="array" ref="G114:H114">VLOOKUP(B114,'Master Data'!$A$2:$E$46,{4,5},0)</f>
        <v>141</v>
      </c>
      <c r="H114" s="14">
        <v>149.46</v>
      </c>
      <c r="I114" s="14">
        <f t="shared" si="4"/>
        <v>1833</v>
      </c>
      <c r="J114" s="14">
        <f t="shared" si="5"/>
        <v>1942.98</v>
      </c>
      <c r="K114" s="14" t="str">
        <f t="shared" si="3"/>
        <v>May</v>
      </c>
    </row>
    <row r="115" spans="1:11" ht="14.25" customHeight="1" x14ac:dyDescent="0.3">
      <c r="A115" s="10">
        <v>44346</v>
      </c>
      <c r="B115" s="11" t="s">
        <v>13</v>
      </c>
      <c r="C115" s="12">
        <v>6</v>
      </c>
      <c r="D115" s="12" t="s">
        <v>10</v>
      </c>
      <c r="E115" s="12" t="s">
        <v>12</v>
      </c>
      <c r="F115" s="13">
        <v>0</v>
      </c>
      <c r="G115" s="14" cm="1">
        <f t="array" ref="G115:H115">VLOOKUP(B115,'Master Data'!$A$2:$E$46,{4,5},0)</f>
        <v>112</v>
      </c>
      <c r="H115" s="14">
        <v>122.08</v>
      </c>
      <c r="I115" s="14">
        <f t="shared" si="4"/>
        <v>672</v>
      </c>
      <c r="J115" s="14">
        <f t="shared" si="5"/>
        <v>732.48</v>
      </c>
      <c r="K115" s="14" t="str">
        <f t="shared" si="3"/>
        <v>Jun</v>
      </c>
    </row>
    <row r="116" spans="1:11" ht="14.25" customHeight="1" x14ac:dyDescent="0.3">
      <c r="A116" s="10">
        <v>44350</v>
      </c>
      <c r="B116" s="11" t="s">
        <v>44</v>
      </c>
      <c r="C116" s="12">
        <v>10</v>
      </c>
      <c r="D116" s="12" t="s">
        <v>14</v>
      </c>
      <c r="E116" s="12" t="s">
        <v>12</v>
      </c>
      <c r="F116" s="13">
        <v>0</v>
      </c>
      <c r="G116" s="14" cm="1">
        <f t="array" ref="G116:H116">VLOOKUP(B116,'Master Data'!$A$2:$E$46,{4,5},0)</f>
        <v>126</v>
      </c>
      <c r="H116" s="14">
        <v>162.54</v>
      </c>
      <c r="I116" s="14">
        <f t="shared" si="4"/>
        <v>1260</v>
      </c>
      <c r="J116" s="14">
        <f t="shared" si="5"/>
        <v>1625.3999999999999</v>
      </c>
      <c r="K116" s="14" t="str">
        <f t="shared" si="3"/>
        <v>Jun</v>
      </c>
    </row>
    <row r="117" spans="1:11" ht="14.25" customHeight="1" x14ac:dyDescent="0.3">
      <c r="A117" s="10">
        <v>44351</v>
      </c>
      <c r="B117" s="11" t="s">
        <v>26</v>
      </c>
      <c r="C117" s="12">
        <v>8</v>
      </c>
      <c r="D117" s="12" t="s">
        <v>9</v>
      </c>
      <c r="E117" s="12" t="s">
        <v>10</v>
      </c>
      <c r="F117" s="13">
        <v>0</v>
      </c>
      <c r="G117" s="14" cm="1">
        <f t="array" ref="G117:H117">VLOOKUP(B117,'Master Data'!$A$2:$E$46,{4,5},0)</f>
        <v>61</v>
      </c>
      <c r="H117" s="14">
        <v>76.25</v>
      </c>
      <c r="I117" s="14">
        <f t="shared" si="4"/>
        <v>488</v>
      </c>
      <c r="J117" s="14">
        <f t="shared" si="5"/>
        <v>610</v>
      </c>
      <c r="K117" s="14" t="str">
        <f t="shared" si="3"/>
        <v>Jun</v>
      </c>
    </row>
    <row r="118" spans="1:11" ht="14.25" customHeight="1" x14ac:dyDescent="0.3">
      <c r="A118" s="10">
        <v>44351</v>
      </c>
      <c r="B118" s="11" t="s">
        <v>26</v>
      </c>
      <c r="C118" s="12">
        <v>12</v>
      </c>
      <c r="D118" s="12" t="s">
        <v>10</v>
      </c>
      <c r="E118" s="12" t="s">
        <v>12</v>
      </c>
      <c r="F118" s="13">
        <v>0</v>
      </c>
      <c r="G118" s="14" cm="1">
        <f t="array" ref="G118:H118">VLOOKUP(B118,'Master Data'!$A$2:$E$46,{4,5},0)</f>
        <v>61</v>
      </c>
      <c r="H118" s="14">
        <v>76.25</v>
      </c>
      <c r="I118" s="14">
        <f t="shared" si="4"/>
        <v>732</v>
      </c>
      <c r="J118" s="14">
        <f t="shared" si="5"/>
        <v>915</v>
      </c>
      <c r="K118" s="14" t="str">
        <f t="shared" si="3"/>
        <v>Jun</v>
      </c>
    </row>
    <row r="119" spans="1:11" ht="14.25" customHeight="1" x14ac:dyDescent="0.3">
      <c r="A119" s="10">
        <v>44352</v>
      </c>
      <c r="B119" s="11" t="s">
        <v>34</v>
      </c>
      <c r="C119" s="12">
        <v>15</v>
      </c>
      <c r="D119" s="12" t="s">
        <v>9</v>
      </c>
      <c r="E119" s="12" t="s">
        <v>10</v>
      </c>
      <c r="F119" s="13">
        <v>0</v>
      </c>
      <c r="G119" s="14" cm="1">
        <f t="array" ref="G119:H119">VLOOKUP(B119,'Master Data'!$A$2:$E$46,{4,5},0)</f>
        <v>121</v>
      </c>
      <c r="H119" s="14">
        <v>141.57</v>
      </c>
      <c r="I119" s="14">
        <f t="shared" si="4"/>
        <v>1815</v>
      </c>
      <c r="J119" s="14">
        <f t="shared" si="5"/>
        <v>2123.5499999999997</v>
      </c>
      <c r="K119" s="14" t="str">
        <f t="shared" si="3"/>
        <v>Jun</v>
      </c>
    </row>
    <row r="120" spans="1:11" ht="14.25" customHeight="1" x14ac:dyDescent="0.3">
      <c r="A120" s="10">
        <v>44352</v>
      </c>
      <c r="B120" s="11" t="s">
        <v>16</v>
      </c>
      <c r="C120" s="12">
        <v>10</v>
      </c>
      <c r="D120" s="12" t="s">
        <v>14</v>
      </c>
      <c r="E120" s="12" t="s">
        <v>10</v>
      </c>
      <c r="F120" s="13">
        <v>0</v>
      </c>
      <c r="G120" s="14" cm="1">
        <f t="array" ref="G120:H120">VLOOKUP(B120,'Master Data'!$A$2:$E$46,{4,5},0)</f>
        <v>5</v>
      </c>
      <c r="H120" s="14">
        <v>6.7</v>
      </c>
      <c r="I120" s="14">
        <f t="shared" si="4"/>
        <v>50</v>
      </c>
      <c r="J120" s="14">
        <f t="shared" si="5"/>
        <v>67</v>
      </c>
      <c r="K120" s="14" t="str">
        <f t="shared" si="3"/>
        <v>Jun</v>
      </c>
    </row>
    <row r="121" spans="1:11" ht="14.25" customHeight="1" x14ac:dyDescent="0.3">
      <c r="A121" s="10">
        <v>44353</v>
      </c>
      <c r="B121" s="11" t="s">
        <v>50</v>
      </c>
      <c r="C121" s="12">
        <v>6</v>
      </c>
      <c r="D121" s="12" t="s">
        <v>14</v>
      </c>
      <c r="E121" s="12" t="s">
        <v>10</v>
      </c>
      <c r="F121" s="13">
        <v>0</v>
      </c>
      <c r="G121" s="14" cm="1">
        <f t="array" ref="G121:H121">VLOOKUP(B121,'Master Data'!$A$2:$E$46,{4,5},0)</f>
        <v>95</v>
      </c>
      <c r="H121" s="14">
        <v>119.7</v>
      </c>
      <c r="I121" s="14">
        <f t="shared" si="4"/>
        <v>570</v>
      </c>
      <c r="J121" s="14">
        <f t="shared" si="5"/>
        <v>718.2</v>
      </c>
      <c r="K121" s="14" t="str">
        <f t="shared" si="3"/>
        <v>Jun</v>
      </c>
    </row>
    <row r="122" spans="1:11" ht="14.25" customHeight="1" x14ac:dyDescent="0.3">
      <c r="A122" s="10">
        <v>44355</v>
      </c>
      <c r="B122" s="11" t="s">
        <v>45</v>
      </c>
      <c r="C122" s="12">
        <v>11</v>
      </c>
      <c r="D122" s="12" t="s">
        <v>14</v>
      </c>
      <c r="E122" s="12" t="s">
        <v>10</v>
      </c>
      <c r="F122" s="13">
        <v>0</v>
      </c>
      <c r="G122" s="14" cm="1">
        <f t="array" ref="G122:H122">VLOOKUP(B122,'Master Data'!$A$2:$E$46,{4,5},0)</f>
        <v>37</v>
      </c>
      <c r="H122" s="14">
        <v>41.81</v>
      </c>
      <c r="I122" s="14">
        <f t="shared" si="4"/>
        <v>407</v>
      </c>
      <c r="J122" s="14">
        <f t="shared" si="5"/>
        <v>459.91</v>
      </c>
      <c r="K122" s="14" t="str">
        <f t="shared" si="3"/>
        <v>Jun</v>
      </c>
    </row>
    <row r="123" spans="1:11" ht="14.25" customHeight="1" x14ac:dyDescent="0.3">
      <c r="A123" s="10">
        <v>44355</v>
      </c>
      <c r="B123" s="11" t="s">
        <v>15</v>
      </c>
      <c r="C123" s="12">
        <v>11</v>
      </c>
      <c r="D123" s="12" t="s">
        <v>9</v>
      </c>
      <c r="E123" s="12" t="s">
        <v>12</v>
      </c>
      <c r="F123" s="13">
        <v>0</v>
      </c>
      <c r="G123" s="14" cm="1">
        <f t="array" ref="G123:H123">VLOOKUP(B123,'Master Data'!$A$2:$E$46,{4,5},0)</f>
        <v>44</v>
      </c>
      <c r="H123" s="14">
        <v>48.84</v>
      </c>
      <c r="I123" s="14">
        <f t="shared" si="4"/>
        <v>484</v>
      </c>
      <c r="J123" s="14">
        <f t="shared" si="5"/>
        <v>537.24</v>
      </c>
      <c r="K123" s="14" t="str">
        <f t="shared" si="3"/>
        <v>Jun</v>
      </c>
    </row>
    <row r="124" spans="1:11" ht="14.25" customHeight="1" x14ac:dyDescent="0.3">
      <c r="A124" s="10">
        <v>44356</v>
      </c>
      <c r="B124" s="11" t="s">
        <v>28</v>
      </c>
      <c r="C124" s="12">
        <v>7</v>
      </c>
      <c r="D124" s="12" t="s">
        <v>14</v>
      </c>
      <c r="E124" s="12" t="s">
        <v>10</v>
      </c>
      <c r="F124" s="13">
        <v>0</v>
      </c>
      <c r="G124" s="14" cm="1">
        <f t="array" ref="G124:H124">VLOOKUP(B124,'Master Data'!$A$2:$E$46,{4,5},0)</f>
        <v>98</v>
      </c>
      <c r="H124" s="14">
        <v>103.88</v>
      </c>
      <c r="I124" s="14">
        <f t="shared" si="4"/>
        <v>686</v>
      </c>
      <c r="J124" s="14">
        <f t="shared" si="5"/>
        <v>727.16</v>
      </c>
      <c r="K124" s="14" t="str">
        <f t="shared" si="3"/>
        <v>Jun</v>
      </c>
    </row>
    <row r="125" spans="1:11" ht="14.25" customHeight="1" x14ac:dyDescent="0.3">
      <c r="A125" s="10">
        <v>44358</v>
      </c>
      <c r="B125" s="11" t="s">
        <v>30</v>
      </c>
      <c r="C125" s="12">
        <v>12</v>
      </c>
      <c r="D125" s="12" t="s">
        <v>9</v>
      </c>
      <c r="E125" s="12" t="s">
        <v>12</v>
      </c>
      <c r="F125" s="13">
        <v>0</v>
      </c>
      <c r="G125" s="14" cm="1">
        <f t="array" ref="G125:H125">VLOOKUP(B125,'Master Data'!$A$2:$E$46,{4,5},0)</f>
        <v>89</v>
      </c>
      <c r="H125" s="14">
        <v>117.48</v>
      </c>
      <c r="I125" s="14">
        <f t="shared" si="4"/>
        <v>1068</v>
      </c>
      <c r="J125" s="14">
        <f t="shared" si="5"/>
        <v>1409.76</v>
      </c>
      <c r="K125" s="14" t="str">
        <f t="shared" si="3"/>
        <v>Jun</v>
      </c>
    </row>
    <row r="126" spans="1:11" ht="14.25" customHeight="1" x14ac:dyDescent="0.3">
      <c r="A126" s="10">
        <v>44359</v>
      </c>
      <c r="B126" s="11" t="s">
        <v>53</v>
      </c>
      <c r="C126" s="12">
        <v>6</v>
      </c>
      <c r="D126" s="12" t="s">
        <v>14</v>
      </c>
      <c r="E126" s="12" t="s">
        <v>10</v>
      </c>
      <c r="F126" s="13">
        <v>0</v>
      </c>
      <c r="G126" s="14" cm="1">
        <f t="array" ref="G126:H126">VLOOKUP(B126,'Master Data'!$A$2:$E$46,{4,5},0)</f>
        <v>138</v>
      </c>
      <c r="H126" s="14">
        <v>173.88</v>
      </c>
      <c r="I126" s="14">
        <f t="shared" si="4"/>
        <v>828</v>
      </c>
      <c r="J126" s="14">
        <f t="shared" si="5"/>
        <v>1043.28</v>
      </c>
      <c r="K126" s="14" t="str">
        <f t="shared" si="3"/>
        <v>Jun</v>
      </c>
    </row>
    <row r="127" spans="1:11" ht="14.25" customHeight="1" x14ac:dyDescent="0.3">
      <c r="A127" s="10">
        <v>44361</v>
      </c>
      <c r="B127" s="11" t="s">
        <v>19</v>
      </c>
      <c r="C127" s="12">
        <v>10</v>
      </c>
      <c r="D127" s="12" t="s">
        <v>10</v>
      </c>
      <c r="E127" s="12" t="s">
        <v>12</v>
      </c>
      <c r="F127" s="13">
        <v>0</v>
      </c>
      <c r="G127" s="14" cm="1">
        <f t="array" ref="G127:H127">VLOOKUP(B127,'Master Data'!$A$2:$E$46,{4,5},0)</f>
        <v>7</v>
      </c>
      <c r="H127" s="14">
        <v>8.33</v>
      </c>
      <c r="I127" s="14">
        <f t="shared" si="4"/>
        <v>70</v>
      </c>
      <c r="J127" s="14">
        <f t="shared" si="5"/>
        <v>83.3</v>
      </c>
      <c r="K127" s="14" t="str">
        <f t="shared" si="3"/>
        <v>Jun</v>
      </c>
    </row>
    <row r="128" spans="1:11" ht="14.25" customHeight="1" x14ac:dyDescent="0.3">
      <c r="A128" s="10">
        <v>44363</v>
      </c>
      <c r="B128" s="11" t="s">
        <v>52</v>
      </c>
      <c r="C128" s="12">
        <v>5</v>
      </c>
      <c r="D128" s="12" t="s">
        <v>9</v>
      </c>
      <c r="E128" s="12" t="s">
        <v>12</v>
      </c>
      <c r="F128" s="13">
        <v>0</v>
      </c>
      <c r="G128" s="14" cm="1">
        <f t="array" ref="G128:H128">VLOOKUP(B128,'Master Data'!$A$2:$E$46,{4,5},0)</f>
        <v>150</v>
      </c>
      <c r="H128" s="14">
        <v>210</v>
      </c>
      <c r="I128" s="14">
        <f t="shared" si="4"/>
        <v>750</v>
      </c>
      <c r="J128" s="14">
        <f t="shared" si="5"/>
        <v>1050</v>
      </c>
      <c r="K128" s="14" t="str">
        <f t="shared" si="3"/>
        <v>Jun</v>
      </c>
    </row>
    <row r="129" spans="1:11" ht="14.25" customHeight="1" x14ac:dyDescent="0.3">
      <c r="A129" s="10">
        <v>44363</v>
      </c>
      <c r="B129" s="11" t="s">
        <v>39</v>
      </c>
      <c r="C129" s="12">
        <v>12</v>
      </c>
      <c r="D129" s="12" t="s">
        <v>10</v>
      </c>
      <c r="E129" s="12" t="s">
        <v>12</v>
      </c>
      <c r="F129" s="13">
        <v>0</v>
      </c>
      <c r="G129" s="14" cm="1">
        <f t="array" ref="G129:H129">VLOOKUP(B129,'Master Data'!$A$2:$E$46,{4,5},0)</f>
        <v>12</v>
      </c>
      <c r="H129" s="14">
        <v>15.719999999999999</v>
      </c>
      <c r="I129" s="14">
        <f t="shared" si="4"/>
        <v>144</v>
      </c>
      <c r="J129" s="14">
        <f t="shared" si="5"/>
        <v>188.64</v>
      </c>
      <c r="K129" s="14" t="str">
        <f t="shared" si="3"/>
        <v>Jun</v>
      </c>
    </row>
    <row r="130" spans="1:11" ht="14.25" customHeight="1" x14ac:dyDescent="0.3">
      <c r="A130" s="10">
        <v>44363</v>
      </c>
      <c r="B130" s="11" t="s">
        <v>46</v>
      </c>
      <c r="C130" s="12">
        <v>11</v>
      </c>
      <c r="D130" s="12" t="s">
        <v>14</v>
      </c>
      <c r="E130" s="12" t="s">
        <v>12</v>
      </c>
      <c r="F130" s="13">
        <v>0</v>
      </c>
      <c r="G130" s="14" cm="1">
        <f t="array" ref="G130:H130">VLOOKUP(B130,'Master Data'!$A$2:$E$46,{4,5},0)</f>
        <v>37</v>
      </c>
      <c r="H130" s="14">
        <v>42.55</v>
      </c>
      <c r="I130" s="14">
        <f t="shared" si="4"/>
        <v>407</v>
      </c>
      <c r="J130" s="14">
        <f t="shared" si="5"/>
        <v>468.04999999999995</v>
      </c>
      <c r="K130" s="14" t="str">
        <f t="shared" ref="K130:K193" si="6">TEXT(A131,"mmm")</f>
        <v>Jun</v>
      </c>
    </row>
    <row r="131" spans="1:11" ht="14.25" customHeight="1" x14ac:dyDescent="0.3">
      <c r="A131" s="10">
        <v>44365</v>
      </c>
      <c r="B131" s="11" t="s">
        <v>19</v>
      </c>
      <c r="C131" s="12">
        <v>13</v>
      </c>
      <c r="D131" s="12" t="s">
        <v>14</v>
      </c>
      <c r="E131" s="12" t="s">
        <v>12</v>
      </c>
      <c r="F131" s="13">
        <v>0</v>
      </c>
      <c r="G131" s="14" cm="1">
        <f t="array" ref="G131:H131">VLOOKUP(B131,'Master Data'!$A$2:$E$46,{4,5},0)</f>
        <v>7</v>
      </c>
      <c r="H131" s="14">
        <v>8.33</v>
      </c>
      <c r="I131" s="14">
        <f t="shared" ref="I131:I194" si="7">C131*G131</f>
        <v>91</v>
      </c>
      <c r="J131" s="14">
        <f t="shared" ref="J131:J194" si="8">(C131*H131)*(1-F131)</f>
        <v>108.29</v>
      </c>
      <c r="K131" s="14" t="str">
        <f t="shared" si="6"/>
        <v>Jun</v>
      </c>
    </row>
    <row r="132" spans="1:11" ht="14.25" customHeight="1" x14ac:dyDescent="0.3">
      <c r="A132" s="10">
        <v>44366</v>
      </c>
      <c r="B132" s="11" t="s">
        <v>53</v>
      </c>
      <c r="C132" s="12">
        <v>5</v>
      </c>
      <c r="D132" s="12" t="s">
        <v>14</v>
      </c>
      <c r="E132" s="12" t="s">
        <v>10</v>
      </c>
      <c r="F132" s="13">
        <v>0</v>
      </c>
      <c r="G132" s="14" cm="1">
        <f t="array" ref="G132:H132">VLOOKUP(B132,'Master Data'!$A$2:$E$46,{4,5},0)</f>
        <v>138</v>
      </c>
      <c r="H132" s="14">
        <v>173.88</v>
      </c>
      <c r="I132" s="14">
        <f t="shared" si="7"/>
        <v>690</v>
      </c>
      <c r="J132" s="14">
        <f t="shared" si="8"/>
        <v>869.4</v>
      </c>
      <c r="K132" s="14" t="str">
        <f t="shared" si="6"/>
        <v>Jun</v>
      </c>
    </row>
    <row r="133" spans="1:11" ht="14.25" customHeight="1" x14ac:dyDescent="0.3">
      <c r="A133" s="10">
        <v>44367</v>
      </c>
      <c r="B133" s="11" t="s">
        <v>33</v>
      </c>
      <c r="C133" s="12">
        <v>1</v>
      </c>
      <c r="D133" s="12" t="s">
        <v>9</v>
      </c>
      <c r="E133" s="12" t="s">
        <v>12</v>
      </c>
      <c r="F133" s="13">
        <v>0</v>
      </c>
      <c r="G133" s="14" cm="1">
        <f t="array" ref="G133:H133">VLOOKUP(B133,'Master Data'!$A$2:$E$46,{4,5},0)</f>
        <v>13</v>
      </c>
      <c r="H133" s="14">
        <v>16.64</v>
      </c>
      <c r="I133" s="14">
        <f t="shared" si="7"/>
        <v>13</v>
      </c>
      <c r="J133" s="14">
        <f t="shared" si="8"/>
        <v>16.64</v>
      </c>
      <c r="K133" s="14" t="str">
        <f t="shared" si="6"/>
        <v>Jun</v>
      </c>
    </row>
    <row r="134" spans="1:11" ht="14.25" customHeight="1" x14ac:dyDescent="0.3">
      <c r="A134" s="10">
        <v>44370</v>
      </c>
      <c r="B134" s="11" t="s">
        <v>33</v>
      </c>
      <c r="C134" s="12">
        <v>4</v>
      </c>
      <c r="D134" s="12" t="s">
        <v>14</v>
      </c>
      <c r="E134" s="12" t="s">
        <v>10</v>
      </c>
      <c r="F134" s="13">
        <v>0</v>
      </c>
      <c r="G134" s="14" cm="1">
        <f t="array" ref="G134:H134">VLOOKUP(B134,'Master Data'!$A$2:$E$46,{4,5},0)</f>
        <v>13</v>
      </c>
      <c r="H134" s="14">
        <v>16.64</v>
      </c>
      <c r="I134" s="14">
        <f t="shared" si="7"/>
        <v>52</v>
      </c>
      <c r="J134" s="14">
        <f t="shared" si="8"/>
        <v>66.56</v>
      </c>
      <c r="K134" s="14" t="str">
        <f t="shared" si="6"/>
        <v>Jun</v>
      </c>
    </row>
    <row r="135" spans="1:11" ht="14.25" customHeight="1" x14ac:dyDescent="0.3">
      <c r="A135" s="10">
        <v>44371</v>
      </c>
      <c r="B135" s="11" t="s">
        <v>43</v>
      </c>
      <c r="C135" s="12">
        <v>13</v>
      </c>
      <c r="D135" s="12" t="s">
        <v>14</v>
      </c>
      <c r="E135" s="12" t="s">
        <v>10</v>
      </c>
      <c r="F135" s="13">
        <v>0</v>
      </c>
      <c r="G135" s="14" cm="1">
        <f t="array" ref="G135:H135">VLOOKUP(B135,'Master Data'!$A$2:$E$46,{4,5},0)</f>
        <v>44</v>
      </c>
      <c r="H135" s="14">
        <v>48.4</v>
      </c>
      <c r="I135" s="14">
        <f t="shared" si="7"/>
        <v>572</v>
      </c>
      <c r="J135" s="14">
        <f t="shared" si="8"/>
        <v>629.19999999999993</v>
      </c>
      <c r="K135" s="14" t="str">
        <f t="shared" si="6"/>
        <v>Jun</v>
      </c>
    </row>
    <row r="136" spans="1:11" ht="14.25" customHeight="1" x14ac:dyDescent="0.3">
      <c r="A136" s="10">
        <v>44373</v>
      </c>
      <c r="B136" s="11" t="s">
        <v>49</v>
      </c>
      <c r="C136" s="12">
        <v>7</v>
      </c>
      <c r="D136" s="12" t="s">
        <v>10</v>
      </c>
      <c r="E136" s="12" t="s">
        <v>10</v>
      </c>
      <c r="F136" s="13">
        <v>0</v>
      </c>
      <c r="G136" s="14" cm="1">
        <f t="array" ref="G136:H136">VLOOKUP(B136,'Master Data'!$A$2:$E$46,{4,5},0)</f>
        <v>6</v>
      </c>
      <c r="H136" s="14">
        <v>7.8599999999999994</v>
      </c>
      <c r="I136" s="14">
        <f t="shared" si="7"/>
        <v>42</v>
      </c>
      <c r="J136" s="14">
        <f t="shared" si="8"/>
        <v>55.019999999999996</v>
      </c>
      <c r="K136" s="14" t="str">
        <f t="shared" si="6"/>
        <v>Jun</v>
      </c>
    </row>
    <row r="137" spans="1:11" ht="14.25" customHeight="1" x14ac:dyDescent="0.3">
      <c r="A137" s="10">
        <v>44374</v>
      </c>
      <c r="B137" s="11" t="s">
        <v>36</v>
      </c>
      <c r="C137" s="12">
        <v>11</v>
      </c>
      <c r="D137" s="12" t="s">
        <v>14</v>
      </c>
      <c r="E137" s="12" t="s">
        <v>12</v>
      </c>
      <c r="F137" s="13">
        <v>0</v>
      </c>
      <c r="G137" s="14" cm="1">
        <f t="array" ref="G137:H137">VLOOKUP(B137,'Master Data'!$A$2:$E$46,{4,5},0)</f>
        <v>133</v>
      </c>
      <c r="H137" s="14">
        <v>155.61000000000001</v>
      </c>
      <c r="I137" s="14">
        <f t="shared" si="7"/>
        <v>1463</v>
      </c>
      <c r="J137" s="14">
        <f t="shared" si="8"/>
        <v>1711.71</v>
      </c>
      <c r="K137" s="14" t="str">
        <f t="shared" si="6"/>
        <v>Jun</v>
      </c>
    </row>
    <row r="138" spans="1:11" ht="14.25" customHeight="1" x14ac:dyDescent="0.3">
      <c r="A138" s="10">
        <v>44375</v>
      </c>
      <c r="B138" s="11" t="s">
        <v>44</v>
      </c>
      <c r="C138" s="12">
        <v>2</v>
      </c>
      <c r="D138" s="12" t="s">
        <v>10</v>
      </c>
      <c r="E138" s="12" t="s">
        <v>12</v>
      </c>
      <c r="F138" s="13">
        <v>0</v>
      </c>
      <c r="G138" s="14" cm="1">
        <f t="array" ref="G138:H138">VLOOKUP(B138,'Master Data'!$A$2:$E$46,{4,5},0)</f>
        <v>126</v>
      </c>
      <c r="H138" s="14">
        <v>162.54</v>
      </c>
      <c r="I138" s="14">
        <f t="shared" si="7"/>
        <v>252</v>
      </c>
      <c r="J138" s="14">
        <f t="shared" si="8"/>
        <v>325.08</v>
      </c>
      <c r="K138" s="14" t="str">
        <f t="shared" si="6"/>
        <v>Jun</v>
      </c>
    </row>
    <row r="139" spans="1:11" ht="14.25" customHeight="1" x14ac:dyDescent="0.3">
      <c r="A139" s="10">
        <v>44375</v>
      </c>
      <c r="B139" s="11" t="s">
        <v>16</v>
      </c>
      <c r="C139" s="12">
        <v>7</v>
      </c>
      <c r="D139" s="12" t="s">
        <v>10</v>
      </c>
      <c r="E139" s="12" t="s">
        <v>10</v>
      </c>
      <c r="F139" s="13">
        <v>0</v>
      </c>
      <c r="G139" s="14" cm="1">
        <f t="array" ref="G139:H139">VLOOKUP(B139,'Master Data'!$A$2:$E$46,{4,5},0)</f>
        <v>5</v>
      </c>
      <c r="H139" s="14">
        <v>6.7</v>
      </c>
      <c r="I139" s="14">
        <f t="shared" si="7"/>
        <v>35</v>
      </c>
      <c r="J139" s="14">
        <f t="shared" si="8"/>
        <v>46.9</v>
      </c>
      <c r="K139" s="14" t="str">
        <f t="shared" si="6"/>
        <v>Jun</v>
      </c>
    </row>
    <row r="140" spans="1:11" ht="14.25" customHeight="1" x14ac:dyDescent="0.3">
      <c r="A140" s="10">
        <v>44376</v>
      </c>
      <c r="B140" s="11" t="s">
        <v>21</v>
      </c>
      <c r="C140" s="12">
        <v>4</v>
      </c>
      <c r="D140" s="12" t="s">
        <v>14</v>
      </c>
      <c r="E140" s="12" t="s">
        <v>10</v>
      </c>
      <c r="F140" s="13">
        <v>0</v>
      </c>
      <c r="G140" s="14" cm="1">
        <f t="array" ref="G140:H140">VLOOKUP(B140,'Master Data'!$A$2:$E$46,{4,5},0)</f>
        <v>112</v>
      </c>
      <c r="H140" s="14">
        <v>146.72</v>
      </c>
      <c r="I140" s="14">
        <f t="shared" si="7"/>
        <v>448</v>
      </c>
      <c r="J140" s="14">
        <f t="shared" si="8"/>
        <v>586.88</v>
      </c>
      <c r="K140" s="14" t="str">
        <f t="shared" si="6"/>
        <v>Jul</v>
      </c>
    </row>
    <row r="141" spans="1:11" ht="14.25" customHeight="1" x14ac:dyDescent="0.3">
      <c r="A141" s="10">
        <v>44378</v>
      </c>
      <c r="B141" s="11" t="s">
        <v>36</v>
      </c>
      <c r="C141" s="12">
        <v>11</v>
      </c>
      <c r="D141" s="12" t="s">
        <v>14</v>
      </c>
      <c r="E141" s="12" t="s">
        <v>12</v>
      </c>
      <c r="F141" s="13">
        <v>0</v>
      </c>
      <c r="G141" s="14" cm="1">
        <f t="array" ref="G141:H141">VLOOKUP(B141,'Master Data'!$A$2:$E$46,{4,5},0)</f>
        <v>133</v>
      </c>
      <c r="H141" s="14">
        <v>155.61000000000001</v>
      </c>
      <c r="I141" s="14">
        <f t="shared" si="7"/>
        <v>1463</v>
      </c>
      <c r="J141" s="14">
        <f t="shared" si="8"/>
        <v>1711.71</v>
      </c>
      <c r="K141" s="14" t="str">
        <f t="shared" si="6"/>
        <v>Jul</v>
      </c>
    </row>
    <row r="142" spans="1:11" ht="14.25" customHeight="1" x14ac:dyDescent="0.3">
      <c r="A142" s="10">
        <v>44379</v>
      </c>
      <c r="B142" s="11" t="s">
        <v>32</v>
      </c>
      <c r="C142" s="12">
        <v>11</v>
      </c>
      <c r="D142" s="12" t="s">
        <v>14</v>
      </c>
      <c r="E142" s="12" t="s">
        <v>12</v>
      </c>
      <c r="F142" s="13">
        <v>0</v>
      </c>
      <c r="G142" s="14" cm="1">
        <f t="array" ref="G142:H142">VLOOKUP(B142,'Master Data'!$A$2:$E$46,{4,5},0)</f>
        <v>148</v>
      </c>
      <c r="H142" s="14">
        <v>164.28</v>
      </c>
      <c r="I142" s="14">
        <f t="shared" si="7"/>
        <v>1628</v>
      </c>
      <c r="J142" s="14">
        <f t="shared" si="8"/>
        <v>1807.08</v>
      </c>
      <c r="K142" s="14" t="str">
        <f t="shared" si="6"/>
        <v>Jul</v>
      </c>
    </row>
    <row r="143" spans="1:11" ht="14.25" customHeight="1" x14ac:dyDescent="0.3">
      <c r="A143" s="10">
        <v>44380</v>
      </c>
      <c r="B143" s="11" t="s">
        <v>50</v>
      </c>
      <c r="C143" s="12">
        <v>9</v>
      </c>
      <c r="D143" s="12" t="s">
        <v>10</v>
      </c>
      <c r="E143" s="12" t="s">
        <v>12</v>
      </c>
      <c r="F143" s="13">
        <v>0</v>
      </c>
      <c r="G143" s="14" cm="1">
        <f t="array" ref="G143:H143">VLOOKUP(B143,'Master Data'!$A$2:$E$46,{4,5},0)</f>
        <v>95</v>
      </c>
      <c r="H143" s="14">
        <v>119.7</v>
      </c>
      <c r="I143" s="14">
        <f t="shared" si="7"/>
        <v>855</v>
      </c>
      <c r="J143" s="14">
        <f t="shared" si="8"/>
        <v>1077.3</v>
      </c>
      <c r="K143" s="14" t="str">
        <f t="shared" si="6"/>
        <v>Jul</v>
      </c>
    </row>
    <row r="144" spans="1:11" ht="14.25" customHeight="1" x14ac:dyDescent="0.3">
      <c r="A144" s="10">
        <v>44380</v>
      </c>
      <c r="B144" s="11" t="s">
        <v>18</v>
      </c>
      <c r="C144" s="12">
        <v>8</v>
      </c>
      <c r="D144" s="12" t="s">
        <v>10</v>
      </c>
      <c r="E144" s="12" t="s">
        <v>12</v>
      </c>
      <c r="F144" s="13">
        <v>0</v>
      </c>
      <c r="G144" s="14" cm="1">
        <f t="array" ref="G144:H144">VLOOKUP(B144,'Master Data'!$A$2:$E$46,{4,5},0)</f>
        <v>71</v>
      </c>
      <c r="H144" s="14">
        <v>80.94</v>
      </c>
      <c r="I144" s="14">
        <f t="shared" si="7"/>
        <v>568</v>
      </c>
      <c r="J144" s="14">
        <f t="shared" si="8"/>
        <v>647.52</v>
      </c>
      <c r="K144" s="14" t="str">
        <f t="shared" si="6"/>
        <v>Jul</v>
      </c>
    </row>
    <row r="145" spans="1:11" ht="14.25" customHeight="1" x14ac:dyDescent="0.3">
      <c r="A145" s="10">
        <v>44382</v>
      </c>
      <c r="B145" s="11" t="s">
        <v>41</v>
      </c>
      <c r="C145" s="12">
        <v>8</v>
      </c>
      <c r="D145" s="12" t="s">
        <v>14</v>
      </c>
      <c r="E145" s="12" t="s">
        <v>10</v>
      </c>
      <c r="F145" s="13">
        <v>0</v>
      </c>
      <c r="G145" s="14" cm="1">
        <f t="array" ref="G145:H145">VLOOKUP(B145,'Master Data'!$A$2:$E$46,{4,5},0)</f>
        <v>105</v>
      </c>
      <c r="H145" s="14">
        <v>142.80000000000001</v>
      </c>
      <c r="I145" s="14">
        <f t="shared" si="7"/>
        <v>840</v>
      </c>
      <c r="J145" s="14">
        <f t="shared" si="8"/>
        <v>1142.4000000000001</v>
      </c>
      <c r="K145" s="14" t="str">
        <f t="shared" si="6"/>
        <v>Jul</v>
      </c>
    </row>
    <row r="146" spans="1:11" ht="14.25" customHeight="1" x14ac:dyDescent="0.3">
      <c r="A146" s="10">
        <v>44383</v>
      </c>
      <c r="B146" s="11" t="s">
        <v>53</v>
      </c>
      <c r="C146" s="12">
        <v>15</v>
      </c>
      <c r="D146" s="12" t="s">
        <v>14</v>
      </c>
      <c r="E146" s="12" t="s">
        <v>12</v>
      </c>
      <c r="F146" s="13">
        <v>0</v>
      </c>
      <c r="G146" s="14" cm="1">
        <f t="array" ref="G146:H146">VLOOKUP(B146,'Master Data'!$A$2:$E$46,{4,5},0)</f>
        <v>138</v>
      </c>
      <c r="H146" s="14">
        <v>173.88</v>
      </c>
      <c r="I146" s="14">
        <f t="shared" si="7"/>
        <v>2070</v>
      </c>
      <c r="J146" s="14">
        <f t="shared" si="8"/>
        <v>2608.1999999999998</v>
      </c>
      <c r="K146" s="14" t="str">
        <f t="shared" si="6"/>
        <v>Jul</v>
      </c>
    </row>
    <row r="147" spans="1:11" ht="14.25" customHeight="1" x14ac:dyDescent="0.3">
      <c r="A147" s="10">
        <v>44385</v>
      </c>
      <c r="B147" s="11" t="s">
        <v>15</v>
      </c>
      <c r="C147" s="12">
        <v>10</v>
      </c>
      <c r="D147" s="12" t="s">
        <v>14</v>
      </c>
      <c r="E147" s="12" t="s">
        <v>10</v>
      </c>
      <c r="F147" s="13">
        <v>0</v>
      </c>
      <c r="G147" s="14" cm="1">
        <f t="array" ref="G147:H147">VLOOKUP(B147,'Master Data'!$A$2:$E$46,{4,5},0)</f>
        <v>44</v>
      </c>
      <c r="H147" s="14">
        <v>48.84</v>
      </c>
      <c r="I147" s="14">
        <f t="shared" si="7"/>
        <v>440</v>
      </c>
      <c r="J147" s="14">
        <f t="shared" si="8"/>
        <v>488.40000000000003</v>
      </c>
      <c r="K147" s="14" t="str">
        <f t="shared" si="6"/>
        <v>Jul</v>
      </c>
    </row>
    <row r="148" spans="1:11" ht="14.25" customHeight="1" x14ac:dyDescent="0.3">
      <c r="A148" s="10">
        <v>44387</v>
      </c>
      <c r="B148" s="11" t="s">
        <v>25</v>
      </c>
      <c r="C148" s="12">
        <v>6</v>
      </c>
      <c r="D148" s="12" t="s">
        <v>9</v>
      </c>
      <c r="E148" s="12" t="s">
        <v>12</v>
      </c>
      <c r="F148" s="13">
        <v>0</v>
      </c>
      <c r="G148" s="14" cm="1">
        <f t="array" ref="G148:H148">VLOOKUP(B148,'Master Data'!$A$2:$E$46,{4,5},0)</f>
        <v>55</v>
      </c>
      <c r="H148" s="14">
        <v>58.3</v>
      </c>
      <c r="I148" s="14">
        <f t="shared" si="7"/>
        <v>330</v>
      </c>
      <c r="J148" s="14">
        <f t="shared" si="8"/>
        <v>349.79999999999995</v>
      </c>
      <c r="K148" s="14" t="str">
        <f t="shared" si="6"/>
        <v>Jul</v>
      </c>
    </row>
    <row r="149" spans="1:11" ht="14.25" customHeight="1" x14ac:dyDescent="0.3">
      <c r="A149" s="10">
        <v>44388</v>
      </c>
      <c r="B149" s="11" t="s">
        <v>49</v>
      </c>
      <c r="C149" s="12">
        <v>4</v>
      </c>
      <c r="D149" s="12" t="s">
        <v>9</v>
      </c>
      <c r="E149" s="12" t="s">
        <v>10</v>
      </c>
      <c r="F149" s="13">
        <v>0</v>
      </c>
      <c r="G149" s="14" cm="1">
        <f t="array" ref="G149:H149">VLOOKUP(B149,'Master Data'!$A$2:$E$46,{4,5},0)</f>
        <v>6</v>
      </c>
      <c r="H149" s="14">
        <v>7.8599999999999994</v>
      </c>
      <c r="I149" s="14">
        <f t="shared" si="7"/>
        <v>24</v>
      </c>
      <c r="J149" s="14">
        <f t="shared" si="8"/>
        <v>31.439999999999998</v>
      </c>
      <c r="K149" s="14" t="str">
        <f t="shared" si="6"/>
        <v>Jul</v>
      </c>
    </row>
    <row r="150" spans="1:11" ht="14.25" customHeight="1" x14ac:dyDescent="0.3">
      <c r="A150" s="10">
        <v>44390</v>
      </c>
      <c r="B150" s="11" t="s">
        <v>52</v>
      </c>
      <c r="C150" s="12">
        <v>1</v>
      </c>
      <c r="D150" s="12" t="s">
        <v>14</v>
      </c>
      <c r="E150" s="12" t="s">
        <v>12</v>
      </c>
      <c r="F150" s="13">
        <v>0</v>
      </c>
      <c r="G150" s="14" cm="1">
        <f t="array" ref="G150:H150">VLOOKUP(B150,'Master Data'!$A$2:$E$46,{4,5},0)</f>
        <v>150</v>
      </c>
      <c r="H150" s="14">
        <v>210</v>
      </c>
      <c r="I150" s="14">
        <f t="shared" si="7"/>
        <v>150</v>
      </c>
      <c r="J150" s="14">
        <f t="shared" si="8"/>
        <v>210</v>
      </c>
      <c r="K150" s="14" t="str">
        <f t="shared" si="6"/>
        <v>Jul</v>
      </c>
    </row>
    <row r="151" spans="1:11" ht="14.25" customHeight="1" x14ac:dyDescent="0.3">
      <c r="A151" s="10">
        <v>44393</v>
      </c>
      <c r="B151" s="11" t="s">
        <v>24</v>
      </c>
      <c r="C151" s="12">
        <v>8</v>
      </c>
      <c r="D151" s="12" t="s">
        <v>9</v>
      </c>
      <c r="E151" s="12" t="s">
        <v>12</v>
      </c>
      <c r="F151" s="13">
        <v>0</v>
      </c>
      <c r="G151" s="14" cm="1">
        <f t="array" ref="G151:H151">VLOOKUP(B151,'Master Data'!$A$2:$E$46,{4,5},0)</f>
        <v>141</v>
      </c>
      <c r="H151" s="14">
        <v>149.46</v>
      </c>
      <c r="I151" s="14">
        <f t="shared" si="7"/>
        <v>1128</v>
      </c>
      <c r="J151" s="14">
        <f t="shared" si="8"/>
        <v>1195.68</v>
      </c>
      <c r="K151" s="14" t="str">
        <f t="shared" si="6"/>
        <v>Jul</v>
      </c>
    </row>
    <row r="152" spans="1:11" ht="14.25" customHeight="1" x14ac:dyDescent="0.3">
      <c r="A152" s="10">
        <v>44395</v>
      </c>
      <c r="B152" s="11" t="s">
        <v>38</v>
      </c>
      <c r="C152" s="12">
        <v>14</v>
      </c>
      <c r="D152" s="12" t="s">
        <v>10</v>
      </c>
      <c r="E152" s="12" t="s">
        <v>10</v>
      </c>
      <c r="F152" s="13">
        <v>0</v>
      </c>
      <c r="G152" s="14" cm="1">
        <f t="array" ref="G152:H152">VLOOKUP(B152,'Master Data'!$A$2:$E$46,{4,5},0)</f>
        <v>48</v>
      </c>
      <c r="H152" s="14">
        <v>57.120000000000005</v>
      </c>
      <c r="I152" s="14">
        <f t="shared" si="7"/>
        <v>672</v>
      </c>
      <c r="J152" s="14">
        <f t="shared" si="8"/>
        <v>799.68000000000006</v>
      </c>
      <c r="K152" s="14" t="str">
        <f t="shared" si="6"/>
        <v>Jul</v>
      </c>
    </row>
    <row r="153" spans="1:11" ht="14.25" customHeight="1" x14ac:dyDescent="0.3">
      <c r="A153" s="10">
        <v>44397</v>
      </c>
      <c r="B153" s="11" t="s">
        <v>11</v>
      </c>
      <c r="C153" s="12">
        <v>11</v>
      </c>
      <c r="D153" s="12" t="s">
        <v>10</v>
      </c>
      <c r="E153" s="12" t="s">
        <v>10</v>
      </c>
      <c r="F153" s="13">
        <v>0</v>
      </c>
      <c r="G153" s="14" cm="1">
        <f t="array" ref="G153:H153">VLOOKUP(B153,'Master Data'!$A$2:$E$46,{4,5},0)</f>
        <v>72</v>
      </c>
      <c r="H153" s="14">
        <v>79.92</v>
      </c>
      <c r="I153" s="14">
        <f t="shared" si="7"/>
        <v>792</v>
      </c>
      <c r="J153" s="14">
        <f t="shared" si="8"/>
        <v>879.12</v>
      </c>
      <c r="K153" s="14" t="str">
        <f t="shared" si="6"/>
        <v>Jul</v>
      </c>
    </row>
    <row r="154" spans="1:11" ht="14.25" customHeight="1" x14ac:dyDescent="0.3">
      <c r="A154" s="10">
        <v>44397</v>
      </c>
      <c r="B154" s="11" t="s">
        <v>35</v>
      </c>
      <c r="C154" s="12">
        <v>5</v>
      </c>
      <c r="D154" s="12" t="s">
        <v>14</v>
      </c>
      <c r="E154" s="12" t="s">
        <v>10</v>
      </c>
      <c r="F154" s="13">
        <v>0</v>
      </c>
      <c r="G154" s="14" cm="1">
        <f t="array" ref="G154:H154">VLOOKUP(B154,'Master Data'!$A$2:$E$46,{4,5},0)</f>
        <v>67</v>
      </c>
      <c r="H154" s="14">
        <v>83.08</v>
      </c>
      <c r="I154" s="14">
        <f t="shared" si="7"/>
        <v>335</v>
      </c>
      <c r="J154" s="14">
        <f t="shared" si="8"/>
        <v>415.4</v>
      </c>
      <c r="K154" s="14" t="str">
        <f t="shared" si="6"/>
        <v>Jul</v>
      </c>
    </row>
    <row r="155" spans="1:11" ht="14.25" customHeight="1" x14ac:dyDescent="0.3">
      <c r="A155" s="10">
        <v>44398</v>
      </c>
      <c r="B155" s="11" t="s">
        <v>31</v>
      </c>
      <c r="C155" s="12">
        <v>15</v>
      </c>
      <c r="D155" s="12" t="s">
        <v>14</v>
      </c>
      <c r="E155" s="12" t="s">
        <v>10</v>
      </c>
      <c r="F155" s="13">
        <v>0</v>
      </c>
      <c r="G155" s="14" cm="1">
        <f t="array" ref="G155:H155">VLOOKUP(B155,'Master Data'!$A$2:$E$46,{4,5},0)</f>
        <v>47</v>
      </c>
      <c r="H155" s="14">
        <v>53.11</v>
      </c>
      <c r="I155" s="14">
        <f t="shared" si="7"/>
        <v>705</v>
      </c>
      <c r="J155" s="14">
        <f t="shared" si="8"/>
        <v>796.65</v>
      </c>
      <c r="K155" s="14" t="str">
        <f t="shared" si="6"/>
        <v>Jul</v>
      </c>
    </row>
    <row r="156" spans="1:11" ht="14.25" customHeight="1" x14ac:dyDescent="0.3">
      <c r="A156" s="10">
        <v>44399</v>
      </c>
      <c r="B156" s="11" t="s">
        <v>54</v>
      </c>
      <c r="C156" s="12">
        <v>3</v>
      </c>
      <c r="D156" s="12" t="s">
        <v>9</v>
      </c>
      <c r="E156" s="12" t="s">
        <v>12</v>
      </c>
      <c r="F156" s="13">
        <v>0</v>
      </c>
      <c r="G156" s="14" cm="1">
        <f t="array" ref="G156:H156">VLOOKUP(B156,'Master Data'!$A$2:$E$46,{4,5},0)</f>
        <v>18</v>
      </c>
      <c r="H156" s="14">
        <v>24.66</v>
      </c>
      <c r="I156" s="14">
        <f t="shared" si="7"/>
        <v>54</v>
      </c>
      <c r="J156" s="14">
        <f t="shared" si="8"/>
        <v>73.98</v>
      </c>
      <c r="K156" s="14" t="str">
        <f t="shared" si="6"/>
        <v>Jul</v>
      </c>
    </row>
    <row r="157" spans="1:11" ht="14.25" customHeight="1" x14ac:dyDescent="0.3">
      <c r="A157" s="10">
        <v>44399</v>
      </c>
      <c r="B157" s="11" t="s">
        <v>8</v>
      </c>
      <c r="C157" s="12">
        <v>14</v>
      </c>
      <c r="D157" s="12" t="s">
        <v>10</v>
      </c>
      <c r="E157" s="12" t="s">
        <v>12</v>
      </c>
      <c r="F157" s="13">
        <v>0</v>
      </c>
      <c r="G157" s="14" cm="1">
        <f t="array" ref="G157:H157">VLOOKUP(B157,'Master Data'!$A$2:$E$46,{4,5},0)</f>
        <v>144</v>
      </c>
      <c r="H157" s="14">
        <v>156.96</v>
      </c>
      <c r="I157" s="14">
        <f t="shared" si="7"/>
        <v>2016</v>
      </c>
      <c r="J157" s="14">
        <f t="shared" si="8"/>
        <v>2197.44</v>
      </c>
      <c r="K157" s="14" t="str">
        <f t="shared" si="6"/>
        <v>Jul</v>
      </c>
    </row>
    <row r="158" spans="1:11" ht="14.25" customHeight="1" x14ac:dyDescent="0.3">
      <c r="A158" s="10">
        <v>44400</v>
      </c>
      <c r="B158" s="11" t="s">
        <v>55</v>
      </c>
      <c r="C158" s="12">
        <v>7</v>
      </c>
      <c r="D158" s="12" t="s">
        <v>9</v>
      </c>
      <c r="E158" s="12" t="s">
        <v>10</v>
      </c>
      <c r="F158" s="13">
        <v>0</v>
      </c>
      <c r="G158" s="14" cm="1">
        <f t="array" ref="G158:H158">VLOOKUP(B158,'Master Data'!$A$2:$E$46,{4,5},0)</f>
        <v>90</v>
      </c>
      <c r="H158" s="14">
        <v>96.3</v>
      </c>
      <c r="I158" s="14">
        <f t="shared" si="7"/>
        <v>630</v>
      </c>
      <c r="J158" s="14">
        <f t="shared" si="8"/>
        <v>674.1</v>
      </c>
      <c r="K158" s="14" t="str">
        <f t="shared" si="6"/>
        <v>Jul</v>
      </c>
    </row>
    <row r="159" spans="1:11" ht="14.25" customHeight="1" x14ac:dyDescent="0.3">
      <c r="A159" s="10">
        <v>44400</v>
      </c>
      <c r="B159" s="11" t="s">
        <v>20</v>
      </c>
      <c r="C159" s="12">
        <v>8</v>
      </c>
      <c r="D159" s="12" t="s">
        <v>14</v>
      </c>
      <c r="E159" s="12" t="s">
        <v>10</v>
      </c>
      <c r="F159" s="13">
        <v>0</v>
      </c>
      <c r="G159" s="14" cm="1">
        <f t="array" ref="G159:H159">VLOOKUP(B159,'Master Data'!$A$2:$E$46,{4,5},0)</f>
        <v>67</v>
      </c>
      <c r="H159" s="14">
        <v>85.76</v>
      </c>
      <c r="I159" s="14">
        <f t="shared" si="7"/>
        <v>536</v>
      </c>
      <c r="J159" s="14">
        <f t="shared" si="8"/>
        <v>686.08</v>
      </c>
      <c r="K159" s="14" t="str">
        <f t="shared" si="6"/>
        <v>Jul</v>
      </c>
    </row>
    <row r="160" spans="1:11" ht="14.25" customHeight="1" x14ac:dyDescent="0.3">
      <c r="A160" s="10">
        <v>44401</v>
      </c>
      <c r="B160" s="11" t="s">
        <v>49</v>
      </c>
      <c r="C160" s="12">
        <v>4</v>
      </c>
      <c r="D160" s="12" t="s">
        <v>10</v>
      </c>
      <c r="E160" s="12" t="s">
        <v>12</v>
      </c>
      <c r="F160" s="13">
        <v>0</v>
      </c>
      <c r="G160" s="14" cm="1">
        <f t="array" ref="G160:H160">VLOOKUP(B160,'Master Data'!$A$2:$E$46,{4,5},0)</f>
        <v>6</v>
      </c>
      <c r="H160" s="14">
        <v>7.8599999999999994</v>
      </c>
      <c r="I160" s="14">
        <f t="shared" si="7"/>
        <v>24</v>
      </c>
      <c r="J160" s="14">
        <f t="shared" si="8"/>
        <v>31.439999999999998</v>
      </c>
      <c r="K160" s="14" t="str">
        <f t="shared" si="6"/>
        <v>Jul</v>
      </c>
    </row>
    <row r="161" spans="1:11" ht="14.25" customHeight="1" x14ac:dyDescent="0.3">
      <c r="A161" s="10">
        <v>44406</v>
      </c>
      <c r="B161" s="11" t="s">
        <v>23</v>
      </c>
      <c r="C161" s="12">
        <v>15</v>
      </c>
      <c r="D161" s="12" t="s">
        <v>10</v>
      </c>
      <c r="E161" s="12" t="s">
        <v>12</v>
      </c>
      <c r="F161" s="13">
        <v>0</v>
      </c>
      <c r="G161" s="14" cm="1">
        <f t="array" ref="G161:H161">VLOOKUP(B161,'Master Data'!$A$2:$E$46,{4,5},0)</f>
        <v>76</v>
      </c>
      <c r="H161" s="14">
        <v>82.08</v>
      </c>
      <c r="I161" s="14">
        <f t="shared" si="7"/>
        <v>1140</v>
      </c>
      <c r="J161" s="14">
        <f t="shared" si="8"/>
        <v>1231.2</v>
      </c>
      <c r="K161" s="14" t="str">
        <f t="shared" si="6"/>
        <v>Aug</v>
      </c>
    </row>
    <row r="162" spans="1:11" ht="14.25" customHeight="1" x14ac:dyDescent="0.3">
      <c r="A162" s="10">
        <v>44409</v>
      </c>
      <c r="B162" s="11" t="s">
        <v>28</v>
      </c>
      <c r="C162" s="12">
        <v>11</v>
      </c>
      <c r="D162" s="12" t="s">
        <v>14</v>
      </c>
      <c r="E162" s="12" t="s">
        <v>12</v>
      </c>
      <c r="F162" s="13">
        <v>0</v>
      </c>
      <c r="G162" s="14" cm="1">
        <f t="array" ref="G162:H162">VLOOKUP(B162,'Master Data'!$A$2:$E$46,{4,5},0)</f>
        <v>98</v>
      </c>
      <c r="H162" s="14">
        <v>103.88</v>
      </c>
      <c r="I162" s="14">
        <f t="shared" si="7"/>
        <v>1078</v>
      </c>
      <c r="J162" s="14">
        <f t="shared" si="8"/>
        <v>1142.6799999999998</v>
      </c>
      <c r="K162" s="14" t="str">
        <f t="shared" si="6"/>
        <v>Aug</v>
      </c>
    </row>
    <row r="163" spans="1:11" ht="14.25" customHeight="1" x14ac:dyDescent="0.3">
      <c r="A163" s="10">
        <v>44410</v>
      </c>
      <c r="B163" s="11" t="s">
        <v>24</v>
      </c>
      <c r="C163" s="12">
        <v>3</v>
      </c>
      <c r="D163" s="12" t="s">
        <v>14</v>
      </c>
      <c r="E163" s="12" t="s">
        <v>10</v>
      </c>
      <c r="F163" s="13">
        <v>0</v>
      </c>
      <c r="G163" s="14" cm="1">
        <f t="array" ref="G163:H163">VLOOKUP(B163,'Master Data'!$A$2:$E$46,{4,5},0)</f>
        <v>141</v>
      </c>
      <c r="H163" s="14">
        <v>149.46</v>
      </c>
      <c r="I163" s="14">
        <f t="shared" si="7"/>
        <v>423</v>
      </c>
      <c r="J163" s="14">
        <f t="shared" si="8"/>
        <v>448.38</v>
      </c>
      <c r="K163" s="14" t="str">
        <f t="shared" si="6"/>
        <v>Aug</v>
      </c>
    </row>
    <row r="164" spans="1:11" ht="14.25" customHeight="1" x14ac:dyDescent="0.3">
      <c r="A164" s="10">
        <v>44411</v>
      </c>
      <c r="B164" s="11" t="s">
        <v>34</v>
      </c>
      <c r="C164" s="12">
        <v>13</v>
      </c>
      <c r="D164" s="12" t="s">
        <v>10</v>
      </c>
      <c r="E164" s="12" t="s">
        <v>10</v>
      </c>
      <c r="F164" s="13">
        <v>0</v>
      </c>
      <c r="G164" s="14" cm="1">
        <f t="array" ref="G164:H164">VLOOKUP(B164,'Master Data'!$A$2:$E$46,{4,5},0)</f>
        <v>121</v>
      </c>
      <c r="H164" s="14">
        <v>141.57</v>
      </c>
      <c r="I164" s="14">
        <f t="shared" si="7"/>
        <v>1573</v>
      </c>
      <c r="J164" s="14">
        <f t="shared" si="8"/>
        <v>1840.4099999999999</v>
      </c>
      <c r="K164" s="14" t="str">
        <f t="shared" si="6"/>
        <v>Aug</v>
      </c>
    </row>
    <row r="165" spans="1:11" ht="14.25" customHeight="1" x14ac:dyDescent="0.3">
      <c r="A165" s="10">
        <v>44411</v>
      </c>
      <c r="B165" s="11" t="s">
        <v>25</v>
      </c>
      <c r="C165" s="12">
        <v>12</v>
      </c>
      <c r="D165" s="12" t="s">
        <v>10</v>
      </c>
      <c r="E165" s="12" t="s">
        <v>10</v>
      </c>
      <c r="F165" s="13">
        <v>0</v>
      </c>
      <c r="G165" s="14" cm="1">
        <f t="array" ref="G165:H165">VLOOKUP(B165,'Master Data'!$A$2:$E$46,{4,5},0)</f>
        <v>55</v>
      </c>
      <c r="H165" s="14">
        <v>58.3</v>
      </c>
      <c r="I165" s="14">
        <f t="shared" si="7"/>
        <v>660</v>
      </c>
      <c r="J165" s="14">
        <f t="shared" si="8"/>
        <v>699.59999999999991</v>
      </c>
      <c r="K165" s="14" t="str">
        <f t="shared" si="6"/>
        <v>Aug</v>
      </c>
    </row>
    <row r="166" spans="1:11" ht="14.25" customHeight="1" x14ac:dyDescent="0.3">
      <c r="A166" s="10">
        <v>44413</v>
      </c>
      <c r="B166" s="11" t="s">
        <v>45</v>
      </c>
      <c r="C166" s="12">
        <v>14</v>
      </c>
      <c r="D166" s="12" t="s">
        <v>14</v>
      </c>
      <c r="E166" s="12" t="s">
        <v>12</v>
      </c>
      <c r="F166" s="13">
        <v>0</v>
      </c>
      <c r="G166" s="14" cm="1">
        <f t="array" ref="G166:H166">VLOOKUP(B166,'Master Data'!$A$2:$E$46,{4,5},0)</f>
        <v>37</v>
      </c>
      <c r="H166" s="14">
        <v>41.81</v>
      </c>
      <c r="I166" s="14">
        <f t="shared" si="7"/>
        <v>518</v>
      </c>
      <c r="J166" s="14">
        <f t="shared" si="8"/>
        <v>585.34</v>
      </c>
      <c r="K166" s="14" t="str">
        <f t="shared" si="6"/>
        <v>Aug</v>
      </c>
    </row>
    <row r="167" spans="1:11" ht="14.25" customHeight="1" x14ac:dyDescent="0.3">
      <c r="A167" s="10">
        <v>44414</v>
      </c>
      <c r="B167" s="11" t="s">
        <v>20</v>
      </c>
      <c r="C167" s="12">
        <v>1</v>
      </c>
      <c r="D167" s="12" t="s">
        <v>9</v>
      </c>
      <c r="E167" s="12" t="s">
        <v>12</v>
      </c>
      <c r="F167" s="13">
        <v>0</v>
      </c>
      <c r="G167" s="14" cm="1">
        <f t="array" ref="G167:H167">VLOOKUP(B167,'Master Data'!$A$2:$E$46,{4,5},0)</f>
        <v>67</v>
      </c>
      <c r="H167" s="14">
        <v>85.76</v>
      </c>
      <c r="I167" s="14">
        <f t="shared" si="7"/>
        <v>67</v>
      </c>
      <c r="J167" s="14">
        <f t="shared" si="8"/>
        <v>85.76</v>
      </c>
      <c r="K167" s="14" t="str">
        <f t="shared" si="6"/>
        <v>Aug</v>
      </c>
    </row>
    <row r="168" spans="1:11" ht="14.25" customHeight="1" x14ac:dyDescent="0.3">
      <c r="A168" s="10">
        <v>44418</v>
      </c>
      <c r="B168" s="11" t="s">
        <v>36</v>
      </c>
      <c r="C168" s="12">
        <v>4</v>
      </c>
      <c r="D168" s="12" t="s">
        <v>9</v>
      </c>
      <c r="E168" s="12" t="s">
        <v>12</v>
      </c>
      <c r="F168" s="13">
        <v>0</v>
      </c>
      <c r="G168" s="14" cm="1">
        <f t="array" ref="G168:H168">VLOOKUP(B168,'Master Data'!$A$2:$E$46,{4,5},0)</f>
        <v>133</v>
      </c>
      <c r="H168" s="14">
        <v>155.61000000000001</v>
      </c>
      <c r="I168" s="14">
        <f t="shared" si="7"/>
        <v>532</v>
      </c>
      <c r="J168" s="14">
        <f t="shared" si="8"/>
        <v>622.44000000000005</v>
      </c>
      <c r="K168" s="14" t="str">
        <f t="shared" si="6"/>
        <v>Aug</v>
      </c>
    </row>
    <row r="169" spans="1:11" ht="14.25" customHeight="1" x14ac:dyDescent="0.3">
      <c r="A169" s="10">
        <v>44418</v>
      </c>
      <c r="B169" s="11" t="s">
        <v>23</v>
      </c>
      <c r="C169" s="12">
        <v>10</v>
      </c>
      <c r="D169" s="12" t="s">
        <v>10</v>
      </c>
      <c r="E169" s="12" t="s">
        <v>12</v>
      </c>
      <c r="F169" s="13">
        <v>0</v>
      </c>
      <c r="G169" s="14" cm="1">
        <f t="array" ref="G169:H169">VLOOKUP(B169,'Master Data'!$A$2:$E$46,{4,5},0)</f>
        <v>76</v>
      </c>
      <c r="H169" s="14">
        <v>82.08</v>
      </c>
      <c r="I169" s="14">
        <f t="shared" si="7"/>
        <v>760</v>
      </c>
      <c r="J169" s="14">
        <f t="shared" si="8"/>
        <v>820.8</v>
      </c>
      <c r="K169" s="14" t="str">
        <f t="shared" si="6"/>
        <v>Aug</v>
      </c>
    </row>
    <row r="170" spans="1:11" ht="14.25" customHeight="1" x14ac:dyDescent="0.3">
      <c r="A170" s="10">
        <v>44418</v>
      </c>
      <c r="B170" s="11" t="s">
        <v>27</v>
      </c>
      <c r="C170" s="12">
        <v>6</v>
      </c>
      <c r="D170" s="12" t="s">
        <v>14</v>
      </c>
      <c r="E170" s="12" t="s">
        <v>12</v>
      </c>
      <c r="F170" s="13">
        <v>0</v>
      </c>
      <c r="G170" s="14" cm="1">
        <f t="array" ref="G170:H170">VLOOKUP(B170,'Master Data'!$A$2:$E$46,{4,5},0)</f>
        <v>75</v>
      </c>
      <c r="H170" s="14">
        <v>85.5</v>
      </c>
      <c r="I170" s="14">
        <f t="shared" si="7"/>
        <v>450</v>
      </c>
      <c r="J170" s="14">
        <f t="shared" si="8"/>
        <v>513</v>
      </c>
      <c r="K170" s="14" t="str">
        <f t="shared" si="6"/>
        <v>Aug</v>
      </c>
    </row>
    <row r="171" spans="1:11" ht="14.25" customHeight="1" x14ac:dyDescent="0.3">
      <c r="A171" s="10">
        <v>44419</v>
      </c>
      <c r="B171" s="11" t="s">
        <v>24</v>
      </c>
      <c r="C171" s="12">
        <v>4</v>
      </c>
      <c r="D171" s="12" t="s">
        <v>14</v>
      </c>
      <c r="E171" s="12" t="s">
        <v>10</v>
      </c>
      <c r="F171" s="13">
        <v>0</v>
      </c>
      <c r="G171" s="14" cm="1">
        <f t="array" ref="G171:H171">VLOOKUP(B171,'Master Data'!$A$2:$E$46,{4,5},0)</f>
        <v>141</v>
      </c>
      <c r="H171" s="14">
        <v>149.46</v>
      </c>
      <c r="I171" s="14">
        <f t="shared" si="7"/>
        <v>564</v>
      </c>
      <c r="J171" s="14">
        <f t="shared" si="8"/>
        <v>597.84</v>
      </c>
      <c r="K171" s="14" t="str">
        <f t="shared" si="6"/>
        <v>Aug</v>
      </c>
    </row>
    <row r="172" spans="1:11" ht="14.25" customHeight="1" x14ac:dyDescent="0.3">
      <c r="A172" s="10">
        <v>44421</v>
      </c>
      <c r="B172" s="11" t="s">
        <v>43</v>
      </c>
      <c r="C172" s="12">
        <v>13</v>
      </c>
      <c r="D172" s="12" t="s">
        <v>14</v>
      </c>
      <c r="E172" s="12" t="s">
        <v>10</v>
      </c>
      <c r="F172" s="13">
        <v>0</v>
      </c>
      <c r="G172" s="14" cm="1">
        <f t="array" ref="G172:H172">VLOOKUP(B172,'Master Data'!$A$2:$E$46,{4,5},0)</f>
        <v>44</v>
      </c>
      <c r="H172" s="14">
        <v>48.4</v>
      </c>
      <c r="I172" s="14">
        <f t="shared" si="7"/>
        <v>572</v>
      </c>
      <c r="J172" s="14">
        <f t="shared" si="8"/>
        <v>629.19999999999993</v>
      </c>
      <c r="K172" s="14" t="str">
        <f t="shared" si="6"/>
        <v>Aug</v>
      </c>
    </row>
    <row r="173" spans="1:11" ht="14.25" customHeight="1" x14ac:dyDescent="0.3">
      <c r="A173" s="10">
        <v>44421</v>
      </c>
      <c r="B173" s="11" t="s">
        <v>38</v>
      </c>
      <c r="C173" s="12">
        <v>9</v>
      </c>
      <c r="D173" s="12" t="s">
        <v>14</v>
      </c>
      <c r="E173" s="12" t="s">
        <v>10</v>
      </c>
      <c r="F173" s="13">
        <v>0</v>
      </c>
      <c r="G173" s="14" cm="1">
        <f t="array" ref="G173:H173">VLOOKUP(B173,'Master Data'!$A$2:$E$46,{4,5},0)</f>
        <v>48</v>
      </c>
      <c r="H173" s="14">
        <v>57.120000000000005</v>
      </c>
      <c r="I173" s="14">
        <f t="shared" si="7"/>
        <v>432</v>
      </c>
      <c r="J173" s="14">
        <f t="shared" si="8"/>
        <v>514.08000000000004</v>
      </c>
      <c r="K173" s="14" t="str">
        <f t="shared" si="6"/>
        <v>Aug</v>
      </c>
    </row>
    <row r="174" spans="1:11" ht="14.25" customHeight="1" x14ac:dyDescent="0.3">
      <c r="A174" s="10">
        <v>44424</v>
      </c>
      <c r="B174" s="11" t="s">
        <v>18</v>
      </c>
      <c r="C174" s="12">
        <v>3</v>
      </c>
      <c r="D174" s="12" t="s">
        <v>10</v>
      </c>
      <c r="E174" s="12" t="s">
        <v>10</v>
      </c>
      <c r="F174" s="13">
        <v>0</v>
      </c>
      <c r="G174" s="14" cm="1">
        <f t="array" ref="G174:H174">VLOOKUP(B174,'Master Data'!$A$2:$E$46,{4,5},0)</f>
        <v>71</v>
      </c>
      <c r="H174" s="14">
        <v>80.94</v>
      </c>
      <c r="I174" s="14">
        <f t="shared" si="7"/>
        <v>213</v>
      </c>
      <c r="J174" s="14">
        <f t="shared" si="8"/>
        <v>242.82</v>
      </c>
      <c r="K174" s="14" t="str">
        <f t="shared" si="6"/>
        <v>Aug</v>
      </c>
    </row>
    <row r="175" spans="1:11" ht="14.25" customHeight="1" x14ac:dyDescent="0.3">
      <c r="A175" s="10">
        <v>44426</v>
      </c>
      <c r="B175" s="11" t="s">
        <v>19</v>
      </c>
      <c r="C175" s="12">
        <v>6</v>
      </c>
      <c r="D175" s="12" t="s">
        <v>14</v>
      </c>
      <c r="E175" s="12" t="s">
        <v>10</v>
      </c>
      <c r="F175" s="13">
        <v>0</v>
      </c>
      <c r="G175" s="14" cm="1">
        <f t="array" ref="G175:H175">VLOOKUP(B175,'Master Data'!$A$2:$E$46,{4,5},0)</f>
        <v>7</v>
      </c>
      <c r="H175" s="14">
        <v>8.33</v>
      </c>
      <c r="I175" s="14">
        <f t="shared" si="7"/>
        <v>42</v>
      </c>
      <c r="J175" s="14">
        <f t="shared" si="8"/>
        <v>49.980000000000004</v>
      </c>
      <c r="K175" s="14" t="str">
        <f t="shared" si="6"/>
        <v>Aug</v>
      </c>
    </row>
    <row r="176" spans="1:11" ht="14.25" customHeight="1" x14ac:dyDescent="0.3">
      <c r="A176" s="10">
        <v>44428</v>
      </c>
      <c r="B176" s="11" t="s">
        <v>26</v>
      </c>
      <c r="C176" s="12">
        <v>15</v>
      </c>
      <c r="D176" s="12" t="s">
        <v>14</v>
      </c>
      <c r="E176" s="12" t="s">
        <v>12</v>
      </c>
      <c r="F176" s="13">
        <v>0</v>
      </c>
      <c r="G176" s="14" cm="1">
        <f t="array" ref="G176:H176">VLOOKUP(B176,'Master Data'!$A$2:$E$46,{4,5},0)</f>
        <v>61</v>
      </c>
      <c r="H176" s="14">
        <v>76.25</v>
      </c>
      <c r="I176" s="14">
        <f t="shared" si="7"/>
        <v>915</v>
      </c>
      <c r="J176" s="14">
        <f t="shared" si="8"/>
        <v>1143.75</v>
      </c>
      <c r="K176" s="14" t="str">
        <f t="shared" si="6"/>
        <v>Aug</v>
      </c>
    </row>
    <row r="177" spans="1:11" ht="14.25" customHeight="1" x14ac:dyDescent="0.3">
      <c r="A177" s="10">
        <v>44428</v>
      </c>
      <c r="B177" s="11" t="s">
        <v>17</v>
      </c>
      <c r="C177" s="12">
        <v>9</v>
      </c>
      <c r="D177" s="12" t="s">
        <v>14</v>
      </c>
      <c r="E177" s="12" t="s">
        <v>10</v>
      </c>
      <c r="F177" s="13">
        <v>0</v>
      </c>
      <c r="G177" s="14" cm="1">
        <f t="array" ref="G177:H177">VLOOKUP(B177,'Master Data'!$A$2:$E$46,{4,5},0)</f>
        <v>93</v>
      </c>
      <c r="H177" s="14">
        <v>104.16</v>
      </c>
      <c r="I177" s="14">
        <f t="shared" si="7"/>
        <v>837</v>
      </c>
      <c r="J177" s="14">
        <f t="shared" si="8"/>
        <v>937.43999999999994</v>
      </c>
      <c r="K177" s="14" t="str">
        <f t="shared" si="6"/>
        <v>Aug</v>
      </c>
    </row>
    <row r="178" spans="1:11" ht="14.25" customHeight="1" x14ac:dyDescent="0.3">
      <c r="A178" s="10">
        <v>44428</v>
      </c>
      <c r="B178" s="11" t="s">
        <v>45</v>
      </c>
      <c r="C178" s="12">
        <v>13</v>
      </c>
      <c r="D178" s="12" t="s">
        <v>14</v>
      </c>
      <c r="E178" s="12" t="s">
        <v>10</v>
      </c>
      <c r="F178" s="13">
        <v>0</v>
      </c>
      <c r="G178" s="14" cm="1">
        <f t="array" ref="G178:H178">VLOOKUP(B178,'Master Data'!$A$2:$E$46,{4,5},0)</f>
        <v>37</v>
      </c>
      <c r="H178" s="14">
        <v>41.81</v>
      </c>
      <c r="I178" s="14">
        <f t="shared" si="7"/>
        <v>481</v>
      </c>
      <c r="J178" s="14">
        <f t="shared" si="8"/>
        <v>543.53</v>
      </c>
      <c r="K178" s="14" t="str">
        <f t="shared" si="6"/>
        <v>Aug</v>
      </c>
    </row>
    <row r="179" spans="1:11" ht="14.25" customHeight="1" x14ac:dyDescent="0.3">
      <c r="A179" s="10">
        <v>44434</v>
      </c>
      <c r="B179" s="11" t="s">
        <v>46</v>
      </c>
      <c r="C179" s="12">
        <v>4</v>
      </c>
      <c r="D179" s="12" t="s">
        <v>14</v>
      </c>
      <c r="E179" s="12" t="s">
        <v>10</v>
      </c>
      <c r="F179" s="13">
        <v>0</v>
      </c>
      <c r="G179" s="14" cm="1">
        <f t="array" ref="G179:H179">VLOOKUP(B179,'Master Data'!$A$2:$E$46,{4,5},0)</f>
        <v>37</v>
      </c>
      <c r="H179" s="14">
        <v>42.55</v>
      </c>
      <c r="I179" s="14">
        <f t="shared" si="7"/>
        <v>148</v>
      </c>
      <c r="J179" s="14">
        <f t="shared" si="8"/>
        <v>170.2</v>
      </c>
      <c r="K179" s="14" t="str">
        <f t="shared" si="6"/>
        <v>Aug</v>
      </c>
    </row>
    <row r="180" spans="1:11" ht="14.25" customHeight="1" x14ac:dyDescent="0.3">
      <c r="A180" s="10">
        <v>44437</v>
      </c>
      <c r="B180" s="11" t="s">
        <v>25</v>
      </c>
      <c r="C180" s="12">
        <v>12</v>
      </c>
      <c r="D180" s="12" t="s">
        <v>9</v>
      </c>
      <c r="E180" s="12" t="s">
        <v>10</v>
      </c>
      <c r="F180" s="13">
        <v>0</v>
      </c>
      <c r="G180" s="14" cm="1">
        <f t="array" ref="G180:H180">VLOOKUP(B180,'Master Data'!$A$2:$E$46,{4,5},0)</f>
        <v>55</v>
      </c>
      <c r="H180" s="14">
        <v>58.3</v>
      </c>
      <c r="I180" s="14">
        <f t="shared" si="7"/>
        <v>660</v>
      </c>
      <c r="J180" s="14">
        <f t="shared" si="8"/>
        <v>699.59999999999991</v>
      </c>
      <c r="K180" s="14" t="str">
        <f t="shared" si="6"/>
        <v>Aug</v>
      </c>
    </row>
    <row r="181" spans="1:11" ht="14.25" customHeight="1" x14ac:dyDescent="0.3">
      <c r="A181" s="10">
        <v>44438</v>
      </c>
      <c r="B181" s="11" t="s">
        <v>13</v>
      </c>
      <c r="C181" s="12">
        <v>13</v>
      </c>
      <c r="D181" s="12" t="s">
        <v>14</v>
      </c>
      <c r="E181" s="12" t="s">
        <v>10</v>
      </c>
      <c r="F181" s="13">
        <v>0</v>
      </c>
      <c r="G181" s="14" cm="1">
        <f t="array" ref="G181:H181">VLOOKUP(B181,'Master Data'!$A$2:$E$46,{4,5},0)</f>
        <v>112</v>
      </c>
      <c r="H181" s="14">
        <v>122.08</v>
      </c>
      <c r="I181" s="14">
        <f t="shared" si="7"/>
        <v>1456</v>
      </c>
      <c r="J181" s="14">
        <f t="shared" si="8"/>
        <v>1587.04</v>
      </c>
      <c r="K181" s="14" t="str">
        <f t="shared" si="6"/>
        <v>Aug</v>
      </c>
    </row>
    <row r="182" spans="1:11" ht="14.25" customHeight="1" x14ac:dyDescent="0.3">
      <c r="A182" s="10">
        <v>44439</v>
      </c>
      <c r="B182" s="11" t="s">
        <v>28</v>
      </c>
      <c r="C182" s="12">
        <v>2</v>
      </c>
      <c r="D182" s="12" t="s">
        <v>14</v>
      </c>
      <c r="E182" s="12" t="s">
        <v>10</v>
      </c>
      <c r="F182" s="13">
        <v>0</v>
      </c>
      <c r="G182" s="14" cm="1">
        <f t="array" ref="G182:H182">VLOOKUP(B182,'Master Data'!$A$2:$E$46,{4,5},0)</f>
        <v>98</v>
      </c>
      <c r="H182" s="14">
        <v>103.88</v>
      </c>
      <c r="I182" s="14">
        <f t="shared" si="7"/>
        <v>196</v>
      </c>
      <c r="J182" s="14">
        <f t="shared" si="8"/>
        <v>207.76</v>
      </c>
      <c r="K182" s="14" t="str">
        <f t="shared" si="6"/>
        <v>Aug</v>
      </c>
    </row>
    <row r="183" spans="1:11" ht="14.25" customHeight="1" x14ac:dyDescent="0.3">
      <c r="A183" s="10">
        <v>44439</v>
      </c>
      <c r="B183" s="11" t="s">
        <v>16</v>
      </c>
      <c r="C183" s="12">
        <v>11</v>
      </c>
      <c r="D183" s="12" t="s">
        <v>14</v>
      </c>
      <c r="E183" s="12" t="s">
        <v>10</v>
      </c>
      <c r="F183" s="13">
        <v>0</v>
      </c>
      <c r="G183" s="14" cm="1">
        <f t="array" ref="G183:H183">VLOOKUP(B183,'Master Data'!$A$2:$E$46,{4,5},0)</f>
        <v>5</v>
      </c>
      <c r="H183" s="14">
        <v>6.7</v>
      </c>
      <c r="I183" s="14">
        <f t="shared" si="7"/>
        <v>55</v>
      </c>
      <c r="J183" s="14">
        <f t="shared" si="8"/>
        <v>73.7</v>
      </c>
      <c r="K183" s="14" t="str">
        <f t="shared" si="6"/>
        <v>Sep</v>
      </c>
    </row>
    <row r="184" spans="1:11" ht="14.25" customHeight="1" x14ac:dyDescent="0.3">
      <c r="A184" s="10">
        <v>44440</v>
      </c>
      <c r="B184" s="11" t="s">
        <v>8</v>
      </c>
      <c r="C184" s="12">
        <v>1</v>
      </c>
      <c r="D184" s="12" t="s">
        <v>9</v>
      </c>
      <c r="E184" s="12" t="s">
        <v>12</v>
      </c>
      <c r="F184" s="13">
        <v>0</v>
      </c>
      <c r="G184" s="14" cm="1">
        <f t="array" ref="G184:H184">VLOOKUP(B184,'Master Data'!$A$2:$E$46,{4,5},0)</f>
        <v>144</v>
      </c>
      <c r="H184" s="14">
        <v>156.96</v>
      </c>
      <c r="I184" s="14">
        <f t="shared" si="7"/>
        <v>144</v>
      </c>
      <c r="J184" s="14">
        <f t="shared" si="8"/>
        <v>156.96</v>
      </c>
      <c r="K184" s="14" t="str">
        <f t="shared" si="6"/>
        <v>Sep</v>
      </c>
    </row>
    <row r="185" spans="1:11" ht="14.25" customHeight="1" x14ac:dyDescent="0.3">
      <c r="A185" s="10">
        <v>44440</v>
      </c>
      <c r="B185" s="11" t="s">
        <v>18</v>
      </c>
      <c r="C185" s="12">
        <v>14</v>
      </c>
      <c r="D185" s="12" t="s">
        <v>10</v>
      </c>
      <c r="E185" s="12" t="s">
        <v>10</v>
      </c>
      <c r="F185" s="13">
        <v>0</v>
      </c>
      <c r="G185" s="14" cm="1">
        <f t="array" ref="G185:H185">VLOOKUP(B185,'Master Data'!$A$2:$E$46,{4,5},0)</f>
        <v>71</v>
      </c>
      <c r="H185" s="14">
        <v>80.94</v>
      </c>
      <c r="I185" s="14">
        <f t="shared" si="7"/>
        <v>994</v>
      </c>
      <c r="J185" s="14">
        <f t="shared" si="8"/>
        <v>1133.1599999999999</v>
      </c>
      <c r="K185" s="14" t="str">
        <f t="shared" si="6"/>
        <v>Sep</v>
      </c>
    </row>
    <row r="186" spans="1:11" ht="14.25" customHeight="1" x14ac:dyDescent="0.3">
      <c r="A186" s="10">
        <v>44442</v>
      </c>
      <c r="B186" s="11" t="s">
        <v>53</v>
      </c>
      <c r="C186" s="12">
        <v>8</v>
      </c>
      <c r="D186" s="12" t="s">
        <v>14</v>
      </c>
      <c r="E186" s="12" t="s">
        <v>10</v>
      </c>
      <c r="F186" s="13">
        <v>0</v>
      </c>
      <c r="G186" s="14" cm="1">
        <f t="array" ref="G186:H186">VLOOKUP(B186,'Master Data'!$A$2:$E$46,{4,5},0)</f>
        <v>138</v>
      </c>
      <c r="H186" s="14">
        <v>173.88</v>
      </c>
      <c r="I186" s="14">
        <f t="shared" si="7"/>
        <v>1104</v>
      </c>
      <c r="J186" s="14">
        <f t="shared" si="8"/>
        <v>1391.04</v>
      </c>
      <c r="K186" s="14" t="str">
        <f t="shared" si="6"/>
        <v>Sep</v>
      </c>
    </row>
    <row r="187" spans="1:11" ht="14.25" customHeight="1" x14ac:dyDescent="0.3">
      <c r="A187" s="10">
        <v>44443</v>
      </c>
      <c r="B187" s="11" t="s">
        <v>45</v>
      </c>
      <c r="C187" s="12">
        <v>7</v>
      </c>
      <c r="D187" s="12" t="s">
        <v>14</v>
      </c>
      <c r="E187" s="12" t="s">
        <v>10</v>
      </c>
      <c r="F187" s="13">
        <v>0</v>
      </c>
      <c r="G187" s="14" cm="1">
        <f t="array" ref="G187:H187">VLOOKUP(B187,'Master Data'!$A$2:$E$46,{4,5},0)</f>
        <v>37</v>
      </c>
      <c r="H187" s="14">
        <v>41.81</v>
      </c>
      <c r="I187" s="14">
        <f t="shared" si="7"/>
        <v>259</v>
      </c>
      <c r="J187" s="14">
        <f t="shared" si="8"/>
        <v>292.67</v>
      </c>
      <c r="K187" s="14" t="str">
        <f t="shared" si="6"/>
        <v>Sep</v>
      </c>
    </row>
    <row r="188" spans="1:11" ht="14.25" customHeight="1" x14ac:dyDescent="0.3">
      <c r="A188" s="10">
        <v>44443</v>
      </c>
      <c r="B188" s="11" t="s">
        <v>24</v>
      </c>
      <c r="C188" s="12">
        <v>15</v>
      </c>
      <c r="D188" s="12" t="s">
        <v>14</v>
      </c>
      <c r="E188" s="12" t="s">
        <v>10</v>
      </c>
      <c r="F188" s="13">
        <v>0</v>
      </c>
      <c r="G188" s="14" cm="1">
        <f t="array" ref="G188:H188">VLOOKUP(B188,'Master Data'!$A$2:$E$46,{4,5},0)</f>
        <v>141</v>
      </c>
      <c r="H188" s="14">
        <v>149.46</v>
      </c>
      <c r="I188" s="14">
        <f t="shared" si="7"/>
        <v>2115</v>
      </c>
      <c r="J188" s="14">
        <f t="shared" si="8"/>
        <v>2241.9</v>
      </c>
      <c r="K188" s="14" t="str">
        <f t="shared" si="6"/>
        <v>Sep</v>
      </c>
    </row>
    <row r="189" spans="1:11" ht="14.25" customHeight="1" x14ac:dyDescent="0.3">
      <c r="A189" s="10">
        <v>44444</v>
      </c>
      <c r="B189" s="11" t="s">
        <v>30</v>
      </c>
      <c r="C189" s="12">
        <v>1</v>
      </c>
      <c r="D189" s="12" t="s">
        <v>14</v>
      </c>
      <c r="E189" s="12" t="s">
        <v>12</v>
      </c>
      <c r="F189" s="13">
        <v>0</v>
      </c>
      <c r="G189" s="14" cm="1">
        <f t="array" ref="G189:H189">VLOOKUP(B189,'Master Data'!$A$2:$E$46,{4,5},0)</f>
        <v>89</v>
      </c>
      <c r="H189" s="14">
        <v>117.48</v>
      </c>
      <c r="I189" s="14">
        <f t="shared" si="7"/>
        <v>89</v>
      </c>
      <c r="J189" s="14">
        <f t="shared" si="8"/>
        <v>117.48</v>
      </c>
      <c r="K189" s="14" t="str">
        <f t="shared" si="6"/>
        <v>Sep</v>
      </c>
    </row>
    <row r="190" spans="1:11" ht="14.25" customHeight="1" x14ac:dyDescent="0.3">
      <c r="A190" s="10">
        <v>44446</v>
      </c>
      <c r="B190" s="11" t="s">
        <v>52</v>
      </c>
      <c r="C190" s="12">
        <v>5</v>
      </c>
      <c r="D190" s="12" t="s">
        <v>14</v>
      </c>
      <c r="E190" s="12" t="s">
        <v>10</v>
      </c>
      <c r="F190" s="13">
        <v>0</v>
      </c>
      <c r="G190" s="14" cm="1">
        <f t="array" ref="G190:H190">VLOOKUP(B190,'Master Data'!$A$2:$E$46,{4,5},0)</f>
        <v>150</v>
      </c>
      <c r="H190" s="14">
        <v>210</v>
      </c>
      <c r="I190" s="14">
        <f t="shared" si="7"/>
        <v>750</v>
      </c>
      <c r="J190" s="14">
        <f t="shared" si="8"/>
        <v>1050</v>
      </c>
      <c r="K190" s="14" t="str">
        <f t="shared" si="6"/>
        <v>Sep</v>
      </c>
    </row>
    <row r="191" spans="1:11" ht="14.25" customHeight="1" x14ac:dyDescent="0.3">
      <c r="A191" s="10">
        <v>44448</v>
      </c>
      <c r="B191" s="11" t="s">
        <v>23</v>
      </c>
      <c r="C191" s="12">
        <v>4</v>
      </c>
      <c r="D191" s="12" t="s">
        <v>14</v>
      </c>
      <c r="E191" s="12" t="s">
        <v>10</v>
      </c>
      <c r="F191" s="13">
        <v>0</v>
      </c>
      <c r="G191" s="14" cm="1">
        <f t="array" ref="G191:H191">VLOOKUP(B191,'Master Data'!$A$2:$E$46,{4,5},0)</f>
        <v>76</v>
      </c>
      <c r="H191" s="14">
        <v>82.08</v>
      </c>
      <c r="I191" s="14">
        <f t="shared" si="7"/>
        <v>304</v>
      </c>
      <c r="J191" s="14">
        <f t="shared" si="8"/>
        <v>328.32</v>
      </c>
      <c r="K191" s="14" t="str">
        <f t="shared" si="6"/>
        <v>Sep</v>
      </c>
    </row>
    <row r="192" spans="1:11" ht="14.25" customHeight="1" x14ac:dyDescent="0.3">
      <c r="A192" s="10">
        <v>44449</v>
      </c>
      <c r="B192" s="11" t="s">
        <v>40</v>
      </c>
      <c r="C192" s="12">
        <v>6</v>
      </c>
      <c r="D192" s="12" t="s">
        <v>14</v>
      </c>
      <c r="E192" s="12" t="s">
        <v>10</v>
      </c>
      <c r="F192" s="13">
        <v>0</v>
      </c>
      <c r="G192" s="14" cm="1">
        <f t="array" ref="G192:H192">VLOOKUP(B192,'Master Data'!$A$2:$E$46,{4,5},0)</f>
        <v>148</v>
      </c>
      <c r="H192" s="14">
        <v>201.28</v>
      </c>
      <c r="I192" s="14">
        <f t="shared" si="7"/>
        <v>888</v>
      </c>
      <c r="J192" s="14">
        <f t="shared" si="8"/>
        <v>1207.68</v>
      </c>
      <c r="K192" s="14" t="str">
        <f t="shared" si="6"/>
        <v>Sep</v>
      </c>
    </row>
    <row r="193" spans="1:11" ht="14.25" customHeight="1" x14ac:dyDescent="0.3">
      <c r="A193" s="10">
        <v>44449</v>
      </c>
      <c r="B193" s="11" t="s">
        <v>28</v>
      </c>
      <c r="C193" s="12">
        <v>9</v>
      </c>
      <c r="D193" s="12" t="s">
        <v>9</v>
      </c>
      <c r="E193" s="12" t="s">
        <v>10</v>
      </c>
      <c r="F193" s="13">
        <v>0</v>
      </c>
      <c r="G193" s="14" cm="1">
        <f t="array" ref="G193:H193">VLOOKUP(B193,'Master Data'!$A$2:$E$46,{4,5},0)</f>
        <v>98</v>
      </c>
      <c r="H193" s="14">
        <v>103.88</v>
      </c>
      <c r="I193" s="14">
        <f t="shared" si="7"/>
        <v>882</v>
      </c>
      <c r="J193" s="14">
        <f t="shared" si="8"/>
        <v>934.92</v>
      </c>
      <c r="K193" s="14" t="str">
        <f t="shared" si="6"/>
        <v>Sep</v>
      </c>
    </row>
    <row r="194" spans="1:11" ht="14.25" customHeight="1" x14ac:dyDescent="0.3">
      <c r="A194" s="10">
        <v>44449</v>
      </c>
      <c r="B194" s="11" t="s">
        <v>54</v>
      </c>
      <c r="C194" s="12">
        <v>2</v>
      </c>
      <c r="D194" s="12" t="s">
        <v>14</v>
      </c>
      <c r="E194" s="12" t="s">
        <v>10</v>
      </c>
      <c r="F194" s="13">
        <v>0</v>
      </c>
      <c r="G194" s="14" cm="1">
        <f t="array" ref="G194:H194">VLOOKUP(B194,'Master Data'!$A$2:$E$46,{4,5},0)</f>
        <v>18</v>
      </c>
      <c r="H194" s="14">
        <v>24.66</v>
      </c>
      <c r="I194" s="14">
        <f t="shared" si="7"/>
        <v>36</v>
      </c>
      <c r="J194" s="14">
        <f t="shared" si="8"/>
        <v>49.32</v>
      </c>
      <c r="K194" s="14" t="str">
        <f t="shared" ref="K194:K257" si="9">TEXT(A195,"mmm")</f>
        <v>Sep</v>
      </c>
    </row>
    <row r="195" spans="1:11" ht="14.25" customHeight="1" x14ac:dyDescent="0.3">
      <c r="A195" s="10">
        <v>44450</v>
      </c>
      <c r="B195" s="11" t="s">
        <v>28</v>
      </c>
      <c r="C195" s="12">
        <v>6</v>
      </c>
      <c r="D195" s="12" t="s">
        <v>9</v>
      </c>
      <c r="E195" s="12" t="s">
        <v>10</v>
      </c>
      <c r="F195" s="13">
        <v>0</v>
      </c>
      <c r="G195" s="14" cm="1">
        <f t="array" ref="G195:H195">VLOOKUP(B195,'Master Data'!$A$2:$E$46,{4,5},0)</f>
        <v>98</v>
      </c>
      <c r="H195" s="14">
        <v>103.88</v>
      </c>
      <c r="I195" s="14">
        <f t="shared" ref="I195:I258" si="10">C195*G195</f>
        <v>588</v>
      </c>
      <c r="J195" s="14">
        <f t="shared" ref="J195:J258" si="11">(C195*H195)*(1-F195)</f>
        <v>623.28</v>
      </c>
      <c r="K195" s="14" t="str">
        <f t="shared" si="9"/>
        <v>Sep</v>
      </c>
    </row>
    <row r="196" spans="1:11" ht="14.25" customHeight="1" x14ac:dyDescent="0.3">
      <c r="A196" s="10">
        <v>44452</v>
      </c>
      <c r="B196" s="11" t="s">
        <v>53</v>
      </c>
      <c r="C196" s="12">
        <v>7</v>
      </c>
      <c r="D196" s="12" t="s">
        <v>14</v>
      </c>
      <c r="E196" s="12" t="s">
        <v>12</v>
      </c>
      <c r="F196" s="13">
        <v>0</v>
      </c>
      <c r="G196" s="14" cm="1">
        <f t="array" ref="G196:H196">VLOOKUP(B196,'Master Data'!$A$2:$E$46,{4,5},0)</f>
        <v>138</v>
      </c>
      <c r="H196" s="14">
        <v>173.88</v>
      </c>
      <c r="I196" s="14">
        <f t="shared" si="10"/>
        <v>966</v>
      </c>
      <c r="J196" s="14">
        <f t="shared" si="11"/>
        <v>1217.1599999999999</v>
      </c>
      <c r="K196" s="14" t="str">
        <f t="shared" si="9"/>
        <v>Sep</v>
      </c>
    </row>
    <row r="197" spans="1:11" ht="14.25" customHeight="1" x14ac:dyDescent="0.3">
      <c r="A197" s="10">
        <v>44454</v>
      </c>
      <c r="B197" s="11" t="s">
        <v>22</v>
      </c>
      <c r="C197" s="12">
        <v>6</v>
      </c>
      <c r="D197" s="12" t="s">
        <v>14</v>
      </c>
      <c r="E197" s="12" t="s">
        <v>10</v>
      </c>
      <c r="F197" s="13">
        <v>0</v>
      </c>
      <c r="G197" s="14" cm="1">
        <f t="array" ref="G197:H197">VLOOKUP(B197,'Master Data'!$A$2:$E$46,{4,5},0)</f>
        <v>120</v>
      </c>
      <c r="H197" s="14">
        <v>162</v>
      </c>
      <c r="I197" s="14">
        <f t="shared" si="10"/>
        <v>720</v>
      </c>
      <c r="J197" s="14">
        <f t="shared" si="11"/>
        <v>972</v>
      </c>
      <c r="K197" s="14" t="str">
        <f t="shared" si="9"/>
        <v>Sep</v>
      </c>
    </row>
    <row r="198" spans="1:11" ht="14.25" customHeight="1" x14ac:dyDescent="0.3">
      <c r="A198" s="10">
        <v>44454</v>
      </c>
      <c r="B198" s="11" t="s">
        <v>22</v>
      </c>
      <c r="C198" s="12">
        <v>14</v>
      </c>
      <c r="D198" s="12" t="s">
        <v>14</v>
      </c>
      <c r="E198" s="12" t="s">
        <v>10</v>
      </c>
      <c r="F198" s="13">
        <v>0</v>
      </c>
      <c r="G198" s="14" cm="1">
        <f t="array" ref="G198:H198">VLOOKUP(B198,'Master Data'!$A$2:$E$46,{4,5},0)</f>
        <v>120</v>
      </c>
      <c r="H198" s="14">
        <v>162</v>
      </c>
      <c r="I198" s="14">
        <f t="shared" si="10"/>
        <v>1680</v>
      </c>
      <c r="J198" s="14">
        <f t="shared" si="11"/>
        <v>2268</v>
      </c>
      <c r="K198" s="14" t="str">
        <f t="shared" si="9"/>
        <v>Sep</v>
      </c>
    </row>
    <row r="199" spans="1:11" ht="14.25" customHeight="1" x14ac:dyDescent="0.3">
      <c r="A199" s="10">
        <v>44460</v>
      </c>
      <c r="B199" s="11" t="s">
        <v>26</v>
      </c>
      <c r="C199" s="12">
        <v>7</v>
      </c>
      <c r="D199" s="12" t="s">
        <v>9</v>
      </c>
      <c r="E199" s="12" t="s">
        <v>12</v>
      </c>
      <c r="F199" s="13">
        <v>0</v>
      </c>
      <c r="G199" s="14" cm="1">
        <f t="array" ref="G199:H199">VLOOKUP(B199,'Master Data'!$A$2:$E$46,{4,5},0)</f>
        <v>61</v>
      </c>
      <c r="H199" s="14">
        <v>76.25</v>
      </c>
      <c r="I199" s="14">
        <f t="shared" si="10"/>
        <v>427</v>
      </c>
      <c r="J199" s="14">
        <f t="shared" si="11"/>
        <v>533.75</v>
      </c>
      <c r="K199" s="14" t="str">
        <f t="shared" si="9"/>
        <v>Sep</v>
      </c>
    </row>
    <row r="200" spans="1:11" ht="14.25" customHeight="1" x14ac:dyDescent="0.3">
      <c r="A200" s="10">
        <v>44461</v>
      </c>
      <c r="B200" s="11" t="s">
        <v>29</v>
      </c>
      <c r="C200" s="12">
        <v>2</v>
      </c>
      <c r="D200" s="12" t="s">
        <v>10</v>
      </c>
      <c r="E200" s="12" t="s">
        <v>12</v>
      </c>
      <c r="F200" s="13">
        <v>0</v>
      </c>
      <c r="G200" s="14" cm="1">
        <f t="array" ref="G200:H200">VLOOKUP(B200,'Master Data'!$A$2:$E$46,{4,5},0)</f>
        <v>90</v>
      </c>
      <c r="H200" s="14">
        <v>115.2</v>
      </c>
      <c r="I200" s="14">
        <f t="shared" si="10"/>
        <v>180</v>
      </c>
      <c r="J200" s="14">
        <f t="shared" si="11"/>
        <v>230.4</v>
      </c>
      <c r="K200" s="14" t="str">
        <f t="shared" si="9"/>
        <v>Sep</v>
      </c>
    </row>
    <row r="201" spans="1:11" ht="14.25" customHeight="1" x14ac:dyDescent="0.3">
      <c r="A201" s="10">
        <v>44461</v>
      </c>
      <c r="B201" s="11" t="s">
        <v>41</v>
      </c>
      <c r="C201" s="12">
        <v>4</v>
      </c>
      <c r="D201" s="12" t="s">
        <v>14</v>
      </c>
      <c r="E201" s="12" t="s">
        <v>12</v>
      </c>
      <c r="F201" s="13">
        <v>0</v>
      </c>
      <c r="G201" s="14" cm="1">
        <f t="array" ref="G201:H201">VLOOKUP(B201,'Master Data'!$A$2:$E$46,{4,5},0)</f>
        <v>105</v>
      </c>
      <c r="H201" s="14">
        <v>142.80000000000001</v>
      </c>
      <c r="I201" s="14">
        <f t="shared" si="10"/>
        <v>420</v>
      </c>
      <c r="J201" s="14">
        <f t="shared" si="11"/>
        <v>571.20000000000005</v>
      </c>
      <c r="K201" s="14" t="str">
        <f t="shared" si="9"/>
        <v>Sep</v>
      </c>
    </row>
    <row r="202" spans="1:11" ht="14.25" customHeight="1" x14ac:dyDescent="0.3">
      <c r="A202" s="10">
        <v>44462</v>
      </c>
      <c r="B202" s="11" t="s">
        <v>42</v>
      </c>
      <c r="C202" s="12">
        <v>12</v>
      </c>
      <c r="D202" s="12" t="s">
        <v>14</v>
      </c>
      <c r="E202" s="12" t="s">
        <v>12</v>
      </c>
      <c r="F202" s="13">
        <v>0</v>
      </c>
      <c r="G202" s="14" cm="1">
        <f t="array" ref="G202:H202">VLOOKUP(B202,'Master Data'!$A$2:$E$46,{4,5},0)</f>
        <v>37</v>
      </c>
      <c r="H202" s="14">
        <v>49.21</v>
      </c>
      <c r="I202" s="14">
        <f t="shared" si="10"/>
        <v>444</v>
      </c>
      <c r="J202" s="14">
        <f t="shared" si="11"/>
        <v>590.52</v>
      </c>
      <c r="K202" s="14" t="str">
        <f t="shared" si="9"/>
        <v>Sep</v>
      </c>
    </row>
    <row r="203" spans="1:11" ht="14.25" customHeight="1" x14ac:dyDescent="0.3">
      <c r="A203" s="10">
        <v>44462</v>
      </c>
      <c r="B203" s="11" t="s">
        <v>44</v>
      </c>
      <c r="C203" s="12">
        <v>7</v>
      </c>
      <c r="D203" s="12" t="s">
        <v>10</v>
      </c>
      <c r="E203" s="12" t="s">
        <v>10</v>
      </c>
      <c r="F203" s="13">
        <v>0</v>
      </c>
      <c r="G203" s="14" cm="1">
        <f t="array" ref="G203:H203">VLOOKUP(B203,'Master Data'!$A$2:$E$46,{4,5},0)</f>
        <v>126</v>
      </c>
      <c r="H203" s="14">
        <v>162.54</v>
      </c>
      <c r="I203" s="14">
        <f t="shared" si="10"/>
        <v>882</v>
      </c>
      <c r="J203" s="14">
        <f t="shared" si="11"/>
        <v>1137.78</v>
      </c>
      <c r="K203" s="14" t="str">
        <f t="shared" si="9"/>
        <v>Sep</v>
      </c>
    </row>
    <row r="204" spans="1:11" ht="14.25" customHeight="1" x14ac:dyDescent="0.3">
      <c r="A204" s="10">
        <v>44466</v>
      </c>
      <c r="B204" s="11" t="s">
        <v>25</v>
      </c>
      <c r="C204" s="12">
        <v>1</v>
      </c>
      <c r="D204" s="12" t="s">
        <v>14</v>
      </c>
      <c r="E204" s="12" t="s">
        <v>12</v>
      </c>
      <c r="F204" s="13">
        <v>0</v>
      </c>
      <c r="G204" s="14" cm="1">
        <f t="array" ref="G204:H204">VLOOKUP(B204,'Master Data'!$A$2:$E$46,{4,5},0)</f>
        <v>55</v>
      </c>
      <c r="H204" s="14">
        <v>58.3</v>
      </c>
      <c r="I204" s="14">
        <f t="shared" si="10"/>
        <v>55</v>
      </c>
      <c r="J204" s="14">
        <f t="shared" si="11"/>
        <v>58.3</v>
      </c>
      <c r="K204" s="14" t="str">
        <f t="shared" si="9"/>
        <v>Sep</v>
      </c>
    </row>
    <row r="205" spans="1:11" ht="14.25" customHeight="1" x14ac:dyDescent="0.3">
      <c r="A205" s="10">
        <v>44469</v>
      </c>
      <c r="B205" s="11" t="s">
        <v>21</v>
      </c>
      <c r="C205" s="12">
        <v>9</v>
      </c>
      <c r="D205" s="12" t="s">
        <v>10</v>
      </c>
      <c r="E205" s="12" t="s">
        <v>10</v>
      </c>
      <c r="F205" s="13">
        <v>0</v>
      </c>
      <c r="G205" s="14" cm="1">
        <f t="array" ref="G205:H205">VLOOKUP(B205,'Master Data'!$A$2:$E$46,{4,5},0)</f>
        <v>112</v>
      </c>
      <c r="H205" s="14">
        <v>146.72</v>
      </c>
      <c r="I205" s="14">
        <f t="shared" si="10"/>
        <v>1008</v>
      </c>
      <c r="J205" s="14">
        <f t="shared" si="11"/>
        <v>1320.48</v>
      </c>
      <c r="K205" s="14" t="str">
        <f t="shared" si="9"/>
        <v>Sep</v>
      </c>
    </row>
    <row r="206" spans="1:11" ht="14.25" customHeight="1" x14ac:dyDescent="0.3">
      <c r="A206" s="10">
        <v>44469</v>
      </c>
      <c r="B206" s="11" t="s">
        <v>27</v>
      </c>
      <c r="C206" s="12">
        <v>5</v>
      </c>
      <c r="D206" s="12" t="s">
        <v>10</v>
      </c>
      <c r="E206" s="12" t="s">
        <v>10</v>
      </c>
      <c r="F206" s="13">
        <v>0</v>
      </c>
      <c r="G206" s="14" cm="1">
        <f t="array" ref="G206:H206">VLOOKUP(B206,'Master Data'!$A$2:$E$46,{4,5},0)</f>
        <v>75</v>
      </c>
      <c r="H206" s="14">
        <v>85.5</v>
      </c>
      <c r="I206" s="14">
        <f t="shared" si="10"/>
        <v>375</v>
      </c>
      <c r="J206" s="14">
        <f t="shared" si="11"/>
        <v>427.5</v>
      </c>
      <c r="K206" s="14" t="str">
        <f t="shared" si="9"/>
        <v>Oct</v>
      </c>
    </row>
    <row r="207" spans="1:11" ht="14.25" customHeight="1" x14ac:dyDescent="0.3">
      <c r="A207" s="10">
        <v>44470</v>
      </c>
      <c r="B207" s="11" t="s">
        <v>40</v>
      </c>
      <c r="C207" s="12">
        <v>14</v>
      </c>
      <c r="D207" s="12" t="s">
        <v>10</v>
      </c>
      <c r="E207" s="12" t="s">
        <v>12</v>
      </c>
      <c r="F207" s="13">
        <v>0</v>
      </c>
      <c r="G207" s="14" cm="1">
        <f t="array" ref="G207:H207">VLOOKUP(B207,'Master Data'!$A$2:$E$46,{4,5},0)</f>
        <v>148</v>
      </c>
      <c r="H207" s="14">
        <v>201.28</v>
      </c>
      <c r="I207" s="14">
        <f t="shared" si="10"/>
        <v>2072</v>
      </c>
      <c r="J207" s="14">
        <f t="shared" si="11"/>
        <v>2817.92</v>
      </c>
      <c r="K207" s="14" t="str">
        <f t="shared" si="9"/>
        <v>Oct</v>
      </c>
    </row>
    <row r="208" spans="1:11" ht="14.25" customHeight="1" x14ac:dyDescent="0.3">
      <c r="A208" s="10">
        <v>44471</v>
      </c>
      <c r="B208" s="11" t="s">
        <v>21</v>
      </c>
      <c r="C208" s="12">
        <v>15</v>
      </c>
      <c r="D208" s="12" t="s">
        <v>14</v>
      </c>
      <c r="E208" s="12" t="s">
        <v>10</v>
      </c>
      <c r="F208" s="13">
        <v>0</v>
      </c>
      <c r="G208" s="14" cm="1">
        <f t="array" ref="G208:H208">VLOOKUP(B208,'Master Data'!$A$2:$E$46,{4,5},0)</f>
        <v>112</v>
      </c>
      <c r="H208" s="14">
        <v>146.72</v>
      </c>
      <c r="I208" s="14">
        <f t="shared" si="10"/>
        <v>1680</v>
      </c>
      <c r="J208" s="14">
        <f t="shared" si="11"/>
        <v>2200.8000000000002</v>
      </c>
      <c r="K208" s="14" t="str">
        <f t="shared" si="9"/>
        <v>Oct</v>
      </c>
    </row>
    <row r="209" spans="1:11" ht="14.25" customHeight="1" x14ac:dyDescent="0.3">
      <c r="A209" s="10">
        <v>44472</v>
      </c>
      <c r="B209" s="11" t="s">
        <v>52</v>
      </c>
      <c r="C209" s="12">
        <v>9</v>
      </c>
      <c r="D209" s="12" t="s">
        <v>14</v>
      </c>
      <c r="E209" s="12" t="s">
        <v>10</v>
      </c>
      <c r="F209" s="13">
        <v>0</v>
      </c>
      <c r="G209" s="14" cm="1">
        <f t="array" ref="G209:H209">VLOOKUP(B209,'Master Data'!$A$2:$E$46,{4,5},0)</f>
        <v>150</v>
      </c>
      <c r="H209" s="14">
        <v>210</v>
      </c>
      <c r="I209" s="14">
        <f t="shared" si="10"/>
        <v>1350</v>
      </c>
      <c r="J209" s="14">
        <f t="shared" si="11"/>
        <v>1890</v>
      </c>
      <c r="K209" s="14" t="str">
        <f t="shared" si="9"/>
        <v>Oct</v>
      </c>
    </row>
    <row r="210" spans="1:11" ht="14.25" customHeight="1" x14ac:dyDescent="0.3">
      <c r="A210" s="10">
        <v>44475</v>
      </c>
      <c r="B210" s="11" t="s">
        <v>16</v>
      </c>
      <c r="C210" s="12">
        <v>1</v>
      </c>
      <c r="D210" s="12" t="s">
        <v>14</v>
      </c>
      <c r="E210" s="12" t="s">
        <v>10</v>
      </c>
      <c r="F210" s="13">
        <v>0</v>
      </c>
      <c r="G210" s="14" cm="1">
        <f t="array" ref="G210:H210">VLOOKUP(B210,'Master Data'!$A$2:$E$46,{4,5},0)</f>
        <v>5</v>
      </c>
      <c r="H210" s="14">
        <v>6.7</v>
      </c>
      <c r="I210" s="14">
        <f t="shared" si="10"/>
        <v>5</v>
      </c>
      <c r="J210" s="14">
        <f t="shared" si="11"/>
        <v>6.7</v>
      </c>
      <c r="K210" s="14" t="str">
        <f t="shared" si="9"/>
        <v>Oct</v>
      </c>
    </row>
    <row r="211" spans="1:11" ht="14.25" customHeight="1" x14ac:dyDescent="0.3">
      <c r="A211" s="10">
        <v>44475</v>
      </c>
      <c r="B211" s="11" t="s">
        <v>55</v>
      </c>
      <c r="C211" s="12">
        <v>12</v>
      </c>
      <c r="D211" s="12" t="s">
        <v>10</v>
      </c>
      <c r="E211" s="12" t="s">
        <v>10</v>
      </c>
      <c r="F211" s="13">
        <v>0</v>
      </c>
      <c r="G211" s="14" cm="1">
        <f t="array" ref="G211:H211">VLOOKUP(B211,'Master Data'!$A$2:$E$46,{4,5},0)</f>
        <v>90</v>
      </c>
      <c r="H211" s="14">
        <v>96.3</v>
      </c>
      <c r="I211" s="14">
        <f t="shared" si="10"/>
        <v>1080</v>
      </c>
      <c r="J211" s="14">
        <f t="shared" si="11"/>
        <v>1155.5999999999999</v>
      </c>
      <c r="K211" s="14" t="str">
        <f t="shared" si="9"/>
        <v>Oct</v>
      </c>
    </row>
    <row r="212" spans="1:11" ht="14.25" customHeight="1" x14ac:dyDescent="0.3">
      <c r="A212" s="10">
        <v>44476</v>
      </c>
      <c r="B212" s="11" t="s">
        <v>54</v>
      </c>
      <c r="C212" s="12">
        <v>6</v>
      </c>
      <c r="D212" s="12" t="s">
        <v>14</v>
      </c>
      <c r="E212" s="12" t="s">
        <v>12</v>
      </c>
      <c r="F212" s="13">
        <v>0</v>
      </c>
      <c r="G212" s="14" cm="1">
        <f t="array" ref="G212:H212">VLOOKUP(B212,'Master Data'!$A$2:$E$46,{4,5},0)</f>
        <v>18</v>
      </c>
      <c r="H212" s="14">
        <v>24.66</v>
      </c>
      <c r="I212" s="14">
        <f t="shared" si="10"/>
        <v>108</v>
      </c>
      <c r="J212" s="14">
        <f t="shared" si="11"/>
        <v>147.96</v>
      </c>
      <c r="K212" s="14" t="str">
        <f t="shared" si="9"/>
        <v>Oct</v>
      </c>
    </row>
    <row r="213" spans="1:11" ht="14.25" customHeight="1" x14ac:dyDescent="0.3">
      <c r="A213" s="10">
        <v>44478</v>
      </c>
      <c r="B213" s="11" t="s">
        <v>11</v>
      </c>
      <c r="C213" s="12">
        <v>5</v>
      </c>
      <c r="D213" s="12" t="s">
        <v>14</v>
      </c>
      <c r="E213" s="12" t="s">
        <v>12</v>
      </c>
      <c r="F213" s="13">
        <v>0</v>
      </c>
      <c r="G213" s="14" cm="1">
        <f t="array" ref="G213:H213">VLOOKUP(B213,'Master Data'!$A$2:$E$46,{4,5},0)</f>
        <v>72</v>
      </c>
      <c r="H213" s="14">
        <v>79.92</v>
      </c>
      <c r="I213" s="14">
        <f t="shared" si="10"/>
        <v>360</v>
      </c>
      <c r="J213" s="14">
        <f t="shared" si="11"/>
        <v>399.6</v>
      </c>
      <c r="K213" s="14" t="str">
        <f t="shared" si="9"/>
        <v>Oct</v>
      </c>
    </row>
    <row r="214" spans="1:11" ht="14.25" customHeight="1" x14ac:dyDescent="0.3">
      <c r="A214" s="10">
        <v>44478</v>
      </c>
      <c r="B214" s="11" t="s">
        <v>30</v>
      </c>
      <c r="C214" s="12">
        <v>11</v>
      </c>
      <c r="D214" s="12" t="s">
        <v>10</v>
      </c>
      <c r="E214" s="12" t="s">
        <v>12</v>
      </c>
      <c r="F214" s="13">
        <v>0</v>
      </c>
      <c r="G214" s="14" cm="1">
        <f t="array" ref="G214:H214">VLOOKUP(B214,'Master Data'!$A$2:$E$46,{4,5},0)</f>
        <v>89</v>
      </c>
      <c r="H214" s="14">
        <v>117.48</v>
      </c>
      <c r="I214" s="14">
        <f t="shared" si="10"/>
        <v>979</v>
      </c>
      <c r="J214" s="14">
        <f t="shared" si="11"/>
        <v>1292.28</v>
      </c>
      <c r="K214" s="14" t="str">
        <f t="shared" si="9"/>
        <v>Oct</v>
      </c>
    </row>
    <row r="215" spans="1:11" ht="14.25" customHeight="1" x14ac:dyDescent="0.3">
      <c r="A215" s="10">
        <v>44479</v>
      </c>
      <c r="B215" s="11" t="s">
        <v>16</v>
      </c>
      <c r="C215" s="12">
        <v>14</v>
      </c>
      <c r="D215" s="12" t="s">
        <v>14</v>
      </c>
      <c r="E215" s="12" t="s">
        <v>12</v>
      </c>
      <c r="F215" s="13">
        <v>0</v>
      </c>
      <c r="G215" s="14" cm="1">
        <f t="array" ref="G215:H215">VLOOKUP(B215,'Master Data'!$A$2:$E$46,{4,5},0)</f>
        <v>5</v>
      </c>
      <c r="H215" s="14">
        <v>6.7</v>
      </c>
      <c r="I215" s="14">
        <f t="shared" si="10"/>
        <v>70</v>
      </c>
      <c r="J215" s="14">
        <f t="shared" si="11"/>
        <v>93.8</v>
      </c>
      <c r="K215" s="14" t="str">
        <f t="shared" si="9"/>
        <v>Oct</v>
      </c>
    </row>
    <row r="216" spans="1:11" ht="14.25" customHeight="1" x14ac:dyDescent="0.3">
      <c r="A216" s="10">
        <v>44480</v>
      </c>
      <c r="B216" s="11" t="s">
        <v>43</v>
      </c>
      <c r="C216" s="12">
        <v>15</v>
      </c>
      <c r="D216" s="12" t="s">
        <v>14</v>
      </c>
      <c r="E216" s="12" t="s">
        <v>12</v>
      </c>
      <c r="F216" s="13">
        <v>0</v>
      </c>
      <c r="G216" s="14" cm="1">
        <f t="array" ref="G216:H216">VLOOKUP(B216,'Master Data'!$A$2:$E$46,{4,5},0)</f>
        <v>44</v>
      </c>
      <c r="H216" s="14">
        <v>48.4</v>
      </c>
      <c r="I216" s="14">
        <f t="shared" si="10"/>
        <v>660</v>
      </c>
      <c r="J216" s="14">
        <f t="shared" si="11"/>
        <v>726</v>
      </c>
      <c r="K216" s="14" t="str">
        <f t="shared" si="9"/>
        <v>Oct</v>
      </c>
    </row>
    <row r="217" spans="1:11" ht="14.25" customHeight="1" x14ac:dyDescent="0.3">
      <c r="A217" s="10">
        <v>44481</v>
      </c>
      <c r="B217" s="11" t="s">
        <v>38</v>
      </c>
      <c r="C217" s="12">
        <v>8</v>
      </c>
      <c r="D217" s="12" t="s">
        <v>10</v>
      </c>
      <c r="E217" s="12" t="s">
        <v>10</v>
      </c>
      <c r="F217" s="13">
        <v>0</v>
      </c>
      <c r="G217" s="14" cm="1">
        <f t="array" ref="G217:H217">VLOOKUP(B217,'Master Data'!$A$2:$E$46,{4,5},0)</f>
        <v>48</v>
      </c>
      <c r="H217" s="14">
        <v>57.120000000000005</v>
      </c>
      <c r="I217" s="14">
        <f t="shared" si="10"/>
        <v>384</v>
      </c>
      <c r="J217" s="14">
        <f t="shared" si="11"/>
        <v>456.96000000000004</v>
      </c>
      <c r="K217" s="14" t="str">
        <f t="shared" si="9"/>
        <v>Oct</v>
      </c>
    </row>
    <row r="218" spans="1:11" ht="14.25" customHeight="1" x14ac:dyDescent="0.3">
      <c r="A218" s="10">
        <v>44486</v>
      </c>
      <c r="B218" s="11" t="s">
        <v>28</v>
      </c>
      <c r="C218" s="12">
        <v>13</v>
      </c>
      <c r="D218" s="12" t="s">
        <v>14</v>
      </c>
      <c r="E218" s="12" t="s">
        <v>10</v>
      </c>
      <c r="F218" s="13">
        <v>0</v>
      </c>
      <c r="G218" s="14" cm="1">
        <f t="array" ref="G218:H218">VLOOKUP(B218,'Master Data'!$A$2:$E$46,{4,5},0)</f>
        <v>98</v>
      </c>
      <c r="H218" s="14">
        <v>103.88</v>
      </c>
      <c r="I218" s="14">
        <f t="shared" si="10"/>
        <v>1274</v>
      </c>
      <c r="J218" s="14">
        <f t="shared" si="11"/>
        <v>1350.44</v>
      </c>
      <c r="K218" s="14" t="str">
        <f t="shared" si="9"/>
        <v>Oct</v>
      </c>
    </row>
    <row r="219" spans="1:11" ht="14.25" customHeight="1" x14ac:dyDescent="0.3">
      <c r="A219" s="10">
        <v>44487</v>
      </c>
      <c r="B219" s="11" t="s">
        <v>19</v>
      </c>
      <c r="C219" s="12">
        <v>6</v>
      </c>
      <c r="D219" s="12" t="s">
        <v>10</v>
      </c>
      <c r="E219" s="12" t="s">
        <v>12</v>
      </c>
      <c r="F219" s="13">
        <v>0</v>
      </c>
      <c r="G219" s="14" cm="1">
        <f t="array" ref="G219:H219">VLOOKUP(B219,'Master Data'!$A$2:$E$46,{4,5},0)</f>
        <v>7</v>
      </c>
      <c r="H219" s="14">
        <v>8.33</v>
      </c>
      <c r="I219" s="14">
        <f t="shared" si="10"/>
        <v>42</v>
      </c>
      <c r="J219" s="14">
        <f t="shared" si="11"/>
        <v>49.980000000000004</v>
      </c>
      <c r="K219" s="14" t="str">
        <f t="shared" si="9"/>
        <v>Oct</v>
      </c>
    </row>
    <row r="220" spans="1:11" ht="14.25" customHeight="1" x14ac:dyDescent="0.3">
      <c r="A220" s="10">
        <v>44487</v>
      </c>
      <c r="B220" s="11" t="s">
        <v>44</v>
      </c>
      <c r="C220" s="12">
        <v>13</v>
      </c>
      <c r="D220" s="12" t="s">
        <v>10</v>
      </c>
      <c r="E220" s="12" t="s">
        <v>12</v>
      </c>
      <c r="F220" s="13">
        <v>0</v>
      </c>
      <c r="G220" s="14" cm="1">
        <f t="array" ref="G220:H220">VLOOKUP(B220,'Master Data'!$A$2:$E$46,{4,5},0)</f>
        <v>126</v>
      </c>
      <c r="H220" s="14">
        <v>162.54</v>
      </c>
      <c r="I220" s="14">
        <f t="shared" si="10"/>
        <v>1638</v>
      </c>
      <c r="J220" s="14">
        <f t="shared" si="11"/>
        <v>2113.02</v>
      </c>
      <c r="K220" s="14" t="str">
        <f t="shared" si="9"/>
        <v>Oct</v>
      </c>
    </row>
    <row r="221" spans="1:11" ht="14.25" customHeight="1" x14ac:dyDescent="0.3">
      <c r="A221" s="10">
        <v>44491</v>
      </c>
      <c r="B221" s="11" t="s">
        <v>43</v>
      </c>
      <c r="C221" s="12">
        <v>7</v>
      </c>
      <c r="D221" s="12" t="s">
        <v>14</v>
      </c>
      <c r="E221" s="12" t="s">
        <v>12</v>
      </c>
      <c r="F221" s="13">
        <v>0</v>
      </c>
      <c r="G221" s="14" cm="1">
        <f t="array" ref="G221:H221">VLOOKUP(B221,'Master Data'!$A$2:$E$46,{4,5},0)</f>
        <v>44</v>
      </c>
      <c r="H221" s="14">
        <v>48.4</v>
      </c>
      <c r="I221" s="14">
        <f t="shared" si="10"/>
        <v>308</v>
      </c>
      <c r="J221" s="14">
        <f t="shared" si="11"/>
        <v>338.8</v>
      </c>
      <c r="K221" s="14" t="str">
        <f t="shared" si="9"/>
        <v>Oct</v>
      </c>
    </row>
    <row r="222" spans="1:11" ht="14.25" customHeight="1" x14ac:dyDescent="0.3">
      <c r="A222" s="10">
        <v>44491</v>
      </c>
      <c r="B222" s="11" t="s">
        <v>8</v>
      </c>
      <c r="C222" s="12">
        <v>13</v>
      </c>
      <c r="D222" s="12" t="s">
        <v>10</v>
      </c>
      <c r="E222" s="12" t="s">
        <v>12</v>
      </c>
      <c r="F222" s="13">
        <v>0</v>
      </c>
      <c r="G222" s="14" cm="1">
        <f t="array" ref="G222:H222">VLOOKUP(B222,'Master Data'!$A$2:$E$46,{4,5},0)</f>
        <v>144</v>
      </c>
      <c r="H222" s="14">
        <v>156.96</v>
      </c>
      <c r="I222" s="14">
        <f t="shared" si="10"/>
        <v>1872</v>
      </c>
      <c r="J222" s="14">
        <f t="shared" si="11"/>
        <v>2040.48</v>
      </c>
      <c r="K222" s="14" t="str">
        <f t="shared" si="9"/>
        <v>Oct</v>
      </c>
    </row>
    <row r="223" spans="1:11" ht="14.25" customHeight="1" x14ac:dyDescent="0.3">
      <c r="A223" s="10">
        <v>44491</v>
      </c>
      <c r="B223" s="11" t="s">
        <v>49</v>
      </c>
      <c r="C223" s="12">
        <v>1</v>
      </c>
      <c r="D223" s="12" t="s">
        <v>14</v>
      </c>
      <c r="E223" s="12" t="s">
        <v>12</v>
      </c>
      <c r="F223" s="13">
        <v>0</v>
      </c>
      <c r="G223" s="14" cm="1">
        <f t="array" ref="G223:H223">VLOOKUP(B223,'Master Data'!$A$2:$E$46,{4,5},0)</f>
        <v>6</v>
      </c>
      <c r="H223" s="14">
        <v>7.8599999999999994</v>
      </c>
      <c r="I223" s="14">
        <f t="shared" si="10"/>
        <v>6</v>
      </c>
      <c r="J223" s="14">
        <f t="shared" si="11"/>
        <v>7.8599999999999994</v>
      </c>
      <c r="K223" s="14" t="str">
        <f t="shared" si="9"/>
        <v>Oct</v>
      </c>
    </row>
    <row r="224" spans="1:11" ht="14.25" customHeight="1" x14ac:dyDescent="0.3">
      <c r="A224" s="10">
        <v>44493</v>
      </c>
      <c r="B224" s="11" t="s">
        <v>43</v>
      </c>
      <c r="C224" s="12">
        <v>3</v>
      </c>
      <c r="D224" s="12" t="s">
        <v>9</v>
      </c>
      <c r="E224" s="12" t="s">
        <v>12</v>
      </c>
      <c r="F224" s="13">
        <v>0</v>
      </c>
      <c r="G224" s="14" cm="1">
        <f t="array" ref="G224:H224">VLOOKUP(B224,'Master Data'!$A$2:$E$46,{4,5},0)</f>
        <v>44</v>
      </c>
      <c r="H224" s="14">
        <v>48.4</v>
      </c>
      <c r="I224" s="14">
        <f t="shared" si="10"/>
        <v>132</v>
      </c>
      <c r="J224" s="14">
        <f t="shared" si="11"/>
        <v>145.19999999999999</v>
      </c>
      <c r="K224" s="14" t="str">
        <f t="shared" si="9"/>
        <v>Oct</v>
      </c>
    </row>
    <row r="225" spans="1:11" ht="14.25" customHeight="1" x14ac:dyDescent="0.3">
      <c r="A225" s="10">
        <v>44494</v>
      </c>
      <c r="B225" s="11" t="s">
        <v>23</v>
      </c>
      <c r="C225" s="12">
        <v>9</v>
      </c>
      <c r="D225" s="12" t="s">
        <v>10</v>
      </c>
      <c r="E225" s="12" t="s">
        <v>12</v>
      </c>
      <c r="F225" s="13">
        <v>0</v>
      </c>
      <c r="G225" s="14" cm="1">
        <f t="array" ref="G225:H225">VLOOKUP(B225,'Master Data'!$A$2:$E$46,{4,5},0)</f>
        <v>76</v>
      </c>
      <c r="H225" s="14">
        <v>82.08</v>
      </c>
      <c r="I225" s="14">
        <f t="shared" si="10"/>
        <v>684</v>
      </c>
      <c r="J225" s="14">
        <f t="shared" si="11"/>
        <v>738.72</v>
      </c>
      <c r="K225" s="14" t="str">
        <f t="shared" si="9"/>
        <v>Oct</v>
      </c>
    </row>
    <row r="226" spans="1:11" ht="14.25" customHeight="1" x14ac:dyDescent="0.3">
      <c r="A226" s="10">
        <v>44495</v>
      </c>
      <c r="B226" s="11" t="s">
        <v>15</v>
      </c>
      <c r="C226" s="12">
        <v>6</v>
      </c>
      <c r="D226" s="12" t="s">
        <v>9</v>
      </c>
      <c r="E226" s="12" t="s">
        <v>12</v>
      </c>
      <c r="F226" s="13">
        <v>0</v>
      </c>
      <c r="G226" s="14" cm="1">
        <f t="array" ref="G226:H226">VLOOKUP(B226,'Master Data'!$A$2:$E$46,{4,5},0)</f>
        <v>44</v>
      </c>
      <c r="H226" s="14">
        <v>48.84</v>
      </c>
      <c r="I226" s="14">
        <f t="shared" si="10"/>
        <v>264</v>
      </c>
      <c r="J226" s="14">
        <f t="shared" si="11"/>
        <v>293.04000000000002</v>
      </c>
      <c r="K226" s="14" t="str">
        <f t="shared" si="9"/>
        <v>Oct</v>
      </c>
    </row>
    <row r="227" spans="1:11" ht="14.25" customHeight="1" x14ac:dyDescent="0.3">
      <c r="A227" s="10">
        <v>44497</v>
      </c>
      <c r="B227" s="11" t="s">
        <v>37</v>
      </c>
      <c r="C227" s="12">
        <v>1</v>
      </c>
      <c r="D227" s="12" t="s">
        <v>14</v>
      </c>
      <c r="E227" s="12" t="s">
        <v>12</v>
      </c>
      <c r="F227" s="13">
        <v>0</v>
      </c>
      <c r="G227" s="14" cm="1">
        <f t="array" ref="G227:H227">VLOOKUP(B227,'Master Data'!$A$2:$E$46,{4,5},0)</f>
        <v>83</v>
      </c>
      <c r="H227" s="14">
        <v>94.62</v>
      </c>
      <c r="I227" s="14">
        <f t="shared" si="10"/>
        <v>83</v>
      </c>
      <c r="J227" s="14">
        <f t="shared" si="11"/>
        <v>94.62</v>
      </c>
      <c r="K227" s="14" t="str">
        <f t="shared" si="9"/>
        <v>Oct</v>
      </c>
    </row>
    <row r="228" spans="1:11" ht="14.25" customHeight="1" x14ac:dyDescent="0.3">
      <c r="A228" s="10">
        <v>44498</v>
      </c>
      <c r="B228" s="11" t="s">
        <v>11</v>
      </c>
      <c r="C228" s="12">
        <v>14</v>
      </c>
      <c r="D228" s="12" t="s">
        <v>10</v>
      </c>
      <c r="E228" s="12" t="s">
        <v>10</v>
      </c>
      <c r="F228" s="13">
        <v>0</v>
      </c>
      <c r="G228" s="14" cm="1">
        <f t="array" ref="G228:H228">VLOOKUP(B228,'Master Data'!$A$2:$E$46,{4,5},0)</f>
        <v>72</v>
      </c>
      <c r="H228" s="14">
        <v>79.92</v>
      </c>
      <c r="I228" s="14">
        <f t="shared" si="10"/>
        <v>1008</v>
      </c>
      <c r="J228" s="14">
        <f t="shared" si="11"/>
        <v>1118.8800000000001</v>
      </c>
      <c r="K228" s="14" t="str">
        <f t="shared" si="9"/>
        <v>Oct</v>
      </c>
    </row>
    <row r="229" spans="1:11" ht="14.25" customHeight="1" x14ac:dyDescent="0.3">
      <c r="A229" s="10">
        <v>44500</v>
      </c>
      <c r="B229" s="11" t="s">
        <v>44</v>
      </c>
      <c r="C229" s="12">
        <v>6</v>
      </c>
      <c r="D229" s="12" t="s">
        <v>10</v>
      </c>
      <c r="E229" s="12" t="s">
        <v>12</v>
      </c>
      <c r="F229" s="13">
        <v>0</v>
      </c>
      <c r="G229" s="14" cm="1">
        <f t="array" ref="G229:H229">VLOOKUP(B229,'Master Data'!$A$2:$E$46,{4,5},0)</f>
        <v>126</v>
      </c>
      <c r="H229" s="14">
        <v>162.54</v>
      </c>
      <c r="I229" s="14">
        <f t="shared" si="10"/>
        <v>756</v>
      </c>
      <c r="J229" s="14">
        <f t="shared" si="11"/>
        <v>975.24</v>
      </c>
      <c r="K229" s="14" t="str">
        <f t="shared" si="9"/>
        <v>Nov</v>
      </c>
    </row>
    <row r="230" spans="1:11" ht="14.25" customHeight="1" x14ac:dyDescent="0.3">
      <c r="A230" s="10">
        <v>44503</v>
      </c>
      <c r="B230" s="11" t="s">
        <v>13</v>
      </c>
      <c r="C230" s="12">
        <v>12</v>
      </c>
      <c r="D230" s="12" t="s">
        <v>14</v>
      </c>
      <c r="E230" s="12" t="s">
        <v>12</v>
      </c>
      <c r="F230" s="13">
        <v>0</v>
      </c>
      <c r="G230" s="14" cm="1">
        <f t="array" ref="G230:H230">VLOOKUP(B230,'Master Data'!$A$2:$E$46,{4,5},0)</f>
        <v>112</v>
      </c>
      <c r="H230" s="14">
        <v>122.08</v>
      </c>
      <c r="I230" s="14">
        <f t="shared" si="10"/>
        <v>1344</v>
      </c>
      <c r="J230" s="14">
        <f t="shared" si="11"/>
        <v>1464.96</v>
      </c>
      <c r="K230" s="14" t="str">
        <f t="shared" si="9"/>
        <v>Nov</v>
      </c>
    </row>
    <row r="231" spans="1:11" ht="14.25" customHeight="1" x14ac:dyDescent="0.3">
      <c r="A231" s="10">
        <v>44506</v>
      </c>
      <c r="B231" s="11" t="s">
        <v>55</v>
      </c>
      <c r="C231" s="12">
        <v>10</v>
      </c>
      <c r="D231" s="12" t="s">
        <v>14</v>
      </c>
      <c r="E231" s="12" t="s">
        <v>10</v>
      </c>
      <c r="F231" s="13">
        <v>0</v>
      </c>
      <c r="G231" s="14" cm="1">
        <f t="array" ref="G231:H231">VLOOKUP(B231,'Master Data'!$A$2:$E$46,{4,5},0)</f>
        <v>90</v>
      </c>
      <c r="H231" s="14">
        <v>96.3</v>
      </c>
      <c r="I231" s="14">
        <f t="shared" si="10"/>
        <v>900</v>
      </c>
      <c r="J231" s="14">
        <f t="shared" si="11"/>
        <v>963</v>
      </c>
      <c r="K231" s="14" t="str">
        <f t="shared" si="9"/>
        <v>Nov</v>
      </c>
    </row>
    <row r="232" spans="1:11" ht="14.25" customHeight="1" x14ac:dyDescent="0.3">
      <c r="A232" s="10">
        <v>44508</v>
      </c>
      <c r="B232" s="11" t="s">
        <v>48</v>
      </c>
      <c r="C232" s="12">
        <v>15</v>
      </c>
      <c r="D232" s="12" t="s">
        <v>14</v>
      </c>
      <c r="E232" s="12" t="s">
        <v>10</v>
      </c>
      <c r="F232" s="13">
        <v>0</v>
      </c>
      <c r="G232" s="14" cm="1">
        <f t="array" ref="G232:H232">VLOOKUP(B232,'Master Data'!$A$2:$E$46,{4,5},0)</f>
        <v>43</v>
      </c>
      <c r="H232" s="14">
        <v>47.730000000000004</v>
      </c>
      <c r="I232" s="14">
        <f t="shared" si="10"/>
        <v>645</v>
      </c>
      <c r="J232" s="14">
        <f t="shared" si="11"/>
        <v>715.95</v>
      </c>
      <c r="K232" s="14" t="str">
        <f t="shared" si="9"/>
        <v>Nov</v>
      </c>
    </row>
    <row r="233" spans="1:11" ht="14.25" customHeight="1" x14ac:dyDescent="0.3">
      <c r="A233" s="10">
        <v>44510</v>
      </c>
      <c r="B233" s="11" t="s">
        <v>22</v>
      </c>
      <c r="C233" s="12">
        <v>6</v>
      </c>
      <c r="D233" s="12" t="s">
        <v>10</v>
      </c>
      <c r="E233" s="12" t="s">
        <v>12</v>
      </c>
      <c r="F233" s="13">
        <v>0</v>
      </c>
      <c r="G233" s="14" cm="1">
        <f t="array" ref="G233:H233">VLOOKUP(B233,'Master Data'!$A$2:$E$46,{4,5},0)</f>
        <v>120</v>
      </c>
      <c r="H233" s="14">
        <v>162</v>
      </c>
      <c r="I233" s="14">
        <f t="shared" si="10"/>
        <v>720</v>
      </c>
      <c r="J233" s="14">
        <f t="shared" si="11"/>
        <v>972</v>
      </c>
      <c r="K233" s="14" t="str">
        <f t="shared" si="9"/>
        <v>Nov</v>
      </c>
    </row>
    <row r="234" spans="1:11" ht="14.25" customHeight="1" x14ac:dyDescent="0.3">
      <c r="A234" s="10">
        <v>44511</v>
      </c>
      <c r="B234" s="11" t="s">
        <v>29</v>
      </c>
      <c r="C234" s="12">
        <v>12</v>
      </c>
      <c r="D234" s="12" t="s">
        <v>9</v>
      </c>
      <c r="E234" s="12" t="s">
        <v>10</v>
      </c>
      <c r="F234" s="13">
        <v>0</v>
      </c>
      <c r="G234" s="14" cm="1">
        <f t="array" ref="G234:H234">VLOOKUP(B234,'Master Data'!$A$2:$E$46,{4,5},0)</f>
        <v>90</v>
      </c>
      <c r="H234" s="14">
        <v>115.2</v>
      </c>
      <c r="I234" s="14">
        <f t="shared" si="10"/>
        <v>1080</v>
      </c>
      <c r="J234" s="14">
        <f t="shared" si="11"/>
        <v>1382.4</v>
      </c>
      <c r="K234" s="14" t="str">
        <f t="shared" si="9"/>
        <v>Nov</v>
      </c>
    </row>
    <row r="235" spans="1:11" ht="14.25" customHeight="1" x14ac:dyDescent="0.3">
      <c r="A235" s="10">
        <v>44512</v>
      </c>
      <c r="B235" s="11" t="s">
        <v>32</v>
      </c>
      <c r="C235" s="12">
        <v>3</v>
      </c>
      <c r="D235" s="12" t="s">
        <v>10</v>
      </c>
      <c r="E235" s="12" t="s">
        <v>12</v>
      </c>
      <c r="F235" s="13">
        <v>0</v>
      </c>
      <c r="G235" s="14" cm="1">
        <f t="array" ref="G235:H235">VLOOKUP(B235,'Master Data'!$A$2:$E$46,{4,5},0)</f>
        <v>148</v>
      </c>
      <c r="H235" s="14">
        <v>164.28</v>
      </c>
      <c r="I235" s="14">
        <f t="shared" si="10"/>
        <v>444</v>
      </c>
      <c r="J235" s="14">
        <f t="shared" si="11"/>
        <v>492.84000000000003</v>
      </c>
      <c r="K235" s="14" t="str">
        <f t="shared" si="9"/>
        <v>Nov</v>
      </c>
    </row>
    <row r="236" spans="1:11" ht="14.25" customHeight="1" x14ac:dyDescent="0.3">
      <c r="A236" s="10">
        <v>44520</v>
      </c>
      <c r="B236" s="11" t="s">
        <v>25</v>
      </c>
      <c r="C236" s="12">
        <v>14</v>
      </c>
      <c r="D236" s="12" t="s">
        <v>10</v>
      </c>
      <c r="E236" s="12" t="s">
        <v>10</v>
      </c>
      <c r="F236" s="13">
        <v>0</v>
      </c>
      <c r="G236" s="14" cm="1">
        <f t="array" ref="G236:H236">VLOOKUP(B236,'Master Data'!$A$2:$E$46,{4,5},0)</f>
        <v>55</v>
      </c>
      <c r="H236" s="14">
        <v>58.3</v>
      </c>
      <c r="I236" s="14">
        <f t="shared" si="10"/>
        <v>770</v>
      </c>
      <c r="J236" s="14">
        <f t="shared" si="11"/>
        <v>816.19999999999993</v>
      </c>
      <c r="K236" s="14" t="str">
        <f t="shared" si="9"/>
        <v>Nov</v>
      </c>
    </row>
    <row r="237" spans="1:11" ht="14.25" customHeight="1" x14ac:dyDescent="0.3">
      <c r="A237" s="10">
        <v>44520</v>
      </c>
      <c r="B237" s="11" t="s">
        <v>37</v>
      </c>
      <c r="C237" s="12">
        <v>11</v>
      </c>
      <c r="D237" s="12" t="s">
        <v>10</v>
      </c>
      <c r="E237" s="12" t="s">
        <v>12</v>
      </c>
      <c r="F237" s="13">
        <v>0</v>
      </c>
      <c r="G237" s="14" cm="1">
        <f t="array" ref="G237:H237">VLOOKUP(B237,'Master Data'!$A$2:$E$46,{4,5},0)</f>
        <v>83</v>
      </c>
      <c r="H237" s="14">
        <v>94.62</v>
      </c>
      <c r="I237" s="14">
        <f t="shared" si="10"/>
        <v>913</v>
      </c>
      <c r="J237" s="14">
        <f t="shared" si="11"/>
        <v>1040.8200000000002</v>
      </c>
      <c r="K237" s="14" t="str">
        <f t="shared" si="9"/>
        <v>Nov</v>
      </c>
    </row>
    <row r="238" spans="1:11" ht="14.25" customHeight="1" x14ac:dyDescent="0.3">
      <c r="A238" s="10">
        <v>44521</v>
      </c>
      <c r="B238" s="11" t="s">
        <v>21</v>
      </c>
      <c r="C238" s="12">
        <v>1</v>
      </c>
      <c r="D238" s="12" t="s">
        <v>9</v>
      </c>
      <c r="E238" s="12" t="s">
        <v>10</v>
      </c>
      <c r="F238" s="13">
        <v>0</v>
      </c>
      <c r="G238" s="14" cm="1">
        <f t="array" ref="G238:H238">VLOOKUP(B238,'Master Data'!$A$2:$E$46,{4,5},0)</f>
        <v>112</v>
      </c>
      <c r="H238" s="14">
        <v>146.72</v>
      </c>
      <c r="I238" s="14">
        <f t="shared" si="10"/>
        <v>112</v>
      </c>
      <c r="J238" s="14">
        <f t="shared" si="11"/>
        <v>146.72</v>
      </c>
      <c r="K238" s="14" t="str">
        <f t="shared" si="9"/>
        <v>Nov</v>
      </c>
    </row>
    <row r="239" spans="1:11" ht="14.25" customHeight="1" x14ac:dyDescent="0.3">
      <c r="A239" s="10">
        <v>44521</v>
      </c>
      <c r="B239" s="11" t="s">
        <v>27</v>
      </c>
      <c r="C239" s="12">
        <v>1</v>
      </c>
      <c r="D239" s="12" t="s">
        <v>10</v>
      </c>
      <c r="E239" s="12" t="s">
        <v>12</v>
      </c>
      <c r="F239" s="13">
        <v>0</v>
      </c>
      <c r="G239" s="14" cm="1">
        <f t="array" ref="G239:H239">VLOOKUP(B239,'Master Data'!$A$2:$E$46,{4,5},0)</f>
        <v>75</v>
      </c>
      <c r="H239" s="14">
        <v>85.5</v>
      </c>
      <c r="I239" s="14">
        <f t="shared" si="10"/>
        <v>75</v>
      </c>
      <c r="J239" s="14">
        <f t="shared" si="11"/>
        <v>85.5</v>
      </c>
      <c r="K239" s="14" t="str">
        <f t="shared" si="9"/>
        <v>Nov</v>
      </c>
    </row>
    <row r="240" spans="1:11" ht="14.25" customHeight="1" x14ac:dyDescent="0.3">
      <c r="A240" s="10">
        <v>44527</v>
      </c>
      <c r="B240" s="11" t="s">
        <v>47</v>
      </c>
      <c r="C240" s="12">
        <v>8</v>
      </c>
      <c r="D240" s="12" t="s">
        <v>10</v>
      </c>
      <c r="E240" s="12" t="s">
        <v>10</v>
      </c>
      <c r="F240" s="13">
        <v>0</v>
      </c>
      <c r="G240" s="14" cm="1">
        <f t="array" ref="G240:H240">VLOOKUP(B240,'Master Data'!$A$2:$E$46,{4,5},0)</f>
        <v>73</v>
      </c>
      <c r="H240" s="14">
        <v>94.17</v>
      </c>
      <c r="I240" s="14">
        <f t="shared" si="10"/>
        <v>584</v>
      </c>
      <c r="J240" s="14">
        <f t="shared" si="11"/>
        <v>753.36</v>
      </c>
      <c r="K240" s="14" t="str">
        <f t="shared" si="9"/>
        <v>Nov</v>
      </c>
    </row>
    <row r="241" spans="1:11" ht="14.25" customHeight="1" x14ac:dyDescent="0.3">
      <c r="A241" s="10">
        <v>44528</v>
      </c>
      <c r="B241" s="11" t="s">
        <v>29</v>
      </c>
      <c r="C241" s="12">
        <v>2</v>
      </c>
      <c r="D241" s="12" t="s">
        <v>14</v>
      </c>
      <c r="E241" s="12" t="s">
        <v>12</v>
      </c>
      <c r="F241" s="13">
        <v>0</v>
      </c>
      <c r="G241" s="14" cm="1">
        <f t="array" ref="G241:H241">VLOOKUP(B241,'Master Data'!$A$2:$E$46,{4,5},0)</f>
        <v>90</v>
      </c>
      <c r="H241" s="14">
        <v>115.2</v>
      </c>
      <c r="I241" s="14">
        <f t="shared" si="10"/>
        <v>180</v>
      </c>
      <c r="J241" s="14">
        <f t="shared" si="11"/>
        <v>230.4</v>
      </c>
      <c r="K241" s="14" t="str">
        <f t="shared" si="9"/>
        <v>Nov</v>
      </c>
    </row>
    <row r="242" spans="1:11" ht="14.25" customHeight="1" x14ac:dyDescent="0.3">
      <c r="A242" s="10">
        <v>44530</v>
      </c>
      <c r="B242" s="11" t="s">
        <v>46</v>
      </c>
      <c r="C242" s="12">
        <v>15</v>
      </c>
      <c r="D242" s="12" t="s">
        <v>14</v>
      </c>
      <c r="E242" s="12" t="s">
        <v>10</v>
      </c>
      <c r="F242" s="13">
        <v>0</v>
      </c>
      <c r="G242" s="14" cm="1">
        <f t="array" ref="G242:H242">VLOOKUP(B242,'Master Data'!$A$2:$E$46,{4,5},0)</f>
        <v>37</v>
      </c>
      <c r="H242" s="14">
        <v>42.55</v>
      </c>
      <c r="I242" s="14">
        <f t="shared" si="10"/>
        <v>555</v>
      </c>
      <c r="J242" s="14">
        <f t="shared" si="11"/>
        <v>638.25</v>
      </c>
      <c r="K242" s="14" t="str">
        <f t="shared" si="9"/>
        <v>Dec</v>
      </c>
    </row>
    <row r="243" spans="1:11" ht="14.25" customHeight="1" x14ac:dyDescent="0.3">
      <c r="A243" s="10">
        <v>44532</v>
      </c>
      <c r="B243" s="11" t="s">
        <v>33</v>
      </c>
      <c r="C243" s="12">
        <v>10</v>
      </c>
      <c r="D243" s="12" t="s">
        <v>14</v>
      </c>
      <c r="E243" s="12" t="s">
        <v>12</v>
      </c>
      <c r="F243" s="13">
        <v>0</v>
      </c>
      <c r="G243" s="14" cm="1">
        <f t="array" ref="G243:H243">VLOOKUP(B243,'Master Data'!$A$2:$E$46,{4,5},0)</f>
        <v>13</v>
      </c>
      <c r="H243" s="14">
        <v>16.64</v>
      </c>
      <c r="I243" s="14">
        <f t="shared" si="10"/>
        <v>130</v>
      </c>
      <c r="J243" s="14">
        <f t="shared" si="11"/>
        <v>166.4</v>
      </c>
      <c r="K243" s="14" t="str">
        <f t="shared" si="9"/>
        <v>Dec</v>
      </c>
    </row>
    <row r="244" spans="1:11" ht="14.25" customHeight="1" x14ac:dyDescent="0.3">
      <c r="A244" s="10">
        <v>44533</v>
      </c>
      <c r="B244" s="11" t="s">
        <v>25</v>
      </c>
      <c r="C244" s="12">
        <v>2</v>
      </c>
      <c r="D244" s="12" t="s">
        <v>10</v>
      </c>
      <c r="E244" s="12" t="s">
        <v>12</v>
      </c>
      <c r="F244" s="13">
        <v>0</v>
      </c>
      <c r="G244" s="14" cm="1">
        <f t="array" ref="G244:H244">VLOOKUP(B244,'Master Data'!$A$2:$E$46,{4,5},0)</f>
        <v>55</v>
      </c>
      <c r="H244" s="14">
        <v>58.3</v>
      </c>
      <c r="I244" s="14">
        <f t="shared" si="10"/>
        <v>110</v>
      </c>
      <c r="J244" s="14">
        <f t="shared" si="11"/>
        <v>116.6</v>
      </c>
      <c r="K244" s="14" t="str">
        <f t="shared" si="9"/>
        <v>Dec</v>
      </c>
    </row>
    <row r="245" spans="1:11" ht="14.25" customHeight="1" x14ac:dyDescent="0.3">
      <c r="A245" s="10">
        <v>44533</v>
      </c>
      <c r="B245" s="11" t="s">
        <v>52</v>
      </c>
      <c r="C245" s="12">
        <v>8</v>
      </c>
      <c r="D245" s="12" t="s">
        <v>10</v>
      </c>
      <c r="E245" s="12" t="s">
        <v>10</v>
      </c>
      <c r="F245" s="13">
        <v>0</v>
      </c>
      <c r="G245" s="14" cm="1">
        <f t="array" ref="G245:H245">VLOOKUP(B245,'Master Data'!$A$2:$E$46,{4,5},0)</f>
        <v>150</v>
      </c>
      <c r="H245" s="14">
        <v>210</v>
      </c>
      <c r="I245" s="14">
        <f t="shared" si="10"/>
        <v>1200</v>
      </c>
      <c r="J245" s="14">
        <f t="shared" si="11"/>
        <v>1680</v>
      </c>
      <c r="K245" s="14" t="str">
        <f t="shared" si="9"/>
        <v>Dec</v>
      </c>
    </row>
    <row r="246" spans="1:11" ht="14.25" customHeight="1" x14ac:dyDescent="0.3">
      <c r="A246" s="10">
        <v>44535</v>
      </c>
      <c r="B246" s="11" t="s">
        <v>15</v>
      </c>
      <c r="C246" s="12">
        <v>15</v>
      </c>
      <c r="D246" s="12" t="s">
        <v>14</v>
      </c>
      <c r="E246" s="12" t="s">
        <v>12</v>
      </c>
      <c r="F246" s="13">
        <v>0</v>
      </c>
      <c r="G246" s="14" cm="1">
        <f t="array" ref="G246:H246">VLOOKUP(B246,'Master Data'!$A$2:$E$46,{4,5},0)</f>
        <v>44</v>
      </c>
      <c r="H246" s="14">
        <v>48.84</v>
      </c>
      <c r="I246" s="14">
        <f t="shared" si="10"/>
        <v>660</v>
      </c>
      <c r="J246" s="14">
        <f t="shared" si="11"/>
        <v>732.6</v>
      </c>
      <c r="K246" s="14" t="str">
        <f t="shared" si="9"/>
        <v>Dec</v>
      </c>
    </row>
    <row r="247" spans="1:11" ht="14.25" customHeight="1" x14ac:dyDescent="0.3">
      <c r="A247" s="10">
        <v>44535</v>
      </c>
      <c r="B247" s="11" t="s">
        <v>32</v>
      </c>
      <c r="C247" s="12">
        <v>1</v>
      </c>
      <c r="D247" s="12" t="s">
        <v>14</v>
      </c>
      <c r="E247" s="12" t="s">
        <v>10</v>
      </c>
      <c r="F247" s="13">
        <v>0</v>
      </c>
      <c r="G247" s="14" cm="1">
        <f t="array" ref="G247:H247">VLOOKUP(B247,'Master Data'!$A$2:$E$46,{4,5},0)</f>
        <v>148</v>
      </c>
      <c r="H247" s="14">
        <v>164.28</v>
      </c>
      <c r="I247" s="14">
        <f t="shared" si="10"/>
        <v>148</v>
      </c>
      <c r="J247" s="14">
        <f t="shared" si="11"/>
        <v>164.28</v>
      </c>
      <c r="K247" s="14" t="str">
        <f t="shared" si="9"/>
        <v>Dec</v>
      </c>
    </row>
    <row r="248" spans="1:11" ht="14.25" customHeight="1" x14ac:dyDescent="0.3">
      <c r="A248" s="10">
        <v>44537</v>
      </c>
      <c r="B248" s="11" t="s">
        <v>13</v>
      </c>
      <c r="C248" s="12">
        <v>8</v>
      </c>
      <c r="D248" s="12" t="s">
        <v>14</v>
      </c>
      <c r="E248" s="12" t="s">
        <v>10</v>
      </c>
      <c r="F248" s="13">
        <v>0</v>
      </c>
      <c r="G248" s="14" cm="1">
        <f t="array" ref="G248:H248">VLOOKUP(B248,'Master Data'!$A$2:$E$46,{4,5},0)</f>
        <v>112</v>
      </c>
      <c r="H248" s="14">
        <v>122.08</v>
      </c>
      <c r="I248" s="14">
        <f t="shared" si="10"/>
        <v>896</v>
      </c>
      <c r="J248" s="14">
        <f t="shared" si="11"/>
        <v>976.64</v>
      </c>
      <c r="K248" s="14" t="str">
        <f t="shared" si="9"/>
        <v>Dec</v>
      </c>
    </row>
    <row r="249" spans="1:11" ht="14.25" customHeight="1" x14ac:dyDescent="0.3">
      <c r="A249" s="10">
        <v>44538</v>
      </c>
      <c r="B249" s="11" t="s">
        <v>23</v>
      </c>
      <c r="C249" s="12">
        <v>14</v>
      </c>
      <c r="D249" s="12" t="s">
        <v>14</v>
      </c>
      <c r="E249" s="12" t="s">
        <v>10</v>
      </c>
      <c r="F249" s="13">
        <v>0</v>
      </c>
      <c r="G249" s="14" cm="1">
        <f t="array" ref="G249:H249">VLOOKUP(B249,'Master Data'!$A$2:$E$46,{4,5},0)</f>
        <v>76</v>
      </c>
      <c r="H249" s="14">
        <v>82.08</v>
      </c>
      <c r="I249" s="14">
        <f t="shared" si="10"/>
        <v>1064</v>
      </c>
      <c r="J249" s="14">
        <f t="shared" si="11"/>
        <v>1149.1199999999999</v>
      </c>
      <c r="K249" s="14" t="str">
        <f t="shared" si="9"/>
        <v>Dec</v>
      </c>
    </row>
    <row r="250" spans="1:11" ht="14.25" customHeight="1" x14ac:dyDescent="0.3">
      <c r="A250" s="10">
        <v>44544</v>
      </c>
      <c r="B250" s="11" t="s">
        <v>22</v>
      </c>
      <c r="C250" s="12">
        <v>4</v>
      </c>
      <c r="D250" s="12" t="s">
        <v>14</v>
      </c>
      <c r="E250" s="12" t="s">
        <v>10</v>
      </c>
      <c r="F250" s="13">
        <v>0</v>
      </c>
      <c r="G250" s="14" cm="1">
        <f t="array" ref="G250:H250">VLOOKUP(B250,'Master Data'!$A$2:$E$46,{4,5},0)</f>
        <v>120</v>
      </c>
      <c r="H250" s="14">
        <v>162</v>
      </c>
      <c r="I250" s="14">
        <f t="shared" si="10"/>
        <v>480</v>
      </c>
      <c r="J250" s="14">
        <f t="shared" si="11"/>
        <v>648</v>
      </c>
      <c r="K250" s="14" t="str">
        <f t="shared" si="9"/>
        <v>Dec</v>
      </c>
    </row>
    <row r="251" spans="1:11" ht="14.25" customHeight="1" x14ac:dyDescent="0.3">
      <c r="A251" s="10">
        <v>44548</v>
      </c>
      <c r="B251" s="11" t="s">
        <v>18</v>
      </c>
      <c r="C251" s="12">
        <v>2</v>
      </c>
      <c r="D251" s="12" t="s">
        <v>14</v>
      </c>
      <c r="E251" s="12" t="s">
        <v>12</v>
      </c>
      <c r="F251" s="13">
        <v>0</v>
      </c>
      <c r="G251" s="14" cm="1">
        <f t="array" ref="G251:H251">VLOOKUP(B251,'Master Data'!$A$2:$E$46,{4,5},0)</f>
        <v>71</v>
      </c>
      <c r="H251" s="14">
        <v>80.94</v>
      </c>
      <c r="I251" s="14">
        <f t="shared" si="10"/>
        <v>142</v>
      </c>
      <c r="J251" s="14">
        <f t="shared" si="11"/>
        <v>161.88</v>
      </c>
      <c r="K251" s="14" t="str">
        <f t="shared" si="9"/>
        <v>Dec</v>
      </c>
    </row>
    <row r="252" spans="1:11" ht="14.25" customHeight="1" x14ac:dyDescent="0.3">
      <c r="A252" s="10">
        <v>44548</v>
      </c>
      <c r="B252" s="11" t="s">
        <v>34</v>
      </c>
      <c r="C252" s="12">
        <v>8</v>
      </c>
      <c r="D252" s="12" t="s">
        <v>10</v>
      </c>
      <c r="E252" s="12" t="s">
        <v>12</v>
      </c>
      <c r="F252" s="13">
        <v>0</v>
      </c>
      <c r="G252" s="14" cm="1">
        <f t="array" ref="G252:H252">VLOOKUP(B252,'Master Data'!$A$2:$E$46,{4,5},0)</f>
        <v>121</v>
      </c>
      <c r="H252" s="14">
        <v>141.57</v>
      </c>
      <c r="I252" s="14">
        <f t="shared" si="10"/>
        <v>968</v>
      </c>
      <c r="J252" s="14">
        <f t="shared" si="11"/>
        <v>1132.56</v>
      </c>
      <c r="K252" s="14" t="str">
        <f t="shared" si="9"/>
        <v>Dec</v>
      </c>
    </row>
    <row r="253" spans="1:11" ht="14.25" customHeight="1" x14ac:dyDescent="0.3">
      <c r="A253" s="10">
        <v>44549</v>
      </c>
      <c r="B253" s="11" t="s">
        <v>24</v>
      </c>
      <c r="C253" s="12">
        <v>12</v>
      </c>
      <c r="D253" s="12" t="s">
        <v>14</v>
      </c>
      <c r="E253" s="12" t="s">
        <v>10</v>
      </c>
      <c r="F253" s="13">
        <v>0</v>
      </c>
      <c r="G253" s="14" cm="1">
        <f t="array" ref="G253:H253">VLOOKUP(B253,'Master Data'!$A$2:$E$46,{4,5},0)</f>
        <v>141</v>
      </c>
      <c r="H253" s="14">
        <v>149.46</v>
      </c>
      <c r="I253" s="14">
        <f t="shared" si="10"/>
        <v>1692</v>
      </c>
      <c r="J253" s="14">
        <f t="shared" si="11"/>
        <v>1793.52</v>
      </c>
      <c r="K253" s="14" t="str">
        <f t="shared" si="9"/>
        <v>Dec</v>
      </c>
    </row>
    <row r="254" spans="1:11" ht="14.25" customHeight="1" x14ac:dyDescent="0.3">
      <c r="A254" s="10">
        <v>44549</v>
      </c>
      <c r="B254" s="11" t="s">
        <v>31</v>
      </c>
      <c r="C254" s="12">
        <v>3</v>
      </c>
      <c r="D254" s="12" t="s">
        <v>9</v>
      </c>
      <c r="E254" s="12" t="s">
        <v>10</v>
      </c>
      <c r="F254" s="13">
        <v>0</v>
      </c>
      <c r="G254" s="14" cm="1">
        <f t="array" ref="G254:H254">VLOOKUP(B254,'Master Data'!$A$2:$E$46,{4,5},0)</f>
        <v>47</v>
      </c>
      <c r="H254" s="14">
        <v>53.11</v>
      </c>
      <c r="I254" s="14">
        <f t="shared" si="10"/>
        <v>141</v>
      </c>
      <c r="J254" s="14">
        <f t="shared" si="11"/>
        <v>159.32999999999998</v>
      </c>
      <c r="K254" s="14" t="str">
        <f t="shared" si="9"/>
        <v>Dec</v>
      </c>
    </row>
    <row r="255" spans="1:11" ht="14.25" customHeight="1" x14ac:dyDescent="0.3">
      <c r="A255" s="10">
        <v>44549</v>
      </c>
      <c r="B255" s="11" t="s">
        <v>43</v>
      </c>
      <c r="C255" s="12">
        <v>10</v>
      </c>
      <c r="D255" s="12" t="s">
        <v>10</v>
      </c>
      <c r="E255" s="12" t="s">
        <v>10</v>
      </c>
      <c r="F255" s="13">
        <v>0</v>
      </c>
      <c r="G255" s="14" cm="1">
        <f t="array" ref="G255:H255">VLOOKUP(B255,'Master Data'!$A$2:$E$46,{4,5},0)</f>
        <v>44</v>
      </c>
      <c r="H255" s="14">
        <v>48.4</v>
      </c>
      <c r="I255" s="14">
        <f t="shared" si="10"/>
        <v>440</v>
      </c>
      <c r="J255" s="14">
        <f t="shared" si="11"/>
        <v>484</v>
      </c>
      <c r="K255" s="14" t="str">
        <f t="shared" si="9"/>
        <v>Dec</v>
      </c>
    </row>
    <row r="256" spans="1:11" ht="14.25" customHeight="1" x14ac:dyDescent="0.3">
      <c r="A256" s="10">
        <v>44550</v>
      </c>
      <c r="B256" s="11" t="s">
        <v>47</v>
      </c>
      <c r="C256" s="12">
        <v>14</v>
      </c>
      <c r="D256" s="12" t="s">
        <v>14</v>
      </c>
      <c r="E256" s="12" t="s">
        <v>10</v>
      </c>
      <c r="F256" s="13">
        <v>0</v>
      </c>
      <c r="G256" s="14" cm="1">
        <f t="array" ref="G256:H256">VLOOKUP(B256,'Master Data'!$A$2:$E$46,{4,5},0)</f>
        <v>73</v>
      </c>
      <c r="H256" s="14">
        <v>94.17</v>
      </c>
      <c r="I256" s="14">
        <f t="shared" si="10"/>
        <v>1022</v>
      </c>
      <c r="J256" s="14">
        <f t="shared" si="11"/>
        <v>1318.38</v>
      </c>
      <c r="K256" s="14" t="str">
        <f t="shared" si="9"/>
        <v>Dec</v>
      </c>
    </row>
    <row r="257" spans="1:11" ht="14.25" customHeight="1" x14ac:dyDescent="0.3">
      <c r="A257" s="10">
        <v>44551</v>
      </c>
      <c r="B257" s="11" t="s">
        <v>54</v>
      </c>
      <c r="C257" s="12">
        <v>10</v>
      </c>
      <c r="D257" s="12" t="s">
        <v>10</v>
      </c>
      <c r="E257" s="12" t="s">
        <v>12</v>
      </c>
      <c r="F257" s="13">
        <v>0</v>
      </c>
      <c r="G257" s="14" cm="1">
        <f t="array" ref="G257:H257">VLOOKUP(B257,'Master Data'!$A$2:$E$46,{4,5},0)</f>
        <v>18</v>
      </c>
      <c r="H257" s="14">
        <v>24.66</v>
      </c>
      <c r="I257" s="14">
        <f t="shared" si="10"/>
        <v>180</v>
      </c>
      <c r="J257" s="14">
        <f t="shared" si="11"/>
        <v>246.6</v>
      </c>
      <c r="K257" s="14" t="str">
        <f t="shared" si="9"/>
        <v>Dec</v>
      </c>
    </row>
    <row r="258" spans="1:11" ht="14.25" customHeight="1" x14ac:dyDescent="0.3">
      <c r="A258" s="10">
        <v>44554</v>
      </c>
      <c r="B258" s="11" t="s">
        <v>22</v>
      </c>
      <c r="C258" s="12">
        <v>8</v>
      </c>
      <c r="D258" s="12" t="s">
        <v>9</v>
      </c>
      <c r="E258" s="12" t="s">
        <v>12</v>
      </c>
      <c r="F258" s="13">
        <v>0</v>
      </c>
      <c r="G258" s="14" cm="1">
        <f t="array" ref="G258:H258">VLOOKUP(B258,'Master Data'!$A$2:$E$46,{4,5},0)</f>
        <v>120</v>
      </c>
      <c r="H258" s="14">
        <v>162</v>
      </c>
      <c r="I258" s="14">
        <f t="shared" si="10"/>
        <v>960</v>
      </c>
      <c r="J258" s="14">
        <f t="shared" si="11"/>
        <v>1296</v>
      </c>
      <c r="K258" s="14" t="str">
        <f t="shared" ref="K258:K321" si="12">TEXT(A259,"mmm")</f>
        <v>Dec</v>
      </c>
    </row>
    <row r="259" spans="1:11" ht="14.25" customHeight="1" x14ac:dyDescent="0.3">
      <c r="A259" s="10">
        <v>44554</v>
      </c>
      <c r="B259" s="11" t="s">
        <v>55</v>
      </c>
      <c r="C259" s="12">
        <v>8</v>
      </c>
      <c r="D259" s="12" t="s">
        <v>9</v>
      </c>
      <c r="E259" s="12" t="s">
        <v>10</v>
      </c>
      <c r="F259" s="13">
        <v>0</v>
      </c>
      <c r="G259" s="14" cm="1">
        <f t="array" ref="G259:H259">VLOOKUP(B259,'Master Data'!$A$2:$E$46,{4,5},0)</f>
        <v>90</v>
      </c>
      <c r="H259" s="14">
        <v>96.3</v>
      </c>
      <c r="I259" s="14">
        <f t="shared" ref="I259:I322" si="13">C259*G259</f>
        <v>720</v>
      </c>
      <c r="J259" s="14">
        <f t="shared" ref="J259:J322" si="14">(C259*H259)*(1-F259)</f>
        <v>770.4</v>
      </c>
      <c r="K259" s="14" t="str">
        <f t="shared" si="12"/>
        <v>Dec</v>
      </c>
    </row>
    <row r="260" spans="1:11" ht="14.25" customHeight="1" x14ac:dyDescent="0.3">
      <c r="A260" s="10">
        <v>44556</v>
      </c>
      <c r="B260" s="11" t="s">
        <v>53</v>
      </c>
      <c r="C260" s="12">
        <v>14</v>
      </c>
      <c r="D260" s="12" t="s">
        <v>10</v>
      </c>
      <c r="E260" s="12" t="s">
        <v>12</v>
      </c>
      <c r="F260" s="13">
        <v>0</v>
      </c>
      <c r="G260" s="14" cm="1">
        <f t="array" ref="G260:H260">VLOOKUP(B260,'Master Data'!$A$2:$E$46,{4,5},0)</f>
        <v>138</v>
      </c>
      <c r="H260" s="14">
        <v>173.88</v>
      </c>
      <c r="I260" s="14">
        <f t="shared" si="13"/>
        <v>1932</v>
      </c>
      <c r="J260" s="14">
        <f t="shared" si="14"/>
        <v>2434.3199999999997</v>
      </c>
      <c r="K260" s="14" t="str">
        <f t="shared" si="12"/>
        <v>Dec</v>
      </c>
    </row>
    <row r="261" spans="1:11" ht="14.25" customHeight="1" x14ac:dyDescent="0.3">
      <c r="A261" s="10">
        <v>44557</v>
      </c>
      <c r="B261" s="11" t="s">
        <v>31</v>
      </c>
      <c r="C261" s="12">
        <v>14</v>
      </c>
      <c r="D261" s="12" t="s">
        <v>14</v>
      </c>
      <c r="E261" s="12" t="s">
        <v>12</v>
      </c>
      <c r="F261" s="13">
        <v>0</v>
      </c>
      <c r="G261" s="14" cm="1">
        <f t="array" ref="G261:H261">VLOOKUP(B261,'Master Data'!$A$2:$E$46,{4,5},0)</f>
        <v>47</v>
      </c>
      <c r="H261" s="14">
        <v>53.11</v>
      </c>
      <c r="I261" s="14">
        <f t="shared" si="13"/>
        <v>658</v>
      </c>
      <c r="J261" s="14">
        <f t="shared" si="14"/>
        <v>743.54</v>
      </c>
      <c r="K261" s="14" t="str">
        <f t="shared" si="12"/>
        <v>Dec</v>
      </c>
    </row>
    <row r="262" spans="1:11" ht="14.25" customHeight="1" x14ac:dyDescent="0.3">
      <c r="A262" s="10">
        <v>44558</v>
      </c>
      <c r="B262" s="11" t="s">
        <v>31</v>
      </c>
      <c r="C262" s="12">
        <v>6</v>
      </c>
      <c r="D262" s="12" t="s">
        <v>14</v>
      </c>
      <c r="E262" s="12" t="s">
        <v>12</v>
      </c>
      <c r="F262" s="13">
        <v>0</v>
      </c>
      <c r="G262" s="14" cm="1">
        <f t="array" ref="G262:H262">VLOOKUP(B262,'Master Data'!$A$2:$E$46,{4,5},0)</f>
        <v>47</v>
      </c>
      <c r="H262" s="14">
        <v>53.11</v>
      </c>
      <c r="I262" s="14">
        <f t="shared" si="13"/>
        <v>282</v>
      </c>
      <c r="J262" s="14">
        <f t="shared" si="14"/>
        <v>318.65999999999997</v>
      </c>
      <c r="K262" s="14" t="str">
        <f t="shared" si="12"/>
        <v>Dec</v>
      </c>
    </row>
    <row r="263" spans="1:11" ht="14.25" customHeight="1" x14ac:dyDescent="0.3">
      <c r="A263" s="10">
        <v>44560</v>
      </c>
      <c r="B263" s="11" t="s">
        <v>32</v>
      </c>
      <c r="C263" s="12">
        <v>13</v>
      </c>
      <c r="D263" s="12" t="s">
        <v>10</v>
      </c>
      <c r="E263" s="12" t="s">
        <v>10</v>
      </c>
      <c r="F263" s="13">
        <v>0</v>
      </c>
      <c r="G263" s="14" cm="1">
        <f t="array" ref="G263:H263">VLOOKUP(B263,'Master Data'!$A$2:$E$46,{4,5},0)</f>
        <v>148</v>
      </c>
      <c r="H263" s="14">
        <v>164.28</v>
      </c>
      <c r="I263" s="14">
        <f t="shared" si="13"/>
        <v>1924</v>
      </c>
      <c r="J263" s="14">
        <f t="shared" si="14"/>
        <v>2135.64</v>
      </c>
      <c r="K263" s="14" t="str">
        <f t="shared" si="12"/>
        <v>Jan</v>
      </c>
    </row>
    <row r="264" spans="1:11" ht="14.25" customHeight="1" x14ac:dyDescent="0.3">
      <c r="A264" s="10">
        <v>44562</v>
      </c>
      <c r="B264" s="11" t="s">
        <v>34</v>
      </c>
      <c r="C264" s="12">
        <v>1</v>
      </c>
      <c r="D264" s="12" t="s">
        <v>9</v>
      </c>
      <c r="E264" s="12" t="s">
        <v>12</v>
      </c>
      <c r="F264" s="13">
        <v>0</v>
      </c>
      <c r="G264" s="14" cm="1">
        <f t="array" ref="G264:H264">VLOOKUP(B264,'Master Data'!$A$2:$E$46,{4,5},0)</f>
        <v>121</v>
      </c>
      <c r="H264" s="14">
        <v>141.57</v>
      </c>
      <c r="I264" s="14">
        <f t="shared" si="13"/>
        <v>121</v>
      </c>
      <c r="J264" s="14">
        <f t="shared" si="14"/>
        <v>141.57</v>
      </c>
      <c r="K264" s="14" t="str">
        <f t="shared" si="12"/>
        <v>Jan</v>
      </c>
    </row>
    <row r="265" spans="1:11" ht="14.25" customHeight="1" x14ac:dyDescent="0.3">
      <c r="A265" s="10">
        <v>44563</v>
      </c>
      <c r="B265" s="11" t="s">
        <v>32</v>
      </c>
      <c r="C265" s="12">
        <v>7</v>
      </c>
      <c r="D265" s="12" t="s">
        <v>14</v>
      </c>
      <c r="E265" s="12" t="s">
        <v>12</v>
      </c>
      <c r="F265" s="13">
        <v>0</v>
      </c>
      <c r="G265" s="14" cm="1">
        <f t="array" ref="G265:H265">VLOOKUP(B265,'Master Data'!$A$2:$E$46,{4,5},0)</f>
        <v>148</v>
      </c>
      <c r="H265" s="14">
        <v>164.28</v>
      </c>
      <c r="I265" s="14">
        <f t="shared" si="13"/>
        <v>1036</v>
      </c>
      <c r="J265" s="14">
        <f t="shared" si="14"/>
        <v>1149.96</v>
      </c>
      <c r="K265" s="14" t="str">
        <f t="shared" si="12"/>
        <v>Jan</v>
      </c>
    </row>
    <row r="266" spans="1:11" ht="14.25" customHeight="1" x14ac:dyDescent="0.3">
      <c r="A266" s="10">
        <v>44563</v>
      </c>
      <c r="B266" s="11" t="s">
        <v>39</v>
      </c>
      <c r="C266" s="12">
        <v>2</v>
      </c>
      <c r="D266" s="12" t="s">
        <v>10</v>
      </c>
      <c r="E266" s="12" t="s">
        <v>12</v>
      </c>
      <c r="F266" s="13">
        <v>0</v>
      </c>
      <c r="G266" s="14" cm="1">
        <f t="array" ref="G266:H266">VLOOKUP(B266,'Master Data'!$A$2:$E$46,{4,5},0)</f>
        <v>12</v>
      </c>
      <c r="H266" s="14">
        <v>15.719999999999999</v>
      </c>
      <c r="I266" s="14">
        <f t="shared" si="13"/>
        <v>24</v>
      </c>
      <c r="J266" s="14">
        <f t="shared" si="14"/>
        <v>31.439999999999998</v>
      </c>
      <c r="K266" s="14" t="str">
        <f t="shared" si="12"/>
        <v>Jan</v>
      </c>
    </row>
    <row r="267" spans="1:11" ht="14.25" customHeight="1" x14ac:dyDescent="0.3">
      <c r="A267" s="10">
        <v>44563</v>
      </c>
      <c r="B267" s="11" t="s">
        <v>50</v>
      </c>
      <c r="C267" s="12">
        <v>1</v>
      </c>
      <c r="D267" s="12" t="s">
        <v>14</v>
      </c>
      <c r="E267" s="12" t="s">
        <v>12</v>
      </c>
      <c r="F267" s="13">
        <v>0</v>
      </c>
      <c r="G267" s="14" cm="1">
        <f t="array" ref="G267:H267">VLOOKUP(B267,'Master Data'!$A$2:$E$46,{4,5},0)</f>
        <v>95</v>
      </c>
      <c r="H267" s="14">
        <v>119.7</v>
      </c>
      <c r="I267" s="14">
        <f t="shared" si="13"/>
        <v>95</v>
      </c>
      <c r="J267" s="14">
        <f t="shared" si="14"/>
        <v>119.7</v>
      </c>
      <c r="K267" s="14" t="str">
        <f t="shared" si="12"/>
        <v>Jan</v>
      </c>
    </row>
    <row r="268" spans="1:11" ht="14.25" customHeight="1" x14ac:dyDescent="0.3">
      <c r="A268" s="10">
        <v>44564</v>
      </c>
      <c r="B268" s="11" t="s">
        <v>35</v>
      </c>
      <c r="C268" s="12">
        <v>9</v>
      </c>
      <c r="D268" s="12" t="s">
        <v>14</v>
      </c>
      <c r="E268" s="12" t="s">
        <v>12</v>
      </c>
      <c r="F268" s="13">
        <v>0</v>
      </c>
      <c r="G268" s="14" cm="1">
        <f t="array" ref="G268:H268">VLOOKUP(B268,'Master Data'!$A$2:$E$46,{4,5},0)</f>
        <v>67</v>
      </c>
      <c r="H268" s="14">
        <v>83.08</v>
      </c>
      <c r="I268" s="14">
        <f t="shared" si="13"/>
        <v>603</v>
      </c>
      <c r="J268" s="14">
        <f t="shared" si="14"/>
        <v>747.72</v>
      </c>
      <c r="K268" s="14" t="str">
        <f t="shared" si="12"/>
        <v>Jan</v>
      </c>
    </row>
    <row r="269" spans="1:11" ht="14.25" customHeight="1" x14ac:dyDescent="0.3">
      <c r="A269" s="10">
        <v>44565</v>
      </c>
      <c r="B269" s="11" t="s">
        <v>47</v>
      </c>
      <c r="C269" s="12">
        <v>8</v>
      </c>
      <c r="D269" s="12" t="s">
        <v>14</v>
      </c>
      <c r="E269" s="12" t="s">
        <v>10</v>
      </c>
      <c r="F269" s="13">
        <v>0</v>
      </c>
      <c r="G269" s="14" cm="1">
        <f t="array" ref="G269:H269">VLOOKUP(B269,'Master Data'!$A$2:$E$46,{4,5},0)</f>
        <v>73</v>
      </c>
      <c r="H269" s="14">
        <v>94.17</v>
      </c>
      <c r="I269" s="14">
        <f t="shared" si="13"/>
        <v>584</v>
      </c>
      <c r="J269" s="14">
        <f t="shared" si="14"/>
        <v>753.36</v>
      </c>
      <c r="K269" s="14" t="str">
        <f t="shared" si="12"/>
        <v>Jan</v>
      </c>
    </row>
    <row r="270" spans="1:11" ht="14.25" customHeight="1" x14ac:dyDescent="0.3">
      <c r="A270" s="10">
        <v>44565</v>
      </c>
      <c r="B270" s="11" t="s">
        <v>31</v>
      </c>
      <c r="C270" s="12">
        <v>1</v>
      </c>
      <c r="D270" s="12" t="s">
        <v>10</v>
      </c>
      <c r="E270" s="12" t="s">
        <v>10</v>
      </c>
      <c r="F270" s="13">
        <v>0</v>
      </c>
      <c r="G270" s="14" cm="1">
        <f t="array" ref="G270:H270">VLOOKUP(B270,'Master Data'!$A$2:$E$46,{4,5},0)</f>
        <v>47</v>
      </c>
      <c r="H270" s="14">
        <v>53.11</v>
      </c>
      <c r="I270" s="14">
        <f t="shared" si="13"/>
        <v>47</v>
      </c>
      <c r="J270" s="14">
        <f t="shared" si="14"/>
        <v>53.11</v>
      </c>
      <c r="K270" s="14" t="str">
        <f t="shared" si="12"/>
        <v>Jan</v>
      </c>
    </row>
    <row r="271" spans="1:11" ht="14.25" customHeight="1" x14ac:dyDescent="0.3">
      <c r="A271" s="10">
        <v>44570</v>
      </c>
      <c r="B271" s="11" t="s">
        <v>30</v>
      </c>
      <c r="C271" s="12">
        <v>12</v>
      </c>
      <c r="D271" s="12" t="s">
        <v>14</v>
      </c>
      <c r="E271" s="12" t="s">
        <v>10</v>
      </c>
      <c r="F271" s="13">
        <v>0</v>
      </c>
      <c r="G271" s="14" cm="1">
        <f t="array" ref="G271:H271">VLOOKUP(B271,'Master Data'!$A$2:$E$46,{4,5},0)</f>
        <v>89</v>
      </c>
      <c r="H271" s="14">
        <v>117.48</v>
      </c>
      <c r="I271" s="14">
        <f t="shared" si="13"/>
        <v>1068</v>
      </c>
      <c r="J271" s="14">
        <f t="shared" si="14"/>
        <v>1409.76</v>
      </c>
      <c r="K271" s="14" t="str">
        <f t="shared" si="12"/>
        <v>Jan</v>
      </c>
    </row>
    <row r="272" spans="1:11" ht="14.25" customHeight="1" x14ac:dyDescent="0.3">
      <c r="A272" s="10">
        <v>44571</v>
      </c>
      <c r="B272" s="11" t="s">
        <v>25</v>
      </c>
      <c r="C272" s="12">
        <v>14</v>
      </c>
      <c r="D272" s="12" t="s">
        <v>10</v>
      </c>
      <c r="E272" s="12" t="s">
        <v>10</v>
      </c>
      <c r="F272" s="13">
        <v>0</v>
      </c>
      <c r="G272" s="14" cm="1">
        <f t="array" ref="G272:H272">VLOOKUP(B272,'Master Data'!$A$2:$E$46,{4,5},0)</f>
        <v>55</v>
      </c>
      <c r="H272" s="14">
        <v>58.3</v>
      </c>
      <c r="I272" s="14">
        <f t="shared" si="13"/>
        <v>770</v>
      </c>
      <c r="J272" s="14">
        <f t="shared" si="14"/>
        <v>816.19999999999993</v>
      </c>
      <c r="K272" s="14" t="str">
        <f t="shared" si="12"/>
        <v>Jan</v>
      </c>
    </row>
    <row r="273" spans="1:11" ht="14.25" customHeight="1" x14ac:dyDescent="0.3">
      <c r="A273" s="10">
        <v>44572</v>
      </c>
      <c r="B273" s="11" t="s">
        <v>30</v>
      </c>
      <c r="C273" s="12">
        <v>2</v>
      </c>
      <c r="D273" s="12" t="s">
        <v>14</v>
      </c>
      <c r="E273" s="12" t="s">
        <v>10</v>
      </c>
      <c r="F273" s="13">
        <v>0</v>
      </c>
      <c r="G273" s="14" cm="1">
        <f t="array" ref="G273:H273">VLOOKUP(B273,'Master Data'!$A$2:$E$46,{4,5},0)</f>
        <v>89</v>
      </c>
      <c r="H273" s="14">
        <v>117.48</v>
      </c>
      <c r="I273" s="14">
        <f t="shared" si="13"/>
        <v>178</v>
      </c>
      <c r="J273" s="14">
        <f t="shared" si="14"/>
        <v>234.96</v>
      </c>
      <c r="K273" s="14" t="str">
        <f t="shared" si="12"/>
        <v>Jan</v>
      </c>
    </row>
    <row r="274" spans="1:11" ht="14.25" customHeight="1" x14ac:dyDescent="0.3">
      <c r="A274" s="10">
        <v>44574</v>
      </c>
      <c r="B274" s="11" t="s">
        <v>52</v>
      </c>
      <c r="C274" s="12">
        <v>6</v>
      </c>
      <c r="D274" s="12" t="s">
        <v>10</v>
      </c>
      <c r="E274" s="12" t="s">
        <v>10</v>
      </c>
      <c r="F274" s="13">
        <v>0</v>
      </c>
      <c r="G274" s="14" cm="1">
        <f t="array" ref="G274:H274">VLOOKUP(B274,'Master Data'!$A$2:$E$46,{4,5},0)</f>
        <v>150</v>
      </c>
      <c r="H274" s="14">
        <v>210</v>
      </c>
      <c r="I274" s="14">
        <f t="shared" si="13"/>
        <v>900</v>
      </c>
      <c r="J274" s="14">
        <f t="shared" si="14"/>
        <v>1260</v>
      </c>
      <c r="K274" s="14" t="str">
        <f t="shared" si="12"/>
        <v>Jan</v>
      </c>
    </row>
    <row r="275" spans="1:11" ht="14.25" customHeight="1" x14ac:dyDescent="0.3">
      <c r="A275" s="10">
        <v>44575</v>
      </c>
      <c r="B275" s="11" t="s">
        <v>43</v>
      </c>
      <c r="C275" s="12">
        <v>14</v>
      </c>
      <c r="D275" s="12" t="s">
        <v>14</v>
      </c>
      <c r="E275" s="12" t="s">
        <v>10</v>
      </c>
      <c r="F275" s="13">
        <v>0</v>
      </c>
      <c r="G275" s="14" cm="1">
        <f t="array" ref="G275:H275">VLOOKUP(B275,'Master Data'!$A$2:$E$46,{4,5},0)</f>
        <v>44</v>
      </c>
      <c r="H275" s="14">
        <v>48.4</v>
      </c>
      <c r="I275" s="14">
        <f t="shared" si="13"/>
        <v>616</v>
      </c>
      <c r="J275" s="14">
        <f t="shared" si="14"/>
        <v>677.6</v>
      </c>
      <c r="K275" s="14" t="str">
        <f t="shared" si="12"/>
        <v>Jan</v>
      </c>
    </row>
    <row r="276" spans="1:11" ht="14.25" customHeight="1" x14ac:dyDescent="0.3">
      <c r="A276" s="10">
        <v>44576</v>
      </c>
      <c r="B276" s="11" t="s">
        <v>34</v>
      </c>
      <c r="C276" s="12">
        <v>10</v>
      </c>
      <c r="D276" s="12" t="s">
        <v>14</v>
      </c>
      <c r="E276" s="12" t="s">
        <v>12</v>
      </c>
      <c r="F276" s="13">
        <v>0</v>
      </c>
      <c r="G276" s="14" cm="1">
        <f t="array" ref="G276:H276">VLOOKUP(B276,'Master Data'!$A$2:$E$46,{4,5},0)</f>
        <v>121</v>
      </c>
      <c r="H276" s="14">
        <v>141.57</v>
      </c>
      <c r="I276" s="14">
        <f t="shared" si="13"/>
        <v>1210</v>
      </c>
      <c r="J276" s="14">
        <f t="shared" si="14"/>
        <v>1415.6999999999998</v>
      </c>
      <c r="K276" s="14" t="str">
        <f t="shared" si="12"/>
        <v>Jan</v>
      </c>
    </row>
    <row r="277" spans="1:11" ht="14.25" customHeight="1" x14ac:dyDescent="0.3">
      <c r="A277" s="10">
        <v>44577</v>
      </c>
      <c r="B277" s="11" t="s">
        <v>21</v>
      </c>
      <c r="C277" s="12">
        <v>11</v>
      </c>
      <c r="D277" s="12" t="s">
        <v>10</v>
      </c>
      <c r="E277" s="12" t="s">
        <v>12</v>
      </c>
      <c r="F277" s="13">
        <v>0</v>
      </c>
      <c r="G277" s="14" cm="1">
        <f t="array" ref="G277:H277">VLOOKUP(B277,'Master Data'!$A$2:$E$46,{4,5},0)</f>
        <v>112</v>
      </c>
      <c r="H277" s="14">
        <v>146.72</v>
      </c>
      <c r="I277" s="14">
        <f t="shared" si="13"/>
        <v>1232</v>
      </c>
      <c r="J277" s="14">
        <f t="shared" si="14"/>
        <v>1613.92</v>
      </c>
      <c r="K277" s="14" t="str">
        <f t="shared" si="12"/>
        <v>Jan</v>
      </c>
    </row>
    <row r="278" spans="1:11" ht="14.25" customHeight="1" x14ac:dyDescent="0.3">
      <c r="A278" s="10">
        <v>44578</v>
      </c>
      <c r="B278" s="11" t="s">
        <v>29</v>
      </c>
      <c r="C278" s="12">
        <v>4</v>
      </c>
      <c r="D278" s="12" t="s">
        <v>10</v>
      </c>
      <c r="E278" s="12" t="s">
        <v>10</v>
      </c>
      <c r="F278" s="13">
        <v>0</v>
      </c>
      <c r="G278" s="14" cm="1">
        <f t="array" ref="G278:H278">VLOOKUP(B278,'Master Data'!$A$2:$E$46,{4,5},0)</f>
        <v>90</v>
      </c>
      <c r="H278" s="14">
        <v>115.2</v>
      </c>
      <c r="I278" s="14">
        <f t="shared" si="13"/>
        <v>360</v>
      </c>
      <c r="J278" s="14">
        <f t="shared" si="14"/>
        <v>460.8</v>
      </c>
      <c r="K278" s="14" t="str">
        <f t="shared" si="12"/>
        <v>Jan</v>
      </c>
    </row>
    <row r="279" spans="1:11" ht="14.25" customHeight="1" x14ac:dyDescent="0.3">
      <c r="A279" s="10">
        <v>44579</v>
      </c>
      <c r="B279" s="11" t="s">
        <v>37</v>
      </c>
      <c r="C279" s="12">
        <v>9</v>
      </c>
      <c r="D279" s="12" t="s">
        <v>9</v>
      </c>
      <c r="E279" s="12" t="s">
        <v>12</v>
      </c>
      <c r="F279" s="13">
        <v>0</v>
      </c>
      <c r="G279" s="14" cm="1">
        <f t="array" ref="G279:H279">VLOOKUP(B279,'Master Data'!$A$2:$E$46,{4,5},0)</f>
        <v>83</v>
      </c>
      <c r="H279" s="14">
        <v>94.62</v>
      </c>
      <c r="I279" s="14">
        <f t="shared" si="13"/>
        <v>747</v>
      </c>
      <c r="J279" s="14">
        <f t="shared" si="14"/>
        <v>851.58</v>
      </c>
      <c r="K279" s="14" t="str">
        <f t="shared" si="12"/>
        <v>Jan</v>
      </c>
    </row>
    <row r="280" spans="1:11" ht="14.25" customHeight="1" x14ac:dyDescent="0.3">
      <c r="A280" s="10">
        <v>44581</v>
      </c>
      <c r="B280" s="11" t="s">
        <v>44</v>
      </c>
      <c r="C280" s="12">
        <v>2</v>
      </c>
      <c r="D280" s="12" t="s">
        <v>14</v>
      </c>
      <c r="E280" s="12" t="s">
        <v>12</v>
      </c>
      <c r="F280" s="13">
        <v>0</v>
      </c>
      <c r="G280" s="14" cm="1">
        <f t="array" ref="G280:H280">VLOOKUP(B280,'Master Data'!$A$2:$E$46,{4,5},0)</f>
        <v>126</v>
      </c>
      <c r="H280" s="14">
        <v>162.54</v>
      </c>
      <c r="I280" s="14">
        <f t="shared" si="13"/>
        <v>252</v>
      </c>
      <c r="J280" s="14">
        <f t="shared" si="14"/>
        <v>325.08</v>
      </c>
      <c r="K280" s="14" t="str">
        <f t="shared" si="12"/>
        <v>Jan</v>
      </c>
    </row>
    <row r="281" spans="1:11" ht="14.25" customHeight="1" x14ac:dyDescent="0.3">
      <c r="A281" s="10">
        <v>44581</v>
      </c>
      <c r="B281" s="11" t="s">
        <v>21</v>
      </c>
      <c r="C281" s="12">
        <v>7</v>
      </c>
      <c r="D281" s="12" t="s">
        <v>10</v>
      </c>
      <c r="E281" s="12" t="s">
        <v>10</v>
      </c>
      <c r="F281" s="13">
        <v>0</v>
      </c>
      <c r="G281" s="14" cm="1">
        <f t="array" ref="G281:H281">VLOOKUP(B281,'Master Data'!$A$2:$E$46,{4,5},0)</f>
        <v>112</v>
      </c>
      <c r="H281" s="14">
        <v>146.72</v>
      </c>
      <c r="I281" s="14">
        <f t="shared" si="13"/>
        <v>784</v>
      </c>
      <c r="J281" s="14">
        <f t="shared" si="14"/>
        <v>1027.04</v>
      </c>
      <c r="K281" s="14" t="str">
        <f t="shared" si="12"/>
        <v>Jan</v>
      </c>
    </row>
    <row r="282" spans="1:11" ht="14.25" customHeight="1" x14ac:dyDescent="0.3">
      <c r="A282" s="10">
        <v>44583</v>
      </c>
      <c r="B282" s="11" t="s">
        <v>28</v>
      </c>
      <c r="C282" s="12">
        <v>6</v>
      </c>
      <c r="D282" s="12" t="s">
        <v>10</v>
      </c>
      <c r="E282" s="12" t="s">
        <v>12</v>
      </c>
      <c r="F282" s="13">
        <v>0</v>
      </c>
      <c r="G282" s="14" cm="1">
        <f t="array" ref="G282:H282">VLOOKUP(B282,'Master Data'!$A$2:$E$46,{4,5},0)</f>
        <v>98</v>
      </c>
      <c r="H282" s="14">
        <v>103.88</v>
      </c>
      <c r="I282" s="14">
        <f t="shared" si="13"/>
        <v>588</v>
      </c>
      <c r="J282" s="14">
        <f t="shared" si="14"/>
        <v>623.28</v>
      </c>
      <c r="K282" s="14" t="str">
        <f t="shared" si="12"/>
        <v>Jan</v>
      </c>
    </row>
    <row r="283" spans="1:11" ht="14.25" customHeight="1" x14ac:dyDescent="0.3">
      <c r="A283" s="10">
        <v>44584</v>
      </c>
      <c r="B283" s="11" t="s">
        <v>41</v>
      </c>
      <c r="C283" s="12">
        <v>5</v>
      </c>
      <c r="D283" s="12" t="s">
        <v>9</v>
      </c>
      <c r="E283" s="12" t="s">
        <v>12</v>
      </c>
      <c r="F283" s="13">
        <v>0</v>
      </c>
      <c r="G283" s="14" cm="1">
        <f t="array" ref="G283:H283">VLOOKUP(B283,'Master Data'!$A$2:$E$46,{4,5},0)</f>
        <v>105</v>
      </c>
      <c r="H283" s="14">
        <v>142.80000000000001</v>
      </c>
      <c r="I283" s="14">
        <f t="shared" si="13"/>
        <v>525</v>
      </c>
      <c r="J283" s="14">
        <f t="shared" si="14"/>
        <v>714</v>
      </c>
      <c r="K283" s="14" t="str">
        <f t="shared" si="12"/>
        <v>Jan</v>
      </c>
    </row>
    <row r="284" spans="1:11" ht="14.25" customHeight="1" x14ac:dyDescent="0.3">
      <c r="A284" s="10">
        <v>44584</v>
      </c>
      <c r="B284" s="11" t="s">
        <v>22</v>
      </c>
      <c r="C284" s="12">
        <v>8</v>
      </c>
      <c r="D284" s="12" t="s">
        <v>14</v>
      </c>
      <c r="E284" s="12" t="s">
        <v>10</v>
      </c>
      <c r="F284" s="13">
        <v>0</v>
      </c>
      <c r="G284" s="14" cm="1">
        <f t="array" ref="G284:H284">VLOOKUP(B284,'Master Data'!$A$2:$E$46,{4,5},0)</f>
        <v>120</v>
      </c>
      <c r="H284" s="14">
        <v>162</v>
      </c>
      <c r="I284" s="14">
        <f t="shared" si="13"/>
        <v>960</v>
      </c>
      <c r="J284" s="14">
        <f t="shared" si="14"/>
        <v>1296</v>
      </c>
      <c r="K284" s="14" t="str">
        <f t="shared" si="12"/>
        <v>Jan</v>
      </c>
    </row>
    <row r="285" spans="1:11" ht="14.25" customHeight="1" x14ac:dyDescent="0.3">
      <c r="A285" s="10">
        <v>44585</v>
      </c>
      <c r="B285" s="11" t="s">
        <v>40</v>
      </c>
      <c r="C285" s="12">
        <v>15</v>
      </c>
      <c r="D285" s="12" t="s">
        <v>10</v>
      </c>
      <c r="E285" s="12" t="s">
        <v>10</v>
      </c>
      <c r="F285" s="13">
        <v>0</v>
      </c>
      <c r="G285" s="14" cm="1">
        <f t="array" ref="G285:H285">VLOOKUP(B285,'Master Data'!$A$2:$E$46,{4,5},0)</f>
        <v>148</v>
      </c>
      <c r="H285" s="14">
        <v>201.28</v>
      </c>
      <c r="I285" s="14">
        <f t="shared" si="13"/>
        <v>2220</v>
      </c>
      <c r="J285" s="14">
        <f t="shared" si="14"/>
        <v>3019.2</v>
      </c>
      <c r="K285" s="14" t="str">
        <f t="shared" si="12"/>
        <v>Jan</v>
      </c>
    </row>
    <row r="286" spans="1:11" ht="14.25" customHeight="1" x14ac:dyDescent="0.3">
      <c r="A286" s="10">
        <v>44586</v>
      </c>
      <c r="B286" s="11" t="s">
        <v>51</v>
      </c>
      <c r="C286" s="12">
        <v>14</v>
      </c>
      <c r="D286" s="12" t="s">
        <v>14</v>
      </c>
      <c r="E286" s="12" t="s">
        <v>12</v>
      </c>
      <c r="F286" s="13">
        <v>0</v>
      </c>
      <c r="G286" s="14" cm="1">
        <f t="array" ref="G286:H286">VLOOKUP(B286,'Master Data'!$A$2:$E$46,{4,5},0)</f>
        <v>134</v>
      </c>
      <c r="H286" s="14">
        <v>156.78</v>
      </c>
      <c r="I286" s="14">
        <f t="shared" si="13"/>
        <v>1876</v>
      </c>
      <c r="J286" s="14">
        <f t="shared" si="14"/>
        <v>2194.92</v>
      </c>
      <c r="K286" s="14" t="str">
        <f t="shared" si="12"/>
        <v>Jan</v>
      </c>
    </row>
    <row r="287" spans="1:11" ht="14.25" customHeight="1" x14ac:dyDescent="0.3">
      <c r="A287" s="10">
        <v>44589</v>
      </c>
      <c r="B287" s="11" t="s">
        <v>33</v>
      </c>
      <c r="C287" s="12">
        <v>11</v>
      </c>
      <c r="D287" s="12" t="s">
        <v>14</v>
      </c>
      <c r="E287" s="12" t="s">
        <v>10</v>
      </c>
      <c r="F287" s="13">
        <v>0</v>
      </c>
      <c r="G287" s="14" cm="1">
        <f t="array" ref="G287:H287">VLOOKUP(B287,'Master Data'!$A$2:$E$46,{4,5},0)</f>
        <v>13</v>
      </c>
      <c r="H287" s="14">
        <v>16.64</v>
      </c>
      <c r="I287" s="14">
        <f t="shared" si="13"/>
        <v>143</v>
      </c>
      <c r="J287" s="14">
        <f t="shared" si="14"/>
        <v>183.04000000000002</v>
      </c>
      <c r="K287" s="14" t="str">
        <f t="shared" si="12"/>
        <v>Jan</v>
      </c>
    </row>
    <row r="288" spans="1:11" ht="14.25" customHeight="1" x14ac:dyDescent="0.3">
      <c r="A288" s="10">
        <v>44592</v>
      </c>
      <c r="B288" s="11" t="s">
        <v>24</v>
      </c>
      <c r="C288" s="12">
        <v>6</v>
      </c>
      <c r="D288" s="12" t="s">
        <v>10</v>
      </c>
      <c r="E288" s="12" t="s">
        <v>12</v>
      </c>
      <c r="F288" s="13">
        <v>0</v>
      </c>
      <c r="G288" s="14" cm="1">
        <f t="array" ref="G288:H288">VLOOKUP(B288,'Master Data'!$A$2:$E$46,{4,5},0)</f>
        <v>141</v>
      </c>
      <c r="H288" s="14">
        <v>149.46</v>
      </c>
      <c r="I288" s="14">
        <f t="shared" si="13"/>
        <v>846</v>
      </c>
      <c r="J288" s="14">
        <f t="shared" si="14"/>
        <v>896.76</v>
      </c>
      <c r="K288" s="14" t="str">
        <f t="shared" si="12"/>
        <v>Jan</v>
      </c>
    </row>
    <row r="289" spans="1:11" ht="14.25" customHeight="1" x14ac:dyDescent="0.3">
      <c r="A289" s="10">
        <v>44592</v>
      </c>
      <c r="B289" s="11" t="s">
        <v>53</v>
      </c>
      <c r="C289" s="12">
        <v>9</v>
      </c>
      <c r="D289" s="12" t="s">
        <v>14</v>
      </c>
      <c r="E289" s="12" t="s">
        <v>12</v>
      </c>
      <c r="F289" s="13">
        <v>0</v>
      </c>
      <c r="G289" s="14" cm="1">
        <f t="array" ref="G289:H289">VLOOKUP(B289,'Master Data'!$A$2:$E$46,{4,5},0)</f>
        <v>138</v>
      </c>
      <c r="H289" s="14">
        <v>173.88</v>
      </c>
      <c r="I289" s="14">
        <f t="shared" si="13"/>
        <v>1242</v>
      </c>
      <c r="J289" s="14">
        <f t="shared" si="14"/>
        <v>1564.92</v>
      </c>
      <c r="K289" s="14" t="str">
        <f t="shared" si="12"/>
        <v>Feb</v>
      </c>
    </row>
    <row r="290" spans="1:11" ht="14.25" customHeight="1" x14ac:dyDescent="0.3">
      <c r="A290" s="10">
        <v>44593</v>
      </c>
      <c r="B290" s="11" t="s">
        <v>36</v>
      </c>
      <c r="C290" s="12">
        <v>9</v>
      </c>
      <c r="D290" s="12" t="s">
        <v>14</v>
      </c>
      <c r="E290" s="12" t="s">
        <v>12</v>
      </c>
      <c r="F290" s="13">
        <v>0</v>
      </c>
      <c r="G290" s="14" cm="1">
        <f t="array" ref="G290:H290">VLOOKUP(B290,'Master Data'!$A$2:$E$46,{4,5},0)</f>
        <v>133</v>
      </c>
      <c r="H290" s="14">
        <v>155.61000000000001</v>
      </c>
      <c r="I290" s="14">
        <f t="shared" si="13"/>
        <v>1197</v>
      </c>
      <c r="J290" s="14">
        <f t="shared" si="14"/>
        <v>1400.4900000000002</v>
      </c>
      <c r="K290" s="14" t="str">
        <f t="shared" si="12"/>
        <v>Feb</v>
      </c>
    </row>
    <row r="291" spans="1:11" ht="14.25" customHeight="1" x14ac:dyDescent="0.3">
      <c r="A291" s="10">
        <v>44595</v>
      </c>
      <c r="B291" s="11" t="s">
        <v>21</v>
      </c>
      <c r="C291" s="12">
        <v>8</v>
      </c>
      <c r="D291" s="12" t="s">
        <v>14</v>
      </c>
      <c r="E291" s="12" t="s">
        <v>10</v>
      </c>
      <c r="F291" s="13">
        <v>0</v>
      </c>
      <c r="G291" s="14" cm="1">
        <f t="array" ref="G291:H291">VLOOKUP(B291,'Master Data'!$A$2:$E$46,{4,5},0)</f>
        <v>112</v>
      </c>
      <c r="H291" s="14">
        <v>146.72</v>
      </c>
      <c r="I291" s="14">
        <f t="shared" si="13"/>
        <v>896</v>
      </c>
      <c r="J291" s="14">
        <f t="shared" si="14"/>
        <v>1173.76</v>
      </c>
      <c r="K291" s="14" t="str">
        <f t="shared" si="12"/>
        <v>Feb</v>
      </c>
    </row>
    <row r="292" spans="1:11" ht="14.25" customHeight="1" x14ac:dyDescent="0.3">
      <c r="A292" s="10">
        <v>44597</v>
      </c>
      <c r="B292" s="11" t="s">
        <v>42</v>
      </c>
      <c r="C292" s="12">
        <v>6</v>
      </c>
      <c r="D292" s="12" t="s">
        <v>14</v>
      </c>
      <c r="E292" s="12" t="s">
        <v>12</v>
      </c>
      <c r="F292" s="13">
        <v>0</v>
      </c>
      <c r="G292" s="14" cm="1">
        <f t="array" ref="G292:H292">VLOOKUP(B292,'Master Data'!$A$2:$E$46,{4,5},0)</f>
        <v>37</v>
      </c>
      <c r="H292" s="14">
        <v>49.21</v>
      </c>
      <c r="I292" s="14">
        <f t="shared" si="13"/>
        <v>222</v>
      </c>
      <c r="J292" s="14">
        <f t="shared" si="14"/>
        <v>295.26</v>
      </c>
      <c r="K292" s="14" t="str">
        <f t="shared" si="12"/>
        <v>Feb</v>
      </c>
    </row>
    <row r="293" spans="1:11" ht="14.25" customHeight="1" x14ac:dyDescent="0.3">
      <c r="A293" s="10">
        <v>44598</v>
      </c>
      <c r="B293" s="11" t="s">
        <v>41</v>
      </c>
      <c r="C293" s="12">
        <v>6</v>
      </c>
      <c r="D293" s="12" t="s">
        <v>14</v>
      </c>
      <c r="E293" s="12" t="s">
        <v>12</v>
      </c>
      <c r="F293" s="13">
        <v>0</v>
      </c>
      <c r="G293" s="14" cm="1">
        <f t="array" ref="G293:H293">VLOOKUP(B293,'Master Data'!$A$2:$E$46,{4,5},0)</f>
        <v>105</v>
      </c>
      <c r="H293" s="14">
        <v>142.80000000000001</v>
      </c>
      <c r="I293" s="14">
        <f t="shared" si="13"/>
        <v>630</v>
      </c>
      <c r="J293" s="14">
        <f t="shared" si="14"/>
        <v>856.80000000000007</v>
      </c>
      <c r="K293" s="14" t="str">
        <f t="shared" si="12"/>
        <v>Feb</v>
      </c>
    </row>
    <row r="294" spans="1:11" ht="14.25" customHeight="1" x14ac:dyDescent="0.3">
      <c r="A294" s="10">
        <v>44600</v>
      </c>
      <c r="B294" s="11" t="s">
        <v>36</v>
      </c>
      <c r="C294" s="12">
        <v>11</v>
      </c>
      <c r="D294" s="12" t="s">
        <v>10</v>
      </c>
      <c r="E294" s="12" t="s">
        <v>12</v>
      </c>
      <c r="F294" s="13">
        <v>0</v>
      </c>
      <c r="G294" s="14" cm="1">
        <f t="array" ref="G294:H294">VLOOKUP(B294,'Master Data'!$A$2:$E$46,{4,5},0)</f>
        <v>133</v>
      </c>
      <c r="H294" s="14">
        <v>155.61000000000001</v>
      </c>
      <c r="I294" s="14">
        <f t="shared" si="13"/>
        <v>1463</v>
      </c>
      <c r="J294" s="14">
        <f t="shared" si="14"/>
        <v>1711.71</v>
      </c>
      <c r="K294" s="14" t="str">
        <f t="shared" si="12"/>
        <v>Feb</v>
      </c>
    </row>
    <row r="295" spans="1:11" ht="14.25" customHeight="1" x14ac:dyDescent="0.3">
      <c r="A295" s="10">
        <v>44600</v>
      </c>
      <c r="B295" s="11" t="s">
        <v>15</v>
      </c>
      <c r="C295" s="12">
        <v>3</v>
      </c>
      <c r="D295" s="12" t="s">
        <v>10</v>
      </c>
      <c r="E295" s="12" t="s">
        <v>12</v>
      </c>
      <c r="F295" s="13">
        <v>0</v>
      </c>
      <c r="G295" s="14" cm="1">
        <f t="array" ref="G295:H295">VLOOKUP(B295,'Master Data'!$A$2:$E$46,{4,5},0)</f>
        <v>44</v>
      </c>
      <c r="H295" s="14">
        <v>48.84</v>
      </c>
      <c r="I295" s="14">
        <f t="shared" si="13"/>
        <v>132</v>
      </c>
      <c r="J295" s="14">
        <f t="shared" si="14"/>
        <v>146.52000000000001</v>
      </c>
      <c r="K295" s="14" t="str">
        <f t="shared" si="12"/>
        <v>Feb</v>
      </c>
    </row>
    <row r="296" spans="1:11" ht="14.25" customHeight="1" x14ac:dyDescent="0.3">
      <c r="A296" s="10">
        <v>44601</v>
      </c>
      <c r="B296" s="11" t="s">
        <v>30</v>
      </c>
      <c r="C296" s="12">
        <v>14</v>
      </c>
      <c r="D296" s="12" t="s">
        <v>10</v>
      </c>
      <c r="E296" s="12" t="s">
        <v>10</v>
      </c>
      <c r="F296" s="13">
        <v>0</v>
      </c>
      <c r="G296" s="14" cm="1">
        <f t="array" ref="G296:H296">VLOOKUP(B296,'Master Data'!$A$2:$E$46,{4,5},0)</f>
        <v>89</v>
      </c>
      <c r="H296" s="14">
        <v>117.48</v>
      </c>
      <c r="I296" s="14">
        <f t="shared" si="13"/>
        <v>1246</v>
      </c>
      <c r="J296" s="14">
        <f t="shared" si="14"/>
        <v>1644.72</v>
      </c>
      <c r="K296" s="14" t="str">
        <f t="shared" si="12"/>
        <v>Feb</v>
      </c>
    </row>
    <row r="297" spans="1:11" ht="14.25" customHeight="1" x14ac:dyDescent="0.3">
      <c r="A297" s="10">
        <v>44604</v>
      </c>
      <c r="B297" s="11" t="s">
        <v>32</v>
      </c>
      <c r="C297" s="12">
        <v>13</v>
      </c>
      <c r="D297" s="12" t="s">
        <v>14</v>
      </c>
      <c r="E297" s="12" t="s">
        <v>12</v>
      </c>
      <c r="F297" s="13">
        <v>0</v>
      </c>
      <c r="G297" s="14" cm="1">
        <f t="array" ref="G297:H297">VLOOKUP(B297,'Master Data'!$A$2:$E$46,{4,5},0)</f>
        <v>148</v>
      </c>
      <c r="H297" s="14">
        <v>164.28</v>
      </c>
      <c r="I297" s="14">
        <f t="shared" si="13"/>
        <v>1924</v>
      </c>
      <c r="J297" s="14">
        <f t="shared" si="14"/>
        <v>2135.64</v>
      </c>
      <c r="K297" s="14" t="str">
        <f t="shared" si="12"/>
        <v>Feb</v>
      </c>
    </row>
    <row r="298" spans="1:11" ht="14.25" customHeight="1" x14ac:dyDescent="0.3">
      <c r="A298" s="10">
        <v>44606</v>
      </c>
      <c r="B298" s="11" t="s">
        <v>54</v>
      </c>
      <c r="C298" s="12">
        <v>8</v>
      </c>
      <c r="D298" s="12" t="s">
        <v>10</v>
      </c>
      <c r="E298" s="12" t="s">
        <v>12</v>
      </c>
      <c r="F298" s="13">
        <v>0</v>
      </c>
      <c r="G298" s="14" cm="1">
        <f t="array" ref="G298:H298">VLOOKUP(B298,'Master Data'!$A$2:$E$46,{4,5},0)</f>
        <v>18</v>
      </c>
      <c r="H298" s="14">
        <v>24.66</v>
      </c>
      <c r="I298" s="14">
        <f t="shared" si="13"/>
        <v>144</v>
      </c>
      <c r="J298" s="14">
        <f t="shared" si="14"/>
        <v>197.28</v>
      </c>
      <c r="K298" s="14" t="str">
        <f t="shared" si="12"/>
        <v>Feb</v>
      </c>
    </row>
    <row r="299" spans="1:11" ht="14.25" customHeight="1" x14ac:dyDescent="0.3">
      <c r="A299" s="10">
        <v>44606</v>
      </c>
      <c r="B299" s="11" t="s">
        <v>45</v>
      </c>
      <c r="C299" s="12">
        <v>3</v>
      </c>
      <c r="D299" s="12" t="s">
        <v>14</v>
      </c>
      <c r="E299" s="12" t="s">
        <v>12</v>
      </c>
      <c r="F299" s="13">
        <v>0</v>
      </c>
      <c r="G299" s="14" cm="1">
        <f t="array" ref="G299:H299">VLOOKUP(B299,'Master Data'!$A$2:$E$46,{4,5},0)</f>
        <v>37</v>
      </c>
      <c r="H299" s="14">
        <v>41.81</v>
      </c>
      <c r="I299" s="14">
        <f t="shared" si="13"/>
        <v>111</v>
      </c>
      <c r="J299" s="14">
        <f t="shared" si="14"/>
        <v>125.43</v>
      </c>
      <c r="K299" s="14" t="str">
        <f t="shared" si="12"/>
        <v>Feb</v>
      </c>
    </row>
    <row r="300" spans="1:11" ht="14.25" customHeight="1" x14ac:dyDescent="0.3">
      <c r="A300" s="10">
        <v>44608</v>
      </c>
      <c r="B300" s="11" t="s">
        <v>30</v>
      </c>
      <c r="C300" s="12">
        <v>1</v>
      </c>
      <c r="D300" s="12" t="s">
        <v>10</v>
      </c>
      <c r="E300" s="12" t="s">
        <v>12</v>
      </c>
      <c r="F300" s="13">
        <v>0</v>
      </c>
      <c r="G300" s="14" cm="1">
        <f t="array" ref="G300:H300">VLOOKUP(B300,'Master Data'!$A$2:$E$46,{4,5},0)</f>
        <v>89</v>
      </c>
      <c r="H300" s="14">
        <v>117.48</v>
      </c>
      <c r="I300" s="14">
        <f t="shared" si="13"/>
        <v>89</v>
      </c>
      <c r="J300" s="14">
        <f t="shared" si="14"/>
        <v>117.48</v>
      </c>
      <c r="K300" s="14" t="str">
        <f t="shared" si="12"/>
        <v>Feb</v>
      </c>
    </row>
    <row r="301" spans="1:11" ht="14.25" customHeight="1" x14ac:dyDescent="0.3">
      <c r="A301" s="10">
        <v>44611</v>
      </c>
      <c r="B301" s="11" t="s">
        <v>41</v>
      </c>
      <c r="C301" s="12">
        <v>13</v>
      </c>
      <c r="D301" s="12" t="s">
        <v>10</v>
      </c>
      <c r="E301" s="12" t="s">
        <v>12</v>
      </c>
      <c r="F301" s="13">
        <v>0</v>
      </c>
      <c r="G301" s="14" cm="1">
        <f t="array" ref="G301:H301">VLOOKUP(B301,'Master Data'!$A$2:$E$46,{4,5},0)</f>
        <v>105</v>
      </c>
      <c r="H301" s="14">
        <v>142.80000000000001</v>
      </c>
      <c r="I301" s="14">
        <f t="shared" si="13"/>
        <v>1365</v>
      </c>
      <c r="J301" s="14">
        <f t="shared" si="14"/>
        <v>1856.4</v>
      </c>
      <c r="K301" s="14" t="str">
        <f t="shared" si="12"/>
        <v>Feb</v>
      </c>
    </row>
    <row r="302" spans="1:11" ht="14.25" customHeight="1" x14ac:dyDescent="0.3">
      <c r="A302" s="10">
        <v>44612</v>
      </c>
      <c r="B302" s="11" t="s">
        <v>47</v>
      </c>
      <c r="C302" s="12">
        <v>6</v>
      </c>
      <c r="D302" s="12" t="s">
        <v>14</v>
      </c>
      <c r="E302" s="12" t="s">
        <v>12</v>
      </c>
      <c r="F302" s="13">
        <v>0</v>
      </c>
      <c r="G302" s="14" cm="1">
        <f t="array" ref="G302:H302">VLOOKUP(B302,'Master Data'!$A$2:$E$46,{4,5},0)</f>
        <v>73</v>
      </c>
      <c r="H302" s="14">
        <v>94.17</v>
      </c>
      <c r="I302" s="14">
        <f t="shared" si="13"/>
        <v>438</v>
      </c>
      <c r="J302" s="14">
        <f t="shared" si="14"/>
        <v>565.02</v>
      </c>
      <c r="K302" s="14" t="str">
        <f t="shared" si="12"/>
        <v>Feb</v>
      </c>
    </row>
    <row r="303" spans="1:11" ht="14.25" customHeight="1" x14ac:dyDescent="0.3">
      <c r="A303" s="10">
        <v>44615</v>
      </c>
      <c r="B303" s="11" t="s">
        <v>13</v>
      </c>
      <c r="C303" s="12">
        <v>6</v>
      </c>
      <c r="D303" s="12" t="s">
        <v>10</v>
      </c>
      <c r="E303" s="12" t="s">
        <v>10</v>
      </c>
      <c r="F303" s="13">
        <v>0</v>
      </c>
      <c r="G303" s="14" cm="1">
        <f t="array" ref="G303:H303">VLOOKUP(B303,'Master Data'!$A$2:$E$46,{4,5},0)</f>
        <v>112</v>
      </c>
      <c r="H303" s="14">
        <v>122.08</v>
      </c>
      <c r="I303" s="14">
        <f t="shared" si="13"/>
        <v>672</v>
      </c>
      <c r="J303" s="14">
        <f t="shared" si="14"/>
        <v>732.48</v>
      </c>
      <c r="K303" s="14" t="str">
        <f t="shared" si="12"/>
        <v>Feb</v>
      </c>
    </row>
    <row r="304" spans="1:11" ht="14.25" customHeight="1" x14ac:dyDescent="0.3">
      <c r="A304" s="10">
        <v>44615</v>
      </c>
      <c r="B304" s="11" t="s">
        <v>33</v>
      </c>
      <c r="C304" s="12">
        <v>15</v>
      </c>
      <c r="D304" s="12" t="s">
        <v>10</v>
      </c>
      <c r="E304" s="12" t="s">
        <v>12</v>
      </c>
      <c r="F304" s="13">
        <v>0</v>
      </c>
      <c r="G304" s="14" cm="1">
        <f t="array" ref="G304:H304">VLOOKUP(B304,'Master Data'!$A$2:$E$46,{4,5},0)</f>
        <v>13</v>
      </c>
      <c r="H304" s="14">
        <v>16.64</v>
      </c>
      <c r="I304" s="14">
        <f t="shared" si="13"/>
        <v>195</v>
      </c>
      <c r="J304" s="14">
        <f t="shared" si="14"/>
        <v>249.60000000000002</v>
      </c>
      <c r="K304" s="14" t="str">
        <f t="shared" si="12"/>
        <v>Feb</v>
      </c>
    </row>
    <row r="305" spans="1:11" ht="14.25" customHeight="1" x14ac:dyDescent="0.3">
      <c r="A305" s="10">
        <v>44615</v>
      </c>
      <c r="B305" s="11" t="s">
        <v>55</v>
      </c>
      <c r="C305" s="12">
        <v>8</v>
      </c>
      <c r="D305" s="12" t="s">
        <v>14</v>
      </c>
      <c r="E305" s="12" t="s">
        <v>10</v>
      </c>
      <c r="F305" s="13">
        <v>0</v>
      </c>
      <c r="G305" s="14" cm="1">
        <f t="array" ref="G305:H305">VLOOKUP(B305,'Master Data'!$A$2:$E$46,{4,5},0)</f>
        <v>90</v>
      </c>
      <c r="H305" s="14">
        <v>96.3</v>
      </c>
      <c r="I305" s="14">
        <f t="shared" si="13"/>
        <v>720</v>
      </c>
      <c r="J305" s="14">
        <f t="shared" si="14"/>
        <v>770.4</v>
      </c>
      <c r="K305" s="14" t="str">
        <f t="shared" si="12"/>
        <v>Feb</v>
      </c>
    </row>
    <row r="306" spans="1:11" ht="14.25" customHeight="1" x14ac:dyDescent="0.3">
      <c r="A306" s="10">
        <v>44619</v>
      </c>
      <c r="B306" s="11" t="s">
        <v>47</v>
      </c>
      <c r="C306" s="12">
        <v>7</v>
      </c>
      <c r="D306" s="12" t="s">
        <v>14</v>
      </c>
      <c r="E306" s="12" t="s">
        <v>12</v>
      </c>
      <c r="F306" s="13">
        <v>0</v>
      </c>
      <c r="G306" s="14" cm="1">
        <f t="array" ref="G306:H306">VLOOKUP(B306,'Master Data'!$A$2:$E$46,{4,5},0)</f>
        <v>73</v>
      </c>
      <c r="H306" s="14">
        <v>94.17</v>
      </c>
      <c r="I306" s="14">
        <f t="shared" si="13"/>
        <v>511</v>
      </c>
      <c r="J306" s="14">
        <f t="shared" si="14"/>
        <v>659.19</v>
      </c>
      <c r="K306" s="14" t="str">
        <f t="shared" si="12"/>
        <v>Feb</v>
      </c>
    </row>
    <row r="307" spans="1:11" ht="14.25" customHeight="1" x14ac:dyDescent="0.3">
      <c r="A307" s="10">
        <v>44619</v>
      </c>
      <c r="B307" s="11" t="s">
        <v>36</v>
      </c>
      <c r="C307" s="12">
        <v>15</v>
      </c>
      <c r="D307" s="12" t="s">
        <v>14</v>
      </c>
      <c r="E307" s="12" t="s">
        <v>10</v>
      </c>
      <c r="F307" s="13">
        <v>0</v>
      </c>
      <c r="G307" s="14" cm="1">
        <f t="array" ref="G307:H307">VLOOKUP(B307,'Master Data'!$A$2:$E$46,{4,5},0)</f>
        <v>133</v>
      </c>
      <c r="H307" s="14">
        <v>155.61000000000001</v>
      </c>
      <c r="I307" s="14">
        <f t="shared" si="13"/>
        <v>1995</v>
      </c>
      <c r="J307" s="14">
        <f t="shared" si="14"/>
        <v>2334.15</v>
      </c>
      <c r="K307" s="14" t="str">
        <f t="shared" si="12"/>
        <v>Feb</v>
      </c>
    </row>
    <row r="308" spans="1:11" ht="14.25" customHeight="1" x14ac:dyDescent="0.3">
      <c r="A308" s="10">
        <v>44620</v>
      </c>
      <c r="B308" s="11" t="s">
        <v>20</v>
      </c>
      <c r="C308" s="12">
        <v>15</v>
      </c>
      <c r="D308" s="12" t="s">
        <v>14</v>
      </c>
      <c r="E308" s="12" t="s">
        <v>12</v>
      </c>
      <c r="F308" s="13">
        <v>0</v>
      </c>
      <c r="G308" s="14" cm="1">
        <f t="array" ref="G308:H308">VLOOKUP(B308,'Master Data'!$A$2:$E$46,{4,5},0)</f>
        <v>67</v>
      </c>
      <c r="H308" s="14">
        <v>85.76</v>
      </c>
      <c r="I308" s="14">
        <f t="shared" si="13"/>
        <v>1005</v>
      </c>
      <c r="J308" s="14">
        <f t="shared" si="14"/>
        <v>1286.4000000000001</v>
      </c>
      <c r="K308" s="14" t="str">
        <f t="shared" si="12"/>
        <v>Mar</v>
      </c>
    </row>
    <row r="309" spans="1:11" ht="14.25" customHeight="1" x14ac:dyDescent="0.3">
      <c r="A309" s="10">
        <v>44624</v>
      </c>
      <c r="B309" s="11" t="s">
        <v>54</v>
      </c>
      <c r="C309" s="12">
        <v>13</v>
      </c>
      <c r="D309" s="12" t="s">
        <v>9</v>
      </c>
      <c r="E309" s="12" t="s">
        <v>10</v>
      </c>
      <c r="F309" s="13">
        <v>0</v>
      </c>
      <c r="G309" s="14" cm="1">
        <f t="array" ref="G309:H309">VLOOKUP(B309,'Master Data'!$A$2:$E$46,{4,5},0)</f>
        <v>18</v>
      </c>
      <c r="H309" s="14">
        <v>24.66</v>
      </c>
      <c r="I309" s="14">
        <f t="shared" si="13"/>
        <v>234</v>
      </c>
      <c r="J309" s="14">
        <f t="shared" si="14"/>
        <v>320.58</v>
      </c>
      <c r="K309" s="14" t="str">
        <f t="shared" si="12"/>
        <v>Mar</v>
      </c>
    </row>
    <row r="310" spans="1:11" ht="14.25" customHeight="1" x14ac:dyDescent="0.3">
      <c r="A310" s="10">
        <v>44626</v>
      </c>
      <c r="B310" s="11" t="s">
        <v>15</v>
      </c>
      <c r="C310" s="12">
        <v>2</v>
      </c>
      <c r="D310" s="12" t="s">
        <v>14</v>
      </c>
      <c r="E310" s="12" t="s">
        <v>12</v>
      </c>
      <c r="F310" s="13">
        <v>0</v>
      </c>
      <c r="G310" s="14" cm="1">
        <f t="array" ref="G310:H310">VLOOKUP(B310,'Master Data'!$A$2:$E$46,{4,5},0)</f>
        <v>44</v>
      </c>
      <c r="H310" s="14">
        <v>48.84</v>
      </c>
      <c r="I310" s="14">
        <f t="shared" si="13"/>
        <v>88</v>
      </c>
      <c r="J310" s="14">
        <f t="shared" si="14"/>
        <v>97.68</v>
      </c>
      <c r="K310" s="14" t="str">
        <f t="shared" si="12"/>
        <v>Mar</v>
      </c>
    </row>
    <row r="311" spans="1:11" ht="14.25" customHeight="1" x14ac:dyDescent="0.3">
      <c r="A311" s="10">
        <v>44627</v>
      </c>
      <c r="B311" s="11" t="s">
        <v>18</v>
      </c>
      <c r="C311" s="12">
        <v>1</v>
      </c>
      <c r="D311" s="12" t="s">
        <v>14</v>
      </c>
      <c r="E311" s="12" t="s">
        <v>12</v>
      </c>
      <c r="F311" s="13">
        <v>0</v>
      </c>
      <c r="G311" s="14" cm="1">
        <f t="array" ref="G311:H311">VLOOKUP(B311,'Master Data'!$A$2:$E$46,{4,5},0)</f>
        <v>71</v>
      </c>
      <c r="H311" s="14">
        <v>80.94</v>
      </c>
      <c r="I311" s="14">
        <f t="shared" si="13"/>
        <v>71</v>
      </c>
      <c r="J311" s="14">
        <f t="shared" si="14"/>
        <v>80.94</v>
      </c>
      <c r="K311" s="14" t="str">
        <f t="shared" si="12"/>
        <v>Mar</v>
      </c>
    </row>
    <row r="312" spans="1:11" ht="14.25" customHeight="1" x14ac:dyDescent="0.3">
      <c r="A312" s="10">
        <v>44628</v>
      </c>
      <c r="B312" s="11" t="s">
        <v>23</v>
      </c>
      <c r="C312" s="12">
        <v>6</v>
      </c>
      <c r="D312" s="12" t="s">
        <v>14</v>
      </c>
      <c r="E312" s="12" t="s">
        <v>10</v>
      </c>
      <c r="F312" s="13">
        <v>0</v>
      </c>
      <c r="G312" s="14" cm="1">
        <f t="array" ref="G312:H312">VLOOKUP(B312,'Master Data'!$A$2:$E$46,{4,5},0)</f>
        <v>76</v>
      </c>
      <c r="H312" s="14">
        <v>82.08</v>
      </c>
      <c r="I312" s="14">
        <f t="shared" si="13"/>
        <v>456</v>
      </c>
      <c r="J312" s="14">
        <f t="shared" si="14"/>
        <v>492.48</v>
      </c>
      <c r="K312" s="14" t="str">
        <f t="shared" si="12"/>
        <v>Mar</v>
      </c>
    </row>
    <row r="313" spans="1:11" ht="14.25" customHeight="1" x14ac:dyDescent="0.3">
      <c r="A313" s="10">
        <v>44629</v>
      </c>
      <c r="B313" s="11" t="s">
        <v>40</v>
      </c>
      <c r="C313" s="12">
        <v>3</v>
      </c>
      <c r="D313" s="12" t="s">
        <v>14</v>
      </c>
      <c r="E313" s="12" t="s">
        <v>10</v>
      </c>
      <c r="F313" s="13">
        <v>0</v>
      </c>
      <c r="G313" s="14" cm="1">
        <f t="array" ref="G313:H313">VLOOKUP(B313,'Master Data'!$A$2:$E$46,{4,5},0)</f>
        <v>148</v>
      </c>
      <c r="H313" s="14">
        <v>201.28</v>
      </c>
      <c r="I313" s="14">
        <f t="shared" si="13"/>
        <v>444</v>
      </c>
      <c r="J313" s="14">
        <f t="shared" si="14"/>
        <v>603.84</v>
      </c>
      <c r="K313" s="14" t="str">
        <f t="shared" si="12"/>
        <v>Mar</v>
      </c>
    </row>
    <row r="314" spans="1:11" ht="14.25" customHeight="1" x14ac:dyDescent="0.3">
      <c r="A314" s="10">
        <v>44629</v>
      </c>
      <c r="B314" s="11" t="s">
        <v>15</v>
      </c>
      <c r="C314" s="12">
        <v>11</v>
      </c>
      <c r="D314" s="12" t="s">
        <v>10</v>
      </c>
      <c r="E314" s="12" t="s">
        <v>12</v>
      </c>
      <c r="F314" s="13">
        <v>0</v>
      </c>
      <c r="G314" s="14" cm="1">
        <f t="array" ref="G314:H314">VLOOKUP(B314,'Master Data'!$A$2:$E$46,{4,5},0)</f>
        <v>44</v>
      </c>
      <c r="H314" s="14">
        <v>48.84</v>
      </c>
      <c r="I314" s="14">
        <f t="shared" si="13"/>
        <v>484</v>
      </c>
      <c r="J314" s="14">
        <f t="shared" si="14"/>
        <v>537.24</v>
      </c>
      <c r="K314" s="14" t="str">
        <f t="shared" si="12"/>
        <v>Mar</v>
      </c>
    </row>
    <row r="315" spans="1:11" ht="14.25" customHeight="1" x14ac:dyDescent="0.3">
      <c r="A315" s="10">
        <v>44630</v>
      </c>
      <c r="B315" s="11" t="s">
        <v>50</v>
      </c>
      <c r="C315" s="12">
        <v>12</v>
      </c>
      <c r="D315" s="12" t="s">
        <v>9</v>
      </c>
      <c r="E315" s="12" t="s">
        <v>10</v>
      </c>
      <c r="F315" s="13">
        <v>0</v>
      </c>
      <c r="G315" s="14" cm="1">
        <f t="array" ref="G315:H315">VLOOKUP(B315,'Master Data'!$A$2:$E$46,{4,5},0)</f>
        <v>95</v>
      </c>
      <c r="H315" s="14">
        <v>119.7</v>
      </c>
      <c r="I315" s="14">
        <f t="shared" si="13"/>
        <v>1140</v>
      </c>
      <c r="J315" s="14">
        <f t="shared" si="14"/>
        <v>1436.4</v>
      </c>
      <c r="K315" s="14" t="str">
        <f t="shared" si="12"/>
        <v>Mar</v>
      </c>
    </row>
    <row r="316" spans="1:11" ht="14.25" customHeight="1" x14ac:dyDescent="0.3">
      <c r="A316" s="10">
        <v>44634</v>
      </c>
      <c r="B316" s="11" t="s">
        <v>33</v>
      </c>
      <c r="C316" s="12">
        <v>2</v>
      </c>
      <c r="D316" s="12" t="s">
        <v>14</v>
      </c>
      <c r="E316" s="12" t="s">
        <v>12</v>
      </c>
      <c r="F316" s="13">
        <v>0</v>
      </c>
      <c r="G316" s="14" cm="1">
        <f t="array" ref="G316:H316">VLOOKUP(B316,'Master Data'!$A$2:$E$46,{4,5},0)</f>
        <v>13</v>
      </c>
      <c r="H316" s="14">
        <v>16.64</v>
      </c>
      <c r="I316" s="14">
        <f t="shared" si="13"/>
        <v>26</v>
      </c>
      <c r="J316" s="14">
        <f t="shared" si="14"/>
        <v>33.28</v>
      </c>
      <c r="K316" s="14" t="str">
        <f t="shared" si="12"/>
        <v>Mar</v>
      </c>
    </row>
    <row r="317" spans="1:11" ht="14.25" customHeight="1" x14ac:dyDescent="0.3">
      <c r="A317" s="10">
        <v>44634</v>
      </c>
      <c r="B317" s="11" t="s">
        <v>54</v>
      </c>
      <c r="C317" s="12">
        <v>13</v>
      </c>
      <c r="D317" s="12" t="s">
        <v>14</v>
      </c>
      <c r="E317" s="12" t="s">
        <v>10</v>
      </c>
      <c r="F317" s="13">
        <v>0</v>
      </c>
      <c r="G317" s="14" cm="1">
        <f t="array" ref="G317:H317">VLOOKUP(B317,'Master Data'!$A$2:$E$46,{4,5},0)</f>
        <v>18</v>
      </c>
      <c r="H317" s="14">
        <v>24.66</v>
      </c>
      <c r="I317" s="14">
        <f t="shared" si="13"/>
        <v>234</v>
      </c>
      <c r="J317" s="14">
        <f t="shared" si="14"/>
        <v>320.58</v>
      </c>
      <c r="K317" s="14" t="str">
        <f t="shared" si="12"/>
        <v>Mar</v>
      </c>
    </row>
    <row r="318" spans="1:11" ht="14.25" customHeight="1" x14ac:dyDescent="0.3">
      <c r="A318" s="10">
        <v>44638</v>
      </c>
      <c r="B318" s="11" t="s">
        <v>52</v>
      </c>
      <c r="C318" s="12">
        <v>2</v>
      </c>
      <c r="D318" s="12" t="s">
        <v>10</v>
      </c>
      <c r="E318" s="12" t="s">
        <v>12</v>
      </c>
      <c r="F318" s="13">
        <v>0</v>
      </c>
      <c r="G318" s="14" cm="1">
        <f t="array" ref="G318:H318">VLOOKUP(B318,'Master Data'!$A$2:$E$46,{4,5},0)</f>
        <v>150</v>
      </c>
      <c r="H318" s="14">
        <v>210</v>
      </c>
      <c r="I318" s="14">
        <f t="shared" si="13"/>
        <v>300</v>
      </c>
      <c r="J318" s="14">
        <f t="shared" si="14"/>
        <v>420</v>
      </c>
      <c r="K318" s="14" t="str">
        <f t="shared" si="12"/>
        <v>Mar</v>
      </c>
    </row>
    <row r="319" spans="1:11" ht="14.25" customHeight="1" x14ac:dyDescent="0.3">
      <c r="A319" s="10">
        <v>44638</v>
      </c>
      <c r="B319" s="11" t="s">
        <v>38</v>
      </c>
      <c r="C319" s="12">
        <v>10</v>
      </c>
      <c r="D319" s="12" t="s">
        <v>14</v>
      </c>
      <c r="E319" s="12" t="s">
        <v>12</v>
      </c>
      <c r="F319" s="13">
        <v>0</v>
      </c>
      <c r="G319" s="14" cm="1">
        <f t="array" ref="G319:H319">VLOOKUP(B319,'Master Data'!$A$2:$E$46,{4,5},0)</f>
        <v>48</v>
      </c>
      <c r="H319" s="14">
        <v>57.120000000000005</v>
      </c>
      <c r="I319" s="14">
        <f t="shared" si="13"/>
        <v>480</v>
      </c>
      <c r="J319" s="14">
        <f t="shared" si="14"/>
        <v>571.20000000000005</v>
      </c>
      <c r="K319" s="14" t="str">
        <f t="shared" si="12"/>
        <v>Mar</v>
      </c>
    </row>
    <row r="320" spans="1:11" ht="14.25" customHeight="1" x14ac:dyDescent="0.3">
      <c r="A320" s="10">
        <v>44639</v>
      </c>
      <c r="B320" s="11" t="s">
        <v>53</v>
      </c>
      <c r="C320" s="12">
        <v>6</v>
      </c>
      <c r="D320" s="12" t="s">
        <v>9</v>
      </c>
      <c r="E320" s="12" t="s">
        <v>12</v>
      </c>
      <c r="F320" s="13">
        <v>0</v>
      </c>
      <c r="G320" s="14" cm="1">
        <f t="array" ref="G320:H320">VLOOKUP(B320,'Master Data'!$A$2:$E$46,{4,5},0)</f>
        <v>138</v>
      </c>
      <c r="H320" s="14">
        <v>173.88</v>
      </c>
      <c r="I320" s="14">
        <f t="shared" si="13"/>
        <v>828</v>
      </c>
      <c r="J320" s="14">
        <f t="shared" si="14"/>
        <v>1043.28</v>
      </c>
      <c r="K320" s="14" t="str">
        <f t="shared" si="12"/>
        <v>Mar</v>
      </c>
    </row>
    <row r="321" spans="1:11" ht="14.25" customHeight="1" x14ac:dyDescent="0.3">
      <c r="A321" s="10">
        <v>44643</v>
      </c>
      <c r="B321" s="11" t="s">
        <v>30</v>
      </c>
      <c r="C321" s="12">
        <v>9</v>
      </c>
      <c r="D321" s="12" t="s">
        <v>14</v>
      </c>
      <c r="E321" s="12" t="s">
        <v>12</v>
      </c>
      <c r="F321" s="13">
        <v>0</v>
      </c>
      <c r="G321" s="14" cm="1">
        <f t="array" ref="G321:H321">VLOOKUP(B321,'Master Data'!$A$2:$E$46,{4,5},0)</f>
        <v>89</v>
      </c>
      <c r="H321" s="14">
        <v>117.48</v>
      </c>
      <c r="I321" s="14">
        <f t="shared" si="13"/>
        <v>801</v>
      </c>
      <c r="J321" s="14">
        <f t="shared" si="14"/>
        <v>1057.32</v>
      </c>
      <c r="K321" s="14" t="str">
        <f t="shared" si="12"/>
        <v>Mar</v>
      </c>
    </row>
    <row r="322" spans="1:11" ht="14.25" customHeight="1" x14ac:dyDescent="0.3">
      <c r="A322" s="10">
        <v>44645</v>
      </c>
      <c r="B322" s="11" t="s">
        <v>28</v>
      </c>
      <c r="C322" s="12">
        <v>2</v>
      </c>
      <c r="D322" s="12" t="s">
        <v>9</v>
      </c>
      <c r="E322" s="12" t="s">
        <v>10</v>
      </c>
      <c r="F322" s="13">
        <v>0</v>
      </c>
      <c r="G322" s="14" cm="1">
        <f t="array" ref="G322:H322">VLOOKUP(B322,'Master Data'!$A$2:$E$46,{4,5},0)</f>
        <v>98</v>
      </c>
      <c r="H322" s="14">
        <v>103.88</v>
      </c>
      <c r="I322" s="14">
        <f t="shared" si="13"/>
        <v>196</v>
      </c>
      <c r="J322" s="14">
        <f t="shared" si="14"/>
        <v>207.76</v>
      </c>
      <c r="K322" s="14" t="str">
        <f t="shared" ref="K322:K385" si="15">TEXT(A323,"mmm")</f>
        <v>Mar</v>
      </c>
    </row>
    <row r="323" spans="1:11" ht="14.25" customHeight="1" x14ac:dyDescent="0.3">
      <c r="A323" s="10">
        <v>44645</v>
      </c>
      <c r="B323" s="11" t="s">
        <v>40</v>
      </c>
      <c r="C323" s="12">
        <v>11</v>
      </c>
      <c r="D323" s="12" t="s">
        <v>14</v>
      </c>
      <c r="E323" s="12" t="s">
        <v>10</v>
      </c>
      <c r="F323" s="13">
        <v>0</v>
      </c>
      <c r="G323" s="14" cm="1">
        <f t="array" ref="G323:H323">VLOOKUP(B323,'Master Data'!$A$2:$E$46,{4,5},0)</f>
        <v>148</v>
      </c>
      <c r="H323" s="14">
        <v>201.28</v>
      </c>
      <c r="I323" s="14">
        <f t="shared" ref="I323:I386" si="16">C323*G323</f>
        <v>1628</v>
      </c>
      <c r="J323" s="14">
        <f t="shared" ref="J323:J386" si="17">(C323*H323)*(1-F323)</f>
        <v>2214.08</v>
      </c>
      <c r="K323" s="14" t="str">
        <f t="shared" si="15"/>
        <v>Mar</v>
      </c>
    </row>
    <row r="324" spans="1:11" ht="14.25" customHeight="1" x14ac:dyDescent="0.3">
      <c r="A324" s="10">
        <v>44649</v>
      </c>
      <c r="B324" s="11" t="s">
        <v>30</v>
      </c>
      <c r="C324" s="12">
        <v>12</v>
      </c>
      <c r="D324" s="12" t="s">
        <v>10</v>
      </c>
      <c r="E324" s="12" t="s">
        <v>10</v>
      </c>
      <c r="F324" s="13">
        <v>0</v>
      </c>
      <c r="G324" s="14" cm="1">
        <f t="array" ref="G324:H324">VLOOKUP(B324,'Master Data'!$A$2:$E$46,{4,5},0)</f>
        <v>89</v>
      </c>
      <c r="H324" s="14">
        <v>117.48</v>
      </c>
      <c r="I324" s="14">
        <f t="shared" si="16"/>
        <v>1068</v>
      </c>
      <c r="J324" s="14">
        <f t="shared" si="17"/>
        <v>1409.76</v>
      </c>
      <c r="K324" s="14" t="str">
        <f t="shared" si="15"/>
        <v>Mar</v>
      </c>
    </row>
    <row r="325" spans="1:11" ht="14.25" customHeight="1" x14ac:dyDescent="0.3">
      <c r="A325" s="10">
        <v>44650</v>
      </c>
      <c r="B325" s="11" t="s">
        <v>28</v>
      </c>
      <c r="C325" s="12">
        <v>13</v>
      </c>
      <c r="D325" s="12" t="s">
        <v>10</v>
      </c>
      <c r="E325" s="12" t="s">
        <v>12</v>
      </c>
      <c r="F325" s="13">
        <v>0</v>
      </c>
      <c r="G325" s="14" cm="1">
        <f t="array" ref="G325:H325">VLOOKUP(B325,'Master Data'!$A$2:$E$46,{4,5},0)</f>
        <v>98</v>
      </c>
      <c r="H325" s="14">
        <v>103.88</v>
      </c>
      <c r="I325" s="14">
        <f t="shared" si="16"/>
        <v>1274</v>
      </c>
      <c r="J325" s="14">
        <f t="shared" si="17"/>
        <v>1350.44</v>
      </c>
      <c r="K325" s="14" t="str">
        <f t="shared" si="15"/>
        <v>Apr</v>
      </c>
    </row>
    <row r="326" spans="1:11" ht="14.25" customHeight="1" x14ac:dyDescent="0.3">
      <c r="A326" s="10">
        <v>44652</v>
      </c>
      <c r="B326" s="11" t="s">
        <v>41</v>
      </c>
      <c r="C326" s="12">
        <v>2</v>
      </c>
      <c r="D326" s="12" t="s">
        <v>10</v>
      </c>
      <c r="E326" s="12" t="s">
        <v>12</v>
      </c>
      <c r="F326" s="13">
        <v>0</v>
      </c>
      <c r="G326" s="14" cm="1">
        <f t="array" ref="G326:H326">VLOOKUP(B326,'Master Data'!$A$2:$E$46,{4,5},0)</f>
        <v>105</v>
      </c>
      <c r="H326" s="14">
        <v>142.80000000000001</v>
      </c>
      <c r="I326" s="14">
        <f t="shared" si="16"/>
        <v>210</v>
      </c>
      <c r="J326" s="14">
        <f t="shared" si="17"/>
        <v>285.60000000000002</v>
      </c>
      <c r="K326" s="14" t="str">
        <f t="shared" si="15"/>
        <v>Apr</v>
      </c>
    </row>
    <row r="327" spans="1:11" ht="14.25" customHeight="1" x14ac:dyDescent="0.3">
      <c r="A327" s="10">
        <v>44653</v>
      </c>
      <c r="B327" s="11" t="s">
        <v>41</v>
      </c>
      <c r="C327" s="12">
        <v>3</v>
      </c>
      <c r="D327" s="12" t="s">
        <v>14</v>
      </c>
      <c r="E327" s="12" t="s">
        <v>12</v>
      </c>
      <c r="F327" s="13">
        <v>0</v>
      </c>
      <c r="G327" s="14" cm="1">
        <f t="array" ref="G327:H327">VLOOKUP(B327,'Master Data'!$A$2:$E$46,{4,5},0)</f>
        <v>105</v>
      </c>
      <c r="H327" s="14">
        <v>142.80000000000001</v>
      </c>
      <c r="I327" s="14">
        <f t="shared" si="16"/>
        <v>315</v>
      </c>
      <c r="J327" s="14">
        <f t="shared" si="17"/>
        <v>428.40000000000003</v>
      </c>
      <c r="K327" s="14" t="str">
        <f t="shared" si="15"/>
        <v>Apr</v>
      </c>
    </row>
    <row r="328" spans="1:11" ht="14.25" customHeight="1" x14ac:dyDescent="0.3">
      <c r="A328" s="10">
        <v>44657</v>
      </c>
      <c r="B328" s="11" t="s">
        <v>29</v>
      </c>
      <c r="C328" s="12">
        <v>2</v>
      </c>
      <c r="D328" s="12" t="s">
        <v>9</v>
      </c>
      <c r="E328" s="12" t="s">
        <v>12</v>
      </c>
      <c r="F328" s="13">
        <v>0</v>
      </c>
      <c r="G328" s="14" cm="1">
        <f t="array" ref="G328:H328">VLOOKUP(B328,'Master Data'!$A$2:$E$46,{4,5},0)</f>
        <v>90</v>
      </c>
      <c r="H328" s="14">
        <v>115.2</v>
      </c>
      <c r="I328" s="14">
        <f t="shared" si="16"/>
        <v>180</v>
      </c>
      <c r="J328" s="14">
        <f t="shared" si="17"/>
        <v>230.4</v>
      </c>
      <c r="K328" s="14" t="str">
        <f t="shared" si="15"/>
        <v>Apr</v>
      </c>
    </row>
    <row r="329" spans="1:11" ht="14.25" customHeight="1" x14ac:dyDescent="0.3">
      <c r="A329" s="10">
        <v>44658</v>
      </c>
      <c r="B329" s="11" t="s">
        <v>54</v>
      </c>
      <c r="C329" s="12">
        <v>7</v>
      </c>
      <c r="D329" s="12" t="s">
        <v>14</v>
      </c>
      <c r="E329" s="12" t="s">
        <v>10</v>
      </c>
      <c r="F329" s="13">
        <v>0</v>
      </c>
      <c r="G329" s="14" cm="1">
        <f t="array" ref="G329:H329">VLOOKUP(B329,'Master Data'!$A$2:$E$46,{4,5},0)</f>
        <v>18</v>
      </c>
      <c r="H329" s="14">
        <v>24.66</v>
      </c>
      <c r="I329" s="14">
        <f t="shared" si="16"/>
        <v>126</v>
      </c>
      <c r="J329" s="14">
        <f t="shared" si="17"/>
        <v>172.62</v>
      </c>
      <c r="K329" s="14" t="str">
        <f t="shared" si="15"/>
        <v>Apr</v>
      </c>
    </row>
    <row r="330" spans="1:11" ht="14.25" customHeight="1" x14ac:dyDescent="0.3">
      <c r="A330" s="10">
        <v>44660</v>
      </c>
      <c r="B330" s="11" t="s">
        <v>46</v>
      </c>
      <c r="C330" s="12">
        <v>12</v>
      </c>
      <c r="D330" s="12" t="s">
        <v>9</v>
      </c>
      <c r="E330" s="12" t="s">
        <v>12</v>
      </c>
      <c r="F330" s="13">
        <v>0</v>
      </c>
      <c r="G330" s="14" cm="1">
        <f t="array" ref="G330:H330">VLOOKUP(B330,'Master Data'!$A$2:$E$46,{4,5},0)</f>
        <v>37</v>
      </c>
      <c r="H330" s="14">
        <v>42.55</v>
      </c>
      <c r="I330" s="14">
        <f t="shared" si="16"/>
        <v>444</v>
      </c>
      <c r="J330" s="14">
        <f t="shared" si="17"/>
        <v>510.59999999999997</v>
      </c>
      <c r="K330" s="14" t="str">
        <f t="shared" si="15"/>
        <v>Apr</v>
      </c>
    </row>
    <row r="331" spans="1:11" ht="14.25" customHeight="1" x14ac:dyDescent="0.3">
      <c r="A331" s="10">
        <v>44660</v>
      </c>
      <c r="B331" s="11" t="s">
        <v>41</v>
      </c>
      <c r="C331" s="12">
        <v>9</v>
      </c>
      <c r="D331" s="12" t="s">
        <v>10</v>
      </c>
      <c r="E331" s="12" t="s">
        <v>10</v>
      </c>
      <c r="F331" s="13">
        <v>0</v>
      </c>
      <c r="G331" s="14" cm="1">
        <f t="array" ref="G331:H331">VLOOKUP(B331,'Master Data'!$A$2:$E$46,{4,5},0)</f>
        <v>105</v>
      </c>
      <c r="H331" s="14">
        <v>142.80000000000001</v>
      </c>
      <c r="I331" s="14">
        <f t="shared" si="16"/>
        <v>945</v>
      </c>
      <c r="J331" s="14">
        <f t="shared" si="17"/>
        <v>1285.2</v>
      </c>
      <c r="K331" s="14" t="str">
        <f t="shared" si="15"/>
        <v>Apr</v>
      </c>
    </row>
    <row r="332" spans="1:11" ht="14.25" customHeight="1" x14ac:dyDescent="0.3">
      <c r="A332" s="10">
        <v>44664</v>
      </c>
      <c r="B332" s="11" t="s">
        <v>33</v>
      </c>
      <c r="C332" s="12">
        <v>14</v>
      </c>
      <c r="D332" s="12" t="s">
        <v>9</v>
      </c>
      <c r="E332" s="12" t="s">
        <v>10</v>
      </c>
      <c r="F332" s="13">
        <v>0</v>
      </c>
      <c r="G332" s="14" cm="1">
        <f t="array" ref="G332:H332">VLOOKUP(B332,'Master Data'!$A$2:$E$46,{4,5},0)</f>
        <v>13</v>
      </c>
      <c r="H332" s="14">
        <v>16.64</v>
      </c>
      <c r="I332" s="14">
        <f t="shared" si="16"/>
        <v>182</v>
      </c>
      <c r="J332" s="14">
        <f t="shared" si="17"/>
        <v>232.96</v>
      </c>
      <c r="K332" s="14" t="str">
        <f t="shared" si="15"/>
        <v>Apr</v>
      </c>
    </row>
    <row r="333" spans="1:11" ht="14.25" customHeight="1" x14ac:dyDescent="0.3">
      <c r="A333" s="10">
        <v>44669</v>
      </c>
      <c r="B333" s="11" t="s">
        <v>53</v>
      </c>
      <c r="C333" s="12">
        <v>9</v>
      </c>
      <c r="D333" s="12" t="s">
        <v>14</v>
      </c>
      <c r="E333" s="12" t="s">
        <v>12</v>
      </c>
      <c r="F333" s="13">
        <v>0</v>
      </c>
      <c r="G333" s="14" cm="1">
        <f t="array" ref="G333:H333">VLOOKUP(B333,'Master Data'!$A$2:$E$46,{4,5},0)</f>
        <v>138</v>
      </c>
      <c r="H333" s="14">
        <v>173.88</v>
      </c>
      <c r="I333" s="14">
        <f t="shared" si="16"/>
        <v>1242</v>
      </c>
      <c r="J333" s="14">
        <f t="shared" si="17"/>
        <v>1564.92</v>
      </c>
      <c r="K333" s="14" t="str">
        <f t="shared" si="15"/>
        <v>Apr</v>
      </c>
    </row>
    <row r="334" spans="1:11" ht="14.25" customHeight="1" x14ac:dyDescent="0.3">
      <c r="A334" s="10">
        <v>44671</v>
      </c>
      <c r="B334" s="11" t="s">
        <v>42</v>
      </c>
      <c r="C334" s="12">
        <v>2</v>
      </c>
      <c r="D334" s="12" t="s">
        <v>9</v>
      </c>
      <c r="E334" s="12" t="s">
        <v>10</v>
      </c>
      <c r="F334" s="13">
        <v>0</v>
      </c>
      <c r="G334" s="14" cm="1">
        <f t="array" ref="G334:H334">VLOOKUP(B334,'Master Data'!$A$2:$E$46,{4,5},0)</f>
        <v>37</v>
      </c>
      <c r="H334" s="14">
        <v>49.21</v>
      </c>
      <c r="I334" s="14">
        <f t="shared" si="16"/>
        <v>74</v>
      </c>
      <c r="J334" s="14">
        <f t="shared" si="17"/>
        <v>98.42</v>
      </c>
      <c r="K334" s="14" t="str">
        <f t="shared" si="15"/>
        <v>Apr</v>
      </c>
    </row>
    <row r="335" spans="1:11" ht="14.25" customHeight="1" x14ac:dyDescent="0.3">
      <c r="A335" s="10">
        <v>44671</v>
      </c>
      <c r="B335" s="11" t="s">
        <v>47</v>
      </c>
      <c r="C335" s="12">
        <v>4</v>
      </c>
      <c r="D335" s="12" t="s">
        <v>14</v>
      </c>
      <c r="E335" s="12" t="s">
        <v>10</v>
      </c>
      <c r="F335" s="13">
        <v>0</v>
      </c>
      <c r="G335" s="14" cm="1">
        <f t="array" ref="G335:H335">VLOOKUP(B335,'Master Data'!$A$2:$E$46,{4,5},0)</f>
        <v>73</v>
      </c>
      <c r="H335" s="14">
        <v>94.17</v>
      </c>
      <c r="I335" s="14">
        <f t="shared" si="16"/>
        <v>292</v>
      </c>
      <c r="J335" s="14">
        <f t="shared" si="17"/>
        <v>376.68</v>
      </c>
      <c r="K335" s="14" t="str">
        <f t="shared" si="15"/>
        <v>Apr</v>
      </c>
    </row>
    <row r="336" spans="1:11" ht="14.25" customHeight="1" x14ac:dyDescent="0.3">
      <c r="A336" s="10">
        <v>44672</v>
      </c>
      <c r="B336" s="11" t="s">
        <v>40</v>
      </c>
      <c r="C336" s="12">
        <v>2</v>
      </c>
      <c r="D336" s="12" t="s">
        <v>14</v>
      </c>
      <c r="E336" s="12" t="s">
        <v>12</v>
      </c>
      <c r="F336" s="13">
        <v>0</v>
      </c>
      <c r="G336" s="14" cm="1">
        <f t="array" ref="G336:H336">VLOOKUP(B336,'Master Data'!$A$2:$E$46,{4,5},0)</f>
        <v>148</v>
      </c>
      <c r="H336" s="14">
        <v>201.28</v>
      </c>
      <c r="I336" s="14">
        <f t="shared" si="16"/>
        <v>296</v>
      </c>
      <c r="J336" s="14">
        <f t="shared" si="17"/>
        <v>402.56</v>
      </c>
      <c r="K336" s="14" t="str">
        <f t="shared" si="15"/>
        <v>Apr</v>
      </c>
    </row>
    <row r="337" spans="1:11" ht="14.25" customHeight="1" x14ac:dyDescent="0.3">
      <c r="A337" s="10">
        <v>44672</v>
      </c>
      <c r="B337" s="11" t="s">
        <v>54</v>
      </c>
      <c r="C337" s="12">
        <v>14</v>
      </c>
      <c r="D337" s="12" t="s">
        <v>10</v>
      </c>
      <c r="E337" s="12" t="s">
        <v>10</v>
      </c>
      <c r="F337" s="13">
        <v>0</v>
      </c>
      <c r="G337" s="14" cm="1">
        <f t="array" ref="G337:H337">VLOOKUP(B337,'Master Data'!$A$2:$E$46,{4,5},0)</f>
        <v>18</v>
      </c>
      <c r="H337" s="14">
        <v>24.66</v>
      </c>
      <c r="I337" s="14">
        <f t="shared" si="16"/>
        <v>252</v>
      </c>
      <c r="J337" s="14">
        <f t="shared" si="17"/>
        <v>345.24</v>
      </c>
      <c r="K337" s="14" t="str">
        <f t="shared" si="15"/>
        <v>Apr</v>
      </c>
    </row>
    <row r="338" spans="1:11" ht="14.25" customHeight="1" x14ac:dyDescent="0.3">
      <c r="A338" s="10">
        <v>44674</v>
      </c>
      <c r="B338" s="11" t="s">
        <v>23</v>
      </c>
      <c r="C338" s="12">
        <v>15</v>
      </c>
      <c r="D338" s="12" t="s">
        <v>10</v>
      </c>
      <c r="E338" s="12" t="s">
        <v>10</v>
      </c>
      <c r="F338" s="13">
        <v>0</v>
      </c>
      <c r="G338" s="14" cm="1">
        <f t="array" ref="G338:H338">VLOOKUP(B338,'Master Data'!$A$2:$E$46,{4,5},0)</f>
        <v>76</v>
      </c>
      <c r="H338" s="14">
        <v>82.08</v>
      </c>
      <c r="I338" s="14">
        <f t="shared" si="16"/>
        <v>1140</v>
      </c>
      <c r="J338" s="14">
        <f t="shared" si="17"/>
        <v>1231.2</v>
      </c>
      <c r="K338" s="14" t="str">
        <f t="shared" si="15"/>
        <v>Apr</v>
      </c>
    </row>
    <row r="339" spans="1:11" ht="14.25" customHeight="1" x14ac:dyDescent="0.3">
      <c r="A339" s="10">
        <v>44675</v>
      </c>
      <c r="B339" s="11" t="s">
        <v>25</v>
      </c>
      <c r="C339" s="12">
        <v>4</v>
      </c>
      <c r="D339" s="12" t="s">
        <v>14</v>
      </c>
      <c r="E339" s="12" t="s">
        <v>10</v>
      </c>
      <c r="F339" s="13">
        <v>0</v>
      </c>
      <c r="G339" s="14" cm="1">
        <f t="array" ref="G339:H339">VLOOKUP(B339,'Master Data'!$A$2:$E$46,{4,5},0)</f>
        <v>55</v>
      </c>
      <c r="H339" s="14">
        <v>58.3</v>
      </c>
      <c r="I339" s="14">
        <f t="shared" si="16"/>
        <v>220</v>
      </c>
      <c r="J339" s="14">
        <f t="shared" si="17"/>
        <v>233.2</v>
      </c>
      <c r="K339" s="14" t="str">
        <f t="shared" si="15"/>
        <v>Apr</v>
      </c>
    </row>
    <row r="340" spans="1:11" ht="14.25" customHeight="1" x14ac:dyDescent="0.3">
      <c r="A340" s="10">
        <v>44676</v>
      </c>
      <c r="B340" s="11" t="s">
        <v>15</v>
      </c>
      <c r="C340" s="12">
        <v>9</v>
      </c>
      <c r="D340" s="12" t="s">
        <v>14</v>
      </c>
      <c r="E340" s="12" t="s">
        <v>12</v>
      </c>
      <c r="F340" s="13">
        <v>0</v>
      </c>
      <c r="G340" s="14" cm="1">
        <f t="array" ref="G340:H340">VLOOKUP(B340,'Master Data'!$A$2:$E$46,{4,5},0)</f>
        <v>44</v>
      </c>
      <c r="H340" s="14">
        <v>48.84</v>
      </c>
      <c r="I340" s="14">
        <f t="shared" si="16"/>
        <v>396</v>
      </c>
      <c r="J340" s="14">
        <f t="shared" si="17"/>
        <v>439.56000000000006</v>
      </c>
      <c r="K340" s="14" t="str">
        <f t="shared" si="15"/>
        <v>Apr</v>
      </c>
    </row>
    <row r="341" spans="1:11" ht="14.25" customHeight="1" x14ac:dyDescent="0.3">
      <c r="A341" s="10">
        <v>44676</v>
      </c>
      <c r="B341" s="11" t="s">
        <v>18</v>
      </c>
      <c r="C341" s="12">
        <v>8</v>
      </c>
      <c r="D341" s="12" t="s">
        <v>10</v>
      </c>
      <c r="E341" s="12" t="s">
        <v>10</v>
      </c>
      <c r="F341" s="13">
        <v>0</v>
      </c>
      <c r="G341" s="14" cm="1">
        <f t="array" ref="G341:H341">VLOOKUP(B341,'Master Data'!$A$2:$E$46,{4,5},0)</f>
        <v>71</v>
      </c>
      <c r="H341" s="14">
        <v>80.94</v>
      </c>
      <c r="I341" s="14">
        <f t="shared" si="16"/>
        <v>568</v>
      </c>
      <c r="J341" s="14">
        <f t="shared" si="17"/>
        <v>647.52</v>
      </c>
      <c r="K341" s="14" t="str">
        <f t="shared" si="15"/>
        <v>Apr</v>
      </c>
    </row>
    <row r="342" spans="1:11" ht="14.25" customHeight="1" x14ac:dyDescent="0.3">
      <c r="A342" s="10">
        <v>44677</v>
      </c>
      <c r="B342" s="11" t="s">
        <v>38</v>
      </c>
      <c r="C342" s="12">
        <v>2</v>
      </c>
      <c r="D342" s="12" t="s">
        <v>14</v>
      </c>
      <c r="E342" s="12" t="s">
        <v>12</v>
      </c>
      <c r="F342" s="13">
        <v>0</v>
      </c>
      <c r="G342" s="14" cm="1">
        <f t="array" ref="G342:H342">VLOOKUP(B342,'Master Data'!$A$2:$E$46,{4,5},0)</f>
        <v>48</v>
      </c>
      <c r="H342" s="14">
        <v>57.120000000000005</v>
      </c>
      <c r="I342" s="14">
        <f t="shared" si="16"/>
        <v>96</v>
      </c>
      <c r="J342" s="14">
        <f t="shared" si="17"/>
        <v>114.24000000000001</v>
      </c>
      <c r="K342" s="14" t="str">
        <f t="shared" si="15"/>
        <v>Apr</v>
      </c>
    </row>
    <row r="343" spans="1:11" ht="14.25" customHeight="1" x14ac:dyDescent="0.3">
      <c r="A343" s="10">
        <v>44679</v>
      </c>
      <c r="B343" s="11" t="s">
        <v>21</v>
      </c>
      <c r="C343" s="12">
        <v>14</v>
      </c>
      <c r="D343" s="12" t="s">
        <v>14</v>
      </c>
      <c r="E343" s="12" t="s">
        <v>12</v>
      </c>
      <c r="F343" s="13">
        <v>0</v>
      </c>
      <c r="G343" s="14" cm="1">
        <f t="array" ref="G343:H343">VLOOKUP(B343,'Master Data'!$A$2:$E$46,{4,5},0)</f>
        <v>112</v>
      </c>
      <c r="H343" s="14">
        <v>146.72</v>
      </c>
      <c r="I343" s="14">
        <f t="shared" si="16"/>
        <v>1568</v>
      </c>
      <c r="J343" s="14">
        <f t="shared" si="17"/>
        <v>2054.08</v>
      </c>
      <c r="K343" s="14" t="str">
        <f t="shared" si="15"/>
        <v>Apr</v>
      </c>
    </row>
    <row r="344" spans="1:11" ht="14.25" customHeight="1" x14ac:dyDescent="0.3">
      <c r="A344" s="10">
        <v>44681</v>
      </c>
      <c r="B344" s="11" t="s">
        <v>33</v>
      </c>
      <c r="C344" s="12">
        <v>13</v>
      </c>
      <c r="D344" s="12" t="s">
        <v>10</v>
      </c>
      <c r="E344" s="12" t="s">
        <v>10</v>
      </c>
      <c r="F344" s="13">
        <v>0</v>
      </c>
      <c r="G344" s="14" cm="1">
        <f t="array" ref="G344:H344">VLOOKUP(B344,'Master Data'!$A$2:$E$46,{4,5},0)</f>
        <v>13</v>
      </c>
      <c r="H344" s="14">
        <v>16.64</v>
      </c>
      <c r="I344" s="14">
        <f t="shared" si="16"/>
        <v>169</v>
      </c>
      <c r="J344" s="14">
        <f t="shared" si="17"/>
        <v>216.32</v>
      </c>
      <c r="K344" s="14" t="str">
        <f t="shared" si="15"/>
        <v>Apr</v>
      </c>
    </row>
    <row r="345" spans="1:11" ht="14.25" customHeight="1" x14ac:dyDescent="0.3">
      <c r="A345" s="10">
        <v>44681</v>
      </c>
      <c r="B345" s="11" t="s">
        <v>38</v>
      </c>
      <c r="C345" s="12">
        <v>8</v>
      </c>
      <c r="D345" s="12" t="s">
        <v>14</v>
      </c>
      <c r="E345" s="12" t="s">
        <v>10</v>
      </c>
      <c r="F345" s="13">
        <v>0</v>
      </c>
      <c r="G345" s="14" cm="1">
        <f t="array" ref="G345:H345">VLOOKUP(B345,'Master Data'!$A$2:$E$46,{4,5},0)</f>
        <v>48</v>
      </c>
      <c r="H345" s="14">
        <v>57.120000000000005</v>
      </c>
      <c r="I345" s="14">
        <f t="shared" si="16"/>
        <v>384</v>
      </c>
      <c r="J345" s="14">
        <f t="shared" si="17"/>
        <v>456.96000000000004</v>
      </c>
      <c r="K345" s="14" t="str">
        <f t="shared" si="15"/>
        <v>May</v>
      </c>
    </row>
    <row r="346" spans="1:11" ht="14.25" customHeight="1" x14ac:dyDescent="0.3">
      <c r="A346" s="10">
        <v>44682</v>
      </c>
      <c r="B346" s="11" t="s">
        <v>25</v>
      </c>
      <c r="C346" s="12">
        <v>9</v>
      </c>
      <c r="D346" s="12" t="s">
        <v>9</v>
      </c>
      <c r="E346" s="12" t="s">
        <v>10</v>
      </c>
      <c r="F346" s="13">
        <v>0</v>
      </c>
      <c r="G346" s="14" cm="1">
        <f t="array" ref="G346:H346">VLOOKUP(B346,'Master Data'!$A$2:$E$46,{4,5},0)</f>
        <v>55</v>
      </c>
      <c r="H346" s="14">
        <v>58.3</v>
      </c>
      <c r="I346" s="14">
        <f t="shared" si="16"/>
        <v>495</v>
      </c>
      <c r="J346" s="14">
        <f t="shared" si="17"/>
        <v>524.69999999999993</v>
      </c>
      <c r="K346" s="14" t="str">
        <f t="shared" si="15"/>
        <v>May</v>
      </c>
    </row>
    <row r="347" spans="1:11" ht="14.25" customHeight="1" x14ac:dyDescent="0.3">
      <c r="A347" s="10">
        <v>44682</v>
      </c>
      <c r="B347" s="11" t="s">
        <v>50</v>
      </c>
      <c r="C347" s="12">
        <v>6</v>
      </c>
      <c r="D347" s="12" t="s">
        <v>10</v>
      </c>
      <c r="E347" s="12" t="s">
        <v>10</v>
      </c>
      <c r="F347" s="13">
        <v>0</v>
      </c>
      <c r="G347" s="14" cm="1">
        <f t="array" ref="G347:H347">VLOOKUP(B347,'Master Data'!$A$2:$E$46,{4,5},0)</f>
        <v>95</v>
      </c>
      <c r="H347" s="14">
        <v>119.7</v>
      </c>
      <c r="I347" s="14">
        <f t="shared" si="16"/>
        <v>570</v>
      </c>
      <c r="J347" s="14">
        <f t="shared" si="17"/>
        <v>718.2</v>
      </c>
      <c r="K347" s="14" t="str">
        <f t="shared" si="15"/>
        <v>May</v>
      </c>
    </row>
    <row r="348" spans="1:11" ht="14.25" customHeight="1" x14ac:dyDescent="0.3">
      <c r="A348" s="10">
        <v>44683</v>
      </c>
      <c r="B348" s="11" t="s">
        <v>13</v>
      </c>
      <c r="C348" s="12">
        <v>4</v>
      </c>
      <c r="D348" s="12" t="s">
        <v>10</v>
      </c>
      <c r="E348" s="12" t="s">
        <v>12</v>
      </c>
      <c r="F348" s="13">
        <v>0</v>
      </c>
      <c r="G348" s="14" cm="1">
        <f t="array" ref="G348:H348">VLOOKUP(B348,'Master Data'!$A$2:$E$46,{4,5},0)</f>
        <v>112</v>
      </c>
      <c r="H348" s="14">
        <v>122.08</v>
      </c>
      <c r="I348" s="14">
        <f t="shared" si="16"/>
        <v>448</v>
      </c>
      <c r="J348" s="14">
        <f t="shared" si="17"/>
        <v>488.32</v>
      </c>
      <c r="K348" s="14" t="str">
        <f t="shared" si="15"/>
        <v>May</v>
      </c>
    </row>
    <row r="349" spans="1:11" ht="14.25" customHeight="1" x14ac:dyDescent="0.3">
      <c r="A349" s="10">
        <v>44685</v>
      </c>
      <c r="B349" s="11" t="s">
        <v>26</v>
      </c>
      <c r="C349" s="12">
        <v>10</v>
      </c>
      <c r="D349" s="12" t="s">
        <v>14</v>
      </c>
      <c r="E349" s="12" t="s">
        <v>10</v>
      </c>
      <c r="F349" s="13">
        <v>0</v>
      </c>
      <c r="G349" s="14" cm="1">
        <f t="array" ref="G349:H349">VLOOKUP(B349,'Master Data'!$A$2:$E$46,{4,5},0)</f>
        <v>61</v>
      </c>
      <c r="H349" s="14">
        <v>76.25</v>
      </c>
      <c r="I349" s="14">
        <f t="shared" si="16"/>
        <v>610</v>
      </c>
      <c r="J349" s="14">
        <f t="shared" si="17"/>
        <v>762.5</v>
      </c>
      <c r="K349" s="14" t="str">
        <f t="shared" si="15"/>
        <v>May</v>
      </c>
    </row>
    <row r="350" spans="1:11" ht="14.25" customHeight="1" x14ac:dyDescent="0.3">
      <c r="A350" s="10">
        <v>44687</v>
      </c>
      <c r="B350" s="11" t="s">
        <v>25</v>
      </c>
      <c r="C350" s="12">
        <v>7</v>
      </c>
      <c r="D350" s="12" t="s">
        <v>14</v>
      </c>
      <c r="E350" s="12" t="s">
        <v>10</v>
      </c>
      <c r="F350" s="13">
        <v>0</v>
      </c>
      <c r="G350" s="14" cm="1">
        <f t="array" ref="G350:H350">VLOOKUP(B350,'Master Data'!$A$2:$E$46,{4,5},0)</f>
        <v>55</v>
      </c>
      <c r="H350" s="14">
        <v>58.3</v>
      </c>
      <c r="I350" s="14">
        <f t="shared" si="16"/>
        <v>385</v>
      </c>
      <c r="J350" s="14">
        <f t="shared" si="17"/>
        <v>408.09999999999997</v>
      </c>
      <c r="K350" s="14" t="str">
        <f t="shared" si="15"/>
        <v>May</v>
      </c>
    </row>
    <row r="351" spans="1:11" ht="14.25" customHeight="1" x14ac:dyDescent="0.3">
      <c r="A351" s="10">
        <v>44688</v>
      </c>
      <c r="B351" s="11" t="s">
        <v>39</v>
      </c>
      <c r="C351" s="12">
        <v>4</v>
      </c>
      <c r="D351" s="12" t="s">
        <v>10</v>
      </c>
      <c r="E351" s="12" t="s">
        <v>12</v>
      </c>
      <c r="F351" s="13">
        <v>0</v>
      </c>
      <c r="G351" s="14" cm="1">
        <f t="array" ref="G351:H351">VLOOKUP(B351,'Master Data'!$A$2:$E$46,{4,5},0)</f>
        <v>12</v>
      </c>
      <c r="H351" s="14">
        <v>15.719999999999999</v>
      </c>
      <c r="I351" s="14">
        <f t="shared" si="16"/>
        <v>48</v>
      </c>
      <c r="J351" s="14">
        <f t="shared" si="17"/>
        <v>62.879999999999995</v>
      </c>
      <c r="K351" s="14" t="str">
        <f t="shared" si="15"/>
        <v>May</v>
      </c>
    </row>
    <row r="352" spans="1:11" ht="14.25" customHeight="1" x14ac:dyDescent="0.3">
      <c r="A352" s="10">
        <v>44688</v>
      </c>
      <c r="B352" s="11" t="s">
        <v>38</v>
      </c>
      <c r="C352" s="12">
        <v>1</v>
      </c>
      <c r="D352" s="12" t="s">
        <v>10</v>
      </c>
      <c r="E352" s="12" t="s">
        <v>10</v>
      </c>
      <c r="F352" s="13">
        <v>0</v>
      </c>
      <c r="G352" s="14" cm="1">
        <f t="array" ref="G352:H352">VLOOKUP(B352,'Master Data'!$A$2:$E$46,{4,5},0)</f>
        <v>48</v>
      </c>
      <c r="H352" s="14">
        <v>57.120000000000005</v>
      </c>
      <c r="I352" s="14">
        <f t="shared" si="16"/>
        <v>48</v>
      </c>
      <c r="J352" s="14">
        <f t="shared" si="17"/>
        <v>57.120000000000005</v>
      </c>
      <c r="K352" s="14" t="str">
        <f t="shared" si="15"/>
        <v>May</v>
      </c>
    </row>
    <row r="353" spans="1:11" ht="14.25" customHeight="1" x14ac:dyDescent="0.3">
      <c r="A353" s="10">
        <v>44689</v>
      </c>
      <c r="B353" s="11" t="s">
        <v>34</v>
      </c>
      <c r="C353" s="12">
        <v>7</v>
      </c>
      <c r="D353" s="12" t="s">
        <v>10</v>
      </c>
      <c r="E353" s="12" t="s">
        <v>10</v>
      </c>
      <c r="F353" s="13">
        <v>0</v>
      </c>
      <c r="G353" s="14" cm="1">
        <f t="array" ref="G353:H353">VLOOKUP(B353,'Master Data'!$A$2:$E$46,{4,5},0)</f>
        <v>121</v>
      </c>
      <c r="H353" s="14">
        <v>141.57</v>
      </c>
      <c r="I353" s="14">
        <f t="shared" si="16"/>
        <v>847</v>
      </c>
      <c r="J353" s="14">
        <f t="shared" si="17"/>
        <v>990.99</v>
      </c>
      <c r="K353" s="14" t="str">
        <f t="shared" si="15"/>
        <v>May</v>
      </c>
    </row>
    <row r="354" spans="1:11" ht="14.25" customHeight="1" x14ac:dyDescent="0.3">
      <c r="A354" s="10">
        <v>44690</v>
      </c>
      <c r="B354" s="11" t="s">
        <v>51</v>
      </c>
      <c r="C354" s="12">
        <v>12</v>
      </c>
      <c r="D354" s="12" t="s">
        <v>9</v>
      </c>
      <c r="E354" s="12" t="s">
        <v>12</v>
      </c>
      <c r="F354" s="13">
        <v>0</v>
      </c>
      <c r="G354" s="14" cm="1">
        <f t="array" ref="G354:H354">VLOOKUP(B354,'Master Data'!$A$2:$E$46,{4,5},0)</f>
        <v>134</v>
      </c>
      <c r="H354" s="14">
        <v>156.78</v>
      </c>
      <c r="I354" s="14">
        <f t="shared" si="16"/>
        <v>1608</v>
      </c>
      <c r="J354" s="14">
        <f t="shared" si="17"/>
        <v>1881.3600000000001</v>
      </c>
      <c r="K354" s="14" t="str">
        <f t="shared" si="15"/>
        <v>May</v>
      </c>
    </row>
    <row r="355" spans="1:11" ht="14.25" customHeight="1" x14ac:dyDescent="0.3">
      <c r="A355" s="10">
        <v>44691</v>
      </c>
      <c r="B355" s="11" t="s">
        <v>49</v>
      </c>
      <c r="C355" s="12">
        <v>6</v>
      </c>
      <c r="D355" s="12" t="s">
        <v>14</v>
      </c>
      <c r="E355" s="12" t="s">
        <v>10</v>
      </c>
      <c r="F355" s="13">
        <v>0</v>
      </c>
      <c r="G355" s="14" cm="1">
        <f t="array" ref="G355:H355">VLOOKUP(B355,'Master Data'!$A$2:$E$46,{4,5},0)</f>
        <v>6</v>
      </c>
      <c r="H355" s="14">
        <v>7.8599999999999994</v>
      </c>
      <c r="I355" s="14">
        <f t="shared" si="16"/>
        <v>36</v>
      </c>
      <c r="J355" s="14">
        <f t="shared" si="17"/>
        <v>47.16</v>
      </c>
      <c r="K355" s="14" t="str">
        <f t="shared" si="15"/>
        <v>May</v>
      </c>
    </row>
    <row r="356" spans="1:11" ht="14.25" customHeight="1" x14ac:dyDescent="0.3">
      <c r="A356" s="10">
        <v>44693</v>
      </c>
      <c r="B356" s="11" t="s">
        <v>43</v>
      </c>
      <c r="C356" s="12">
        <v>7</v>
      </c>
      <c r="D356" s="12" t="s">
        <v>10</v>
      </c>
      <c r="E356" s="12" t="s">
        <v>12</v>
      </c>
      <c r="F356" s="13">
        <v>0</v>
      </c>
      <c r="G356" s="14" cm="1">
        <f t="array" ref="G356:H356">VLOOKUP(B356,'Master Data'!$A$2:$E$46,{4,5},0)</f>
        <v>44</v>
      </c>
      <c r="H356" s="14">
        <v>48.4</v>
      </c>
      <c r="I356" s="14">
        <f t="shared" si="16"/>
        <v>308</v>
      </c>
      <c r="J356" s="14">
        <f t="shared" si="17"/>
        <v>338.8</v>
      </c>
      <c r="K356" s="14" t="str">
        <f t="shared" si="15"/>
        <v>May</v>
      </c>
    </row>
    <row r="357" spans="1:11" ht="14.25" customHeight="1" x14ac:dyDescent="0.3">
      <c r="A357" s="10">
        <v>44694</v>
      </c>
      <c r="B357" s="11" t="s">
        <v>47</v>
      </c>
      <c r="C357" s="12">
        <v>5</v>
      </c>
      <c r="D357" s="12" t="s">
        <v>14</v>
      </c>
      <c r="E357" s="12" t="s">
        <v>10</v>
      </c>
      <c r="F357" s="13">
        <v>0</v>
      </c>
      <c r="G357" s="14" cm="1">
        <f t="array" ref="G357:H357">VLOOKUP(B357,'Master Data'!$A$2:$E$46,{4,5},0)</f>
        <v>73</v>
      </c>
      <c r="H357" s="14">
        <v>94.17</v>
      </c>
      <c r="I357" s="14">
        <f t="shared" si="16"/>
        <v>365</v>
      </c>
      <c r="J357" s="14">
        <f t="shared" si="17"/>
        <v>470.85</v>
      </c>
      <c r="K357" s="14" t="str">
        <f t="shared" si="15"/>
        <v>May</v>
      </c>
    </row>
    <row r="358" spans="1:11" ht="14.25" customHeight="1" x14ac:dyDescent="0.3">
      <c r="A358" s="10">
        <v>44695</v>
      </c>
      <c r="B358" s="11" t="s">
        <v>37</v>
      </c>
      <c r="C358" s="12">
        <v>14</v>
      </c>
      <c r="D358" s="12" t="s">
        <v>14</v>
      </c>
      <c r="E358" s="12" t="s">
        <v>12</v>
      </c>
      <c r="F358" s="13">
        <v>0</v>
      </c>
      <c r="G358" s="14" cm="1">
        <f t="array" ref="G358:H358">VLOOKUP(B358,'Master Data'!$A$2:$E$46,{4,5},0)</f>
        <v>83</v>
      </c>
      <c r="H358" s="14">
        <v>94.62</v>
      </c>
      <c r="I358" s="14">
        <f t="shared" si="16"/>
        <v>1162</v>
      </c>
      <c r="J358" s="14">
        <f t="shared" si="17"/>
        <v>1324.68</v>
      </c>
      <c r="K358" s="14" t="str">
        <f t="shared" si="15"/>
        <v>May</v>
      </c>
    </row>
    <row r="359" spans="1:11" ht="14.25" customHeight="1" x14ac:dyDescent="0.3">
      <c r="A359" s="10">
        <v>44696</v>
      </c>
      <c r="B359" s="11" t="s">
        <v>26</v>
      </c>
      <c r="C359" s="12">
        <v>5</v>
      </c>
      <c r="D359" s="12" t="s">
        <v>10</v>
      </c>
      <c r="E359" s="12" t="s">
        <v>10</v>
      </c>
      <c r="F359" s="13">
        <v>0</v>
      </c>
      <c r="G359" s="14" cm="1">
        <f t="array" ref="G359:H359">VLOOKUP(B359,'Master Data'!$A$2:$E$46,{4,5},0)</f>
        <v>61</v>
      </c>
      <c r="H359" s="14">
        <v>76.25</v>
      </c>
      <c r="I359" s="14">
        <f t="shared" si="16"/>
        <v>305</v>
      </c>
      <c r="J359" s="14">
        <f t="shared" si="17"/>
        <v>381.25</v>
      </c>
      <c r="K359" s="14" t="str">
        <f t="shared" si="15"/>
        <v>May</v>
      </c>
    </row>
    <row r="360" spans="1:11" ht="14.25" customHeight="1" x14ac:dyDescent="0.3">
      <c r="A360" s="10">
        <v>44697</v>
      </c>
      <c r="B360" s="11" t="s">
        <v>32</v>
      </c>
      <c r="C360" s="12">
        <v>13</v>
      </c>
      <c r="D360" s="12" t="s">
        <v>14</v>
      </c>
      <c r="E360" s="12" t="s">
        <v>12</v>
      </c>
      <c r="F360" s="13">
        <v>0</v>
      </c>
      <c r="G360" s="14" cm="1">
        <f t="array" ref="G360:H360">VLOOKUP(B360,'Master Data'!$A$2:$E$46,{4,5},0)</f>
        <v>148</v>
      </c>
      <c r="H360" s="14">
        <v>164.28</v>
      </c>
      <c r="I360" s="14">
        <f t="shared" si="16"/>
        <v>1924</v>
      </c>
      <c r="J360" s="14">
        <f t="shared" si="17"/>
        <v>2135.64</v>
      </c>
      <c r="K360" s="14" t="str">
        <f t="shared" si="15"/>
        <v>May</v>
      </c>
    </row>
    <row r="361" spans="1:11" ht="14.25" customHeight="1" x14ac:dyDescent="0.3">
      <c r="A361" s="10">
        <v>44697</v>
      </c>
      <c r="B361" s="11" t="s">
        <v>17</v>
      </c>
      <c r="C361" s="12">
        <v>13</v>
      </c>
      <c r="D361" s="12" t="s">
        <v>10</v>
      </c>
      <c r="E361" s="12" t="s">
        <v>10</v>
      </c>
      <c r="F361" s="13">
        <v>0</v>
      </c>
      <c r="G361" s="14" cm="1">
        <f t="array" ref="G361:H361">VLOOKUP(B361,'Master Data'!$A$2:$E$46,{4,5},0)</f>
        <v>93</v>
      </c>
      <c r="H361" s="14">
        <v>104.16</v>
      </c>
      <c r="I361" s="14">
        <f t="shared" si="16"/>
        <v>1209</v>
      </c>
      <c r="J361" s="14">
        <f t="shared" si="17"/>
        <v>1354.08</v>
      </c>
      <c r="K361" s="14" t="str">
        <f t="shared" si="15"/>
        <v>May</v>
      </c>
    </row>
    <row r="362" spans="1:11" ht="14.25" customHeight="1" x14ac:dyDescent="0.3">
      <c r="A362" s="10">
        <v>44698</v>
      </c>
      <c r="B362" s="11" t="s">
        <v>38</v>
      </c>
      <c r="C362" s="12">
        <v>8</v>
      </c>
      <c r="D362" s="12" t="s">
        <v>14</v>
      </c>
      <c r="E362" s="12" t="s">
        <v>12</v>
      </c>
      <c r="F362" s="13">
        <v>0</v>
      </c>
      <c r="G362" s="14" cm="1">
        <f t="array" ref="G362:H362">VLOOKUP(B362,'Master Data'!$A$2:$E$46,{4,5},0)</f>
        <v>48</v>
      </c>
      <c r="H362" s="14">
        <v>57.120000000000005</v>
      </c>
      <c r="I362" s="14">
        <f t="shared" si="16"/>
        <v>384</v>
      </c>
      <c r="J362" s="14">
        <f t="shared" si="17"/>
        <v>456.96000000000004</v>
      </c>
      <c r="K362" s="14" t="str">
        <f t="shared" si="15"/>
        <v>May</v>
      </c>
    </row>
    <row r="363" spans="1:11" ht="14.25" customHeight="1" x14ac:dyDescent="0.3">
      <c r="A363" s="10">
        <v>44699</v>
      </c>
      <c r="B363" s="11" t="s">
        <v>38</v>
      </c>
      <c r="C363" s="12">
        <v>4</v>
      </c>
      <c r="D363" s="12" t="s">
        <v>9</v>
      </c>
      <c r="E363" s="12" t="s">
        <v>10</v>
      </c>
      <c r="F363" s="13">
        <v>0</v>
      </c>
      <c r="G363" s="14" cm="1">
        <f t="array" ref="G363:H363">VLOOKUP(B363,'Master Data'!$A$2:$E$46,{4,5},0)</f>
        <v>48</v>
      </c>
      <c r="H363" s="14">
        <v>57.120000000000005</v>
      </c>
      <c r="I363" s="14">
        <f t="shared" si="16"/>
        <v>192</v>
      </c>
      <c r="J363" s="14">
        <f t="shared" si="17"/>
        <v>228.48000000000002</v>
      </c>
      <c r="K363" s="14" t="str">
        <f t="shared" si="15"/>
        <v>May</v>
      </c>
    </row>
    <row r="364" spans="1:11" ht="14.25" customHeight="1" x14ac:dyDescent="0.3">
      <c r="A364" s="10">
        <v>44699</v>
      </c>
      <c r="B364" s="11" t="s">
        <v>11</v>
      </c>
      <c r="C364" s="12">
        <v>8</v>
      </c>
      <c r="D364" s="12" t="s">
        <v>9</v>
      </c>
      <c r="E364" s="12" t="s">
        <v>10</v>
      </c>
      <c r="F364" s="13">
        <v>0</v>
      </c>
      <c r="G364" s="14" cm="1">
        <f t="array" ref="G364:H364">VLOOKUP(B364,'Master Data'!$A$2:$E$46,{4,5},0)</f>
        <v>72</v>
      </c>
      <c r="H364" s="14">
        <v>79.92</v>
      </c>
      <c r="I364" s="14">
        <f t="shared" si="16"/>
        <v>576</v>
      </c>
      <c r="J364" s="14">
        <f t="shared" si="17"/>
        <v>639.36</v>
      </c>
      <c r="K364" s="14" t="str">
        <f t="shared" si="15"/>
        <v>May</v>
      </c>
    </row>
    <row r="365" spans="1:11" ht="14.25" customHeight="1" x14ac:dyDescent="0.3">
      <c r="A365" s="10">
        <v>44701</v>
      </c>
      <c r="B365" s="11" t="s">
        <v>23</v>
      </c>
      <c r="C365" s="12">
        <v>15</v>
      </c>
      <c r="D365" s="12" t="s">
        <v>10</v>
      </c>
      <c r="E365" s="12" t="s">
        <v>12</v>
      </c>
      <c r="F365" s="13">
        <v>0</v>
      </c>
      <c r="G365" s="14" cm="1">
        <f t="array" ref="G365:H365">VLOOKUP(B365,'Master Data'!$A$2:$E$46,{4,5},0)</f>
        <v>76</v>
      </c>
      <c r="H365" s="14">
        <v>82.08</v>
      </c>
      <c r="I365" s="14">
        <f t="shared" si="16"/>
        <v>1140</v>
      </c>
      <c r="J365" s="14">
        <f t="shared" si="17"/>
        <v>1231.2</v>
      </c>
      <c r="K365" s="14" t="str">
        <f t="shared" si="15"/>
        <v>May</v>
      </c>
    </row>
    <row r="366" spans="1:11" ht="14.25" customHeight="1" x14ac:dyDescent="0.3">
      <c r="A366" s="10">
        <v>44703</v>
      </c>
      <c r="B366" s="11" t="s">
        <v>39</v>
      </c>
      <c r="C366" s="12">
        <v>12</v>
      </c>
      <c r="D366" s="12" t="s">
        <v>14</v>
      </c>
      <c r="E366" s="12" t="s">
        <v>10</v>
      </c>
      <c r="F366" s="13">
        <v>0</v>
      </c>
      <c r="G366" s="14" cm="1">
        <f t="array" ref="G366:H366">VLOOKUP(B366,'Master Data'!$A$2:$E$46,{4,5},0)</f>
        <v>12</v>
      </c>
      <c r="H366" s="14">
        <v>15.719999999999999</v>
      </c>
      <c r="I366" s="14">
        <f t="shared" si="16"/>
        <v>144</v>
      </c>
      <c r="J366" s="14">
        <f t="shared" si="17"/>
        <v>188.64</v>
      </c>
      <c r="K366" s="14" t="str">
        <f t="shared" si="15"/>
        <v>May</v>
      </c>
    </row>
    <row r="367" spans="1:11" ht="14.25" customHeight="1" x14ac:dyDescent="0.3">
      <c r="A367" s="10">
        <v>44706</v>
      </c>
      <c r="B367" s="11" t="s">
        <v>41</v>
      </c>
      <c r="C367" s="12">
        <v>7</v>
      </c>
      <c r="D367" s="12" t="s">
        <v>10</v>
      </c>
      <c r="E367" s="12" t="s">
        <v>10</v>
      </c>
      <c r="F367" s="13">
        <v>0</v>
      </c>
      <c r="G367" s="14" cm="1">
        <f t="array" ref="G367:H367">VLOOKUP(B367,'Master Data'!$A$2:$E$46,{4,5},0)</f>
        <v>105</v>
      </c>
      <c r="H367" s="14">
        <v>142.80000000000001</v>
      </c>
      <c r="I367" s="14">
        <f t="shared" si="16"/>
        <v>735</v>
      </c>
      <c r="J367" s="14">
        <f t="shared" si="17"/>
        <v>999.60000000000014</v>
      </c>
      <c r="K367" s="14" t="str">
        <f t="shared" si="15"/>
        <v>May</v>
      </c>
    </row>
    <row r="368" spans="1:11" ht="14.25" customHeight="1" x14ac:dyDescent="0.3">
      <c r="A368" s="10">
        <v>44707</v>
      </c>
      <c r="B368" s="11" t="s">
        <v>45</v>
      </c>
      <c r="C368" s="12">
        <v>2</v>
      </c>
      <c r="D368" s="12" t="s">
        <v>14</v>
      </c>
      <c r="E368" s="12" t="s">
        <v>10</v>
      </c>
      <c r="F368" s="13">
        <v>0</v>
      </c>
      <c r="G368" s="14" cm="1">
        <f t="array" ref="G368:H368">VLOOKUP(B368,'Master Data'!$A$2:$E$46,{4,5},0)</f>
        <v>37</v>
      </c>
      <c r="H368" s="14">
        <v>41.81</v>
      </c>
      <c r="I368" s="14">
        <f t="shared" si="16"/>
        <v>74</v>
      </c>
      <c r="J368" s="14">
        <f t="shared" si="17"/>
        <v>83.62</v>
      </c>
      <c r="K368" s="14" t="str">
        <f t="shared" si="15"/>
        <v>May</v>
      </c>
    </row>
    <row r="369" spans="1:11" ht="14.25" customHeight="1" x14ac:dyDescent="0.3">
      <c r="A369" s="10">
        <v>44707</v>
      </c>
      <c r="B369" s="11" t="s">
        <v>38</v>
      </c>
      <c r="C369" s="12">
        <v>2</v>
      </c>
      <c r="D369" s="12" t="s">
        <v>10</v>
      </c>
      <c r="E369" s="12" t="s">
        <v>10</v>
      </c>
      <c r="F369" s="13">
        <v>0</v>
      </c>
      <c r="G369" s="14" cm="1">
        <f t="array" ref="G369:H369">VLOOKUP(B369,'Master Data'!$A$2:$E$46,{4,5},0)</f>
        <v>48</v>
      </c>
      <c r="H369" s="14">
        <v>57.120000000000005</v>
      </c>
      <c r="I369" s="14">
        <f t="shared" si="16"/>
        <v>96</v>
      </c>
      <c r="J369" s="14">
        <f t="shared" si="17"/>
        <v>114.24000000000001</v>
      </c>
      <c r="K369" s="14" t="str">
        <f t="shared" si="15"/>
        <v>May</v>
      </c>
    </row>
    <row r="370" spans="1:11" ht="14.25" customHeight="1" x14ac:dyDescent="0.3">
      <c r="A370" s="10">
        <v>44709</v>
      </c>
      <c r="B370" s="11" t="s">
        <v>53</v>
      </c>
      <c r="C370" s="12">
        <v>10</v>
      </c>
      <c r="D370" s="12" t="s">
        <v>9</v>
      </c>
      <c r="E370" s="12" t="s">
        <v>12</v>
      </c>
      <c r="F370" s="13">
        <v>0</v>
      </c>
      <c r="G370" s="14" cm="1">
        <f t="array" ref="G370:H370">VLOOKUP(B370,'Master Data'!$A$2:$E$46,{4,5},0)</f>
        <v>138</v>
      </c>
      <c r="H370" s="14">
        <v>173.88</v>
      </c>
      <c r="I370" s="14">
        <f t="shared" si="16"/>
        <v>1380</v>
      </c>
      <c r="J370" s="14">
        <f t="shared" si="17"/>
        <v>1738.8</v>
      </c>
      <c r="K370" s="14" t="str">
        <f t="shared" si="15"/>
        <v>May</v>
      </c>
    </row>
    <row r="371" spans="1:11" ht="14.25" customHeight="1" x14ac:dyDescent="0.3">
      <c r="A371" s="10">
        <v>44709</v>
      </c>
      <c r="B371" s="11" t="s">
        <v>37</v>
      </c>
      <c r="C371" s="12">
        <v>5</v>
      </c>
      <c r="D371" s="12" t="s">
        <v>9</v>
      </c>
      <c r="E371" s="12" t="s">
        <v>10</v>
      </c>
      <c r="F371" s="13">
        <v>0</v>
      </c>
      <c r="G371" s="14" cm="1">
        <f t="array" ref="G371:H371">VLOOKUP(B371,'Master Data'!$A$2:$E$46,{4,5},0)</f>
        <v>83</v>
      </c>
      <c r="H371" s="14">
        <v>94.62</v>
      </c>
      <c r="I371" s="14">
        <f t="shared" si="16"/>
        <v>415</v>
      </c>
      <c r="J371" s="14">
        <f t="shared" si="17"/>
        <v>473.1</v>
      </c>
      <c r="K371" s="14" t="str">
        <f t="shared" si="15"/>
        <v>May</v>
      </c>
    </row>
    <row r="372" spans="1:11" ht="14.25" customHeight="1" x14ac:dyDescent="0.3">
      <c r="A372" s="10">
        <v>44709</v>
      </c>
      <c r="B372" s="11" t="s">
        <v>32</v>
      </c>
      <c r="C372" s="12">
        <v>9</v>
      </c>
      <c r="D372" s="12" t="s">
        <v>10</v>
      </c>
      <c r="E372" s="12" t="s">
        <v>12</v>
      </c>
      <c r="F372" s="13">
        <v>0</v>
      </c>
      <c r="G372" s="14" cm="1">
        <f t="array" ref="G372:H372">VLOOKUP(B372,'Master Data'!$A$2:$E$46,{4,5},0)</f>
        <v>148</v>
      </c>
      <c r="H372" s="14">
        <v>164.28</v>
      </c>
      <c r="I372" s="14">
        <f t="shared" si="16"/>
        <v>1332</v>
      </c>
      <c r="J372" s="14">
        <f t="shared" si="17"/>
        <v>1478.52</v>
      </c>
      <c r="K372" s="14" t="str">
        <f t="shared" si="15"/>
        <v>May</v>
      </c>
    </row>
    <row r="373" spans="1:11" ht="14.25" customHeight="1" x14ac:dyDescent="0.3">
      <c r="A373" s="10">
        <v>44709</v>
      </c>
      <c r="B373" s="11" t="s">
        <v>15</v>
      </c>
      <c r="C373" s="12">
        <v>12</v>
      </c>
      <c r="D373" s="12" t="s">
        <v>10</v>
      </c>
      <c r="E373" s="12" t="s">
        <v>10</v>
      </c>
      <c r="F373" s="13">
        <v>0</v>
      </c>
      <c r="G373" s="14" cm="1">
        <f t="array" ref="G373:H373">VLOOKUP(B373,'Master Data'!$A$2:$E$46,{4,5},0)</f>
        <v>44</v>
      </c>
      <c r="H373" s="14">
        <v>48.84</v>
      </c>
      <c r="I373" s="14">
        <f t="shared" si="16"/>
        <v>528</v>
      </c>
      <c r="J373" s="14">
        <f t="shared" si="17"/>
        <v>586.08000000000004</v>
      </c>
      <c r="K373" s="14" t="str">
        <f t="shared" si="15"/>
        <v>May</v>
      </c>
    </row>
    <row r="374" spans="1:11" ht="14.25" customHeight="1" x14ac:dyDescent="0.3">
      <c r="A374" s="10">
        <v>44709</v>
      </c>
      <c r="B374" s="11" t="s">
        <v>26</v>
      </c>
      <c r="C374" s="12">
        <v>14</v>
      </c>
      <c r="D374" s="12" t="s">
        <v>14</v>
      </c>
      <c r="E374" s="12" t="s">
        <v>12</v>
      </c>
      <c r="F374" s="13">
        <v>0</v>
      </c>
      <c r="G374" s="14" cm="1">
        <f t="array" ref="G374:H374">VLOOKUP(B374,'Master Data'!$A$2:$E$46,{4,5},0)</f>
        <v>61</v>
      </c>
      <c r="H374" s="14">
        <v>76.25</v>
      </c>
      <c r="I374" s="14">
        <f t="shared" si="16"/>
        <v>854</v>
      </c>
      <c r="J374" s="14">
        <f t="shared" si="17"/>
        <v>1067.5</v>
      </c>
      <c r="K374" s="14" t="str">
        <f t="shared" si="15"/>
        <v>May</v>
      </c>
    </row>
    <row r="375" spans="1:11" ht="14.25" customHeight="1" x14ac:dyDescent="0.3">
      <c r="A375" s="10">
        <v>44711</v>
      </c>
      <c r="B375" s="11" t="s">
        <v>23</v>
      </c>
      <c r="C375" s="12">
        <v>9</v>
      </c>
      <c r="D375" s="12" t="s">
        <v>14</v>
      </c>
      <c r="E375" s="12" t="s">
        <v>10</v>
      </c>
      <c r="F375" s="13">
        <v>0</v>
      </c>
      <c r="G375" s="14" cm="1">
        <f t="array" ref="G375:H375">VLOOKUP(B375,'Master Data'!$A$2:$E$46,{4,5},0)</f>
        <v>76</v>
      </c>
      <c r="H375" s="14">
        <v>82.08</v>
      </c>
      <c r="I375" s="14">
        <f t="shared" si="16"/>
        <v>684</v>
      </c>
      <c r="J375" s="14">
        <f t="shared" si="17"/>
        <v>738.72</v>
      </c>
      <c r="K375" s="14" t="str">
        <f t="shared" si="15"/>
        <v>May</v>
      </c>
    </row>
    <row r="376" spans="1:11" ht="14.25" customHeight="1" x14ac:dyDescent="0.3">
      <c r="A376" s="10">
        <v>44711</v>
      </c>
      <c r="B376" s="11" t="s">
        <v>36</v>
      </c>
      <c r="C376" s="12">
        <v>4</v>
      </c>
      <c r="D376" s="12" t="s">
        <v>9</v>
      </c>
      <c r="E376" s="12" t="s">
        <v>12</v>
      </c>
      <c r="F376" s="13">
        <v>0</v>
      </c>
      <c r="G376" s="14" cm="1">
        <f t="array" ref="G376:H376">VLOOKUP(B376,'Master Data'!$A$2:$E$46,{4,5},0)</f>
        <v>133</v>
      </c>
      <c r="H376" s="14">
        <v>155.61000000000001</v>
      </c>
      <c r="I376" s="14">
        <f t="shared" si="16"/>
        <v>532</v>
      </c>
      <c r="J376" s="14">
        <f t="shared" si="17"/>
        <v>622.44000000000005</v>
      </c>
      <c r="K376" s="14" t="str">
        <f t="shared" si="15"/>
        <v>May</v>
      </c>
    </row>
    <row r="377" spans="1:11" ht="14.25" customHeight="1" x14ac:dyDescent="0.3">
      <c r="A377" s="10">
        <v>44711</v>
      </c>
      <c r="B377" s="11" t="s">
        <v>50</v>
      </c>
      <c r="C377" s="12">
        <v>3</v>
      </c>
      <c r="D377" s="12" t="s">
        <v>10</v>
      </c>
      <c r="E377" s="12" t="s">
        <v>12</v>
      </c>
      <c r="F377" s="13">
        <v>0</v>
      </c>
      <c r="G377" s="14" cm="1">
        <f t="array" ref="G377:H377">VLOOKUP(B377,'Master Data'!$A$2:$E$46,{4,5},0)</f>
        <v>95</v>
      </c>
      <c r="H377" s="14">
        <v>119.7</v>
      </c>
      <c r="I377" s="14">
        <f t="shared" si="16"/>
        <v>285</v>
      </c>
      <c r="J377" s="14">
        <f t="shared" si="17"/>
        <v>359.1</v>
      </c>
      <c r="K377" s="14" t="str">
        <f t="shared" si="15"/>
        <v>Jun</v>
      </c>
    </row>
    <row r="378" spans="1:11" ht="14.25" customHeight="1" x14ac:dyDescent="0.3">
      <c r="A378" s="10">
        <v>44715</v>
      </c>
      <c r="B378" s="11" t="s">
        <v>37</v>
      </c>
      <c r="C378" s="12">
        <v>14</v>
      </c>
      <c r="D378" s="12" t="s">
        <v>10</v>
      </c>
      <c r="E378" s="12" t="s">
        <v>10</v>
      </c>
      <c r="F378" s="13">
        <v>0</v>
      </c>
      <c r="G378" s="14" cm="1">
        <f t="array" ref="G378:H378">VLOOKUP(B378,'Master Data'!$A$2:$E$46,{4,5},0)</f>
        <v>83</v>
      </c>
      <c r="H378" s="14">
        <v>94.62</v>
      </c>
      <c r="I378" s="14">
        <f t="shared" si="16"/>
        <v>1162</v>
      </c>
      <c r="J378" s="14">
        <f t="shared" si="17"/>
        <v>1324.68</v>
      </c>
      <c r="K378" s="14" t="str">
        <f t="shared" si="15"/>
        <v>Jun</v>
      </c>
    </row>
    <row r="379" spans="1:11" ht="14.25" customHeight="1" x14ac:dyDescent="0.3">
      <c r="A379" s="10">
        <v>44722</v>
      </c>
      <c r="B379" s="11" t="s">
        <v>45</v>
      </c>
      <c r="C379" s="12">
        <v>8</v>
      </c>
      <c r="D379" s="12" t="s">
        <v>9</v>
      </c>
      <c r="E379" s="12" t="s">
        <v>10</v>
      </c>
      <c r="F379" s="13">
        <v>0</v>
      </c>
      <c r="G379" s="14" cm="1">
        <f t="array" ref="G379:H379">VLOOKUP(B379,'Master Data'!$A$2:$E$46,{4,5},0)</f>
        <v>37</v>
      </c>
      <c r="H379" s="14">
        <v>41.81</v>
      </c>
      <c r="I379" s="14">
        <f t="shared" si="16"/>
        <v>296</v>
      </c>
      <c r="J379" s="14">
        <f t="shared" si="17"/>
        <v>334.48</v>
      </c>
      <c r="K379" s="14" t="str">
        <f t="shared" si="15"/>
        <v>Jun</v>
      </c>
    </row>
    <row r="380" spans="1:11" ht="14.25" customHeight="1" x14ac:dyDescent="0.3">
      <c r="A380" s="10">
        <v>44723</v>
      </c>
      <c r="B380" s="11" t="s">
        <v>46</v>
      </c>
      <c r="C380" s="12">
        <v>13</v>
      </c>
      <c r="D380" s="12" t="s">
        <v>10</v>
      </c>
      <c r="E380" s="12" t="s">
        <v>12</v>
      </c>
      <c r="F380" s="13">
        <v>0</v>
      </c>
      <c r="G380" s="14" cm="1">
        <f t="array" ref="G380:H380">VLOOKUP(B380,'Master Data'!$A$2:$E$46,{4,5},0)</f>
        <v>37</v>
      </c>
      <c r="H380" s="14">
        <v>42.55</v>
      </c>
      <c r="I380" s="14">
        <f t="shared" si="16"/>
        <v>481</v>
      </c>
      <c r="J380" s="14">
        <f t="shared" si="17"/>
        <v>553.15</v>
      </c>
      <c r="K380" s="14" t="str">
        <f t="shared" si="15"/>
        <v>Jun</v>
      </c>
    </row>
    <row r="381" spans="1:11" ht="14.25" customHeight="1" x14ac:dyDescent="0.3">
      <c r="A381" s="10">
        <v>44723</v>
      </c>
      <c r="B381" s="11" t="s">
        <v>44</v>
      </c>
      <c r="C381" s="12">
        <v>6</v>
      </c>
      <c r="D381" s="12" t="s">
        <v>14</v>
      </c>
      <c r="E381" s="12" t="s">
        <v>10</v>
      </c>
      <c r="F381" s="13">
        <v>0</v>
      </c>
      <c r="G381" s="14" cm="1">
        <f t="array" ref="G381:H381">VLOOKUP(B381,'Master Data'!$A$2:$E$46,{4,5},0)</f>
        <v>126</v>
      </c>
      <c r="H381" s="14">
        <v>162.54</v>
      </c>
      <c r="I381" s="14">
        <f t="shared" si="16"/>
        <v>756</v>
      </c>
      <c r="J381" s="14">
        <f t="shared" si="17"/>
        <v>975.24</v>
      </c>
      <c r="K381" s="14" t="str">
        <f t="shared" si="15"/>
        <v>Jun</v>
      </c>
    </row>
    <row r="382" spans="1:11" ht="14.25" customHeight="1" x14ac:dyDescent="0.3">
      <c r="A382" s="10">
        <v>44725</v>
      </c>
      <c r="B382" s="11" t="s">
        <v>54</v>
      </c>
      <c r="C382" s="12">
        <v>6</v>
      </c>
      <c r="D382" s="12" t="s">
        <v>14</v>
      </c>
      <c r="E382" s="12" t="s">
        <v>12</v>
      </c>
      <c r="F382" s="13">
        <v>0</v>
      </c>
      <c r="G382" s="14" cm="1">
        <f t="array" ref="G382:H382">VLOOKUP(B382,'Master Data'!$A$2:$E$46,{4,5},0)</f>
        <v>18</v>
      </c>
      <c r="H382" s="14">
        <v>24.66</v>
      </c>
      <c r="I382" s="14">
        <f t="shared" si="16"/>
        <v>108</v>
      </c>
      <c r="J382" s="14">
        <f t="shared" si="17"/>
        <v>147.96</v>
      </c>
      <c r="K382" s="14" t="str">
        <f t="shared" si="15"/>
        <v>Jun</v>
      </c>
    </row>
    <row r="383" spans="1:11" ht="14.25" customHeight="1" x14ac:dyDescent="0.3">
      <c r="A383" s="10">
        <v>44727</v>
      </c>
      <c r="B383" s="11" t="s">
        <v>22</v>
      </c>
      <c r="C383" s="12">
        <v>15</v>
      </c>
      <c r="D383" s="12" t="s">
        <v>9</v>
      </c>
      <c r="E383" s="12" t="s">
        <v>10</v>
      </c>
      <c r="F383" s="13">
        <v>0</v>
      </c>
      <c r="G383" s="14" cm="1">
        <f t="array" ref="G383:H383">VLOOKUP(B383,'Master Data'!$A$2:$E$46,{4,5},0)</f>
        <v>120</v>
      </c>
      <c r="H383" s="14">
        <v>162</v>
      </c>
      <c r="I383" s="14">
        <f t="shared" si="16"/>
        <v>1800</v>
      </c>
      <c r="J383" s="14">
        <f t="shared" si="17"/>
        <v>2430</v>
      </c>
      <c r="K383" s="14" t="str">
        <f t="shared" si="15"/>
        <v>Jun</v>
      </c>
    </row>
    <row r="384" spans="1:11" ht="14.25" customHeight="1" x14ac:dyDescent="0.3">
      <c r="A384" s="10">
        <v>44728</v>
      </c>
      <c r="B384" s="11" t="s">
        <v>31</v>
      </c>
      <c r="C384" s="12">
        <v>15</v>
      </c>
      <c r="D384" s="12" t="s">
        <v>10</v>
      </c>
      <c r="E384" s="12" t="s">
        <v>12</v>
      </c>
      <c r="F384" s="13">
        <v>0</v>
      </c>
      <c r="G384" s="14" cm="1">
        <f t="array" ref="G384:H384">VLOOKUP(B384,'Master Data'!$A$2:$E$46,{4,5},0)</f>
        <v>47</v>
      </c>
      <c r="H384" s="14">
        <v>53.11</v>
      </c>
      <c r="I384" s="14">
        <f t="shared" si="16"/>
        <v>705</v>
      </c>
      <c r="J384" s="14">
        <f t="shared" si="17"/>
        <v>796.65</v>
      </c>
      <c r="K384" s="14" t="str">
        <f t="shared" si="15"/>
        <v>Jun</v>
      </c>
    </row>
    <row r="385" spans="1:11" ht="14.25" customHeight="1" x14ac:dyDescent="0.3">
      <c r="A385" s="10">
        <v>44731</v>
      </c>
      <c r="B385" s="11" t="s">
        <v>41</v>
      </c>
      <c r="C385" s="12">
        <v>8</v>
      </c>
      <c r="D385" s="12" t="s">
        <v>14</v>
      </c>
      <c r="E385" s="12" t="s">
        <v>12</v>
      </c>
      <c r="F385" s="13">
        <v>0</v>
      </c>
      <c r="G385" s="14" cm="1">
        <f t="array" ref="G385:H385">VLOOKUP(B385,'Master Data'!$A$2:$E$46,{4,5},0)</f>
        <v>105</v>
      </c>
      <c r="H385" s="14">
        <v>142.80000000000001</v>
      </c>
      <c r="I385" s="14">
        <f t="shared" si="16"/>
        <v>840</v>
      </c>
      <c r="J385" s="14">
        <f t="shared" si="17"/>
        <v>1142.4000000000001</v>
      </c>
      <c r="K385" s="14" t="str">
        <f t="shared" si="15"/>
        <v>Jun</v>
      </c>
    </row>
    <row r="386" spans="1:11" ht="14.25" customHeight="1" x14ac:dyDescent="0.3">
      <c r="A386" s="10">
        <v>44733</v>
      </c>
      <c r="B386" s="11" t="s">
        <v>51</v>
      </c>
      <c r="C386" s="12">
        <v>14</v>
      </c>
      <c r="D386" s="12" t="s">
        <v>14</v>
      </c>
      <c r="E386" s="12" t="s">
        <v>12</v>
      </c>
      <c r="F386" s="13">
        <v>0</v>
      </c>
      <c r="G386" s="14" cm="1">
        <f t="array" ref="G386:H386">VLOOKUP(B386,'Master Data'!$A$2:$E$46,{4,5},0)</f>
        <v>134</v>
      </c>
      <c r="H386" s="14">
        <v>156.78</v>
      </c>
      <c r="I386" s="14">
        <f t="shared" si="16"/>
        <v>1876</v>
      </c>
      <c r="J386" s="14">
        <f t="shared" si="17"/>
        <v>2194.92</v>
      </c>
      <c r="K386" s="14" t="str">
        <f t="shared" ref="K386:K449" si="18">TEXT(A387,"mmm")</f>
        <v>Jun</v>
      </c>
    </row>
    <row r="387" spans="1:11" ht="14.25" customHeight="1" x14ac:dyDescent="0.3">
      <c r="A387" s="10">
        <v>44734</v>
      </c>
      <c r="B387" s="11" t="s">
        <v>29</v>
      </c>
      <c r="C387" s="12">
        <v>10</v>
      </c>
      <c r="D387" s="12" t="s">
        <v>10</v>
      </c>
      <c r="E387" s="12" t="s">
        <v>12</v>
      </c>
      <c r="F387" s="13">
        <v>0</v>
      </c>
      <c r="G387" s="14" cm="1">
        <f t="array" ref="G387:H387">VLOOKUP(B387,'Master Data'!$A$2:$E$46,{4,5},0)</f>
        <v>90</v>
      </c>
      <c r="H387" s="14">
        <v>115.2</v>
      </c>
      <c r="I387" s="14">
        <f t="shared" ref="I387:I450" si="19">C387*G387</f>
        <v>900</v>
      </c>
      <c r="J387" s="14">
        <f t="shared" ref="J387:J450" si="20">(C387*H387)*(1-F387)</f>
        <v>1152</v>
      </c>
      <c r="K387" s="14" t="str">
        <f t="shared" si="18"/>
        <v>Jun</v>
      </c>
    </row>
    <row r="388" spans="1:11" ht="14.25" customHeight="1" x14ac:dyDescent="0.3">
      <c r="A388" s="10">
        <v>44734</v>
      </c>
      <c r="B388" s="11" t="s">
        <v>28</v>
      </c>
      <c r="C388" s="12">
        <v>4</v>
      </c>
      <c r="D388" s="12" t="s">
        <v>14</v>
      </c>
      <c r="E388" s="12" t="s">
        <v>12</v>
      </c>
      <c r="F388" s="13">
        <v>0</v>
      </c>
      <c r="G388" s="14" cm="1">
        <f t="array" ref="G388:H388">VLOOKUP(B388,'Master Data'!$A$2:$E$46,{4,5},0)</f>
        <v>98</v>
      </c>
      <c r="H388" s="14">
        <v>103.88</v>
      </c>
      <c r="I388" s="14">
        <f t="shared" si="19"/>
        <v>392</v>
      </c>
      <c r="J388" s="14">
        <f t="shared" si="20"/>
        <v>415.52</v>
      </c>
      <c r="K388" s="14" t="str">
        <f t="shared" si="18"/>
        <v>Jun</v>
      </c>
    </row>
    <row r="389" spans="1:11" ht="14.25" customHeight="1" x14ac:dyDescent="0.3">
      <c r="A389" s="10">
        <v>44735</v>
      </c>
      <c r="B389" s="11" t="s">
        <v>15</v>
      </c>
      <c r="C389" s="12">
        <v>8</v>
      </c>
      <c r="D389" s="12" t="s">
        <v>14</v>
      </c>
      <c r="E389" s="12" t="s">
        <v>10</v>
      </c>
      <c r="F389" s="13">
        <v>0</v>
      </c>
      <c r="G389" s="14" cm="1">
        <f t="array" ref="G389:H389">VLOOKUP(B389,'Master Data'!$A$2:$E$46,{4,5},0)</f>
        <v>44</v>
      </c>
      <c r="H389" s="14">
        <v>48.84</v>
      </c>
      <c r="I389" s="14">
        <f t="shared" si="19"/>
        <v>352</v>
      </c>
      <c r="J389" s="14">
        <f t="shared" si="20"/>
        <v>390.72</v>
      </c>
      <c r="K389" s="14" t="str">
        <f t="shared" si="18"/>
        <v>Jun</v>
      </c>
    </row>
    <row r="390" spans="1:11" ht="14.25" customHeight="1" x14ac:dyDescent="0.3">
      <c r="A390" s="10">
        <v>44736</v>
      </c>
      <c r="B390" s="11" t="s">
        <v>42</v>
      </c>
      <c r="C390" s="12">
        <v>7</v>
      </c>
      <c r="D390" s="12" t="s">
        <v>14</v>
      </c>
      <c r="E390" s="12" t="s">
        <v>12</v>
      </c>
      <c r="F390" s="13">
        <v>0</v>
      </c>
      <c r="G390" s="14" cm="1">
        <f t="array" ref="G390:H390">VLOOKUP(B390,'Master Data'!$A$2:$E$46,{4,5},0)</f>
        <v>37</v>
      </c>
      <c r="H390" s="14">
        <v>49.21</v>
      </c>
      <c r="I390" s="14">
        <f t="shared" si="19"/>
        <v>259</v>
      </c>
      <c r="J390" s="14">
        <f t="shared" si="20"/>
        <v>344.47</v>
      </c>
      <c r="K390" s="14" t="str">
        <f t="shared" si="18"/>
        <v>Jun</v>
      </c>
    </row>
    <row r="391" spans="1:11" ht="14.25" customHeight="1" x14ac:dyDescent="0.3">
      <c r="A391" s="10">
        <v>44737</v>
      </c>
      <c r="B391" s="11" t="s">
        <v>47</v>
      </c>
      <c r="C391" s="12">
        <v>7</v>
      </c>
      <c r="D391" s="12" t="s">
        <v>10</v>
      </c>
      <c r="E391" s="12" t="s">
        <v>10</v>
      </c>
      <c r="F391" s="13">
        <v>0</v>
      </c>
      <c r="G391" s="14" cm="1">
        <f t="array" ref="G391:H391">VLOOKUP(B391,'Master Data'!$A$2:$E$46,{4,5},0)</f>
        <v>73</v>
      </c>
      <c r="H391" s="14">
        <v>94.17</v>
      </c>
      <c r="I391" s="14">
        <f t="shared" si="19"/>
        <v>511</v>
      </c>
      <c r="J391" s="14">
        <f t="shared" si="20"/>
        <v>659.19</v>
      </c>
      <c r="K391" s="14" t="str">
        <f t="shared" si="18"/>
        <v>Jun</v>
      </c>
    </row>
    <row r="392" spans="1:11" ht="14.25" customHeight="1" x14ac:dyDescent="0.3">
      <c r="A392" s="10">
        <v>44738</v>
      </c>
      <c r="B392" s="11" t="s">
        <v>25</v>
      </c>
      <c r="C392" s="12">
        <v>4</v>
      </c>
      <c r="D392" s="12" t="s">
        <v>14</v>
      </c>
      <c r="E392" s="12" t="s">
        <v>12</v>
      </c>
      <c r="F392" s="13">
        <v>0</v>
      </c>
      <c r="G392" s="14" cm="1">
        <f t="array" ref="G392:H392">VLOOKUP(B392,'Master Data'!$A$2:$E$46,{4,5},0)</f>
        <v>55</v>
      </c>
      <c r="H392" s="14">
        <v>58.3</v>
      </c>
      <c r="I392" s="14">
        <f t="shared" si="19"/>
        <v>220</v>
      </c>
      <c r="J392" s="14">
        <f t="shared" si="20"/>
        <v>233.2</v>
      </c>
      <c r="K392" s="14" t="str">
        <f t="shared" si="18"/>
        <v>Jun</v>
      </c>
    </row>
    <row r="393" spans="1:11" ht="14.25" customHeight="1" x14ac:dyDescent="0.3">
      <c r="A393" s="10">
        <v>44738</v>
      </c>
      <c r="B393" s="11" t="s">
        <v>35</v>
      </c>
      <c r="C393" s="12">
        <v>12</v>
      </c>
      <c r="D393" s="12" t="s">
        <v>14</v>
      </c>
      <c r="E393" s="12" t="s">
        <v>10</v>
      </c>
      <c r="F393" s="13">
        <v>0</v>
      </c>
      <c r="G393" s="14" cm="1">
        <f t="array" ref="G393:H393">VLOOKUP(B393,'Master Data'!$A$2:$E$46,{4,5},0)</f>
        <v>67</v>
      </c>
      <c r="H393" s="14">
        <v>83.08</v>
      </c>
      <c r="I393" s="14">
        <f t="shared" si="19"/>
        <v>804</v>
      </c>
      <c r="J393" s="14">
        <f t="shared" si="20"/>
        <v>996.96</v>
      </c>
      <c r="K393" s="14" t="str">
        <f t="shared" si="18"/>
        <v>Jul</v>
      </c>
    </row>
    <row r="394" spans="1:11" ht="14.25" customHeight="1" x14ac:dyDescent="0.3">
      <c r="A394" s="10">
        <v>44745</v>
      </c>
      <c r="B394" s="11" t="s">
        <v>50</v>
      </c>
      <c r="C394" s="12">
        <v>15</v>
      </c>
      <c r="D394" s="12" t="s">
        <v>14</v>
      </c>
      <c r="E394" s="12" t="s">
        <v>12</v>
      </c>
      <c r="F394" s="13">
        <v>0</v>
      </c>
      <c r="G394" s="14" cm="1">
        <f t="array" ref="G394:H394">VLOOKUP(B394,'Master Data'!$A$2:$E$46,{4,5},0)</f>
        <v>95</v>
      </c>
      <c r="H394" s="14">
        <v>119.7</v>
      </c>
      <c r="I394" s="14">
        <f t="shared" si="19"/>
        <v>1425</v>
      </c>
      <c r="J394" s="14">
        <f t="shared" si="20"/>
        <v>1795.5</v>
      </c>
      <c r="K394" s="14" t="str">
        <f t="shared" si="18"/>
        <v>Jul</v>
      </c>
    </row>
    <row r="395" spans="1:11" ht="14.25" customHeight="1" x14ac:dyDescent="0.3">
      <c r="A395" s="10">
        <v>44746</v>
      </c>
      <c r="B395" s="11" t="s">
        <v>48</v>
      </c>
      <c r="C395" s="12">
        <v>7</v>
      </c>
      <c r="D395" s="12" t="s">
        <v>14</v>
      </c>
      <c r="E395" s="12" t="s">
        <v>10</v>
      </c>
      <c r="F395" s="13">
        <v>0</v>
      </c>
      <c r="G395" s="14" cm="1">
        <f t="array" ref="G395:H395">VLOOKUP(B395,'Master Data'!$A$2:$E$46,{4,5},0)</f>
        <v>43</v>
      </c>
      <c r="H395" s="14">
        <v>47.730000000000004</v>
      </c>
      <c r="I395" s="14">
        <f t="shared" si="19"/>
        <v>301</v>
      </c>
      <c r="J395" s="14">
        <f t="shared" si="20"/>
        <v>334.11</v>
      </c>
      <c r="K395" s="14" t="str">
        <f t="shared" si="18"/>
        <v>Jul</v>
      </c>
    </row>
    <row r="396" spans="1:11" ht="14.25" customHeight="1" x14ac:dyDescent="0.3">
      <c r="A396" s="10">
        <v>44747</v>
      </c>
      <c r="B396" s="11" t="s">
        <v>19</v>
      </c>
      <c r="C396" s="12">
        <v>7</v>
      </c>
      <c r="D396" s="12" t="s">
        <v>10</v>
      </c>
      <c r="E396" s="12" t="s">
        <v>12</v>
      </c>
      <c r="F396" s="13">
        <v>0</v>
      </c>
      <c r="G396" s="14" cm="1">
        <f t="array" ref="G396:H396">VLOOKUP(B396,'Master Data'!$A$2:$E$46,{4,5},0)</f>
        <v>7</v>
      </c>
      <c r="H396" s="14">
        <v>8.33</v>
      </c>
      <c r="I396" s="14">
        <f t="shared" si="19"/>
        <v>49</v>
      </c>
      <c r="J396" s="14">
        <f t="shared" si="20"/>
        <v>58.31</v>
      </c>
      <c r="K396" s="14" t="str">
        <f t="shared" si="18"/>
        <v>Jul</v>
      </c>
    </row>
    <row r="397" spans="1:11" ht="14.25" customHeight="1" x14ac:dyDescent="0.3">
      <c r="A397" s="10">
        <v>44747</v>
      </c>
      <c r="B397" s="11" t="s">
        <v>39</v>
      </c>
      <c r="C397" s="12">
        <v>8</v>
      </c>
      <c r="D397" s="12" t="s">
        <v>14</v>
      </c>
      <c r="E397" s="12" t="s">
        <v>10</v>
      </c>
      <c r="F397" s="13">
        <v>0</v>
      </c>
      <c r="G397" s="14" cm="1">
        <f t="array" ref="G397:H397">VLOOKUP(B397,'Master Data'!$A$2:$E$46,{4,5},0)</f>
        <v>12</v>
      </c>
      <c r="H397" s="14">
        <v>15.719999999999999</v>
      </c>
      <c r="I397" s="14">
        <f t="shared" si="19"/>
        <v>96</v>
      </c>
      <c r="J397" s="14">
        <f t="shared" si="20"/>
        <v>125.75999999999999</v>
      </c>
      <c r="K397" s="14" t="str">
        <f t="shared" si="18"/>
        <v>Jul</v>
      </c>
    </row>
    <row r="398" spans="1:11" ht="14.25" customHeight="1" x14ac:dyDescent="0.3">
      <c r="A398" s="10">
        <v>44748</v>
      </c>
      <c r="B398" s="11" t="s">
        <v>53</v>
      </c>
      <c r="C398" s="12">
        <v>2</v>
      </c>
      <c r="D398" s="12" t="s">
        <v>14</v>
      </c>
      <c r="E398" s="12" t="s">
        <v>12</v>
      </c>
      <c r="F398" s="13">
        <v>0</v>
      </c>
      <c r="G398" s="14" cm="1">
        <f t="array" ref="G398:H398">VLOOKUP(B398,'Master Data'!$A$2:$E$46,{4,5},0)</f>
        <v>138</v>
      </c>
      <c r="H398" s="14">
        <v>173.88</v>
      </c>
      <c r="I398" s="14">
        <f t="shared" si="19"/>
        <v>276</v>
      </c>
      <c r="J398" s="14">
        <f t="shared" si="20"/>
        <v>347.76</v>
      </c>
      <c r="K398" s="14" t="str">
        <f t="shared" si="18"/>
        <v>Jul</v>
      </c>
    </row>
    <row r="399" spans="1:11" ht="14.25" customHeight="1" x14ac:dyDescent="0.3">
      <c r="A399" s="10">
        <v>44750</v>
      </c>
      <c r="B399" s="11" t="s">
        <v>42</v>
      </c>
      <c r="C399" s="12">
        <v>2</v>
      </c>
      <c r="D399" s="12" t="s">
        <v>14</v>
      </c>
      <c r="E399" s="12" t="s">
        <v>10</v>
      </c>
      <c r="F399" s="13">
        <v>0</v>
      </c>
      <c r="G399" s="14" cm="1">
        <f t="array" ref="G399:H399">VLOOKUP(B399,'Master Data'!$A$2:$E$46,{4,5},0)</f>
        <v>37</v>
      </c>
      <c r="H399" s="14">
        <v>49.21</v>
      </c>
      <c r="I399" s="14">
        <f t="shared" si="19"/>
        <v>74</v>
      </c>
      <c r="J399" s="14">
        <f t="shared" si="20"/>
        <v>98.42</v>
      </c>
      <c r="K399" s="14" t="str">
        <f t="shared" si="18"/>
        <v>Jul</v>
      </c>
    </row>
    <row r="400" spans="1:11" ht="14.25" customHeight="1" x14ac:dyDescent="0.3">
      <c r="A400" s="10">
        <v>44752</v>
      </c>
      <c r="B400" s="11" t="s">
        <v>30</v>
      </c>
      <c r="C400" s="12">
        <v>12</v>
      </c>
      <c r="D400" s="12" t="s">
        <v>10</v>
      </c>
      <c r="E400" s="12" t="s">
        <v>12</v>
      </c>
      <c r="F400" s="13">
        <v>0</v>
      </c>
      <c r="G400" s="14" cm="1">
        <f t="array" ref="G400:H400">VLOOKUP(B400,'Master Data'!$A$2:$E$46,{4,5},0)</f>
        <v>89</v>
      </c>
      <c r="H400" s="14">
        <v>117.48</v>
      </c>
      <c r="I400" s="14">
        <f t="shared" si="19"/>
        <v>1068</v>
      </c>
      <c r="J400" s="14">
        <f t="shared" si="20"/>
        <v>1409.76</v>
      </c>
      <c r="K400" s="14" t="str">
        <f t="shared" si="18"/>
        <v>Jul</v>
      </c>
    </row>
    <row r="401" spans="1:11" ht="14.25" customHeight="1" x14ac:dyDescent="0.3">
      <c r="A401" s="10">
        <v>44754</v>
      </c>
      <c r="B401" s="11" t="s">
        <v>45</v>
      </c>
      <c r="C401" s="12">
        <v>12</v>
      </c>
      <c r="D401" s="12" t="s">
        <v>14</v>
      </c>
      <c r="E401" s="12" t="s">
        <v>12</v>
      </c>
      <c r="F401" s="13">
        <v>0</v>
      </c>
      <c r="G401" s="14" cm="1">
        <f t="array" ref="G401:H401">VLOOKUP(B401,'Master Data'!$A$2:$E$46,{4,5},0)</f>
        <v>37</v>
      </c>
      <c r="H401" s="14">
        <v>41.81</v>
      </c>
      <c r="I401" s="14">
        <f t="shared" si="19"/>
        <v>444</v>
      </c>
      <c r="J401" s="14">
        <f t="shared" si="20"/>
        <v>501.72</v>
      </c>
      <c r="K401" s="14" t="str">
        <f t="shared" si="18"/>
        <v>Jul</v>
      </c>
    </row>
    <row r="402" spans="1:11" ht="14.25" customHeight="1" x14ac:dyDescent="0.3">
      <c r="A402" s="10">
        <v>44755</v>
      </c>
      <c r="B402" s="11" t="s">
        <v>19</v>
      </c>
      <c r="C402" s="12">
        <v>7</v>
      </c>
      <c r="D402" s="12" t="s">
        <v>14</v>
      </c>
      <c r="E402" s="12" t="s">
        <v>10</v>
      </c>
      <c r="F402" s="13">
        <v>0</v>
      </c>
      <c r="G402" s="14" cm="1">
        <f t="array" ref="G402:H402">VLOOKUP(B402,'Master Data'!$A$2:$E$46,{4,5},0)</f>
        <v>7</v>
      </c>
      <c r="H402" s="14">
        <v>8.33</v>
      </c>
      <c r="I402" s="14">
        <f t="shared" si="19"/>
        <v>49</v>
      </c>
      <c r="J402" s="14">
        <f t="shared" si="20"/>
        <v>58.31</v>
      </c>
      <c r="K402" s="14" t="str">
        <f t="shared" si="18"/>
        <v>Jul</v>
      </c>
    </row>
    <row r="403" spans="1:11" ht="14.25" customHeight="1" x14ac:dyDescent="0.3">
      <c r="A403" s="10">
        <v>44756</v>
      </c>
      <c r="B403" s="11" t="s">
        <v>50</v>
      </c>
      <c r="C403" s="12">
        <v>9</v>
      </c>
      <c r="D403" s="12" t="s">
        <v>14</v>
      </c>
      <c r="E403" s="12" t="s">
        <v>10</v>
      </c>
      <c r="F403" s="13">
        <v>0</v>
      </c>
      <c r="G403" s="14" cm="1">
        <f t="array" ref="G403:H403">VLOOKUP(B403,'Master Data'!$A$2:$E$46,{4,5},0)</f>
        <v>95</v>
      </c>
      <c r="H403" s="14">
        <v>119.7</v>
      </c>
      <c r="I403" s="14">
        <f t="shared" si="19"/>
        <v>855</v>
      </c>
      <c r="J403" s="14">
        <f t="shared" si="20"/>
        <v>1077.3</v>
      </c>
      <c r="K403" s="14" t="str">
        <f t="shared" si="18"/>
        <v>Jul</v>
      </c>
    </row>
    <row r="404" spans="1:11" ht="14.25" customHeight="1" x14ac:dyDescent="0.3">
      <c r="A404" s="10">
        <v>44757</v>
      </c>
      <c r="B404" s="11" t="s">
        <v>15</v>
      </c>
      <c r="C404" s="12">
        <v>2</v>
      </c>
      <c r="D404" s="12" t="s">
        <v>10</v>
      </c>
      <c r="E404" s="12" t="s">
        <v>10</v>
      </c>
      <c r="F404" s="13">
        <v>0</v>
      </c>
      <c r="G404" s="14" cm="1">
        <f t="array" ref="G404:H404">VLOOKUP(B404,'Master Data'!$A$2:$E$46,{4,5},0)</f>
        <v>44</v>
      </c>
      <c r="H404" s="14">
        <v>48.84</v>
      </c>
      <c r="I404" s="14">
        <f t="shared" si="19"/>
        <v>88</v>
      </c>
      <c r="J404" s="14">
        <f t="shared" si="20"/>
        <v>97.68</v>
      </c>
      <c r="K404" s="14" t="str">
        <f t="shared" si="18"/>
        <v>Jul</v>
      </c>
    </row>
    <row r="405" spans="1:11" ht="14.25" customHeight="1" x14ac:dyDescent="0.3">
      <c r="A405" s="10">
        <v>44759</v>
      </c>
      <c r="B405" s="11" t="s">
        <v>53</v>
      </c>
      <c r="C405" s="12">
        <v>8</v>
      </c>
      <c r="D405" s="12" t="s">
        <v>10</v>
      </c>
      <c r="E405" s="12" t="s">
        <v>12</v>
      </c>
      <c r="F405" s="13">
        <v>0</v>
      </c>
      <c r="G405" s="14" cm="1">
        <f t="array" ref="G405:H405">VLOOKUP(B405,'Master Data'!$A$2:$E$46,{4,5},0)</f>
        <v>138</v>
      </c>
      <c r="H405" s="14">
        <v>173.88</v>
      </c>
      <c r="I405" s="14">
        <f t="shared" si="19"/>
        <v>1104</v>
      </c>
      <c r="J405" s="14">
        <f t="shared" si="20"/>
        <v>1391.04</v>
      </c>
      <c r="K405" s="14" t="str">
        <f t="shared" si="18"/>
        <v>Jul</v>
      </c>
    </row>
    <row r="406" spans="1:11" ht="14.25" customHeight="1" x14ac:dyDescent="0.3">
      <c r="A406" s="10">
        <v>44760</v>
      </c>
      <c r="B406" s="11" t="s">
        <v>32</v>
      </c>
      <c r="C406" s="12">
        <v>12</v>
      </c>
      <c r="D406" s="12" t="s">
        <v>14</v>
      </c>
      <c r="E406" s="12" t="s">
        <v>10</v>
      </c>
      <c r="F406" s="13">
        <v>0</v>
      </c>
      <c r="G406" s="14" cm="1">
        <f t="array" ref="G406:H406">VLOOKUP(B406,'Master Data'!$A$2:$E$46,{4,5},0)</f>
        <v>148</v>
      </c>
      <c r="H406" s="14">
        <v>164.28</v>
      </c>
      <c r="I406" s="14">
        <f t="shared" si="19"/>
        <v>1776</v>
      </c>
      <c r="J406" s="14">
        <f t="shared" si="20"/>
        <v>1971.3600000000001</v>
      </c>
      <c r="K406" s="14" t="str">
        <f t="shared" si="18"/>
        <v>Jul</v>
      </c>
    </row>
    <row r="407" spans="1:11" ht="14.25" customHeight="1" x14ac:dyDescent="0.3">
      <c r="A407" s="10">
        <v>44762</v>
      </c>
      <c r="B407" s="11" t="s">
        <v>22</v>
      </c>
      <c r="C407" s="12">
        <v>8</v>
      </c>
      <c r="D407" s="12" t="s">
        <v>9</v>
      </c>
      <c r="E407" s="12" t="s">
        <v>10</v>
      </c>
      <c r="F407" s="13">
        <v>0</v>
      </c>
      <c r="G407" s="14" cm="1">
        <f t="array" ref="G407:H407">VLOOKUP(B407,'Master Data'!$A$2:$E$46,{4,5},0)</f>
        <v>120</v>
      </c>
      <c r="H407" s="14">
        <v>162</v>
      </c>
      <c r="I407" s="14">
        <f t="shared" si="19"/>
        <v>960</v>
      </c>
      <c r="J407" s="14">
        <f t="shared" si="20"/>
        <v>1296</v>
      </c>
      <c r="K407" s="14" t="str">
        <f t="shared" si="18"/>
        <v>Jul</v>
      </c>
    </row>
    <row r="408" spans="1:11" ht="14.25" customHeight="1" x14ac:dyDescent="0.3">
      <c r="A408" s="10">
        <v>44764</v>
      </c>
      <c r="B408" s="11" t="s">
        <v>25</v>
      </c>
      <c r="C408" s="12">
        <v>6</v>
      </c>
      <c r="D408" s="12" t="s">
        <v>14</v>
      </c>
      <c r="E408" s="12" t="s">
        <v>12</v>
      </c>
      <c r="F408" s="13">
        <v>0</v>
      </c>
      <c r="G408" s="14" cm="1">
        <f t="array" ref="G408:H408">VLOOKUP(B408,'Master Data'!$A$2:$E$46,{4,5},0)</f>
        <v>55</v>
      </c>
      <c r="H408" s="14">
        <v>58.3</v>
      </c>
      <c r="I408" s="14">
        <f t="shared" si="19"/>
        <v>330</v>
      </c>
      <c r="J408" s="14">
        <f t="shared" si="20"/>
        <v>349.79999999999995</v>
      </c>
      <c r="K408" s="14" t="str">
        <f t="shared" si="18"/>
        <v>Jul</v>
      </c>
    </row>
    <row r="409" spans="1:11" ht="14.25" customHeight="1" x14ac:dyDescent="0.3">
      <c r="A409" s="10">
        <v>44765</v>
      </c>
      <c r="B409" s="11" t="s">
        <v>42</v>
      </c>
      <c r="C409" s="12">
        <v>2</v>
      </c>
      <c r="D409" s="12" t="s">
        <v>10</v>
      </c>
      <c r="E409" s="12" t="s">
        <v>10</v>
      </c>
      <c r="F409" s="13">
        <v>0</v>
      </c>
      <c r="G409" s="14" cm="1">
        <f t="array" ref="G409:H409">VLOOKUP(B409,'Master Data'!$A$2:$E$46,{4,5},0)</f>
        <v>37</v>
      </c>
      <c r="H409" s="14">
        <v>49.21</v>
      </c>
      <c r="I409" s="14">
        <f t="shared" si="19"/>
        <v>74</v>
      </c>
      <c r="J409" s="14">
        <f t="shared" si="20"/>
        <v>98.42</v>
      </c>
      <c r="K409" s="14" t="str">
        <f t="shared" si="18"/>
        <v>Jul</v>
      </c>
    </row>
    <row r="410" spans="1:11" ht="14.25" customHeight="1" x14ac:dyDescent="0.3">
      <c r="A410" s="10">
        <v>44766</v>
      </c>
      <c r="B410" s="11" t="s">
        <v>27</v>
      </c>
      <c r="C410" s="12">
        <v>14</v>
      </c>
      <c r="D410" s="12" t="s">
        <v>14</v>
      </c>
      <c r="E410" s="12" t="s">
        <v>12</v>
      </c>
      <c r="F410" s="13">
        <v>0</v>
      </c>
      <c r="G410" s="14" cm="1">
        <f t="array" ref="G410:H410">VLOOKUP(B410,'Master Data'!$A$2:$E$46,{4,5},0)</f>
        <v>75</v>
      </c>
      <c r="H410" s="14">
        <v>85.5</v>
      </c>
      <c r="I410" s="14">
        <f t="shared" si="19"/>
        <v>1050</v>
      </c>
      <c r="J410" s="14">
        <f t="shared" si="20"/>
        <v>1197</v>
      </c>
      <c r="K410" s="14" t="str">
        <f t="shared" si="18"/>
        <v>Jul</v>
      </c>
    </row>
    <row r="411" spans="1:11" ht="14.25" customHeight="1" x14ac:dyDescent="0.3">
      <c r="A411" s="10">
        <v>44766</v>
      </c>
      <c r="B411" s="11" t="s">
        <v>38</v>
      </c>
      <c r="C411" s="12">
        <v>1</v>
      </c>
      <c r="D411" s="12" t="s">
        <v>10</v>
      </c>
      <c r="E411" s="12" t="s">
        <v>10</v>
      </c>
      <c r="F411" s="13">
        <v>0</v>
      </c>
      <c r="G411" s="14" cm="1">
        <f t="array" ref="G411:H411">VLOOKUP(B411,'Master Data'!$A$2:$E$46,{4,5},0)</f>
        <v>48</v>
      </c>
      <c r="H411" s="14">
        <v>57.120000000000005</v>
      </c>
      <c r="I411" s="14">
        <f t="shared" si="19"/>
        <v>48</v>
      </c>
      <c r="J411" s="14">
        <f t="shared" si="20"/>
        <v>57.120000000000005</v>
      </c>
      <c r="K411" s="14" t="str">
        <f t="shared" si="18"/>
        <v>Jul</v>
      </c>
    </row>
    <row r="412" spans="1:11" ht="14.25" customHeight="1" x14ac:dyDescent="0.3">
      <c r="A412" s="10">
        <v>44767</v>
      </c>
      <c r="B412" s="11" t="s">
        <v>23</v>
      </c>
      <c r="C412" s="12">
        <v>2</v>
      </c>
      <c r="D412" s="12" t="s">
        <v>14</v>
      </c>
      <c r="E412" s="12" t="s">
        <v>12</v>
      </c>
      <c r="F412" s="13">
        <v>0</v>
      </c>
      <c r="G412" s="14" cm="1">
        <f t="array" ref="G412:H412">VLOOKUP(B412,'Master Data'!$A$2:$E$46,{4,5},0)</f>
        <v>76</v>
      </c>
      <c r="H412" s="14">
        <v>82.08</v>
      </c>
      <c r="I412" s="14">
        <f t="shared" si="19"/>
        <v>152</v>
      </c>
      <c r="J412" s="14">
        <f t="shared" si="20"/>
        <v>164.16</v>
      </c>
      <c r="K412" s="14" t="str">
        <f t="shared" si="18"/>
        <v>Jul</v>
      </c>
    </row>
    <row r="413" spans="1:11" ht="14.25" customHeight="1" x14ac:dyDescent="0.3">
      <c r="A413" s="10">
        <v>44767</v>
      </c>
      <c r="B413" s="11" t="s">
        <v>51</v>
      </c>
      <c r="C413" s="12">
        <v>12</v>
      </c>
      <c r="D413" s="12" t="s">
        <v>14</v>
      </c>
      <c r="E413" s="12" t="s">
        <v>12</v>
      </c>
      <c r="F413" s="13">
        <v>0</v>
      </c>
      <c r="G413" s="14" cm="1">
        <f t="array" ref="G413:H413">VLOOKUP(B413,'Master Data'!$A$2:$E$46,{4,5},0)</f>
        <v>134</v>
      </c>
      <c r="H413" s="14">
        <v>156.78</v>
      </c>
      <c r="I413" s="14">
        <f t="shared" si="19"/>
        <v>1608</v>
      </c>
      <c r="J413" s="14">
        <f t="shared" si="20"/>
        <v>1881.3600000000001</v>
      </c>
      <c r="K413" s="14" t="str">
        <f t="shared" si="18"/>
        <v>Jul</v>
      </c>
    </row>
    <row r="414" spans="1:11" ht="14.25" customHeight="1" x14ac:dyDescent="0.3">
      <c r="A414" s="10">
        <v>44767</v>
      </c>
      <c r="B414" s="11" t="s">
        <v>18</v>
      </c>
      <c r="C414" s="12">
        <v>13</v>
      </c>
      <c r="D414" s="12" t="s">
        <v>10</v>
      </c>
      <c r="E414" s="12" t="s">
        <v>12</v>
      </c>
      <c r="F414" s="13">
        <v>0</v>
      </c>
      <c r="G414" s="14" cm="1">
        <f t="array" ref="G414:H414">VLOOKUP(B414,'Master Data'!$A$2:$E$46,{4,5},0)</f>
        <v>71</v>
      </c>
      <c r="H414" s="14">
        <v>80.94</v>
      </c>
      <c r="I414" s="14">
        <f t="shared" si="19"/>
        <v>923</v>
      </c>
      <c r="J414" s="14">
        <f t="shared" si="20"/>
        <v>1052.22</v>
      </c>
      <c r="K414" s="14" t="str">
        <f t="shared" si="18"/>
        <v>Jul</v>
      </c>
    </row>
    <row r="415" spans="1:11" ht="14.25" customHeight="1" x14ac:dyDescent="0.3">
      <c r="A415" s="10">
        <v>44768</v>
      </c>
      <c r="B415" s="11" t="s">
        <v>18</v>
      </c>
      <c r="C415" s="12">
        <v>10</v>
      </c>
      <c r="D415" s="12" t="s">
        <v>10</v>
      </c>
      <c r="E415" s="12" t="s">
        <v>10</v>
      </c>
      <c r="F415" s="13">
        <v>0</v>
      </c>
      <c r="G415" s="14" cm="1">
        <f t="array" ref="G415:H415">VLOOKUP(B415,'Master Data'!$A$2:$E$46,{4,5},0)</f>
        <v>71</v>
      </c>
      <c r="H415" s="14">
        <v>80.94</v>
      </c>
      <c r="I415" s="14">
        <f t="shared" si="19"/>
        <v>710</v>
      </c>
      <c r="J415" s="14">
        <f t="shared" si="20"/>
        <v>809.4</v>
      </c>
      <c r="K415" s="14" t="str">
        <f t="shared" si="18"/>
        <v>Jul</v>
      </c>
    </row>
    <row r="416" spans="1:11" ht="14.25" customHeight="1" x14ac:dyDescent="0.3">
      <c r="A416" s="10">
        <v>44768</v>
      </c>
      <c r="B416" s="11" t="s">
        <v>54</v>
      </c>
      <c r="C416" s="12">
        <v>1</v>
      </c>
      <c r="D416" s="12" t="s">
        <v>10</v>
      </c>
      <c r="E416" s="12" t="s">
        <v>12</v>
      </c>
      <c r="F416" s="13">
        <v>0</v>
      </c>
      <c r="G416" s="14" cm="1">
        <f t="array" ref="G416:H416">VLOOKUP(B416,'Master Data'!$A$2:$E$46,{4,5},0)</f>
        <v>18</v>
      </c>
      <c r="H416" s="14">
        <v>24.66</v>
      </c>
      <c r="I416" s="14">
        <f t="shared" si="19"/>
        <v>18</v>
      </c>
      <c r="J416" s="14">
        <f t="shared" si="20"/>
        <v>24.66</v>
      </c>
      <c r="K416" s="14" t="str">
        <f t="shared" si="18"/>
        <v>Aug</v>
      </c>
    </row>
    <row r="417" spans="1:11" ht="14.25" customHeight="1" x14ac:dyDescent="0.3">
      <c r="A417" s="10">
        <v>44776</v>
      </c>
      <c r="B417" s="11" t="s">
        <v>47</v>
      </c>
      <c r="C417" s="12">
        <v>5</v>
      </c>
      <c r="D417" s="12" t="s">
        <v>14</v>
      </c>
      <c r="E417" s="12" t="s">
        <v>12</v>
      </c>
      <c r="F417" s="13">
        <v>0</v>
      </c>
      <c r="G417" s="14" cm="1">
        <f t="array" ref="G417:H417">VLOOKUP(B417,'Master Data'!$A$2:$E$46,{4,5},0)</f>
        <v>73</v>
      </c>
      <c r="H417" s="14">
        <v>94.17</v>
      </c>
      <c r="I417" s="14">
        <f t="shared" si="19"/>
        <v>365</v>
      </c>
      <c r="J417" s="14">
        <f t="shared" si="20"/>
        <v>470.85</v>
      </c>
      <c r="K417" s="14" t="str">
        <f t="shared" si="18"/>
        <v>Aug</v>
      </c>
    </row>
    <row r="418" spans="1:11" ht="14.25" customHeight="1" x14ac:dyDescent="0.3">
      <c r="A418" s="10">
        <v>44779</v>
      </c>
      <c r="B418" s="11" t="s">
        <v>33</v>
      </c>
      <c r="C418" s="12">
        <v>9</v>
      </c>
      <c r="D418" s="12" t="s">
        <v>10</v>
      </c>
      <c r="E418" s="12" t="s">
        <v>10</v>
      </c>
      <c r="F418" s="13">
        <v>0</v>
      </c>
      <c r="G418" s="14" cm="1">
        <f t="array" ref="G418:H418">VLOOKUP(B418,'Master Data'!$A$2:$E$46,{4,5},0)</f>
        <v>13</v>
      </c>
      <c r="H418" s="14">
        <v>16.64</v>
      </c>
      <c r="I418" s="14">
        <f t="shared" si="19"/>
        <v>117</v>
      </c>
      <c r="J418" s="14">
        <f t="shared" si="20"/>
        <v>149.76</v>
      </c>
      <c r="K418" s="14" t="str">
        <f t="shared" si="18"/>
        <v>Aug</v>
      </c>
    </row>
    <row r="419" spans="1:11" ht="14.25" customHeight="1" x14ac:dyDescent="0.3">
      <c r="A419" s="10">
        <v>44781</v>
      </c>
      <c r="B419" s="11" t="s">
        <v>33</v>
      </c>
      <c r="C419" s="12">
        <v>2</v>
      </c>
      <c r="D419" s="12" t="s">
        <v>14</v>
      </c>
      <c r="E419" s="12" t="s">
        <v>10</v>
      </c>
      <c r="F419" s="13">
        <v>0</v>
      </c>
      <c r="G419" s="14" cm="1">
        <f t="array" ref="G419:H419">VLOOKUP(B419,'Master Data'!$A$2:$E$46,{4,5},0)</f>
        <v>13</v>
      </c>
      <c r="H419" s="14">
        <v>16.64</v>
      </c>
      <c r="I419" s="14">
        <f t="shared" si="19"/>
        <v>26</v>
      </c>
      <c r="J419" s="14">
        <f t="shared" si="20"/>
        <v>33.28</v>
      </c>
      <c r="K419" s="14" t="str">
        <f t="shared" si="18"/>
        <v>Aug</v>
      </c>
    </row>
    <row r="420" spans="1:11" ht="14.25" customHeight="1" x14ac:dyDescent="0.3">
      <c r="A420" s="10">
        <v>44781</v>
      </c>
      <c r="B420" s="11" t="s">
        <v>30</v>
      </c>
      <c r="C420" s="12">
        <v>12</v>
      </c>
      <c r="D420" s="12" t="s">
        <v>14</v>
      </c>
      <c r="E420" s="12" t="s">
        <v>12</v>
      </c>
      <c r="F420" s="13">
        <v>0</v>
      </c>
      <c r="G420" s="14" cm="1">
        <f t="array" ref="G420:H420">VLOOKUP(B420,'Master Data'!$A$2:$E$46,{4,5},0)</f>
        <v>89</v>
      </c>
      <c r="H420" s="14">
        <v>117.48</v>
      </c>
      <c r="I420" s="14">
        <f t="shared" si="19"/>
        <v>1068</v>
      </c>
      <c r="J420" s="14">
        <f t="shared" si="20"/>
        <v>1409.76</v>
      </c>
      <c r="K420" s="14" t="str">
        <f t="shared" si="18"/>
        <v>Aug</v>
      </c>
    </row>
    <row r="421" spans="1:11" ht="14.25" customHeight="1" x14ac:dyDescent="0.3">
      <c r="A421" s="10">
        <v>44781</v>
      </c>
      <c r="B421" s="11" t="s">
        <v>44</v>
      </c>
      <c r="C421" s="12">
        <v>11</v>
      </c>
      <c r="D421" s="12" t="s">
        <v>14</v>
      </c>
      <c r="E421" s="12" t="s">
        <v>12</v>
      </c>
      <c r="F421" s="13">
        <v>0</v>
      </c>
      <c r="G421" s="14" cm="1">
        <f t="array" ref="G421:H421">VLOOKUP(B421,'Master Data'!$A$2:$E$46,{4,5},0)</f>
        <v>126</v>
      </c>
      <c r="H421" s="14">
        <v>162.54</v>
      </c>
      <c r="I421" s="14">
        <f t="shared" si="19"/>
        <v>1386</v>
      </c>
      <c r="J421" s="14">
        <f t="shared" si="20"/>
        <v>1787.9399999999998</v>
      </c>
      <c r="K421" s="14" t="str">
        <f t="shared" si="18"/>
        <v>Aug</v>
      </c>
    </row>
    <row r="422" spans="1:11" ht="14.25" customHeight="1" x14ac:dyDescent="0.3">
      <c r="A422" s="10">
        <v>44787</v>
      </c>
      <c r="B422" s="11" t="s">
        <v>40</v>
      </c>
      <c r="C422" s="12">
        <v>14</v>
      </c>
      <c r="D422" s="12" t="s">
        <v>14</v>
      </c>
      <c r="E422" s="12" t="s">
        <v>12</v>
      </c>
      <c r="F422" s="13">
        <v>0</v>
      </c>
      <c r="G422" s="14" cm="1">
        <f t="array" ref="G422:H422">VLOOKUP(B422,'Master Data'!$A$2:$E$46,{4,5},0)</f>
        <v>148</v>
      </c>
      <c r="H422" s="14">
        <v>201.28</v>
      </c>
      <c r="I422" s="14">
        <f t="shared" si="19"/>
        <v>2072</v>
      </c>
      <c r="J422" s="14">
        <f t="shared" si="20"/>
        <v>2817.92</v>
      </c>
      <c r="K422" s="14" t="str">
        <f t="shared" si="18"/>
        <v>Aug</v>
      </c>
    </row>
    <row r="423" spans="1:11" ht="14.25" customHeight="1" x14ac:dyDescent="0.3">
      <c r="A423" s="10">
        <v>44788</v>
      </c>
      <c r="B423" s="11" t="s">
        <v>43</v>
      </c>
      <c r="C423" s="12">
        <v>10</v>
      </c>
      <c r="D423" s="12" t="s">
        <v>9</v>
      </c>
      <c r="E423" s="12" t="s">
        <v>12</v>
      </c>
      <c r="F423" s="13">
        <v>0</v>
      </c>
      <c r="G423" s="14" cm="1">
        <f t="array" ref="G423:H423">VLOOKUP(B423,'Master Data'!$A$2:$E$46,{4,5},0)</f>
        <v>44</v>
      </c>
      <c r="H423" s="14">
        <v>48.4</v>
      </c>
      <c r="I423" s="14">
        <f t="shared" si="19"/>
        <v>440</v>
      </c>
      <c r="J423" s="14">
        <f t="shared" si="20"/>
        <v>484</v>
      </c>
      <c r="K423" s="14" t="str">
        <f t="shared" si="18"/>
        <v>Aug</v>
      </c>
    </row>
    <row r="424" spans="1:11" ht="14.25" customHeight="1" x14ac:dyDescent="0.3">
      <c r="A424" s="10">
        <v>44788</v>
      </c>
      <c r="B424" s="11" t="s">
        <v>39</v>
      </c>
      <c r="C424" s="12">
        <v>7</v>
      </c>
      <c r="D424" s="12" t="s">
        <v>14</v>
      </c>
      <c r="E424" s="12" t="s">
        <v>10</v>
      </c>
      <c r="F424" s="13">
        <v>0</v>
      </c>
      <c r="G424" s="14" cm="1">
        <f t="array" ref="G424:H424">VLOOKUP(B424,'Master Data'!$A$2:$E$46,{4,5},0)</f>
        <v>12</v>
      </c>
      <c r="H424" s="14">
        <v>15.719999999999999</v>
      </c>
      <c r="I424" s="14">
        <f t="shared" si="19"/>
        <v>84</v>
      </c>
      <c r="J424" s="14">
        <f t="shared" si="20"/>
        <v>110.03999999999999</v>
      </c>
      <c r="K424" s="14" t="str">
        <f t="shared" si="18"/>
        <v>Aug</v>
      </c>
    </row>
    <row r="425" spans="1:11" ht="14.25" customHeight="1" x14ac:dyDescent="0.3">
      <c r="A425" s="10">
        <v>44791</v>
      </c>
      <c r="B425" s="11" t="s">
        <v>31</v>
      </c>
      <c r="C425" s="12">
        <v>8</v>
      </c>
      <c r="D425" s="12" t="s">
        <v>10</v>
      </c>
      <c r="E425" s="12" t="s">
        <v>10</v>
      </c>
      <c r="F425" s="13">
        <v>0</v>
      </c>
      <c r="G425" s="14" cm="1">
        <f t="array" ref="G425:H425">VLOOKUP(B425,'Master Data'!$A$2:$E$46,{4,5},0)</f>
        <v>47</v>
      </c>
      <c r="H425" s="14">
        <v>53.11</v>
      </c>
      <c r="I425" s="14">
        <f t="shared" si="19"/>
        <v>376</v>
      </c>
      <c r="J425" s="14">
        <f t="shared" si="20"/>
        <v>424.88</v>
      </c>
      <c r="K425" s="14" t="str">
        <f t="shared" si="18"/>
        <v>Aug</v>
      </c>
    </row>
    <row r="426" spans="1:11" ht="14.25" customHeight="1" x14ac:dyDescent="0.3">
      <c r="A426" s="10">
        <v>44791</v>
      </c>
      <c r="B426" s="11" t="s">
        <v>32</v>
      </c>
      <c r="C426" s="12">
        <v>2</v>
      </c>
      <c r="D426" s="12" t="s">
        <v>10</v>
      </c>
      <c r="E426" s="12" t="s">
        <v>12</v>
      </c>
      <c r="F426" s="13">
        <v>0</v>
      </c>
      <c r="G426" s="14" cm="1">
        <f t="array" ref="G426:H426">VLOOKUP(B426,'Master Data'!$A$2:$E$46,{4,5},0)</f>
        <v>148</v>
      </c>
      <c r="H426" s="14">
        <v>164.28</v>
      </c>
      <c r="I426" s="14">
        <f t="shared" si="19"/>
        <v>296</v>
      </c>
      <c r="J426" s="14">
        <f t="shared" si="20"/>
        <v>328.56</v>
      </c>
      <c r="K426" s="14" t="str">
        <f t="shared" si="18"/>
        <v>Aug</v>
      </c>
    </row>
    <row r="427" spans="1:11" ht="14.25" customHeight="1" x14ac:dyDescent="0.3">
      <c r="A427" s="10">
        <v>44792</v>
      </c>
      <c r="B427" s="11" t="s">
        <v>48</v>
      </c>
      <c r="C427" s="12">
        <v>3</v>
      </c>
      <c r="D427" s="12" t="s">
        <v>10</v>
      </c>
      <c r="E427" s="12" t="s">
        <v>10</v>
      </c>
      <c r="F427" s="13">
        <v>0</v>
      </c>
      <c r="G427" s="14" cm="1">
        <f t="array" ref="G427:H427">VLOOKUP(B427,'Master Data'!$A$2:$E$46,{4,5},0)</f>
        <v>43</v>
      </c>
      <c r="H427" s="14">
        <v>47.730000000000004</v>
      </c>
      <c r="I427" s="14">
        <f t="shared" si="19"/>
        <v>129</v>
      </c>
      <c r="J427" s="14">
        <f t="shared" si="20"/>
        <v>143.19</v>
      </c>
      <c r="K427" s="14" t="str">
        <f t="shared" si="18"/>
        <v>Aug</v>
      </c>
    </row>
    <row r="428" spans="1:11" ht="14.25" customHeight="1" x14ac:dyDescent="0.3">
      <c r="A428" s="10">
        <v>44793</v>
      </c>
      <c r="B428" s="11" t="s">
        <v>24</v>
      </c>
      <c r="C428" s="12">
        <v>13</v>
      </c>
      <c r="D428" s="12" t="s">
        <v>14</v>
      </c>
      <c r="E428" s="12" t="s">
        <v>10</v>
      </c>
      <c r="F428" s="13">
        <v>0</v>
      </c>
      <c r="G428" s="14" cm="1">
        <f t="array" ref="G428:H428">VLOOKUP(B428,'Master Data'!$A$2:$E$46,{4,5},0)</f>
        <v>141</v>
      </c>
      <c r="H428" s="14">
        <v>149.46</v>
      </c>
      <c r="I428" s="14">
        <f t="shared" si="19"/>
        <v>1833</v>
      </c>
      <c r="J428" s="14">
        <f t="shared" si="20"/>
        <v>1942.98</v>
      </c>
      <c r="K428" s="14" t="str">
        <f t="shared" si="18"/>
        <v>Aug</v>
      </c>
    </row>
    <row r="429" spans="1:11" ht="14.25" customHeight="1" x14ac:dyDescent="0.3">
      <c r="A429" s="10">
        <v>44793</v>
      </c>
      <c r="B429" s="11" t="s">
        <v>50</v>
      </c>
      <c r="C429" s="12">
        <v>14</v>
      </c>
      <c r="D429" s="12" t="s">
        <v>14</v>
      </c>
      <c r="E429" s="12" t="s">
        <v>10</v>
      </c>
      <c r="F429" s="13">
        <v>0</v>
      </c>
      <c r="G429" s="14" cm="1">
        <f t="array" ref="G429:H429">VLOOKUP(B429,'Master Data'!$A$2:$E$46,{4,5},0)</f>
        <v>95</v>
      </c>
      <c r="H429" s="14">
        <v>119.7</v>
      </c>
      <c r="I429" s="14">
        <f t="shared" si="19"/>
        <v>1330</v>
      </c>
      <c r="J429" s="14">
        <f t="shared" si="20"/>
        <v>1675.8</v>
      </c>
      <c r="K429" s="14" t="str">
        <f t="shared" si="18"/>
        <v>Aug</v>
      </c>
    </row>
    <row r="430" spans="1:11" ht="14.25" customHeight="1" x14ac:dyDescent="0.3">
      <c r="A430" s="10">
        <v>44794</v>
      </c>
      <c r="B430" s="11" t="s">
        <v>33</v>
      </c>
      <c r="C430" s="12">
        <v>4</v>
      </c>
      <c r="D430" s="12" t="s">
        <v>14</v>
      </c>
      <c r="E430" s="12" t="s">
        <v>10</v>
      </c>
      <c r="F430" s="13">
        <v>0</v>
      </c>
      <c r="G430" s="14" cm="1">
        <f t="array" ref="G430:H430">VLOOKUP(B430,'Master Data'!$A$2:$E$46,{4,5},0)</f>
        <v>13</v>
      </c>
      <c r="H430" s="14">
        <v>16.64</v>
      </c>
      <c r="I430" s="14">
        <f t="shared" si="19"/>
        <v>52</v>
      </c>
      <c r="J430" s="14">
        <f t="shared" si="20"/>
        <v>66.56</v>
      </c>
      <c r="K430" s="14" t="str">
        <f t="shared" si="18"/>
        <v>Aug</v>
      </c>
    </row>
    <row r="431" spans="1:11" ht="14.25" customHeight="1" x14ac:dyDescent="0.3">
      <c r="A431" s="10">
        <v>44796</v>
      </c>
      <c r="B431" s="11" t="s">
        <v>23</v>
      </c>
      <c r="C431" s="12">
        <v>11</v>
      </c>
      <c r="D431" s="12" t="s">
        <v>10</v>
      </c>
      <c r="E431" s="12" t="s">
        <v>10</v>
      </c>
      <c r="F431" s="13">
        <v>0</v>
      </c>
      <c r="G431" s="14" cm="1">
        <f t="array" ref="G431:H431">VLOOKUP(B431,'Master Data'!$A$2:$E$46,{4,5},0)</f>
        <v>76</v>
      </c>
      <c r="H431" s="14">
        <v>82.08</v>
      </c>
      <c r="I431" s="14">
        <f t="shared" si="19"/>
        <v>836</v>
      </c>
      <c r="J431" s="14">
        <f t="shared" si="20"/>
        <v>902.88</v>
      </c>
      <c r="K431" s="14" t="str">
        <f t="shared" si="18"/>
        <v>Aug</v>
      </c>
    </row>
    <row r="432" spans="1:11" ht="14.25" customHeight="1" x14ac:dyDescent="0.3">
      <c r="A432" s="10">
        <v>44796</v>
      </c>
      <c r="B432" s="11" t="s">
        <v>31</v>
      </c>
      <c r="C432" s="12">
        <v>14</v>
      </c>
      <c r="D432" s="12" t="s">
        <v>14</v>
      </c>
      <c r="E432" s="12" t="s">
        <v>12</v>
      </c>
      <c r="F432" s="13">
        <v>0</v>
      </c>
      <c r="G432" s="14" cm="1">
        <f t="array" ref="G432:H432">VLOOKUP(B432,'Master Data'!$A$2:$E$46,{4,5},0)</f>
        <v>47</v>
      </c>
      <c r="H432" s="14">
        <v>53.11</v>
      </c>
      <c r="I432" s="14">
        <f t="shared" si="19"/>
        <v>658</v>
      </c>
      <c r="J432" s="14">
        <f t="shared" si="20"/>
        <v>743.54</v>
      </c>
      <c r="K432" s="14" t="str">
        <f t="shared" si="18"/>
        <v>Aug</v>
      </c>
    </row>
    <row r="433" spans="1:11" ht="14.25" customHeight="1" x14ac:dyDescent="0.3">
      <c r="A433" s="10">
        <v>44797</v>
      </c>
      <c r="B433" s="11" t="s">
        <v>36</v>
      </c>
      <c r="C433" s="12">
        <v>5</v>
      </c>
      <c r="D433" s="12" t="s">
        <v>14</v>
      </c>
      <c r="E433" s="12" t="s">
        <v>12</v>
      </c>
      <c r="F433" s="13">
        <v>0</v>
      </c>
      <c r="G433" s="14" cm="1">
        <f t="array" ref="G433:H433">VLOOKUP(B433,'Master Data'!$A$2:$E$46,{4,5},0)</f>
        <v>133</v>
      </c>
      <c r="H433" s="14">
        <v>155.61000000000001</v>
      </c>
      <c r="I433" s="14">
        <f t="shared" si="19"/>
        <v>665</v>
      </c>
      <c r="J433" s="14">
        <f t="shared" si="20"/>
        <v>778.05000000000007</v>
      </c>
      <c r="K433" s="14" t="str">
        <f t="shared" si="18"/>
        <v>Aug</v>
      </c>
    </row>
    <row r="434" spans="1:11" ht="14.25" customHeight="1" x14ac:dyDescent="0.3">
      <c r="A434" s="10">
        <v>44799</v>
      </c>
      <c r="B434" s="11" t="s">
        <v>52</v>
      </c>
      <c r="C434" s="12">
        <v>13</v>
      </c>
      <c r="D434" s="12" t="s">
        <v>9</v>
      </c>
      <c r="E434" s="12" t="s">
        <v>12</v>
      </c>
      <c r="F434" s="13">
        <v>0</v>
      </c>
      <c r="G434" s="14" cm="1">
        <f t="array" ref="G434:H434">VLOOKUP(B434,'Master Data'!$A$2:$E$46,{4,5},0)</f>
        <v>150</v>
      </c>
      <c r="H434" s="14">
        <v>210</v>
      </c>
      <c r="I434" s="14">
        <f t="shared" si="19"/>
        <v>1950</v>
      </c>
      <c r="J434" s="14">
        <f t="shared" si="20"/>
        <v>2730</v>
      </c>
      <c r="K434" s="14" t="str">
        <f t="shared" si="18"/>
        <v>Aug</v>
      </c>
    </row>
    <row r="435" spans="1:11" ht="14.25" customHeight="1" x14ac:dyDescent="0.3">
      <c r="A435" s="10">
        <v>44799</v>
      </c>
      <c r="B435" s="11" t="s">
        <v>20</v>
      </c>
      <c r="C435" s="12">
        <v>8</v>
      </c>
      <c r="D435" s="12" t="s">
        <v>10</v>
      </c>
      <c r="E435" s="12" t="s">
        <v>10</v>
      </c>
      <c r="F435" s="13">
        <v>0</v>
      </c>
      <c r="G435" s="14" cm="1">
        <f t="array" ref="G435:H435">VLOOKUP(B435,'Master Data'!$A$2:$E$46,{4,5},0)</f>
        <v>67</v>
      </c>
      <c r="H435" s="14">
        <v>85.76</v>
      </c>
      <c r="I435" s="14">
        <f t="shared" si="19"/>
        <v>536</v>
      </c>
      <c r="J435" s="14">
        <f t="shared" si="20"/>
        <v>686.08</v>
      </c>
      <c r="K435" s="14" t="str">
        <f t="shared" si="18"/>
        <v>Aug</v>
      </c>
    </row>
    <row r="436" spans="1:11" ht="14.25" customHeight="1" x14ac:dyDescent="0.3">
      <c r="A436" s="10">
        <v>44800</v>
      </c>
      <c r="B436" s="11" t="s">
        <v>46</v>
      </c>
      <c r="C436" s="12">
        <v>15</v>
      </c>
      <c r="D436" s="12" t="s">
        <v>9</v>
      </c>
      <c r="E436" s="12" t="s">
        <v>10</v>
      </c>
      <c r="F436" s="13">
        <v>0</v>
      </c>
      <c r="G436" s="14" cm="1">
        <f t="array" ref="G436:H436">VLOOKUP(B436,'Master Data'!$A$2:$E$46,{4,5},0)</f>
        <v>37</v>
      </c>
      <c r="H436" s="14">
        <v>42.55</v>
      </c>
      <c r="I436" s="14">
        <f t="shared" si="19"/>
        <v>555</v>
      </c>
      <c r="J436" s="14">
        <f t="shared" si="20"/>
        <v>638.25</v>
      </c>
      <c r="K436" s="14" t="str">
        <f t="shared" si="18"/>
        <v>Aug</v>
      </c>
    </row>
    <row r="437" spans="1:11" ht="14.25" customHeight="1" x14ac:dyDescent="0.3">
      <c r="A437" s="10">
        <v>44801</v>
      </c>
      <c r="B437" s="11" t="s">
        <v>36</v>
      </c>
      <c r="C437" s="12">
        <v>9</v>
      </c>
      <c r="D437" s="12" t="s">
        <v>10</v>
      </c>
      <c r="E437" s="12" t="s">
        <v>10</v>
      </c>
      <c r="F437" s="13">
        <v>0</v>
      </c>
      <c r="G437" s="14" cm="1">
        <f t="array" ref="G437:H437">VLOOKUP(B437,'Master Data'!$A$2:$E$46,{4,5},0)</f>
        <v>133</v>
      </c>
      <c r="H437" s="14">
        <v>155.61000000000001</v>
      </c>
      <c r="I437" s="14">
        <f t="shared" si="19"/>
        <v>1197</v>
      </c>
      <c r="J437" s="14">
        <f t="shared" si="20"/>
        <v>1400.4900000000002</v>
      </c>
      <c r="K437" s="14" t="str">
        <f t="shared" si="18"/>
        <v>Aug</v>
      </c>
    </row>
    <row r="438" spans="1:11" ht="14.25" customHeight="1" x14ac:dyDescent="0.3">
      <c r="A438" s="10">
        <v>44801</v>
      </c>
      <c r="B438" s="11" t="s">
        <v>46</v>
      </c>
      <c r="C438" s="12">
        <v>5</v>
      </c>
      <c r="D438" s="12" t="s">
        <v>14</v>
      </c>
      <c r="E438" s="12" t="s">
        <v>10</v>
      </c>
      <c r="F438" s="13">
        <v>0</v>
      </c>
      <c r="G438" s="14" cm="1">
        <f t="array" ref="G438:H438">VLOOKUP(B438,'Master Data'!$A$2:$E$46,{4,5},0)</f>
        <v>37</v>
      </c>
      <c r="H438" s="14">
        <v>42.55</v>
      </c>
      <c r="I438" s="14">
        <f t="shared" si="19"/>
        <v>185</v>
      </c>
      <c r="J438" s="14">
        <f t="shared" si="20"/>
        <v>212.75</v>
      </c>
      <c r="K438" s="14" t="str">
        <f t="shared" si="18"/>
        <v>Aug</v>
      </c>
    </row>
    <row r="439" spans="1:11" ht="14.25" customHeight="1" x14ac:dyDescent="0.3">
      <c r="A439" s="10">
        <v>44803</v>
      </c>
      <c r="B439" s="11" t="s">
        <v>27</v>
      </c>
      <c r="C439" s="12">
        <v>6</v>
      </c>
      <c r="D439" s="12" t="s">
        <v>10</v>
      </c>
      <c r="E439" s="12" t="s">
        <v>12</v>
      </c>
      <c r="F439" s="13">
        <v>0</v>
      </c>
      <c r="G439" s="14" cm="1">
        <f t="array" ref="G439:H439">VLOOKUP(B439,'Master Data'!$A$2:$E$46,{4,5},0)</f>
        <v>75</v>
      </c>
      <c r="H439" s="14">
        <v>85.5</v>
      </c>
      <c r="I439" s="14">
        <f t="shared" si="19"/>
        <v>450</v>
      </c>
      <c r="J439" s="14">
        <f t="shared" si="20"/>
        <v>513</v>
      </c>
      <c r="K439" s="14" t="str">
        <f t="shared" si="18"/>
        <v>Aug</v>
      </c>
    </row>
    <row r="440" spans="1:11" ht="14.25" customHeight="1" x14ac:dyDescent="0.3">
      <c r="A440" s="10">
        <v>44803</v>
      </c>
      <c r="B440" s="11" t="s">
        <v>35</v>
      </c>
      <c r="C440" s="12">
        <v>6</v>
      </c>
      <c r="D440" s="12" t="s">
        <v>14</v>
      </c>
      <c r="E440" s="12" t="s">
        <v>12</v>
      </c>
      <c r="F440" s="13">
        <v>0</v>
      </c>
      <c r="G440" s="14" cm="1">
        <f t="array" ref="G440:H440">VLOOKUP(B440,'Master Data'!$A$2:$E$46,{4,5},0)</f>
        <v>67</v>
      </c>
      <c r="H440" s="14">
        <v>83.08</v>
      </c>
      <c r="I440" s="14">
        <f t="shared" si="19"/>
        <v>402</v>
      </c>
      <c r="J440" s="14">
        <f t="shared" si="20"/>
        <v>498.48</v>
      </c>
      <c r="K440" s="14" t="str">
        <f t="shared" si="18"/>
        <v>Aug</v>
      </c>
    </row>
    <row r="441" spans="1:11" ht="14.25" customHeight="1" x14ac:dyDescent="0.3">
      <c r="A441" s="10">
        <v>44803</v>
      </c>
      <c r="B441" s="11" t="s">
        <v>19</v>
      </c>
      <c r="C441" s="12">
        <v>5</v>
      </c>
      <c r="D441" s="12" t="s">
        <v>14</v>
      </c>
      <c r="E441" s="12" t="s">
        <v>12</v>
      </c>
      <c r="F441" s="13">
        <v>0</v>
      </c>
      <c r="G441" s="14" cm="1">
        <f t="array" ref="G441:H441">VLOOKUP(B441,'Master Data'!$A$2:$E$46,{4,5},0)</f>
        <v>7</v>
      </c>
      <c r="H441" s="14">
        <v>8.33</v>
      </c>
      <c r="I441" s="14">
        <f t="shared" si="19"/>
        <v>35</v>
      </c>
      <c r="J441" s="14">
        <f t="shared" si="20"/>
        <v>41.65</v>
      </c>
      <c r="K441" s="14" t="str">
        <f t="shared" si="18"/>
        <v>Aug</v>
      </c>
    </row>
    <row r="442" spans="1:11" ht="14.25" customHeight="1" x14ac:dyDescent="0.3">
      <c r="A442" s="10">
        <v>44804</v>
      </c>
      <c r="B442" s="11" t="s">
        <v>39</v>
      </c>
      <c r="C442" s="12">
        <v>13</v>
      </c>
      <c r="D442" s="12" t="s">
        <v>14</v>
      </c>
      <c r="E442" s="12" t="s">
        <v>12</v>
      </c>
      <c r="F442" s="13">
        <v>0</v>
      </c>
      <c r="G442" s="14" cm="1">
        <f t="array" ref="G442:H442">VLOOKUP(B442,'Master Data'!$A$2:$E$46,{4,5},0)</f>
        <v>12</v>
      </c>
      <c r="H442" s="14">
        <v>15.719999999999999</v>
      </c>
      <c r="I442" s="14">
        <f t="shared" si="19"/>
        <v>156</v>
      </c>
      <c r="J442" s="14">
        <f t="shared" si="20"/>
        <v>204.35999999999999</v>
      </c>
      <c r="K442" s="14" t="str">
        <f t="shared" si="18"/>
        <v>Sep</v>
      </c>
    </row>
    <row r="443" spans="1:11" ht="14.25" customHeight="1" x14ac:dyDescent="0.3">
      <c r="A443" s="10">
        <v>44808</v>
      </c>
      <c r="B443" s="11" t="s">
        <v>41</v>
      </c>
      <c r="C443" s="12">
        <v>1</v>
      </c>
      <c r="D443" s="12" t="s">
        <v>14</v>
      </c>
      <c r="E443" s="12" t="s">
        <v>12</v>
      </c>
      <c r="F443" s="13">
        <v>0</v>
      </c>
      <c r="G443" s="14" cm="1">
        <f t="array" ref="G443:H443">VLOOKUP(B443,'Master Data'!$A$2:$E$46,{4,5},0)</f>
        <v>105</v>
      </c>
      <c r="H443" s="14">
        <v>142.80000000000001</v>
      </c>
      <c r="I443" s="14">
        <f t="shared" si="19"/>
        <v>105</v>
      </c>
      <c r="J443" s="14">
        <f t="shared" si="20"/>
        <v>142.80000000000001</v>
      </c>
      <c r="K443" s="14" t="str">
        <f t="shared" si="18"/>
        <v>Sep</v>
      </c>
    </row>
    <row r="444" spans="1:11" ht="14.25" customHeight="1" x14ac:dyDescent="0.3">
      <c r="A444" s="10">
        <v>44810</v>
      </c>
      <c r="B444" s="11" t="s">
        <v>36</v>
      </c>
      <c r="C444" s="12">
        <v>12</v>
      </c>
      <c r="D444" s="12" t="s">
        <v>9</v>
      </c>
      <c r="E444" s="12" t="s">
        <v>10</v>
      </c>
      <c r="F444" s="13">
        <v>0</v>
      </c>
      <c r="G444" s="14" cm="1">
        <f t="array" ref="G444:H444">VLOOKUP(B444,'Master Data'!$A$2:$E$46,{4,5},0)</f>
        <v>133</v>
      </c>
      <c r="H444" s="14">
        <v>155.61000000000001</v>
      </c>
      <c r="I444" s="14">
        <f t="shared" si="19"/>
        <v>1596</v>
      </c>
      <c r="J444" s="14">
        <f t="shared" si="20"/>
        <v>1867.3200000000002</v>
      </c>
      <c r="K444" s="14" t="str">
        <f t="shared" si="18"/>
        <v>Sep</v>
      </c>
    </row>
    <row r="445" spans="1:11" ht="14.25" customHeight="1" x14ac:dyDescent="0.3">
      <c r="A445" s="10">
        <v>44813</v>
      </c>
      <c r="B445" s="11" t="s">
        <v>53</v>
      </c>
      <c r="C445" s="12">
        <v>9</v>
      </c>
      <c r="D445" s="12" t="s">
        <v>14</v>
      </c>
      <c r="E445" s="12" t="s">
        <v>10</v>
      </c>
      <c r="F445" s="13">
        <v>0</v>
      </c>
      <c r="G445" s="14" cm="1">
        <f t="array" ref="G445:H445">VLOOKUP(B445,'Master Data'!$A$2:$E$46,{4,5},0)</f>
        <v>138</v>
      </c>
      <c r="H445" s="14">
        <v>173.88</v>
      </c>
      <c r="I445" s="14">
        <f t="shared" si="19"/>
        <v>1242</v>
      </c>
      <c r="J445" s="14">
        <f t="shared" si="20"/>
        <v>1564.92</v>
      </c>
      <c r="K445" s="14" t="str">
        <f t="shared" si="18"/>
        <v>Sep</v>
      </c>
    </row>
    <row r="446" spans="1:11" ht="14.25" customHeight="1" x14ac:dyDescent="0.3">
      <c r="A446" s="10">
        <v>44813</v>
      </c>
      <c r="B446" s="11" t="s">
        <v>18</v>
      </c>
      <c r="C446" s="12">
        <v>3</v>
      </c>
      <c r="D446" s="12" t="s">
        <v>14</v>
      </c>
      <c r="E446" s="12" t="s">
        <v>10</v>
      </c>
      <c r="F446" s="13">
        <v>0</v>
      </c>
      <c r="G446" s="14" cm="1">
        <f t="array" ref="G446:H446">VLOOKUP(B446,'Master Data'!$A$2:$E$46,{4,5},0)</f>
        <v>71</v>
      </c>
      <c r="H446" s="14">
        <v>80.94</v>
      </c>
      <c r="I446" s="14">
        <f t="shared" si="19"/>
        <v>213</v>
      </c>
      <c r="J446" s="14">
        <f t="shared" si="20"/>
        <v>242.82</v>
      </c>
      <c r="K446" s="14" t="str">
        <f t="shared" si="18"/>
        <v>Sep</v>
      </c>
    </row>
    <row r="447" spans="1:11" ht="14.25" customHeight="1" x14ac:dyDescent="0.3">
      <c r="A447" s="10">
        <v>44814</v>
      </c>
      <c r="B447" s="11" t="s">
        <v>16</v>
      </c>
      <c r="C447" s="12">
        <v>15</v>
      </c>
      <c r="D447" s="12" t="s">
        <v>10</v>
      </c>
      <c r="E447" s="12" t="s">
        <v>12</v>
      </c>
      <c r="F447" s="13">
        <v>0</v>
      </c>
      <c r="G447" s="14" cm="1">
        <f t="array" ref="G447:H447">VLOOKUP(B447,'Master Data'!$A$2:$E$46,{4,5},0)</f>
        <v>5</v>
      </c>
      <c r="H447" s="14">
        <v>6.7</v>
      </c>
      <c r="I447" s="14">
        <f t="shared" si="19"/>
        <v>75</v>
      </c>
      <c r="J447" s="14">
        <f t="shared" si="20"/>
        <v>100.5</v>
      </c>
      <c r="K447" s="14" t="str">
        <f t="shared" si="18"/>
        <v>Sep</v>
      </c>
    </row>
    <row r="448" spans="1:11" ht="14.25" customHeight="1" x14ac:dyDescent="0.3">
      <c r="A448" s="10">
        <v>44814</v>
      </c>
      <c r="B448" s="11" t="s">
        <v>11</v>
      </c>
      <c r="C448" s="12">
        <v>4</v>
      </c>
      <c r="D448" s="12" t="s">
        <v>14</v>
      </c>
      <c r="E448" s="12" t="s">
        <v>12</v>
      </c>
      <c r="F448" s="13">
        <v>0</v>
      </c>
      <c r="G448" s="14" cm="1">
        <f t="array" ref="G448:H448">VLOOKUP(B448,'Master Data'!$A$2:$E$46,{4,5},0)</f>
        <v>72</v>
      </c>
      <c r="H448" s="14">
        <v>79.92</v>
      </c>
      <c r="I448" s="14">
        <f t="shared" si="19"/>
        <v>288</v>
      </c>
      <c r="J448" s="14">
        <f t="shared" si="20"/>
        <v>319.68</v>
      </c>
      <c r="K448" s="14" t="str">
        <f t="shared" si="18"/>
        <v>Sep</v>
      </c>
    </row>
    <row r="449" spans="1:11" ht="14.25" customHeight="1" x14ac:dyDescent="0.3">
      <c r="A449" s="10">
        <v>44818</v>
      </c>
      <c r="B449" s="11" t="s">
        <v>31</v>
      </c>
      <c r="C449" s="12">
        <v>3</v>
      </c>
      <c r="D449" s="12" t="s">
        <v>14</v>
      </c>
      <c r="E449" s="12" t="s">
        <v>12</v>
      </c>
      <c r="F449" s="13">
        <v>0</v>
      </c>
      <c r="G449" s="14" cm="1">
        <f t="array" ref="G449:H449">VLOOKUP(B449,'Master Data'!$A$2:$E$46,{4,5},0)</f>
        <v>47</v>
      </c>
      <c r="H449" s="14">
        <v>53.11</v>
      </c>
      <c r="I449" s="14">
        <f t="shared" si="19"/>
        <v>141</v>
      </c>
      <c r="J449" s="14">
        <f t="shared" si="20"/>
        <v>159.32999999999998</v>
      </c>
      <c r="K449" s="14" t="str">
        <f t="shared" si="18"/>
        <v>Sep</v>
      </c>
    </row>
    <row r="450" spans="1:11" ht="14.25" customHeight="1" x14ac:dyDescent="0.3">
      <c r="A450" s="10">
        <v>44819</v>
      </c>
      <c r="B450" s="11" t="s">
        <v>20</v>
      </c>
      <c r="C450" s="12">
        <v>15</v>
      </c>
      <c r="D450" s="12" t="s">
        <v>10</v>
      </c>
      <c r="E450" s="12" t="s">
        <v>10</v>
      </c>
      <c r="F450" s="13">
        <v>0</v>
      </c>
      <c r="G450" s="14" cm="1">
        <f t="array" ref="G450:H450">VLOOKUP(B450,'Master Data'!$A$2:$E$46,{4,5},0)</f>
        <v>67</v>
      </c>
      <c r="H450" s="14">
        <v>85.76</v>
      </c>
      <c r="I450" s="14">
        <f t="shared" si="19"/>
        <v>1005</v>
      </c>
      <c r="J450" s="14">
        <f t="shared" si="20"/>
        <v>1286.4000000000001</v>
      </c>
      <c r="K450" s="14" t="str">
        <f t="shared" ref="K450:K514" si="21">TEXT(A451,"mmm")</f>
        <v>Sep</v>
      </c>
    </row>
    <row r="451" spans="1:11" ht="14.25" customHeight="1" x14ac:dyDescent="0.3">
      <c r="A451" s="10">
        <v>44822</v>
      </c>
      <c r="B451" s="11" t="s">
        <v>54</v>
      </c>
      <c r="C451" s="12">
        <v>14</v>
      </c>
      <c r="D451" s="12" t="s">
        <v>10</v>
      </c>
      <c r="E451" s="12" t="s">
        <v>12</v>
      </c>
      <c r="F451" s="13">
        <v>0</v>
      </c>
      <c r="G451" s="14" cm="1">
        <f t="array" ref="G451:H451">VLOOKUP(B451,'Master Data'!$A$2:$E$46,{4,5},0)</f>
        <v>18</v>
      </c>
      <c r="H451" s="14">
        <v>24.66</v>
      </c>
      <c r="I451" s="14">
        <f t="shared" ref="I451:I514" si="22">C451*G451</f>
        <v>252</v>
      </c>
      <c r="J451" s="14">
        <f t="shared" ref="J451:J514" si="23">(C451*H451)*(1-F451)</f>
        <v>345.24</v>
      </c>
      <c r="K451" s="14" t="str">
        <f t="shared" si="21"/>
        <v>Sep</v>
      </c>
    </row>
    <row r="452" spans="1:11" ht="14.25" customHeight="1" x14ac:dyDescent="0.3">
      <c r="A452" s="10">
        <v>44823</v>
      </c>
      <c r="B452" s="11" t="s">
        <v>50</v>
      </c>
      <c r="C452" s="12">
        <v>8</v>
      </c>
      <c r="D452" s="12" t="s">
        <v>9</v>
      </c>
      <c r="E452" s="12" t="s">
        <v>12</v>
      </c>
      <c r="F452" s="13">
        <v>0</v>
      </c>
      <c r="G452" s="14" cm="1">
        <f t="array" ref="G452:H452">VLOOKUP(B452,'Master Data'!$A$2:$E$46,{4,5},0)</f>
        <v>95</v>
      </c>
      <c r="H452" s="14">
        <v>119.7</v>
      </c>
      <c r="I452" s="14">
        <f t="shared" si="22"/>
        <v>760</v>
      </c>
      <c r="J452" s="14">
        <f t="shared" si="23"/>
        <v>957.6</v>
      </c>
      <c r="K452" s="14" t="str">
        <f t="shared" si="21"/>
        <v>Sep</v>
      </c>
    </row>
    <row r="453" spans="1:11" ht="14.25" customHeight="1" x14ac:dyDescent="0.3">
      <c r="A453" s="10">
        <v>44824</v>
      </c>
      <c r="B453" s="11" t="s">
        <v>50</v>
      </c>
      <c r="C453" s="12">
        <v>6</v>
      </c>
      <c r="D453" s="12" t="s">
        <v>14</v>
      </c>
      <c r="E453" s="12" t="s">
        <v>10</v>
      </c>
      <c r="F453" s="13">
        <v>0</v>
      </c>
      <c r="G453" s="14" cm="1">
        <f t="array" ref="G453:H453">VLOOKUP(B453,'Master Data'!$A$2:$E$46,{4,5},0)</f>
        <v>95</v>
      </c>
      <c r="H453" s="14">
        <v>119.7</v>
      </c>
      <c r="I453" s="14">
        <f t="shared" si="22"/>
        <v>570</v>
      </c>
      <c r="J453" s="14">
        <f t="shared" si="23"/>
        <v>718.2</v>
      </c>
      <c r="K453" s="14" t="str">
        <f t="shared" si="21"/>
        <v>Sep</v>
      </c>
    </row>
    <row r="454" spans="1:11" ht="14.25" customHeight="1" x14ac:dyDescent="0.3">
      <c r="A454" s="10">
        <v>44824</v>
      </c>
      <c r="B454" s="11" t="s">
        <v>28</v>
      </c>
      <c r="C454" s="12">
        <v>10</v>
      </c>
      <c r="D454" s="12" t="s">
        <v>14</v>
      </c>
      <c r="E454" s="12" t="s">
        <v>10</v>
      </c>
      <c r="F454" s="13">
        <v>0</v>
      </c>
      <c r="G454" s="14" cm="1">
        <f t="array" ref="G454:H454">VLOOKUP(B454,'Master Data'!$A$2:$E$46,{4,5},0)</f>
        <v>98</v>
      </c>
      <c r="H454" s="14">
        <v>103.88</v>
      </c>
      <c r="I454" s="14">
        <f t="shared" si="22"/>
        <v>980</v>
      </c>
      <c r="J454" s="14">
        <f t="shared" si="23"/>
        <v>1038.8</v>
      </c>
      <c r="K454" s="14" t="str">
        <f t="shared" si="21"/>
        <v>Sep</v>
      </c>
    </row>
    <row r="455" spans="1:11" ht="14.25" customHeight="1" x14ac:dyDescent="0.3">
      <c r="A455" s="10">
        <v>44825</v>
      </c>
      <c r="B455" s="11" t="s">
        <v>42</v>
      </c>
      <c r="C455" s="12">
        <v>14</v>
      </c>
      <c r="D455" s="12" t="s">
        <v>10</v>
      </c>
      <c r="E455" s="12" t="s">
        <v>10</v>
      </c>
      <c r="F455" s="13">
        <v>0</v>
      </c>
      <c r="G455" s="14" cm="1">
        <f t="array" ref="G455:H455">VLOOKUP(B455,'Master Data'!$A$2:$E$46,{4,5},0)</f>
        <v>37</v>
      </c>
      <c r="H455" s="14">
        <v>49.21</v>
      </c>
      <c r="I455" s="14">
        <f t="shared" si="22"/>
        <v>518</v>
      </c>
      <c r="J455" s="14">
        <f t="shared" si="23"/>
        <v>688.94</v>
      </c>
      <c r="K455" s="14" t="str">
        <f t="shared" si="21"/>
        <v>Sep</v>
      </c>
    </row>
    <row r="456" spans="1:11" ht="14.25" customHeight="1" x14ac:dyDescent="0.3">
      <c r="A456" s="10">
        <v>44825</v>
      </c>
      <c r="B456" s="11" t="s">
        <v>54</v>
      </c>
      <c r="C456" s="12">
        <v>5</v>
      </c>
      <c r="D456" s="12" t="s">
        <v>14</v>
      </c>
      <c r="E456" s="12" t="s">
        <v>12</v>
      </c>
      <c r="F456" s="13">
        <v>0</v>
      </c>
      <c r="G456" s="14" cm="1">
        <f t="array" ref="G456:H456">VLOOKUP(B456,'Master Data'!$A$2:$E$46,{4,5},0)</f>
        <v>18</v>
      </c>
      <c r="H456" s="14">
        <v>24.66</v>
      </c>
      <c r="I456" s="14">
        <f t="shared" si="22"/>
        <v>90</v>
      </c>
      <c r="J456" s="14">
        <f t="shared" si="23"/>
        <v>123.3</v>
      </c>
      <c r="K456" s="14" t="str">
        <f t="shared" si="21"/>
        <v>Sep</v>
      </c>
    </row>
    <row r="457" spans="1:11" ht="14.25" customHeight="1" x14ac:dyDescent="0.3">
      <c r="A457" s="10">
        <v>44826</v>
      </c>
      <c r="B457" s="11" t="s">
        <v>35</v>
      </c>
      <c r="C457" s="12">
        <v>12</v>
      </c>
      <c r="D457" s="12" t="s">
        <v>10</v>
      </c>
      <c r="E457" s="12" t="s">
        <v>10</v>
      </c>
      <c r="F457" s="13">
        <v>0</v>
      </c>
      <c r="G457" s="14" cm="1">
        <f t="array" ref="G457:H457">VLOOKUP(B457,'Master Data'!$A$2:$E$46,{4,5},0)</f>
        <v>67</v>
      </c>
      <c r="H457" s="14">
        <v>83.08</v>
      </c>
      <c r="I457" s="14">
        <f t="shared" si="22"/>
        <v>804</v>
      </c>
      <c r="J457" s="14">
        <f t="shared" si="23"/>
        <v>996.96</v>
      </c>
      <c r="K457" s="14" t="str">
        <f t="shared" si="21"/>
        <v>Sep</v>
      </c>
    </row>
    <row r="458" spans="1:11" ht="14.25" customHeight="1" x14ac:dyDescent="0.3">
      <c r="A458" s="10">
        <v>44827</v>
      </c>
      <c r="B458" s="11" t="s">
        <v>47</v>
      </c>
      <c r="C458" s="12">
        <v>12</v>
      </c>
      <c r="D458" s="12" t="s">
        <v>14</v>
      </c>
      <c r="E458" s="12" t="s">
        <v>10</v>
      </c>
      <c r="F458" s="13">
        <v>0</v>
      </c>
      <c r="G458" s="14" cm="1">
        <f t="array" ref="G458:H458">VLOOKUP(B458,'Master Data'!$A$2:$E$46,{4,5},0)</f>
        <v>73</v>
      </c>
      <c r="H458" s="14">
        <v>94.17</v>
      </c>
      <c r="I458" s="14">
        <f t="shared" si="22"/>
        <v>876</v>
      </c>
      <c r="J458" s="14">
        <f t="shared" si="23"/>
        <v>1130.04</v>
      </c>
      <c r="K458" s="14" t="str">
        <f t="shared" si="21"/>
        <v>Sep</v>
      </c>
    </row>
    <row r="459" spans="1:11" ht="14.25" customHeight="1" x14ac:dyDescent="0.3">
      <c r="A459" s="10">
        <v>44828</v>
      </c>
      <c r="B459" s="11" t="s">
        <v>30</v>
      </c>
      <c r="C459" s="12">
        <v>14</v>
      </c>
      <c r="D459" s="12" t="s">
        <v>14</v>
      </c>
      <c r="E459" s="12" t="s">
        <v>10</v>
      </c>
      <c r="F459" s="13">
        <v>0</v>
      </c>
      <c r="G459" s="14" cm="1">
        <f t="array" ref="G459:H459">VLOOKUP(B459,'Master Data'!$A$2:$E$46,{4,5},0)</f>
        <v>89</v>
      </c>
      <c r="H459" s="14">
        <v>117.48</v>
      </c>
      <c r="I459" s="14">
        <f t="shared" si="22"/>
        <v>1246</v>
      </c>
      <c r="J459" s="14">
        <f t="shared" si="23"/>
        <v>1644.72</v>
      </c>
      <c r="K459" s="14" t="str">
        <f t="shared" si="21"/>
        <v>Sep</v>
      </c>
    </row>
    <row r="460" spans="1:11" ht="14.25" customHeight="1" x14ac:dyDescent="0.3">
      <c r="A460" s="10">
        <v>44828</v>
      </c>
      <c r="B460" s="11" t="s">
        <v>30</v>
      </c>
      <c r="C460" s="12">
        <v>8</v>
      </c>
      <c r="D460" s="12" t="s">
        <v>14</v>
      </c>
      <c r="E460" s="12" t="s">
        <v>12</v>
      </c>
      <c r="F460" s="13">
        <v>0</v>
      </c>
      <c r="G460" s="14" cm="1">
        <f t="array" ref="G460:H460">VLOOKUP(B460,'Master Data'!$A$2:$E$46,{4,5},0)</f>
        <v>89</v>
      </c>
      <c r="H460" s="14">
        <v>117.48</v>
      </c>
      <c r="I460" s="14">
        <f t="shared" si="22"/>
        <v>712</v>
      </c>
      <c r="J460" s="14">
        <f t="shared" si="23"/>
        <v>939.84</v>
      </c>
      <c r="K460" s="14" t="str">
        <f t="shared" si="21"/>
        <v>Sep</v>
      </c>
    </row>
    <row r="461" spans="1:11" ht="14.25" customHeight="1" x14ac:dyDescent="0.3">
      <c r="A461" s="10">
        <v>44831</v>
      </c>
      <c r="B461" s="11" t="s">
        <v>55</v>
      </c>
      <c r="C461" s="12">
        <v>4</v>
      </c>
      <c r="D461" s="12" t="s">
        <v>14</v>
      </c>
      <c r="E461" s="12" t="s">
        <v>12</v>
      </c>
      <c r="F461" s="13">
        <v>0</v>
      </c>
      <c r="G461" s="14" cm="1">
        <f t="array" ref="G461:H461">VLOOKUP(B461,'Master Data'!$A$2:$E$46,{4,5},0)</f>
        <v>90</v>
      </c>
      <c r="H461" s="14">
        <v>96.3</v>
      </c>
      <c r="I461" s="14">
        <f t="shared" si="22"/>
        <v>360</v>
      </c>
      <c r="J461" s="14">
        <f t="shared" si="23"/>
        <v>385.2</v>
      </c>
      <c r="K461" s="14" t="str">
        <f t="shared" si="21"/>
        <v>Sep</v>
      </c>
    </row>
    <row r="462" spans="1:11" ht="14.25" customHeight="1" x14ac:dyDescent="0.3">
      <c r="A462" s="10">
        <v>44831</v>
      </c>
      <c r="B462" s="11" t="s">
        <v>23</v>
      </c>
      <c r="C462" s="12">
        <v>9</v>
      </c>
      <c r="D462" s="12" t="s">
        <v>14</v>
      </c>
      <c r="E462" s="12" t="s">
        <v>12</v>
      </c>
      <c r="F462" s="13">
        <v>0</v>
      </c>
      <c r="G462" s="14" cm="1">
        <f t="array" ref="G462:H462">VLOOKUP(B462,'Master Data'!$A$2:$E$46,{4,5},0)</f>
        <v>76</v>
      </c>
      <c r="H462" s="14">
        <v>82.08</v>
      </c>
      <c r="I462" s="14">
        <f t="shared" si="22"/>
        <v>684</v>
      </c>
      <c r="J462" s="14">
        <f t="shared" si="23"/>
        <v>738.72</v>
      </c>
      <c r="K462" s="14" t="str">
        <f t="shared" si="21"/>
        <v>Sep</v>
      </c>
    </row>
    <row r="463" spans="1:11" ht="14.25" customHeight="1" x14ac:dyDescent="0.3">
      <c r="A463" s="10">
        <v>44831</v>
      </c>
      <c r="B463" s="11" t="s">
        <v>11</v>
      </c>
      <c r="C463" s="12">
        <v>3</v>
      </c>
      <c r="D463" s="12" t="s">
        <v>9</v>
      </c>
      <c r="E463" s="12" t="s">
        <v>12</v>
      </c>
      <c r="F463" s="13">
        <v>0</v>
      </c>
      <c r="G463" s="14" cm="1">
        <f t="array" ref="G463:H463">VLOOKUP(B463,'Master Data'!$A$2:$E$46,{4,5},0)</f>
        <v>72</v>
      </c>
      <c r="H463" s="14">
        <v>79.92</v>
      </c>
      <c r="I463" s="14">
        <f t="shared" si="22"/>
        <v>216</v>
      </c>
      <c r="J463" s="14">
        <f t="shared" si="23"/>
        <v>239.76</v>
      </c>
      <c r="K463" s="14" t="str">
        <f t="shared" si="21"/>
        <v>Sep</v>
      </c>
    </row>
    <row r="464" spans="1:11" ht="14.25" customHeight="1" x14ac:dyDescent="0.3">
      <c r="A464" s="10">
        <v>44833</v>
      </c>
      <c r="B464" s="11" t="s">
        <v>25</v>
      </c>
      <c r="C464" s="12">
        <v>13</v>
      </c>
      <c r="D464" s="12" t="s">
        <v>14</v>
      </c>
      <c r="E464" s="12" t="s">
        <v>10</v>
      </c>
      <c r="F464" s="13">
        <v>0</v>
      </c>
      <c r="G464" s="14" cm="1">
        <f t="array" ref="G464:H464">VLOOKUP(B464,'Master Data'!$A$2:$E$46,{4,5},0)</f>
        <v>55</v>
      </c>
      <c r="H464" s="14">
        <v>58.3</v>
      </c>
      <c r="I464" s="14">
        <f t="shared" si="22"/>
        <v>715</v>
      </c>
      <c r="J464" s="14">
        <f t="shared" si="23"/>
        <v>757.9</v>
      </c>
      <c r="K464" s="14" t="str">
        <f t="shared" si="21"/>
        <v>Oct</v>
      </c>
    </row>
    <row r="465" spans="1:11" ht="14.25" customHeight="1" x14ac:dyDescent="0.3">
      <c r="A465" s="10">
        <v>44837</v>
      </c>
      <c r="B465" s="11" t="s">
        <v>43</v>
      </c>
      <c r="C465" s="12">
        <v>5</v>
      </c>
      <c r="D465" s="12" t="s">
        <v>14</v>
      </c>
      <c r="E465" s="12" t="s">
        <v>12</v>
      </c>
      <c r="F465" s="13">
        <v>0</v>
      </c>
      <c r="G465" s="14" cm="1">
        <f t="array" ref="G465:H465">VLOOKUP(B465,'Master Data'!$A$2:$E$46,{4,5},0)</f>
        <v>44</v>
      </c>
      <c r="H465" s="14">
        <v>48.4</v>
      </c>
      <c r="I465" s="14">
        <f t="shared" si="22"/>
        <v>220</v>
      </c>
      <c r="J465" s="14">
        <f t="shared" si="23"/>
        <v>242</v>
      </c>
      <c r="K465" s="14" t="str">
        <f t="shared" si="21"/>
        <v>Oct</v>
      </c>
    </row>
    <row r="466" spans="1:11" ht="14.25" customHeight="1" x14ac:dyDescent="0.3">
      <c r="A466" s="10">
        <v>44838</v>
      </c>
      <c r="B466" s="11" t="s">
        <v>48</v>
      </c>
      <c r="C466" s="12">
        <v>15</v>
      </c>
      <c r="D466" s="12" t="s">
        <v>14</v>
      </c>
      <c r="E466" s="12" t="s">
        <v>10</v>
      </c>
      <c r="F466" s="13">
        <v>0</v>
      </c>
      <c r="G466" s="14" cm="1">
        <f t="array" ref="G466:H466">VLOOKUP(B466,'Master Data'!$A$2:$E$46,{4,5},0)</f>
        <v>43</v>
      </c>
      <c r="H466" s="14">
        <v>47.730000000000004</v>
      </c>
      <c r="I466" s="14">
        <f t="shared" si="22"/>
        <v>645</v>
      </c>
      <c r="J466" s="14">
        <f t="shared" si="23"/>
        <v>715.95</v>
      </c>
      <c r="K466" s="14" t="str">
        <f t="shared" si="21"/>
        <v>Oct</v>
      </c>
    </row>
    <row r="467" spans="1:11" ht="14.25" customHeight="1" x14ac:dyDescent="0.3">
      <c r="A467" s="10">
        <v>44840</v>
      </c>
      <c r="B467" s="11" t="s">
        <v>16</v>
      </c>
      <c r="C467" s="12">
        <v>1</v>
      </c>
      <c r="D467" s="12" t="s">
        <v>14</v>
      </c>
      <c r="E467" s="12" t="s">
        <v>10</v>
      </c>
      <c r="F467" s="13">
        <v>0</v>
      </c>
      <c r="G467" s="14" cm="1">
        <f t="array" ref="G467:H467">VLOOKUP(B467,'Master Data'!$A$2:$E$46,{4,5},0)</f>
        <v>5</v>
      </c>
      <c r="H467" s="14">
        <v>6.7</v>
      </c>
      <c r="I467" s="14">
        <f t="shared" si="22"/>
        <v>5</v>
      </c>
      <c r="J467" s="14">
        <f t="shared" si="23"/>
        <v>6.7</v>
      </c>
      <c r="K467" s="14" t="str">
        <f t="shared" si="21"/>
        <v>Oct</v>
      </c>
    </row>
    <row r="468" spans="1:11" ht="14.25" customHeight="1" x14ac:dyDescent="0.3">
      <c r="A468" s="10">
        <v>44843</v>
      </c>
      <c r="B468" s="11" t="s">
        <v>11</v>
      </c>
      <c r="C468" s="12">
        <v>14</v>
      </c>
      <c r="D468" s="12" t="s">
        <v>10</v>
      </c>
      <c r="E468" s="12" t="s">
        <v>10</v>
      </c>
      <c r="F468" s="13">
        <v>0</v>
      </c>
      <c r="G468" s="14" cm="1">
        <f t="array" ref="G468:H468">VLOOKUP(B468,'Master Data'!$A$2:$E$46,{4,5},0)</f>
        <v>72</v>
      </c>
      <c r="H468" s="14">
        <v>79.92</v>
      </c>
      <c r="I468" s="14">
        <f t="shared" si="22"/>
        <v>1008</v>
      </c>
      <c r="J468" s="14">
        <f t="shared" si="23"/>
        <v>1118.8800000000001</v>
      </c>
      <c r="K468" s="14" t="str">
        <f t="shared" si="21"/>
        <v>Oct</v>
      </c>
    </row>
    <row r="469" spans="1:11" ht="14.25" customHeight="1" x14ac:dyDescent="0.3">
      <c r="A469" s="10">
        <v>44844</v>
      </c>
      <c r="B469" s="11" t="s">
        <v>52</v>
      </c>
      <c r="C469" s="12">
        <v>9</v>
      </c>
      <c r="D469" s="12" t="s">
        <v>14</v>
      </c>
      <c r="E469" s="12" t="s">
        <v>10</v>
      </c>
      <c r="F469" s="13">
        <v>0</v>
      </c>
      <c r="G469" s="14" cm="1">
        <f t="array" ref="G469:H469">VLOOKUP(B469,'Master Data'!$A$2:$E$46,{4,5},0)</f>
        <v>150</v>
      </c>
      <c r="H469" s="14">
        <v>210</v>
      </c>
      <c r="I469" s="14">
        <f t="shared" si="22"/>
        <v>1350</v>
      </c>
      <c r="J469" s="14">
        <f t="shared" si="23"/>
        <v>1890</v>
      </c>
      <c r="K469" s="14" t="str">
        <f t="shared" si="21"/>
        <v>Oct</v>
      </c>
    </row>
    <row r="470" spans="1:11" ht="14.25" customHeight="1" x14ac:dyDescent="0.3">
      <c r="A470" s="10">
        <v>44844</v>
      </c>
      <c r="B470" s="11" t="s">
        <v>23</v>
      </c>
      <c r="C470" s="12">
        <v>12</v>
      </c>
      <c r="D470" s="12" t="s">
        <v>10</v>
      </c>
      <c r="E470" s="12" t="s">
        <v>10</v>
      </c>
      <c r="F470" s="13">
        <v>0</v>
      </c>
      <c r="G470" s="14" cm="1">
        <f t="array" ref="G470:H470">VLOOKUP(B470,'Master Data'!$A$2:$E$46,{4,5},0)</f>
        <v>76</v>
      </c>
      <c r="H470" s="14">
        <v>82.08</v>
      </c>
      <c r="I470" s="14">
        <f t="shared" si="22"/>
        <v>912</v>
      </c>
      <c r="J470" s="14">
        <f t="shared" si="23"/>
        <v>984.96</v>
      </c>
      <c r="K470" s="14" t="str">
        <f t="shared" si="21"/>
        <v>Oct</v>
      </c>
    </row>
    <row r="471" spans="1:11" ht="14.25" customHeight="1" x14ac:dyDescent="0.3">
      <c r="A471" s="10">
        <v>44845</v>
      </c>
      <c r="B471" s="11" t="s">
        <v>37</v>
      </c>
      <c r="C471" s="12">
        <v>10</v>
      </c>
      <c r="D471" s="12" t="s">
        <v>14</v>
      </c>
      <c r="E471" s="12" t="s">
        <v>10</v>
      </c>
      <c r="F471" s="13">
        <v>0</v>
      </c>
      <c r="G471" s="14" cm="1">
        <f t="array" ref="G471:H471">VLOOKUP(B471,'Master Data'!$A$2:$E$46,{4,5},0)</f>
        <v>83</v>
      </c>
      <c r="H471" s="14">
        <v>94.62</v>
      </c>
      <c r="I471" s="14">
        <f t="shared" si="22"/>
        <v>830</v>
      </c>
      <c r="J471" s="14">
        <f t="shared" si="23"/>
        <v>946.2</v>
      </c>
      <c r="K471" s="14" t="str">
        <f t="shared" si="21"/>
        <v>Oct</v>
      </c>
    </row>
    <row r="472" spans="1:11" ht="14.25" customHeight="1" x14ac:dyDescent="0.3">
      <c r="A472" s="10">
        <v>44847</v>
      </c>
      <c r="B472" s="11" t="s">
        <v>41</v>
      </c>
      <c r="C472" s="12">
        <v>15</v>
      </c>
      <c r="D472" s="12" t="s">
        <v>10</v>
      </c>
      <c r="E472" s="12" t="s">
        <v>10</v>
      </c>
      <c r="F472" s="13">
        <v>0</v>
      </c>
      <c r="G472" s="14" cm="1">
        <f t="array" ref="G472:H472">VLOOKUP(B472,'Master Data'!$A$2:$E$46,{4,5},0)</f>
        <v>105</v>
      </c>
      <c r="H472" s="14">
        <v>142.80000000000001</v>
      </c>
      <c r="I472" s="14">
        <f t="shared" si="22"/>
        <v>1575</v>
      </c>
      <c r="J472" s="14">
        <f t="shared" si="23"/>
        <v>2142</v>
      </c>
      <c r="K472" s="14" t="str">
        <f t="shared" si="21"/>
        <v>Oct</v>
      </c>
    </row>
    <row r="473" spans="1:11" ht="14.25" customHeight="1" x14ac:dyDescent="0.3">
      <c r="A473" s="10">
        <v>44848</v>
      </c>
      <c r="B473" s="11" t="s">
        <v>23</v>
      </c>
      <c r="C473" s="12">
        <v>15</v>
      </c>
      <c r="D473" s="12" t="s">
        <v>9</v>
      </c>
      <c r="E473" s="12" t="s">
        <v>10</v>
      </c>
      <c r="F473" s="13">
        <v>0</v>
      </c>
      <c r="G473" s="14" cm="1">
        <f t="array" ref="G473:H473">VLOOKUP(B473,'Master Data'!$A$2:$E$46,{4,5},0)</f>
        <v>76</v>
      </c>
      <c r="H473" s="14">
        <v>82.08</v>
      </c>
      <c r="I473" s="14">
        <f t="shared" si="22"/>
        <v>1140</v>
      </c>
      <c r="J473" s="14">
        <f t="shared" si="23"/>
        <v>1231.2</v>
      </c>
      <c r="K473" s="14" t="str">
        <f t="shared" si="21"/>
        <v>Oct</v>
      </c>
    </row>
    <row r="474" spans="1:11" ht="14.25" customHeight="1" x14ac:dyDescent="0.3">
      <c r="A474" s="10">
        <v>44849</v>
      </c>
      <c r="B474" s="11" t="s">
        <v>39</v>
      </c>
      <c r="C474" s="12">
        <v>10</v>
      </c>
      <c r="D474" s="12" t="s">
        <v>14</v>
      </c>
      <c r="E474" s="12" t="s">
        <v>12</v>
      </c>
      <c r="F474" s="13">
        <v>0</v>
      </c>
      <c r="G474" s="14" cm="1">
        <f t="array" ref="G474:H474">VLOOKUP(B474,'Master Data'!$A$2:$E$46,{4,5},0)</f>
        <v>12</v>
      </c>
      <c r="H474" s="14">
        <v>15.719999999999999</v>
      </c>
      <c r="I474" s="14">
        <f t="shared" si="22"/>
        <v>120</v>
      </c>
      <c r="J474" s="14">
        <f t="shared" si="23"/>
        <v>157.19999999999999</v>
      </c>
      <c r="K474" s="14" t="str">
        <f t="shared" si="21"/>
        <v>Oct</v>
      </c>
    </row>
    <row r="475" spans="1:11" ht="14.25" customHeight="1" x14ac:dyDescent="0.3">
      <c r="A475" s="10">
        <v>44850</v>
      </c>
      <c r="B475" s="11" t="s">
        <v>55</v>
      </c>
      <c r="C475" s="12">
        <v>3</v>
      </c>
      <c r="D475" s="12" t="s">
        <v>10</v>
      </c>
      <c r="E475" s="12" t="s">
        <v>10</v>
      </c>
      <c r="F475" s="13">
        <v>0</v>
      </c>
      <c r="G475" s="14" cm="1">
        <f t="array" ref="G475:H475">VLOOKUP(B475,'Master Data'!$A$2:$E$46,{4,5},0)</f>
        <v>90</v>
      </c>
      <c r="H475" s="14">
        <v>96.3</v>
      </c>
      <c r="I475" s="14">
        <f t="shared" si="22"/>
        <v>270</v>
      </c>
      <c r="J475" s="14">
        <f t="shared" si="23"/>
        <v>288.89999999999998</v>
      </c>
      <c r="K475" s="14" t="str">
        <f t="shared" si="21"/>
        <v>Oct</v>
      </c>
    </row>
    <row r="476" spans="1:11" ht="14.25" customHeight="1" x14ac:dyDescent="0.3">
      <c r="A476" s="10">
        <v>44857</v>
      </c>
      <c r="B476" s="11" t="s">
        <v>8</v>
      </c>
      <c r="C476" s="12">
        <v>14</v>
      </c>
      <c r="D476" s="12" t="s">
        <v>10</v>
      </c>
      <c r="E476" s="12" t="s">
        <v>12</v>
      </c>
      <c r="F476" s="13">
        <v>0</v>
      </c>
      <c r="G476" s="14" cm="1">
        <f t="array" ref="G476:H476">VLOOKUP(B476,'Master Data'!$A$2:$E$46,{4,5},0)</f>
        <v>144</v>
      </c>
      <c r="H476" s="14">
        <v>156.96</v>
      </c>
      <c r="I476" s="14">
        <f t="shared" si="22"/>
        <v>2016</v>
      </c>
      <c r="J476" s="14">
        <f t="shared" si="23"/>
        <v>2197.44</v>
      </c>
      <c r="K476" s="14" t="str">
        <f t="shared" si="21"/>
        <v>Oct</v>
      </c>
    </row>
    <row r="477" spans="1:11" ht="14.25" customHeight="1" x14ac:dyDescent="0.3">
      <c r="A477" s="10">
        <v>44864</v>
      </c>
      <c r="B477" s="11" t="s">
        <v>22</v>
      </c>
      <c r="C477" s="12">
        <v>3</v>
      </c>
      <c r="D477" s="12" t="s">
        <v>14</v>
      </c>
      <c r="E477" s="12" t="s">
        <v>12</v>
      </c>
      <c r="F477" s="13">
        <v>0</v>
      </c>
      <c r="G477" s="14" cm="1">
        <f t="array" ref="G477:H477">VLOOKUP(B477,'Master Data'!$A$2:$E$46,{4,5},0)</f>
        <v>120</v>
      </c>
      <c r="H477" s="14">
        <v>162</v>
      </c>
      <c r="I477" s="14">
        <f t="shared" si="22"/>
        <v>360</v>
      </c>
      <c r="J477" s="14">
        <f t="shared" si="23"/>
        <v>486</v>
      </c>
      <c r="K477" s="14" t="str">
        <f t="shared" si="21"/>
        <v>Oct</v>
      </c>
    </row>
    <row r="478" spans="1:11" ht="14.25" customHeight="1" x14ac:dyDescent="0.3">
      <c r="A478" s="10">
        <v>44865</v>
      </c>
      <c r="B478" s="11" t="s">
        <v>11</v>
      </c>
      <c r="C478" s="12">
        <v>8</v>
      </c>
      <c r="D478" s="12" t="s">
        <v>14</v>
      </c>
      <c r="E478" s="12" t="s">
        <v>10</v>
      </c>
      <c r="F478" s="13">
        <v>0</v>
      </c>
      <c r="G478" s="14" cm="1">
        <f t="array" ref="G478:H478">VLOOKUP(B478,'Master Data'!$A$2:$E$46,{4,5},0)</f>
        <v>72</v>
      </c>
      <c r="H478" s="14">
        <v>79.92</v>
      </c>
      <c r="I478" s="14">
        <f t="shared" si="22"/>
        <v>576</v>
      </c>
      <c r="J478" s="14">
        <f t="shared" si="23"/>
        <v>639.36</v>
      </c>
      <c r="K478" s="14" t="str">
        <f t="shared" si="21"/>
        <v>Nov</v>
      </c>
    </row>
    <row r="479" spans="1:11" ht="14.25" customHeight="1" x14ac:dyDescent="0.3">
      <c r="A479" s="10">
        <v>44866</v>
      </c>
      <c r="B479" s="11" t="s">
        <v>47</v>
      </c>
      <c r="C479" s="12">
        <v>15</v>
      </c>
      <c r="D479" s="12" t="s">
        <v>9</v>
      </c>
      <c r="E479" s="12" t="s">
        <v>10</v>
      </c>
      <c r="F479" s="13">
        <v>0</v>
      </c>
      <c r="G479" s="14" cm="1">
        <f t="array" ref="G479:H479">VLOOKUP(B479,'Master Data'!$A$2:$E$46,{4,5},0)</f>
        <v>73</v>
      </c>
      <c r="H479" s="14">
        <v>94.17</v>
      </c>
      <c r="I479" s="14">
        <f t="shared" si="22"/>
        <v>1095</v>
      </c>
      <c r="J479" s="14">
        <f t="shared" si="23"/>
        <v>1412.55</v>
      </c>
      <c r="K479" s="14" t="str">
        <f t="shared" si="21"/>
        <v>Nov</v>
      </c>
    </row>
    <row r="480" spans="1:11" ht="14.25" customHeight="1" x14ac:dyDescent="0.3">
      <c r="A480" s="10">
        <v>44867</v>
      </c>
      <c r="B480" s="11" t="s">
        <v>39</v>
      </c>
      <c r="C480" s="12">
        <v>15</v>
      </c>
      <c r="D480" s="12" t="s">
        <v>9</v>
      </c>
      <c r="E480" s="12" t="s">
        <v>12</v>
      </c>
      <c r="F480" s="13">
        <v>0</v>
      </c>
      <c r="G480" s="14" cm="1">
        <f t="array" ref="G480:H480">VLOOKUP(B480,'Master Data'!$A$2:$E$46,{4,5},0)</f>
        <v>12</v>
      </c>
      <c r="H480" s="14">
        <v>15.719999999999999</v>
      </c>
      <c r="I480" s="14">
        <f t="shared" si="22"/>
        <v>180</v>
      </c>
      <c r="J480" s="14">
        <f t="shared" si="23"/>
        <v>235.79999999999998</v>
      </c>
      <c r="K480" s="14" t="str">
        <f t="shared" si="21"/>
        <v>Nov</v>
      </c>
    </row>
    <row r="481" spans="1:11" ht="14.25" customHeight="1" x14ac:dyDescent="0.3">
      <c r="A481" s="10">
        <v>44867</v>
      </c>
      <c r="B481" s="11" t="s">
        <v>40</v>
      </c>
      <c r="C481" s="12">
        <v>15</v>
      </c>
      <c r="D481" s="12" t="s">
        <v>14</v>
      </c>
      <c r="E481" s="12" t="s">
        <v>12</v>
      </c>
      <c r="F481" s="13">
        <v>0</v>
      </c>
      <c r="G481" s="14" cm="1">
        <f t="array" ref="G481:H481">VLOOKUP(B481,'Master Data'!$A$2:$E$46,{4,5},0)</f>
        <v>148</v>
      </c>
      <c r="H481" s="14">
        <v>201.28</v>
      </c>
      <c r="I481" s="14">
        <f t="shared" si="22"/>
        <v>2220</v>
      </c>
      <c r="J481" s="14">
        <f t="shared" si="23"/>
        <v>3019.2</v>
      </c>
      <c r="K481" s="14" t="str">
        <f t="shared" si="21"/>
        <v>Nov</v>
      </c>
    </row>
    <row r="482" spans="1:11" ht="14.25" customHeight="1" x14ac:dyDescent="0.3">
      <c r="A482" s="10">
        <v>44867</v>
      </c>
      <c r="B482" s="11" t="s">
        <v>16</v>
      </c>
      <c r="C482" s="12">
        <v>5</v>
      </c>
      <c r="D482" s="12" t="s">
        <v>14</v>
      </c>
      <c r="E482" s="12" t="s">
        <v>12</v>
      </c>
      <c r="F482" s="13">
        <v>0</v>
      </c>
      <c r="G482" s="14" cm="1">
        <f t="array" ref="G482:H482">VLOOKUP(B482,'Master Data'!$A$2:$E$46,{4,5},0)</f>
        <v>5</v>
      </c>
      <c r="H482" s="14">
        <v>6.7</v>
      </c>
      <c r="I482" s="14">
        <f t="shared" si="22"/>
        <v>25</v>
      </c>
      <c r="J482" s="14">
        <f t="shared" si="23"/>
        <v>33.5</v>
      </c>
      <c r="K482" s="14" t="str">
        <f t="shared" si="21"/>
        <v>Nov</v>
      </c>
    </row>
    <row r="483" spans="1:11" ht="14.25" customHeight="1" x14ac:dyDescent="0.3">
      <c r="A483" s="10">
        <v>44868</v>
      </c>
      <c r="B483" s="11" t="s">
        <v>26</v>
      </c>
      <c r="C483" s="12">
        <v>11</v>
      </c>
      <c r="D483" s="12" t="s">
        <v>10</v>
      </c>
      <c r="E483" s="12" t="s">
        <v>10</v>
      </c>
      <c r="F483" s="13">
        <v>0</v>
      </c>
      <c r="G483" s="14" cm="1">
        <f t="array" ref="G483:H483">VLOOKUP(B483,'Master Data'!$A$2:$E$46,{4,5},0)</f>
        <v>61</v>
      </c>
      <c r="H483" s="14">
        <v>76.25</v>
      </c>
      <c r="I483" s="14">
        <f t="shared" si="22"/>
        <v>671</v>
      </c>
      <c r="J483" s="14">
        <f t="shared" si="23"/>
        <v>838.75</v>
      </c>
      <c r="K483" s="14" t="str">
        <f t="shared" si="21"/>
        <v>Nov</v>
      </c>
    </row>
    <row r="484" spans="1:11" ht="14.25" customHeight="1" x14ac:dyDescent="0.3">
      <c r="A484" s="10">
        <v>44869</v>
      </c>
      <c r="B484" s="11" t="s">
        <v>37</v>
      </c>
      <c r="C484" s="12">
        <v>10</v>
      </c>
      <c r="D484" s="12" t="s">
        <v>14</v>
      </c>
      <c r="E484" s="12" t="s">
        <v>10</v>
      </c>
      <c r="F484" s="13">
        <v>0</v>
      </c>
      <c r="G484" s="14" cm="1">
        <f t="array" ref="G484:H484">VLOOKUP(B484,'Master Data'!$A$2:$E$46,{4,5},0)</f>
        <v>83</v>
      </c>
      <c r="H484" s="14">
        <v>94.62</v>
      </c>
      <c r="I484" s="14">
        <f t="shared" si="22"/>
        <v>830</v>
      </c>
      <c r="J484" s="14">
        <f t="shared" si="23"/>
        <v>946.2</v>
      </c>
      <c r="K484" s="14" t="str">
        <f t="shared" si="21"/>
        <v>Nov</v>
      </c>
    </row>
    <row r="485" spans="1:11" ht="14.25" customHeight="1" x14ac:dyDescent="0.3">
      <c r="A485" s="10">
        <v>44870</v>
      </c>
      <c r="B485" s="11" t="s">
        <v>52</v>
      </c>
      <c r="C485" s="12">
        <v>15</v>
      </c>
      <c r="D485" s="12" t="s">
        <v>14</v>
      </c>
      <c r="E485" s="12" t="s">
        <v>12</v>
      </c>
      <c r="F485" s="13">
        <v>0</v>
      </c>
      <c r="G485" s="14" cm="1">
        <f t="array" ref="G485:H485">VLOOKUP(B485,'Master Data'!$A$2:$E$46,{4,5},0)</f>
        <v>150</v>
      </c>
      <c r="H485" s="14">
        <v>210</v>
      </c>
      <c r="I485" s="14">
        <f t="shared" si="22"/>
        <v>2250</v>
      </c>
      <c r="J485" s="14">
        <f t="shared" si="23"/>
        <v>3150</v>
      </c>
      <c r="K485" s="14" t="str">
        <f t="shared" si="21"/>
        <v>Nov</v>
      </c>
    </row>
    <row r="486" spans="1:11" ht="14.25" customHeight="1" x14ac:dyDescent="0.3">
      <c r="A486" s="10">
        <v>44871</v>
      </c>
      <c r="B486" s="11" t="s">
        <v>35</v>
      </c>
      <c r="C486" s="12">
        <v>13</v>
      </c>
      <c r="D486" s="12" t="s">
        <v>14</v>
      </c>
      <c r="E486" s="12" t="s">
        <v>12</v>
      </c>
      <c r="F486" s="13">
        <v>0</v>
      </c>
      <c r="G486" s="14" cm="1">
        <f t="array" ref="G486:H486">VLOOKUP(B486,'Master Data'!$A$2:$E$46,{4,5},0)</f>
        <v>67</v>
      </c>
      <c r="H486" s="14">
        <v>83.08</v>
      </c>
      <c r="I486" s="14">
        <f t="shared" si="22"/>
        <v>871</v>
      </c>
      <c r="J486" s="14">
        <f t="shared" si="23"/>
        <v>1080.04</v>
      </c>
      <c r="K486" s="14" t="str">
        <f t="shared" si="21"/>
        <v>Nov</v>
      </c>
    </row>
    <row r="487" spans="1:11" ht="14.25" customHeight="1" x14ac:dyDescent="0.3">
      <c r="A487" s="10">
        <v>44871</v>
      </c>
      <c r="B487" s="11" t="s">
        <v>39</v>
      </c>
      <c r="C487" s="12">
        <v>13</v>
      </c>
      <c r="D487" s="12" t="s">
        <v>10</v>
      </c>
      <c r="E487" s="12" t="s">
        <v>10</v>
      </c>
      <c r="F487" s="13">
        <v>0</v>
      </c>
      <c r="G487" s="14" cm="1">
        <f t="array" ref="G487:H487">VLOOKUP(B487,'Master Data'!$A$2:$E$46,{4,5},0)</f>
        <v>12</v>
      </c>
      <c r="H487" s="14">
        <v>15.719999999999999</v>
      </c>
      <c r="I487" s="14">
        <f t="shared" si="22"/>
        <v>156</v>
      </c>
      <c r="J487" s="14">
        <f t="shared" si="23"/>
        <v>204.35999999999999</v>
      </c>
      <c r="K487" s="14" t="str">
        <f t="shared" si="21"/>
        <v>Nov</v>
      </c>
    </row>
    <row r="488" spans="1:11" ht="14.25" customHeight="1" x14ac:dyDescent="0.3">
      <c r="A488" s="10">
        <v>44871</v>
      </c>
      <c r="B488" s="11" t="s">
        <v>22</v>
      </c>
      <c r="C488" s="12">
        <v>13</v>
      </c>
      <c r="D488" s="12" t="s">
        <v>14</v>
      </c>
      <c r="E488" s="12" t="s">
        <v>12</v>
      </c>
      <c r="F488" s="13">
        <v>0</v>
      </c>
      <c r="G488" s="14" cm="1">
        <f t="array" ref="G488:H488">VLOOKUP(B488,'Master Data'!$A$2:$E$46,{4,5},0)</f>
        <v>120</v>
      </c>
      <c r="H488" s="14">
        <v>162</v>
      </c>
      <c r="I488" s="14">
        <f t="shared" si="22"/>
        <v>1560</v>
      </c>
      <c r="J488" s="14">
        <f t="shared" si="23"/>
        <v>2106</v>
      </c>
      <c r="K488" s="14" t="str">
        <f t="shared" si="21"/>
        <v>Nov</v>
      </c>
    </row>
    <row r="489" spans="1:11" ht="14.25" customHeight="1" x14ac:dyDescent="0.3">
      <c r="A489" s="10">
        <v>44872</v>
      </c>
      <c r="B489" s="11" t="s">
        <v>29</v>
      </c>
      <c r="C489" s="12">
        <v>13</v>
      </c>
      <c r="D489" s="12" t="s">
        <v>10</v>
      </c>
      <c r="E489" s="12" t="s">
        <v>12</v>
      </c>
      <c r="F489" s="13">
        <v>0</v>
      </c>
      <c r="G489" s="14" cm="1">
        <f t="array" ref="G489:H489">VLOOKUP(B489,'Master Data'!$A$2:$E$46,{4,5},0)</f>
        <v>90</v>
      </c>
      <c r="H489" s="14">
        <v>115.2</v>
      </c>
      <c r="I489" s="14">
        <f t="shared" si="22"/>
        <v>1170</v>
      </c>
      <c r="J489" s="14">
        <f t="shared" si="23"/>
        <v>1497.6000000000001</v>
      </c>
      <c r="K489" s="14" t="str">
        <f t="shared" si="21"/>
        <v>Nov</v>
      </c>
    </row>
    <row r="490" spans="1:11" ht="14.25" customHeight="1" x14ac:dyDescent="0.3">
      <c r="A490" s="10">
        <v>44873</v>
      </c>
      <c r="B490" s="11" t="s">
        <v>55</v>
      </c>
      <c r="C490" s="12">
        <v>11</v>
      </c>
      <c r="D490" s="12" t="s">
        <v>9</v>
      </c>
      <c r="E490" s="12" t="s">
        <v>12</v>
      </c>
      <c r="F490" s="13">
        <v>0</v>
      </c>
      <c r="G490" s="14" cm="1">
        <f t="array" ref="G490:H490">VLOOKUP(B490,'Master Data'!$A$2:$E$46,{4,5},0)</f>
        <v>90</v>
      </c>
      <c r="H490" s="14">
        <v>96.3</v>
      </c>
      <c r="I490" s="14">
        <f t="shared" si="22"/>
        <v>990</v>
      </c>
      <c r="J490" s="14">
        <f t="shared" si="23"/>
        <v>1059.3</v>
      </c>
      <c r="K490" s="14" t="str">
        <f t="shared" si="21"/>
        <v>Nov</v>
      </c>
    </row>
    <row r="491" spans="1:11" ht="14.25" customHeight="1" x14ac:dyDescent="0.3">
      <c r="A491" s="10">
        <v>44873</v>
      </c>
      <c r="B491" s="11" t="s">
        <v>52</v>
      </c>
      <c r="C491" s="12">
        <v>10</v>
      </c>
      <c r="D491" s="12" t="s">
        <v>9</v>
      </c>
      <c r="E491" s="12" t="s">
        <v>10</v>
      </c>
      <c r="F491" s="13">
        <v>0</v>
      </c>
      <c r="G491" s="14" cm="1">
        <f t="array" ref="G491:H491">VLOOKUP(B491,'Master Data'!$A$2:$E$46,{4,5},0)</f>
        <v>150</v>
      </c>
      <c r="H491" s="14">
        <v>210</v>
      </c>
      <c r="I491" s="14">
        <f t="shared" si="22"/>
        <v>1500</v>
      </c>
      <c r="J491" s="14">
        <f t="shared" si="23"/>
        <v>2100</v>
      </c>
      <c r="K491" s="14" t="str">
        <f t="shared" si="21"/>
        <v>Nov</v>
      </c>
    </row>
    <row r="492" spans="1:11" ht="14.25" customHeight="1" x14ac:dyDescent="0.3">
      <c r="A492" s="10">
        <v>44874</v>
      </c>
      <c r="B492" s="11" t="s">
        <v>38</v>
      </c>
      <c r="C492" s="12">
        <v>8</v>
      </c>
      <c r="D492" s="12" t="s">
        <v>10</v>
      </c>
      <c r="E492" s="12" t="s">
        <v>12</v>
      </c>
      <c r="F492" s="13">
        <v>0</v>
      </c>
      <c r="G492" s="14" cm="1">
        <f t="array" ref="G492:H492">VLOOKUP(B492,'Master Data'!$A$2:$E$46,{4,5},0)</f>
        <v>48</v>
      </c>
      <c r="H492" s="14">
        <v>57.120000000000005</v>
      </c>
      <c r="I492" s="14">
        <f t="shared" si="22"/>
        <v>384</v>
      </c>
      <c r="J492" s="14">
        <f t="shared" si="23"/>
        <v>456.96000000000004</v>
      </c>
      <c r="K492" s="14" t="str">
        <f t="shared" si="21"/>
        <v>Nov</v>
      </c>
    </row>
    <row r="493" spans="1:11" ht="14.25" customHeight="1" x14ac:dyDescent="0.3">
      <c r="A493" s="10">
        <v>44875</v>
      </c>
      <c r="B493" s="11" t="s">
        <v>42</v>
      </c>
      <c r="C493" s="12">
        <v>7</v>
      </c>
      <c r="D493" s="12" t="s">
        <v>14</v>
      </c>
      <c r="E493" s="12" t="s">
        <v>10</v>
      </c>
      <c r="F493" s="13">
        <v>0</v>
      </c>
      <c r="G493" s="14" cm="1">
        <f t="array" ref="G493:H493">VLOOKUP(B493,'Master Data'!$A$2:$E$46,{4,5},0)</f>
        <v>37</v>
      </c>
      <c r="H493" s="14">
        <v>49.21</v>
      </c>
      <c r="I493" s="14">
        <f t="shared" si="22"/>
        <v>259</v>
      </c>
      <c r="J493" s="14">
        <f t="shared" si="23"/>
        <v>344.47</v>
      </c>
      <c r="K493" s="14" t="str">
        <f t="shared" si="21"/>
        <v>Nov</v>
      </c>
    </row>
    <row r="494" spans="1:11" ht="14.25" customHeight="1" x14ac:dyDescent="0.3">
      <c r="A494" s="10">
        <v>44878</v>
      </c>
      <c r="B494" s="11" t="s">
        <v>38</v>
      </c>
      <c r="C494" s="12">
        <v>10</v>
      </c>
      <c r="D494" s="12" t="s">
        <v>9</v>
      </c>
      <c r="E494" s="12" t="s">
        <v>12</v>
      </c>
      <c r="F494" s="13">
        <v>0</v>
      </c>
      <c r="G494" s="14" cm="1">
        <f t="array" ref="G494:H494">VLOOKUP(B494,'Master Data'!$A$2:$E$46,{4,5},0)</f>
        <v>48</v>
      </c>
      <c r="H494" s="14">
        <v>57.120000000000005</v>
      </c>
      <c r="I494" s="14">
        <f t="shared" si="22"/>
        <v>480</v>
      </c>
      <c r="J494" s="14">
        <f t="shared" si="23"/>
        <v>571.20000000000005</v>
      </c>
      <c r="K494" s="14" t="str">
        <f t="shared" si="21"/>
        <v>Nov</v>
      </c>
    </row>
    <row r="495" spans="1:11" ht="14.25" customHeight="1" x14ac:dyDescent="0.3">
      <c r="A495" s="10">
        <v>44879</v>
      </c>
      <c r="B495" s="11" t="s">
        <v>41</v>
      </c>
      <c r="C495" s="12">
        <v>1</v>
      </c>
      <c r="D495" s="12" t="s">
        <v>14</v>
      </c>
      <c r="E495" s="12" t="s">
        <v>12</v>
      </c>
      <c r="F495" s="13">
        <v>0</v>
      </c>
      <c r="G495" s="14" cm="1">
        <f t="array" ref="G495:H495">VLOOKUP(B495,'Master Data'!$A$2:$E$46,{4,5},0)</f>
        <v>105</v>
      </c>
      <c r="H495" s="14">
        <v>142.80000000000001</v>
      </c>
      <c r="I495" s="14">
        <f t="shared" si="22"/>
        <v>105</v>
      </c>
      <c r="J495" s="14">
        <f t="shared" si="23"/>
        <v>142.80000000000001</v>
      </c>
      <c r="K495" s="14" t="str">
        <f t="shared" si="21"/>
        <v>Nov</v>
      </c>
    </row>
    <row r="496" spans="1:11" ht="14.25" customHeight="1" x14ac:dyDescent="0.3">
      <c r="A496" s="10">
        <v>44880</v>
      </c>
      <c r="B496" s="11" t="s">
        <v>47</v>
      </c>
      <c r="C496" s="12">
        <v>14</v>
      </c>
      <c r="D496" s="12" t="s">
        <v>14</v>
      </c>
      <c r="E496" s="12" t="s">
        <v>12</v>
      </c>
      <c r="F496" s="13">
        <v>0</v>
      </c>
      <c r="G496" s="14" cm="1">
        <f t="array" ref="G496:H496">VLOOKUP(B496,'Master Data'!$A$2:$E$46,{4,5},0)</f>
        <v>73</v>
      </c>
      <c r="H496" s="14">
        <v>94.17</v>
      </c>
      <c r="I496" s="14">
        <f t="shared" si="22"/>
        <v>1022</v>
      </c>
      <c r="J496" s="14">
        <f t="shared" si="23"/>
        <v>1318.38</v>
      </c>
      <c r="K496" s="14" t="str">
        <f t="shared" si="21"/>
        <v>Nov</v>
      </c>
    </row>
    <row r="497" spans="1:11" ht="14.25" customHeight="1" x14ac:dyDescent="0.3">
      <c r="A497" s="10">
        <v>44881</v>
      </c>
      <c r="B497" s="11" t="s">
        <v>51</v>
      </c>
      <c r="C497" s="12">
        <v>8</v>
      </c>
      <c r="D497" s="12" t="s">
        <v>10</v>
      </c>
      <c r="E497" s="12" t="s">
        <v>10</v>
      </c>
      <c r="F497" s="13">
        <v>0</v>
      </c>
      <c r="G497" s="14" cm="1">
        <f t="array" ref="G497:H497">VLOOKUP(B497,'Master Data'!$A$2:$E$46,{4,5},0)</f>
        <v>134</v>
      </c>
      <c r="H497" s="14">
        <v>156.78</v>
      </c>
      <c r="I497" s="14">
        <f t="shared" si="22"/>
        <v>1072</v>
      </c>
      <c r="J497" s="14">
        <f t="shared" si="23"/>
        <v>1254.24</v>
      </c>
      <c r="K497" s="14" t="str">
        <f t="shared" si="21"/>
        <v>Nov</v>
      </c>
    </row>
    <row r="498" spans="1:11" ht="14.25" customHeight="1" x14ac:dyDescent="0.3">
      <c r="A498" s="10">
        <v>44883</v>
      </c>
      <c r="B498" s="11" t="s">
        <v>25</v>
      </c>
      <c r="C498" s="12">
        <v>8</v>
      </c>
      <c r="D498" s="12" t="s">
        <v>14</v>
      </c>
      <c r="E498" s="12" t="s">
        <v>12</v>
      </c>
      <c r="F498" s="13">
        <v>0</v>
      </c>
      <c r="G498" s="14" cm="1">
        <f t="array" ref="G498:H498">VLOOKUP(B498,'Master Data'!$A$2:$E$46,{4,5},0)</f>
        <v>55</v>
      </c>
      <c r="H498" s="14">
        <v>58.3</v>
      </c>
      <c r="I498" s="14">
        <f t="shared" si="22"/>
        <v>440</v>
      </c>
      <c r="J498" s="14">
        <f t="shared" si="23"/>
        <v>466.4</v>
      </c>
      <c r="K498" s="14" t="str">
        <f t="shared" si="21"/>
        <v>Nov</v>
      </c>
    </row>
    <row r="499" spans="1:11" ht="14.25" customHeight="1" x14ac:dyDescent="0.3">
      <c r="A499" s="10">
        <v>44886</v>
      </c>
      <c r="B499" s="11" t="s">
        <v>26</v>
      </c>
      <c r="C499" s="12">
        <v>6</v>
      </c>
      <c r="D499" s="12" t="s">
        <v>14</v>
      </c>
      <c r="E499" s="12" t="s">
        <v>12</v>
      </c>
      <c r="F499" s="13">
        <v>0</v>
      </c>
      <c r="G499" s="14" cm="1">
        <f t="array" ref="G499:H499">VLOOKUP(B499,'Master Data'!$A$2:$E$46,{4,5},0)</f>
        <v>61</v>
      </c>
      <c r="H499" s="14">
        <v>76.25</v>
      </c>
      <c r="I499" s="14">
        <f t="shared" si="22"/>
        <v>366</v>
      </c>
      <c r="J499" s="14">
        <f t="shared" si="23"/>
        <v>457.5</v>
      </c>
      <c r="K499" s="14" t="str">
        <f t="shared" si="21"/>
        <v>Nov</v>
      </c>
    </row>
    <row r="500" spans="1:11" ht="14.25" customHeight="1" x14ac:dyDescent="0.3">
      <c r="A500" s="10">
        <v>44888</v>
      </c>
      <c r="B500" s="11" t="s">
        <v>55</v>
      </c>
      <c r="C500" s="12">
        <v>12</v>
      </c>
      <c r="D500" s="12" t="s">
        <v>10</v>
      </c>
      <c r="E500" s="12" t="s">
        <v>10</v>
      </c>
      <c r="F500" s="13">
        <v>0</v>
      </c>
      <c r="G500" s="14" cm="1">
        <f t="array" ref="G500:H500">VLOOKUP(B500,'Master Data'!$A$2:$E$46,{4,5},0)</f>
        <v>90</v>
      </c>
      <c r="H500" s="14">
        <v>96.3</v>
      </c>
      <c r="I500" s="14">
        <f t="shared" si="22"/>
        <v>1080</v>
      </c>
      <c r="J500" s="14">
        <f t="shared" si="23"/>
        <v>1155.5999999999999</v>
      </c>
      <c r="K500" s="14" t="str">
        <f t="shared" si="21"/>
        <v>Nov</v>
      </c>
    </row>
    <row r="501" spans="1:11" ht="14.25" customHeight="1" x14ac:dyDescent="0.3">
      <c r="A501" s="10">
        <v>44890</v>
      </c>
      <c r="B501" s="11" t="s">
        <v>15</v>
      </c>
      <c r="C501" s="12">
        <v>5</v>
      </c>
      <c r="D501" s="12" t="s">
        <v>14</v>
      </c>
      <c r="E501" s="12" t="s">
        <v>12</v>
      </c>
      <c r="F501" s="13">
        <v>0</v>
      </c>
      <c r="G501" s="14" cm="1">
        <f t="array" ref="G501:H501">VLOOKUP(B501,'Master Data'!$A$2:$E$46,{4,5},0)</f>
        <v>44</v>
      </c>
      <c r="H501" s="14">
        <v>48.84</v>
      </c>
      <c r="I501" s="14">
        <f t="shared" si="22"/>
        <v>220</v>
      </c>
      <c r="J501" s="14">
        <f t="shared" si="23"/>
        <v>244.20000000000002</v>
      </c>
      <c r="K501" s="14" t="str">
        <f t="shared" si="21"/>
        <v>Nov</v>
      </c>
    </row>
    <row r="502" spans="1:11" ht="14.25" customHeight="1" x14ac:dyDescent="0.3">
      <c r="A502" s="10">
        <v>44891</v>
      </c>
      <c r="B502" s="11" t="s">
        <v>30</v>
      </c>
      <c r="C502" s="12">
        <v>5</v>
      </c>
      <c r="D502" s="12" t="s">
        <v>14</v>
      </c>
      <c r="E502" s="12" t="s">
        <v>10</v>
      </c>
      <c r="F502" s="13">
        <v>0</v>
      </c>
      <c r="G502" s="14" cm="1">
        <f t="array" ref="G502:H502">VLOOKUP(B502,'Master Data'!$A$2:$E$46,{4,5},0)</f>
        <v>89</v>
      </c>
      <c r="H502" s="14">
        <v>117.48</v>
      </c>
      <c r="I502" s="14">
        <f t="shared" si="22"/>
        <v>445</v>
      </c>
      <c r="J502" s="14">
        <f t="shared" si="23"/>
        <v>587.4</v>
      </c>
      <c r="K502" s="14" t="str">
        <f t="shared" si="21"/>
        <v>Nov</v>
      </c>
    </row>
    <row r="503" spans="1:11" ht="14.25" customHeight="1" x14ac:dyDescent="0.3">
      <c r="A503" s="10">
        <v>44892</v>
      </c>
      <c r="B503" s="11" t="s">
        <v>25</v>
      </c>
      <c r="C503" s="12">
        <v>15</v>
      </c>
      <c r="D503" s="12" t="s">
        <v>14</v>
      </c>
      <c r="E503" s="12" t="s">
        <v>10</v>
      </c>
      <c r="F503" s="13">
        <v>0</v>
      </c>
      <c r="G503" s="14" cm="1">
        <f t="array" ref="G503:H503">VLOOKUP(B503,'Master Data'!$A$2:$E$46,{4,5},0)</f>
        <v>55</v>
      </c>
      <c r="H503" s="14">
        <v>58.3</v>
      </c>
      <c r="I503" s="14">
        <f t="shared" si="22"/>
        <v>825</v>
      </c>
      <c r="J503" s="14">
        <f t="shared" si="23"/>
        <v>874.5</v>
      </c>
      <c r="K503" s="14" t="str">
        <f t="shared" si="21"/>
        <v>Nov</v>
      </c>
    </row>
    <row r="504" spans="1:11" ht="14.25" customHeight="1" x14ac:dyDescent="0.3">
      <c r="A504" s="10">
        <v>44893</v>
      </c>
      <c r="B504" s="11" t="s">
        <v>17</v>
      </c>
      <c r="C504" s="12">
        <v>8</v>
      </c>
      <c r="D504" s="12" t="s">
        <v>14</v>
      </c>
      <c r="E504" s="12" t="s">
        <v>12</v>
      </c>
      <c r="F504" s="13">
        <v>0</v>
      </c>
      <c r="G504" s="14" cm="1">
        <f t="array" ref="G504:H504">VLOOKUP(B504,'Master Data'!$A$2:$E$46,{4,5},0)</f>
        <v>93</v>
      </c>
      <c r="H504" s="14">
        <v>104.16</v>
      </c>
      <c r="I504" s="14">
        <f t="shared" si="22"/>
        <v>744</v>
      </c>
      <c r="J504" s="14">
        <f t="shared" si="23"/>
        <v>833.28</v>
      </c>
      <c r="K504" s="14" t="str">
        <f t="shared" si="21"/>
        <v>Nov</v>
      </c>
    </row>
    <row r="505" spans="1:11" ht="14.25" customHeight="1" x14ac:dyDescent="0.3">
      <c r="A505" s="10">
        <v>44895</v>
      </c>
      <c r="B505" s="11" t="s">
        <v>39</v>
      </c>
      <c r="C505" s="12">
        <v>2</v>
      </c>
      <c r="D505" s="12" t="s">
        <v>14</v>
      </c>
      <c r="E505" s="12" t="s">
        <v>10</v>
      </c>
      <c r="F505" s="13">
        <v>0</v>
      </c>
      <c r="G505" s="14" cm="1">
        <f t="array" ref="G505:H505">VLOOKUP(B505,'Master Data'!$A$2:$E$46,{4,5},0)</f>
        <v>12</v>
      </c>
      <c r="H505" s="14">
        <v>15.719999999999999</v>
      </c>
      <c r="I505" s="14">
        <f t="shared" si="22"/>
        <v>24</v>
      </c>
      <c r="J505" s="14">
        <f t="shared" si="23"/>
        <v>31.439999999999998</v>
      </c>
      <c r="K505" s="14" t="str">
        <f t="shared" si="21"/>
        <v>Dec</v>
      </c>
    </row>
    <row r="506" spans="1:11" ht="14.25" customHeight="1" x14ac:dyDescent="0.3">
      <c r="A506" s="10">
        <v>44898</v>
      </c>
      <c r="B506" s="11" t="s">
        <v>45</v>
      </c>
      <c r="C506" s="12">
        <v>5</v>
      </c>
      <c r="D506" s="12" t="s">
        <v>9</v>
      </c>
      <c r="E506" s="12" t="s">
        <v>12</v>
      </c>
      <c r="F506" s="13">
        <v>0</v>
      </c>
      <c r="G506" s="14" cm="1">
        <f t="array" ref="G506:H506">VLOOKUP(B506,'Master Data'!$A$2:$E$46,{4,5},0)</f>
        <v>37</v>
      </c>
      <c r="H506" s="14">
        <v>41.81</v>
      </c>
      <c r="I506" s="14">
        <f t="shared" si="22"/>
        <v>185</v>
      </c>
      <c r="J506" s="14">
        <f t="shared" si="23"/>
        <v>209.05</v>
      </c>
      <c r="K506" s="14" t="str">
        <f t="shared" si="21"/>
        <v>Dec</v>
      </c>
    </row>
    <row r="507" spans="1:11" ht="14.25" customHeight="1" x14ac:dyDescent="0.3">
      <c r="A507" s="10">
        <v>44899</v>
      </c>
      <c r="B507" s="11" t="s">
        <v>54</v>
      </c>
      <c r="C507" s="12">
        <v>10</v>
      </c>
      <c r="D507" s="12" t="s">
        <v>14</v>
      </c>
      <c r="E507" s="12" t="s">
        <v>12</v>
      </c>
      <c r="F507" s="13">
        <v>0</v>
      </c>
      <c r="G507" s="14" cm="1">
        <f t="array" ref="G507:H507">VLOOKUP(B507,'Master Data'!$A$2:$E$46,{4,5},0)</f>
        <v>18</v>
      </c>
      <c r="H507" s="14">
        <v>24.66</v>
      </c>
      <c r="I507" s="14">
        <f t="shared" si="22"/>
        <v>180</v>
      </c>
      <c r="J507" s="14">
        <f t="shared" si="23"/>
        <v>246.6</v>
      </c>
      <c r="K507" s="14" t="str">
        <f t="shared" si="21"/>
        <v>Dec</v>
      </c>
    </row>
    <row r="508" spans="1:11" ht="14.25" customHeight="1" x14ac:dyDescent="0.3">
      <c r="A508" s="10">
        <v>44899</v>
      </c>
      <c r="B508" s="11" t="s">
        <v>23</v>
      </c>
      <c r="C508" s="12">
        <v>15</v>
      </c>
      <c r="D508" s="12" t="s">
        <v>14</v>
      </c>
      <c r="E508" s="12" t="s">
        <v>12</v>
      </c>
      <c r="F508" s="13">
        <v>0</v>
      </c>
      <c r="G508" s="14" cm="1">
        <f t="array" ref="G508:H508">VLOOKUP(B508,'Master Data'!$A$2:$E$46,{4,5},0)</f>
        <v>76</v>
      </c>
      <c r="H508" s="14">
        <v>82.08</v>
      </c>
      <c r="I508" s="14">
        <f t="shared" si="22"/>
        <v>1140</v>
      </c>
      <c r="J508" s="14">
        <f t="shared" si="23"/>
        <v>1231.2</v>
      </c>
      <c r="K508" s="14" t="str">
        <f t="shared" si="21"/>
        <v>Dec</v>
      </c>
    </row>
    <row r="509" spans="1:11" ht="14.25" customHeight="1" x14ac:dyDescent="0.3">
      <c r="A509" s="10">
        <v>44902</v>
      </c>
      <c r="B509" s="11" t="s">
        <v>11</v>
      </c>
      <c r="C509" s="12">
        <v>12</v>
      </c>
      <c r="D509" s="12" t="s">
        <v>14</v>
      </c>
      <c r="E509" s="12" t="s">
        <v>12</v>
      </c>
      <c r="F509" s="13">
        <v>0</v>
      </c>
      <c r="G509" s="14" cm="1">
        <f t="array" ref="G509:H509">VLOOKUP(B509,'Master Data'!$A$2:$E$46,{4,5},0)</f>
        <v>72</v>
      </c>
      <c r="H509" s="14">
        <v>79.92</v>
      </c>
      <c r="I509" s="14">
        <f t="shared" si="22"/>
        <v>864</v>
      </c>
      <c r="J509" s="14">
        <f t="shared" si="23"/>
        <v>959.04</v>
      </c>
      <c r="K509" s="14" t="str">
        <f t="shared" si="21"/>
        <v>Dec</v>
      </c>
    </row>
    <row r="510" spans="1:11" ht="14.25" customHeight="1" x14ac:dyDescent="0.3">
      <c r="A510" s="10">
        <v>44902</v>
      </c>
      <c r="B510" s="11" t="s">
        <v>33</v>
      </c>
      <c r="C510" s="12">
        <v>13</v>
      </c>
      <c r="D510" s="12" t="s">
        <v>14</v>
      </c>
      <c r="E510" s="12" t="s">
        <v>10</v>
      </c>
      <c r="F510" s="13">
        <v>0</v>
      </c>
      <c r="G510" s="14" cm="1">
        <f t="array" ref="G510:H510">VLOOKUP(B510,'Master Data'!$A$2:$E$46,{4,5},0)</f>
        <v>13</v>
      </c>
      <c r="H510" s="14">
        <v>16.64</v>
      </c>
      <c r="I510" s="14">
        <f t="shared" si="22"/>
        <v>169</v>
      </c>
      <c r="J510" s="14">
        <f t="shared" si="23"/>
        <v>216.32</v>
      </c>
      <c r="K510" s="14" t="str">
        <f t="shared" si="21"/>
        <v>Dec</v>
      </c>
    </row>
    <row r="511" spans="1:11" ht="14.25" customHeight="1" x14ac:dyDescent="0.3">
      <c r="A511" s="10">
        <v>44902</v>
      </c>
      <c r="B511" s="11" t="s">
        <v>11</v>
      </c>
      <c r="C511" s="12">
        <v>5</v>
      </c>
      <c r="D511" s="12" t="s">
        <v>14</v>
      </c>
      <c r="E511" s="12" t="s">
        <v>12</v>
      </c>
      <c r="F511" s="13">
        <v>0</v>
      </c>
      <c r="G511" s="14" cm="1">
        <f t="array" ref="G511:H511">VLOOKUP(B511,'Master Data'!$A$2:$E$46,{4,5},0)</f>
        <v>72</v>
      </c>
      <c r="H511" s="14">
        <v>79.92</v>
      </c>
      <c r="I511" s="14">
        <f t="shared" si="22"/>
        <v>360</v>
      </c>
      <c r="J511" s="14">
        <f t="shared" si="23"/>
        <v>399.6</v>
      </c>
      <c r="K511" s="14" t="str">
        <f t="shared" si="21"/>
        <v>Dec</v>
      </c>
    </row>
    <row r="512" spans="1:11" ht="14.25" customHeight="1" x14ac:dyDescent="0.3">
      <c r="A512" s="10">
        <v>44906</v>
      </c>
      <c r="B512" s="11" t="s">
        <v>38</v>
      </c>
      <c r="C512" s="12">
        <v>5</v>
      </c>
      <c r="D512" s="12" t="s">
        <v>14</v>
      </c>
      <c r="E512" s="12" t="s">
        <v>10</v>
      </c>
      <c r="F512" s="13">
        <v>0</v>
      </c>
      <c r="G512" s="14" cm="1">
        <f t="array" ref="G512:H512">VLOOKUP(B512,'Master Data'!$A$2:$E$46,{4,5},0)</f>
        <v>48</v>
      </c>
      <c r="H512" s="14">
        <v>57.120000000000005</v>
      </c>
      <c r="I512" s="14">
        <f t="shared" si="22"/>
        <v>240</v>
      </c>
      <c r="J512" s="14">
        <f t="shared" si="23"/>
        <v>285.60000000000002</v>
      </c>
      <c r="K512" s="14" t="str">
        <f t="shared" si="21"/>
        <v>Dec</v>
      </c>
    </row>
    <row r="513" spans="1:11" ht="14.25" customHeight="1" x14ac:dyDescent="0.3">
      <c r="A513" s="10">
        <v>44906</v>
      </c>
      <c r="B513" s="11" t="s">
        <v>13</v>
      </c>
      <c r="C513" s="12">
        <v>9</v>
      </c>
      <c r="D513" s="12" t="s">
        <v>9</v>
      </c>
      <c r="E513" s="12" t="s">
        <v>10</v>
      </c>
      <c r="F513" s="13">
        <v>0</v>
      </c>
      <c r="G513" s="14" cm="1">
        <f t="array" ref="G513:H513">VLOOKUP(B513,'Master Data'!$A$2:$E$46,{4,5},0)</f>
        <v>112</v>
      </c>
      <c r="H513" s="14">
        <v>122.08</v>
      </c>
      <c r="I513" s="14">
        <f t="shared" si="22"/>
        <v>1008</v>
      </c>
      <c r="J513" s="14">
        <f t="shared" si="23"/>
        <v>1098.72</v>
      </c>
      <c r="K513" s="14" t="str">
        <f t="shared" si="21"/>
        <v>Dec</v>
      </c>
    </row>
    <row r="514" spans="1:11" ht="14.25" customHeight="1" x14ac:dyDescent="0.3">
      <c r="A514" s="10">
        <v>44906</v>
      </c>
      <c r="B514" s="11" t="s">
        <v>21</v>
      </c>
      <c r="C514" s="12">
        <v>10</v>
      </c>
      <c r="D514" s="12" t="s">
        <v>10</v>
      </c>
      <c r="E514" s="12" t="s">
        <v>12</v>
      </c>
      <c r="F514" s="13">
        <v>0</v>
      </c>
      <c r="G514" s="14" cm="1">
        <f t="array" ref="G514:H514">VLOOKUP(B514,'Master Data'!$A$2:$E$46,{4,5},0)</f>
        <v>112</v>
      </c>
      <c r="H514" s="14">
        <v>146.72</v>
      </c>
      <c r="I514" s="14">
        <f t="shared" si="22"/>
        <v>1120</v>
      </c>
      <c r="J514" s="14">
        <f t="shared" si="23"/>
        <v>1467.2</v>
      </c>
      <c r="K514" s="14" t="str">
        <f t="shared" si="21"/>
        <v>Dec</v>
      </c>
    </row>
    <row r="515" spans="1:11" ht="14.25" customHeight="1" x14ac:dyDescent="0.3">
      <c r="A515" s="10">
        <v>44907</v>
      </c>
      <c r="B515" s="11" t="s">
        <v>40</v>
      </c>
      <c r="C515" s="12">
        <v>9</v>
      </c>
      <c r="D515" s="12" t="s">
        <v>9</v>
      </c>
      <c r="E515" s="12" t="s">
        <v>12</v>
      </c>
      <c r="F515" s="13">
        <v>0</v>
      </c>
      <c r="G515" s="14" cm="1">
        <f t="array" ref="G515:H515">VLOOKUP(B515,'Master Data'!$A$2:$E$46,{4,5},0)</f>
        <v>148</v>
      </c>
      <c r="H515" s="14">
        <v>201.28</v>
      </c>
      <c r="I515" s="14">
        <f t="shared" ref="I515:I528" si="24">C515*G515</f>
        <v>1332</v>
      </c>
      <c r="J515" s="14">
        <f t="shared" ref="J515:J528" si="25">(C515*H515)*(1-F515)</f>
        <v>1811.52</v>
      </c>
      <c r="K515" s="14" t="str">
        <f t="shared" ref="K515:K528" si="26">TEXT(A516,"mmm")</f>
        <v>Dec</v>
      </c>
    </row>
    <row r="516" spans="1:11" ht="14.25" customHeight="1" x14ac:dyDescent="0.3">
      <c r="A516" s="10">
        <v>44907</v>
      </c>
      <c r="B516" s="11" t="s">
        <v>53</v>
      </c>
      <c r="C516" s="12">
        <v>10</v>
      </c>
      <c r="D516" s="12" t="s">
        <v>9</v>
      </c>
      <c r="E516" s="12" t="s">
        <v>10</v>
      </c>
      <c r="F516" s="13">
        <v>0</v>
      </c>
      <c r="G516" s="14" cm="1">
        <f t="array" ref="G516:H516">VLOOKUP(B516,'Master Data'!$A$2:$E$46,{4,5},0)</f>
        <v>138</v>
      </c>
      <c r="H516" s="14">
        <v>173.88</v>
      </c>
      <c r="I516" s="14">
        <f t="shared" si="24"/>
        <v>1380</v>
      </c>
      <c r="J516" s="14">
        <f t="shared" si="25"/>
        <v>1738.8</v>
      </c>
      <c r="K516" s="14" t="str">
        <f t="shared" si="26"/>
        <v>Dec</v>
      </c>
    </row>
    <row r="517" spans="1:11" ht="14.25" customHeight="1" x14ac:dyDescent="0.3">
      <c r="A517" s="10">
        <v>44909</v>
      </c>
      <c r="B517" s="11" t="s">
        <v>36</v>
      </c>
      <c r="C517" s="12">
        <v>4</v>
      </c>
      <c r="D517" s="12" t="s">
        <v>14</v>
      </c>
      <c r="E517" s="12" t="s">
        <v>12</v>
      </c>
      <c r="F517" s="13">
        <v>0</v>
      </c>
      <c r="G517" s="14" cm="1">
        <f t="array" ref="G517:H517">VLOOKUP(B517,'Master Data'!$A$2:$E$46,{4,5},0)</f>
        <v>133</v>
      </c>
      <c r="H517" s="14">
        <v>155.61000000000001</v>
      </c>
      <c r="I517" s="14">
        <f t="shared" si="24"/>
        <v>532</v>
      </c>
      <c r="J517" s="14">
        <f t="shared" si="25"/>
        <v>622.44000000000005</v>
      </c>
      <c r="K517" s="14" t="str">
        <f t="shared" si="26"/>
        <v>Dec</v>
      </c>
    </row>
    <row r="518" spans="1:11" ht="14.25" customHeight="1" x14ac:dyDescent="0.3">
      <c r="A518" s="10">
        <v>44910</v>
      </c>
      <c r="B518" s="11" t="s">
        <v>49</v>
      </c>
      <c r="C518" s="12">
        <v>13</v>
      </c>
      <c r="D518" s="12" t="s">
        <v>14</v>
      </c>
      <c r="E518" s="12" t="s">
        <v>10</v>
      </c>
      <c r="F518" s="13">
        <v>0</v>
      </c>
      <c r="G518" s="14" cm="1">
        <f t="array" ref="G518:H518">VLOOKUP(B518,'Master Data'!$A$2:$E$46,{4,5},0)</f>
        <v>6</v>
      </c>
      <c r="H518" s="14">
        <v>7.8599999999999994</v>
      </c>
      <c r="I518" s="14">
        <f t="shared" si="24"/>
        <v>78</v>
      </c>
      <c r="J518" s="14">
        <f t="shared" si="25"/>
        <v>102.17999999999999</v>
      </c>
      <c r="K518" s="14" t="str">
        <f t="shared" si="26"/>
        <v>Dec</v>
      </c>
    </row>
    <row r="519" spans="1:11" ht="14.25" customHeight="1" x14ac:dyDescent="0.3">
      <c r="A519" s="10">
        <v>44914</v>
      </c>
      <c r="B519" s="11" t="s">
        <v>23</v>
      </c>
      <c r="C519" s="12">
        <v>7</v>
      </c>
      <c r="D519" s="12" t="s">
        <v>14</v>
      </c>
      <c r="E519" s="12" t="s">
        <v>10</v>
      </c>
      <c r="F519" s="13">
        <v>0</v>
      </c>
      <c r="G519" s="14" cm="1">
        <f t="array" ref="G519:H519">VLOOKUP(B519,'Master Data'!$A$2:$E$46,{4,5},0)</f>
        <v>76</v>
      </c>
      <c r="H519" s="14">
        <v>82.08</v>
      </c>
      <c r="I519" s="14">
        <f t="shared" si="24"/>
        <v>532</v>
      </c>
      <c r="J519" s="14">
        <f t="shared" si="25"/>
        <v>574.55999999999995</v>
      </c>
      <c r="K519" s="14" t="str">
        <f t="shared" si="26"/>
        <v>Dec</v>
      </c>
    </row>
    <row r="520" spans="1:11" ht="14.25" customHeight="1" x14ac:dyDescent="0.3">
      <c r="A520" s="10">
        <v>44914</v>
      </c>
      <c r="B520" s="11" t="s">
        <v>43</v>
      </c>
      <c r="C520" s="12">
        <v>14</v>
      </c>
      <c r="D520" s="12" t="s">
        <v>14</v>
      </c>
      <c r="E520" s="12" t="s">
        <v>12</v>
      </c>
      <c r="F520" s="13">
        <v>0</v>
      </c>
      <c r="G520" s="14" cm="1">
        <f t="array" ref="G520:H520">VLOOKUP(B520,'Master Data'!$A$2:$E$46,{4,5},0)</f>
        <v>44</v>
      </c>
      <c r="H520" s="14">
        <v>48.4</v>
      </c>
      <c r="I520" s="14">
        <f t="shared" si="24"/>
        <v>616</v>
      </c>
      <c r="J520" s="14">
        <f t="shared" si="25"/>
        <v>677.6</v>
      </c>
      <c r="K520" s="14" t="str">
        <f t="shared" si="26"/>
        <v>Dec</v>
      </c>
    </row>
    <row r="521" spans="1:11" ht="14.25" customHeight="1" x14ac:dyDescent="0.3">
      <c r="A521" s="10">
        <v>44914</v>
      </c>
      <c r="B521" s="11" t="s">
        <v>49</v>
      </c>
      <c r="C521" s="12">
        <v>11</v>
      </c>
      <c r="D521" s="12" t="s">
        <v>10</v>
      </c>
      <c r="E521" s="12" t="s">
        <v>10</v>
      </c>
      <c r="F521" s="13">
        <v>0</v>
      </c>
      <c r="G521" s="14" cm="1">
        <f t="array" ref="G521:H521">VLOOKUP(B521,'Master Data'!$A$2:$E$46,{4,5},0)</f>
        <v>6</v>
      </c>
      <c r="H521" s="14">
        <v>7.8599999999999994</v>
      </c>
      <c r="I521" s="14">
        <f t="shared" si="24"/>
        <v>66</v>
      </c>
      <c r="J521" s="14">
        <f t="shared" si="25"/>
        <v>86.46</v>
      </c>
      <c r="K521" s="14" t="str">
        <f t="shared" si="26"/>
        <v>Dec</v>
      </c>
    </row>
    <row r="522" spans="1:11" ht="14.25" customHeight="1" x14ac:dyDescent="0.3">
      <c r="A522" s="10">
        <v>44916</v>
      </c>
      <c r="B522" s="11" t="s">
        <v>27</v>
      </c>
      <c r="C522" s="12">
        <v>10</v>
      </c>
      <c r="D522" s="12" t="s">
        <v>14</v>
      </c>
      <c r="E522" s="12" t="s">
        <v>10</v>
      </c>
      <c r="F522" s="13">
        <v>0</v>
      </c>
      <c r="G522" s="14" cm="1">
        <f t="array" ref="G522:H522">VLOOKUP(B522,'Master Data'!$A$2:$E$46,{4,5},0)</f>
        <v>75</v>
      </c>
      <c r="H522" s="14">
        <v>85.5</v>
      </c>
      <c r="I522" s="14">
        <f t="shared" si="24"/>
        <v>750</v>
      </c>
      <c r="J522" s="14">
        <f t="shared" si="25"/>
        <v>855</v>
      </c>
      <c r="K522" s="14" t="str">
        <f t="shared" si="26"/>
        <v>Dec</v>
      </c>
    </row>
    <row r="523" spans="1:11" ht="14.25" customHeight="1" x14ac:dyDescent="0.3">
      <c r="A523" s="10">
        <v>44924</v>
      </c>
      <c r="B523" s="11" t="s">
        <v>37</v>
      </c>
      <c r="C523" s="12">
        <v>15</v>
      </c>
      <c r="D523" s="12" t="s">
        <v>14</v>
      </c>
      <c r="E523" s="12" t="s">
        <v>10</v>
      </c>
      <c r="F523" s="13">
        <v>0</v>
      </c>
      <c r="G523" s="14" cm="1">
        <f t="array" ref="G523:H523">VLOOKUP(B523,'Master Data'!$A$2:$E$46,{4,5},0)</f>
        <v>83</v>
      </c>
      <c r="H523" s="14">
        <v>94.62</v>
      </c>
      <c r="I523" s="14">
        <f t="shared" si="24"/>
        <v>1245</v>
      </c>
      <c r="J523" s="14">
        <f t="shared" si="25"/>
        <v>1419.3000000000002</v>
      </c>
      <c r="K523" s="14" t="str">
        <f t="shared" si="26"/>
        <v>Dec</v>
      </c>
    </row>
    <row r="524" spans="1:11" ht="14.25" customHeight="1" x14ac:dyDescent="0.3">
      <c r="A524" s="10">
        <v>44924</v>
      </c>
      <c r="B524" s="11" t="s">
        <v>22</v>
      </c>
      <c r="C524" s="12">
        <v>1</v>
      </c>
      <c r="D524" s="12" t="s">
        <v>9</v>
      </c>
      <c r="E524" s="12" t="s">
        <v>12</v>
      </c>
      <c r="F524" s="13">
        <v>0</v>
      </c>
      <c r="G524" s="14" cm="1">
        <f t="array" ref="G524:H524">VLOOKUP(B524,'Master Data'!$A$2:$E$46,{4,5},0)</f>
        <v>120</v>
      </c>
      <c r="H524" s="14">
        <v>162</v>
      </c>
      <c r="I524" s="14">
        <f t="shared" si="24"/>
        <v>120</v>
      </c>
      <c r="J524" s="14">
        <f t="shared" si="25"/>
        <v>162</v>
      </c>
      <c r="K524" s="14" t="str">
        <f t="shared" si="26"/>
        <v>Dec</v>
      </c>
    </row>
    <row r="525" spans="1:11" ht="14.25" customHeight="1" x14ac:dyDescent="0.3">
      <c r="A525" s="10">
        <v>44925</v>
      </c>
      <c r="B525" s="11" t="s">
        <v>53</v>
      </c>
      <c r="C525" s="12">
        <v>14</v>
      </c>
      <c r="D525" s="12" t="s">
        <v>14</v>
      </c>
      <c r="E525" s="12" t="s">
        <v>10</v>
      </c>
      <c r="F525" s="13">
        <v>0</v>
      </c>
      <c r="G525" s="14" cm="1">
        <f t="array" ref="G525:H525">VLOOKUP(B525,'Master Data'!$A$2:$E$46,{4,5},0)</f>
        <v>138</v>
      </c>
      <c r="H525" s="14">
        <v>173.88</v>
      </c>
      <c r="I525" s="14">
        <f t="shared" si="24"/>
        <v>1932</v>
      </c>
      <c r="J525" s="14">
        <f t="shared" si="25"/>
        <v>2434.3199999999997</v>
      </c>
      <c r="K525" s="14" t="str">
        <f t="shared" si="26"/>
        <v>Dec</v>
      </c>
    </row>
    <row r="526" spans="1:11" ht="14.25" customHeight="1" x14ac:dyDescent="0.3">
      <c r="A526" s="10">
        <v>44926</v>
      </c>
      <c r="B526" s="11" t="s">
        <v>50</v>
      </c>
      <c r="C526" s="12">
        <v>12</v>
      </c>
      <c r="D526" s="12" t="s">
        <v>10</v>
      </c>
      <c r="E526" s="12" t="s">
        <v>10</v>
      </c>
      <c r="F526" s="13">
        <v>0</v>
      </c>
      <c r="G526" s="14" cm="1">
        <f t="array" ref="G526:H526">VLOOKUP(B526,'Master Data'!$A$2:$E$46,{4,5},0)</f>
        <v>95</v>
      </c>
      <c r="H526" s="14">
        <v>119.7</v>
      </c>
      <c r="I526" s="14">
        <f t="shared" si="24"/>
        <v>1140</v>
      </c>
      <c r="J526" s="14">
        <f t="shared" si="25"/>
        <v>1436.4</v>
      </c>
      <c r="K526" s="14" t="str">
        <f t="shared" si="26"/>
        <v>Dec</v>
      </c>
    </row>
    <row r="527" spans="1:11" ht="14.25" customHeight="1" x14ac:dyDescent="0.3">
      <c r="A527" s="10">
        <v>44926</v>
      </c>
      <c r="B527" s="11" t="s">
        <v>43</v>
      </c>
      <c r="C527" s="12">
        <v>6</v>
      </c>
      <c r="D527" s="12" t="s">
        <v>10</v>
      </c>
      <c r="E527" s="12" t="s">
        <v>10</v>
      </c>
      <c r="F527" s="13">
        <v>0</v>
      </c>
      <c r="G527" s="14" cm="1">
        <f t="array" ref="G527:H527">VLOOKUP(B527,'Master Data'!$A$2:$E$46,{4,5},0)</f>
        <v>44</v>
      </c>
      <c r="H527" s="14">
        <v>48.4</v>
      </c>
      <c r="I527" s="14">
        <f t="shared" si="24"/>
        <v>264</v>
      </c>
      <c r="J527" s="14">
        <f t="shared" si="25"/>
        <v>290.39999999999998</v>
      </c>
      <c r="K527" s="14" t="str">
        <f t="shared" si="26"/>
        <v>Dec</v>
      </c>
    </row>
    <row r="528" spans="1:11" ht="14.25" customHeight="1" x14ac:dyDescent="0.3">
      <c r="A528" s="10">
        <v>44926</v>
      </c>
      <c r="B528" s="11" t="s">
        <v>43</v>
      </c>
      <c r="C528" s="12">
        <v>3</v>
      </c>
      <c r="D528" s="12" t="s">
        <v>9</v>
      </c>
      <c r="E528" s="12" t="s">
        <v>12</v>
      </c>
      <c r="F528" s="13">
        <v>0</v>
      </c>
      <c r="G528" s="14" cm="1">
        <f t="array" ref="G528:H528">VLOOKUP(B528,'Master Data'!$A$2:$E$46,{4,5},0)</f>
        <v>44</v>
      </c>
      <c r="H528" s="14">
        <v>48.4</v>
      </c>
      <c r="I528" s="14">
        <f t="shared" si="24"/>
        <v>132</v>
      </c>
      <c r="J528" s="14">
        <f t="shared" si="25"/>
        <v>145.19999999999999</v>
      </c>
      <c r="K528" s="14" t="str">
        <f t="shared" si="26"/>
        <v>Jan</v>
      </c>
    </row>
    <row r="529" spans="1:6" ht="14.25" customHeight="1" x14ac:dyDescent="0.45">
      <c r="A529" s="1"/>
      <c r="C529" s="2"/>
      <c r="F529" s="3"/>
    </row>
    <row r="530" spans="1:6" ht="14.25" customHeight="1" x14ac:dyDescent="0.45">
      <c r="A530" s="1"/>
      <c r="C530" s="2"/>
      <c r="F530" s="3"/>
    </row>
    <row r="531" spans="1:6" ht="14.25" customHeight="1" x14ac:dyDescent="0.45">
      <c r="A531" s="1"/>
      <c r="C531" s="2"/>
      <c r="F531" s="3"/>
    </row>
    <row r="532" spans="1:6" ht="14.25" customHeight="1" x14ac:dyDescent="0.45">
      <c r="A532" s="1"/>
      <c r="C532" s="2"/>
      <c r="F532" s="3"/>
    </row>
    <row r="533" spans="1:6" ht="14.25" customHeight="1" x14ac:dyDescent="0.45">
      <c r="A533" s="1"/>
      <c r="C533" s="2"/>
      <c r="F533" s="3"/>
    </row>
    <row r="534" spans="1:6" ht="14.25" customHeight="1" x14ac:dyDescent="0.45">
      <c r="A534" s="1"/>
      <c r="C534" s="2"/>
      <c r="F534" s="3"/>
    </row>
    <row r="535" spans="1:6" ht="14.25" customHeight="1" x14ac:dyDescent="0.45">
      <c r="A535" s="1"/>
      <c r="C535" s="2"/>
      <c r="F535" s="3"/>
    </row>
    <row r="536" spans="1:6" ht="14.25" customHeight="1" x14ac:dyDescent="0.45">
      <c r="A536" s="1"/>
      <c r="C536" s="2"/>
      <c r="F536" s="3"/>
    </row>
    <row r="537" spans="1:6" ht="14.25" customHeight="1" x14ac:dyDescent="0.45">
      <c r="A537" s="1"/>
      <c r="C537" s="2"/>
      <c r="F537" s="3"/>
    </row>
    <row r="538" spans="1:6" ht="14.25" customHeight="1" x14ac:dyDescent="0.45">
      <c r="A538" s="1"/>
      <c r="C538" s="2"/>
      <c r="F538" s="3"/>
    </row>
    <row r="539" spans="1:6" ht="14.25" customHeight="1" x14ac:dyDescent="0.45">
      <c r="A539" s="1"/>
      <c r="C539" s="2"/>
      <c r="F539" s="3"/>
    </row>
    <row r="540" spans="1:6" ht="14.25" customHeight="1" x14ac:dyDescent="0.45">
      <c r="A540" s="1"/>
      <c r="C540" s="2"/>
      <c r="F540" s="3"/>
    </row>
    <row r="541" spans="1:6" ht="14.25" customHeight="1" x14ac:dyDescent="0.45">
      <c r="A541" s="1"/>
      <c r="C541" s="2"/>
      <c r="F541" s="3"/>
    </row>
    <row r="542" spans="1:6" ht="14.25" customHeight="1" x14ac:dyDescent="0.45">
      <c r="A542" s="1"/>
      <c r="C542" s="2"/>
      <c r="F542" s="3"/>
    </row>
    <row r="543" spans="1:6" ht="14.25" customHeight="1" x14ac:dyDescent="0.45">
      <c r="A543" s="1"/>
      <c r="C543" s="2"/>
      <c r="F543" s="3"/>
    </row>
    <row r="544" spans="1:6" ht="14.25" customHeight="1" x14ac:dyDescent="0.45">
      <c r="A544" s="1"/>
      <c r="C544" s="2"/>
      <c r="F544" s="3"/>
    </row>
    <row r="545" spans="1:6" ht="14.25" customHeight="1" x14ac:dyDescent="0.45">
      <c r="A545" s="1"/>
      <c r="C545" s="2"/>
      <c r="F545" s="3"/>
    </row>
    <row r="546" spans="1:6" ht="14.25" customHeight="1" x14ac:dyDescent="0.45">
      <c r="A546" s="1"/>
      <c r="C546" s="2"/>
      <c r="F546" s="3"/>
    </row>
    <row r="547" spans="1:6" ht="14.25" customHeight="1" x14ac:dyDescent="0.45">
      <c r="A547" s="1"/>
      <c r="C547" s="2"/>
      <c r="F547" s="3"/>
    </row>
    <row r="548" spans="1:6" ht="14.25" customHeight="1" x14ac:dyDescent="0.45">
      <c r="A548" s="1"/>
      <c r="C548" s="2"/>
      <c r="F548" s="3"/>
    </row>
    <row r="549" spans="1:6" ht="14.25" customHeight="1" x14ac:dyDescent="0.45">
      <c r="A549" s="1"/>
      <c r="C549" s="2"/>
      <c r="F549" s="3"/>
    </row>
    <row r="550" spans="1:6" ht="14.25" customHeight="1" x14ac:dyDescent="0.45">
      <c r="A550" s="1"/>
      <c r="C550" s="2"/>
      <c r="F550" s="3"/>
    </row>
    <row r="551" spans="1:6" ht="14.25" customHeight="1" x14ac:dyDescent="0.45">
      <c r="A551" s="1"/>
      <c r="C551" s="2"/>
      <c r="F551" s="3"/>
    </row>
    <row r="552" spans="1:6" ht="14.25" customHeight="1" x14ac:dyDescent="0.45">
      <c r="A552" s="1"/>
      <c r="C552" s="2"/>
      <c r="F552" s="3"/>
    </row>
    <row r="553" spans="1:6" ht="14.25" customHeight="1" x14ac:dyDescent="0.45">
      <c r="A553" s="1"/>
      <c r="C553" s="2"/>
      <c r="F553" s="3"/>
    </row>
    <row r="554" spans="1:6" ht="14.25" customHeight="1" x14ac:dyDescent="0.45">
      <c r="A554" s="1"/>
      <c r="C554" s="2"/>
      <c r="F554" s="3"/>
    </row>
    <row r="555" spans="1:6" ht="14.25" customHeight="1" x14ac:dyDescent="0.45">
      <c r="A555" s="1"/>
      <c r="C555" s="2"/>
      <c r="F555" s="3"/>
    </row>
    <row r="556" spans="1:6" ht="14.25" customHeight="1" x14ac:dyDescent="0.45">
      <c r="A556" s="1"/>
      <c r="C556" s="2"/>
      <c r="F556" s="3"/>
    </row>
    <row r="557" spans="1:6" ht="14.25" customHeight="1" x14ac:dyDescent="0.45">
      <c r="A557" s="1"/>
      <c r="C557" s="2"/>
      <c r="F557" s="3"/>
    </row>
    <row r="558" spans="1:6" ht="14.25" customHeight="1" x14ac:dyDescent="0.45">
      <c r="A558" s="1"/>
      <c r="C558" s="2"/>
      <c r="F558" s="3"/>
    </row>
    <row r="559" spans="1:6" ht="14.25" customHeight="1" x14ac:dyDescent="0.45">
      <c r="A559" s="1"/>
      <c r="C559" s="2"/>
      <c r="F559" s="3"/>
    </row>
    <row r="560" spans="1:6" ht="14.25" customHeight="1" x14ac:dyDescent="0.45">
      <c r="A560" s="1"/>
      <c r="C560" s="2"/>
      <c r="F560" s="3"/>
    </row>
    <row r="561" spans="1:6" ht="14.25" customHeight="1" x14ac:dyDescent="0.45">
      <c r="A561" s="1"/>
      <c r="C561" s="2"/>
      <c r="F561" s="3"/>
    </row>
    <row r="562" spans="1:6" ht="14.25" customHeight="1" x14ac:dyDescent="0.45">
      <c r="A562" s="1"/>
      <c r="C562" s="2"/>
      <c r="F562" s="3"/>
    </row>
    <row r="563" spans="1:6" ht="14.25" customHeight="1" x14ac:dyDescent="0.45">
      <c r="A563" s="1"/>
      <c r="C563" s="2"/>
      <c r="F563" s="3"/>
    </row>
    <row r="564" spans="1:6" ht="14.25" customHeight="1" x14ac:dyDescent="0.45">
      <c r="A564" s="1"/>
      <c r="C564" s="2"/>
      <c r="F564" s="3"/>
    </row>
    <row r="565" spans="1:6" ht="14.25" customHeight="1" x14ac:dyDescent="0.45">
      <c r="A565" s="1"/>
      <c r="C565" s="2"/>
      <c r="F565" s="3"/>
    </row>
    <row r="566" spans="1:6" ht="14.25" customHeight="1" x14ac:dyDescent="0.45">
      <c r="A566" s="1"/>
      <c r="C566" s="2"/>
      <c r="F566" s="3"/>
    </row>
    <row r="567" spans="1:6" ht="14.25" customHeight="1" x14ac:dyDescent="0.45">
      <c r="A567" s="1"/>
      <c r="C567" s="2"/>
      <c r="F567" s="3"/>
    </row>
    <row r="568" spans="1:6" ht="14.25" customHeight="1" x14ac:dyDescent="0.45">
      <c r="A568" s="1"/>
      <c r="C568" s="2"/>
      <c r="F568" s="3"/>
    </row>
    <row r="569" spans="1:6" ht="14.25" customHeight="1" x14ac:dyDescent="0.45">
      <c r="A569" s="1"/>
      <c r="C569" s="2"/>
      <c r="F569" s="3"/>
    </row>
    <row r="570" spans="1:6" ht="14.25" customHeight="1" x14ac:dyDescent="0.45">
      <c r="A570" s="1"/>
      <c r="C570" s="2"/>
      <c r="F570" s="3"/>
    </row>
    <row r="571" spans="1:6" ht="14.25" customHeight="1" x14ac:dyDescent="0.45">
      <c r="A571" s="1"/>
      <c r="C571" s="2"/>
      <c r="F571" s="3"/>
    </row>
    <row r="572" spans="1:6" ht="14.25" customHeight="1" x14ac:dyDescent="0.45">
      <c r="A572" s="1"/>
      <c r="C572" s="2"/>
      <c r="F572" s="3"/>
    </row>
    <row r="573" spans="1:6" ht="14.25" customHeight="1" x14ac:dyDescent="0.45">
      <c r="A573" s="1"/>
      <c r="C573" s="2"/>
      <c r="F573" s="3"/>
    </row>
    <row r="574" spans="1:6" ht="14.25" customHeight="1" x14ac:dyDescent="0.45">
      <c r="A574" s="1"/>
      <c r="C574" s="2"/>
      <c r="F574" s="3"/>
    </row>
    <row r="575" spans="1:6" ht="14.25" customHeight="1" x14ac:dyDescent="0.45">
      <c r="A575" s="1"/>
      <c r="C575" s="2"/>
      <c r="F575" s="3"/>
    </row>
    <row r="576" spans="1:6" ht="14.25" customHeight="1" x14ac:dyDescent="0.45">
      <c r="A576" s="1"/>
      <c r="C576" s="2"/>
      <c r="F576" s="3"/>
    </row>
    <row r="577" spans="1:6" ht="14.25" customHeight="1" x14ac:dyDescent="0.45">
      <c r="A577" s="1"/>
      <c r="C577" s="2"/>
      <c r="F577" s="3"/>
    </row>
    <row r="578" spans="1:6" ht="14.25" customHeight="1" x14ac:dyDescent="0.45">
      <c r="A578" s="1"/>
      <c r="C578" s="2"/>
      <c r="F578" s="3"/>
    </row>
    <row r="579" spans="1:6" ht="14.25" customHeight="1" x14ac:dyDescent="0.45">
      <c r="A579" s="1"/>
      <c r="C579" s="2"/>
      <c r="F579" s="3"/>
    </row>
    <row r="580" spans="1:6" ht="14.25" customHeight="1" x14ac:dyDescent="0.45">
      <c r="A580" s="1"/>
      <c r="C580" s="2"/>
      <c r="F580" s="3"/>
    </row>
    <row r="581" spans="1:6" ht="14.25" customHeight="1" x14ac:dyDescent="0.45">
      <c r="A581" s="1"/>
      <c r="C581" s="2"/>
      <c r="F581" s="3"/>
    </row>
    <row r="582" spans="1:6" ht="14.25" customHeight="1" x14ac:dyDescent="0.45">
      <c r="A582" s="1"/>
      <c r="C582" s="2"/>
      <c r="F582" s="3"/>
    </row>
    <row r="583" spans="1:6" ht="14.25" customHeight="1" x14ac:dyDescent="0.45">
      <c r="A583" s="1"/>
      <c r="C583" s="2"/>
      <c r="F583" s="3"/>
    </row>
    <row r="584" spans="1:6" ht="14.25" customHeight="1" x14ac:dyDescent="0.45">
      <c r="A584" s="1"/>
      <c r="C584" s="2"/>
      <c r="F584" s="3"/>
    </row>
    <row r="585" spans="1:6" ht="14.25" customHeight="1" x14ac:dyDescent="0.45">
      <c r="A585" s="1"/>
      <c r="C585" s="2"/>
      <c r="F585" s="3"/>
    </row>
    <row r="586" spans="1:6" ht="14.25" customHeight="1" x14ac:dyDescent="0.45">
      <c r="A586" s="1"/>
      <c r="C586" s="2"/>
      <c r="F586" s="3"/>
    </row>
    <row r="587" spans="1:6" ht="14.25" customHeight="1" x14ac:dyDescent="0.45">
      <c r="A587" s="1"/>
      <c r="C587" s="2"/>
      <c r="F587" s="3"/>
    </row>
    <row r="588" spans="1:6" ht="14.25" customHeight="1" x14ac:dyDescent="0.45">
      <c r="A588" s="1"/>
      <c r="C588" s="2"/>
      <c r="F588" s="3"/>
    </row>
    <row r="589" spans="1:6" ht="14.25" customHeight="1" x14ac:dyDescent="0.45">
      <c r="A589" s="1"/>
      <c r="C589" s="2"/>
      <c r="F589" s="3"/>
    </row>
    <row r="590" spans="1:6" ht="14.25" customHeight="1" x14ac:dyDescent="0.45">
      <c r="A590" s="1"/>
      <c r="C590" s="2"/>
      <c r="F590" s="3"/>
    </row>
    <row r="591" spans="1:6" ht="14.25" customHeight="1" x14ac:dyDescent="0.45">
      <c r="A591" s="1"/>
      <c r="C591" s="2"/>
      <c r="F591" s="3"/>
    </row>
    <row r="592" spans="1:6" ht="14.25" customHeight="1" x14ac:dyDescent="0.45">
      <c r="A592" s="1"/>
      <c r="C592" s="2"/>
      <c r="F592" s="3"/>
    </row>
    <row r="593" spans="1:6" ht="14.25" customHeight="1" x14ac:dyDescent="0.45">
      <c r="A593" s="1"/>
      <c r="C593" s="2"/>
      <c r="F593" s="3"/>
    </row>
    <row r="594" spans="1:6" ht="14.25" customHeight="1" x14ac:dyDescent="0.45">
      <c r="A594" s="1"/>
      <c r="C594" s="2"/>
      <c r="F594" s="3"/>
    </row>
    <row r="595" spans="1:6" ht="14.25" customHeight="1" x14ac:dyDescent="0.45">
      <c r="A595" s="1"/>
      <c r="C595" s="2"/>
      <c r="F595" s="3"/>
    </row>
    <row r="596" spans="1:6" ht="14.25" customHeight="1" x14ac:dyDescent="0.45">
      <c r="A596" s="1"/>
      <c r="C596" s="2"/>
      <c r="F596" s="3"/>
    </row>
    <row r="597" spans="1:6" ht="14.25" customHeight="1" x14ac:dyDescent="0.45">
      <c r="A597" s="1"/>
      <c r="C597" s="2"/>
      <c r="F597" s="3"/>
    </row>
    <row r="598" spans="1:6" ht="14.25" customHeight="1" x14ac:dyDescent="0.45">
      <c r="A598" s="1"/>
      <c r="C598" s="2"/>
      <c r="F598" s="3"/>
    </row>
    <row r="599" spans="1:6" ht="14.25" customHeight="1" x14ac:dyDescent="0.45">
      <c r="A599" s="1"/>
      <c r="C599" s="2"/>
      <c r="F599" s="3"/>
    </row>
    <row r="600" spans="1:6" ht="14.25" customHeight="1" x14ac:dyDescent="0.45">
      <c r="A600" s="1"/>
      <c r="C600" s="2"/>
      <c r="F600" s="3"/>
    </row>
    <row r="601" spans="1:6" ht="14.25" customHeight="1" x14ac:dyDescent="0.45">
      <c r="A601" s="1"/>
      <c r="C601" s="2"/>
      <c r="F601" s="3"/>
    </row>
    <row r="602" spans="1:6" ht="14.25" customHeight="1" x14ac:dyDescent="0.45">
      <c r="A602" s="1"/>
      <c r="C602" s="2"/>
      <c r="F602" s="3"/>
    </row>
    <row r="603" spans="1:6" ht="14.25" customHeight="1" x14ac:dyDescent="0.45">
      <c r="A603" s="1"/>
      <c r="C603" s="2"/>
      <c r="F603" s="3"/>
    </row>
    <row r="604" spans="1:6" ht="14.25" customHeight="1" x14ac:dyDescent="0.45">
      <c r="A604" s="1"/>
      <c r="C604" s="2"/>
      <c r="F604" s="3"/>
    </row>
    <row r="605" spans="1:6" ht="14.25" customHeight="1" x14ac:dyDescent="0.45">
      <c r="A605" s="1"/>
      <c r="C605" s="2"/>
      <c r="F605" s="3"/>
    </row>
    <row r="606" spans="1:6" ht="14.25" customHeight="1" x14ac:dyDescent="0.45">
      <c r="A606" s="1"/>
      <c r="C606" s="2"/>
      <c r="F606" s="3"/>
    </row>
    <row r="607" spans="1:6" ht="14.25" customHeight="1" x14ac:dyDescent="0.45">
      <c r="A607" s="1"/>
      <c r="C607" s="2"/>
      <c r="F607" s="3"/>
    </row>
    <row r="608" spans="1:6" ht="14.25" customHeight="1" x14ac:dyDescent="0.45">
      <c r="A608" s="1"/>
      <c r="C608" s="2"/>
      <c r="F608" s="3"/>
    </row>
    <row r="609" spans="1:6" ht="14.25" customHeight="1" x14ac:dyDescent="0.45">
      <c r="A609" s="1"/>
      <c r="C609" s="2"/>
      <c r="F609" s="3"/>
    </row>
    <row r="610" spans="1:6" ht="14.25" customHeight="1" x14ac:dyDescent="0.45">
      <c r="A610" s="1"/>
      <c r="C610" s="2"/>
      <c r="F610" s="3"/>
    </row>
    <row r="611" spans="1:6" ht="14.25" customHeight="1" x14ac:dyDescent="0.45">
      <c r="A611" s="1"/>
      <c r="C611" s="2"/>
      <c r="F611" s="3"/>
    </row>
    <row r="612" spans="1:6" ht="14.25" customHeight="1" x14ac:dyDescent="0.45">
      <c r="A612" s="1"/>
      <c r="C612" s="2"/>
      <c r="F612" s="3"/>
    </row>
    <row r="613" spans="1:6" ht="14.25" customHeight="1" x14ac:dyDescent="0.45">
      <c r="A613" s="1"/>
      <c r="C613" s="2"/>
      <c r="F613" s="3"/>
    </row>
    <row r="614" spans="1:6" ht="14.25" customHeight="1" x14ac:dyDescent="0.45">
      <c r="A614" s="1"/>
      <c r="C614" s="2"/>
      <c r="F614" s="3"/>
    </row>
    <row r="615" spans="1:6" ht="14.25" customHeight="1" x14ac:dyDescent="0.45">
      <c r="A615" s="1"/>
      <c r="C615" s="2"/>
      <c r="F615" s="3"/>
    </row>
    <row r="616" spans="1:6" ht="14.25" customHeight="1" x14ac:dyDescent="0.45">
      <c r="A616" s="1"/>
      <c r="C616" s="2"/>
      <c r="F616" s="3"/>
    </row>
    <row r="617" spans="1:6" ht="14.25" customHeight="1" x14ac:dyDescent="0.45">
      <c r="A617" s="1"/>
      <c r="C617" s="2"/>
      <c r="F617" s="3"/>
    </row>
    <row r="618" spans="1:6" ht="14.25" customHeight="1" x14ac:dyDescent="0.45">
      <c r="A618" s="1"/>
      <c r="C618" s="2"/>
      <c r="F618" s="3"/>
    </row>
    <row r="619" spans="1:6" ht="14.25" customHeight="1" x14ac:dyDescent="0.45">
      <c r="A619" s="1"/>
      <c r="C619" s="2"/>
      <c r="F619" s="3"/>
    </row>
    <row r="620" spans="1:6" ht="14.25" customHeight="1" x14ac:dyDescent="0.45">
      <c r="A620" s="1"/>
      <c r="C620" s="2"/>
      <c r="F620" s="3"/>
    </row>
    <row r="621" spans="1:6" ht="14.25" customHeight="1" x14ac:dyDescent="0.45">
      <c r="A621" s="1"/>
      <c r="C621" s="2"/>
      <c r="F621" s="3"/>
    </row>
    <row r="622" spans="1:6" ht="14.25" customHeight="1" x14ac:dyDescent="0.45">
      <c r="A622" s="1"/>
      <c r="C622" s="2"/>
      <c r="F622" s="3"/>
    </row>
    <row r="623" spans="1:6" ht="14.25" customHeight="1" x14ac:dyDescent="0.45">
      <c r="A623" s="1"/>
      <c r="C623" s="2"/>
      <c r="F623" s="3"/>
    </row>
    <row r="624" spans="1:6" ht="14.25" customHeight="1" x14ac:dyDescent="0.45">
      <c r="A624" s="1"/>
      <c r="C624" s="2"/>
      <c r="F624" s="3"/>
    </row>
    <row r="625" spans="1:6" ht="14.25" customHeight="1" x14ac:dyDescent="0.45">
      <c r="A625" s="1"/>
      <c r="C625" s="2"/>
      <c r="F625" s="3"/>
    </row>
    <row r="626" spans="1:6" ht="14.25" customHeight="1" x14ac:dyDescent="0.45">
      <c r="A626" s="1"/>
      <c r="C626" s="2"/>
      <c r="F626" s="3"/>
    </row>
    <row r="627" spans="1:6" ht="14.25" customHeight="1" x14ac:dyDescent="0.45">
      <c r="A627" s="1"/>
      <c r="C627" s="2"/>
      <c r="F627" s="3"/>
    </row>
    <row r="628" spans="1:6" ht="14.25" customHeight="1" x14ac:dyDescent="0.45">
      <c r="A628" s="1"/>
      <c r="C628" s="2"/>
      <c r="F628" s="3"/>
    </row>
    <row r="629" spans="1:6" ht="14.25" customHeight="1" x14ac:dyDescent="0.45">
      <c r="A629" s="1"/>
      <c r="C629" s="2"/>
      <c r="F629" s="3"/>
    </row>
    <row r="630" spans="1:6" ht="14.25" customHeight="1" x14ac:dyDescent="0.45">
      <c r="A630" s="1"/>
      <c r="C630" s="2"/>
      <c r="F630" s="3"/>
    </row>
    <row r="631" spans="1:6" ht="14.25" customHeight="1" x14ac:dyDescent="0.45">
      <c r="A631" s="1"/>
      <c r="C631" s="2"/>
      <c r="F631" s="3"/>
    </row>
    <row r="632" spans="1:6" ht="14.25" customHeight="1" x14ac:dyDescent="0.45">
      <c r="A632" s="1"/>
      <c r="C632" s="2"/>
      <c r="F632" s="3"/>
    </row>
    <row r="633" spans="1:6" ht="14.25" customHeight="1" x14ac:dyDescent="0.45">
      <c r="A633" s="1"/>
      <c r="C633" s="2"/>
      <c r="F633" s="3"/>
    </row>
    <row r="634" spans="1:6" ht="14.25" customHeight="1" x14ac:dyDescent="0.45">
      <c r="A634" s="1"/>
      <c r="C634" s="2"/>
      <c r="F634" s="3"/>
    </row>
    <row r="635" spans="1:6" ht="14.25" customHeight="1" x14ac:dyDescent="0.45">
      <c r="A635" s="1"/>
      <c r="C635" s="2"/>
      <c r="F635" s="3"/>
    </row>
    <row r="636" spans="1:6" ht="14.25" customHeight="1" x14ac:dyDescent="0.45">
      <c r="A636" s="1"/>
      <c r="C636" s="2"/>
      <c r="F636" s="3"/>
    </row>
    <row r="637" spans="1:6" ht="14.25" customHeight="1" x14ac:dyDescent="0.45">
      <c r="A637" s="1"/>
      <c r="C637" s="2"/>
      <c r="F637" s="3"/>
    </row>
    <row r="638" spans="1:6" ht="14.25" customHeight="1" x14ac:dyDescent="0.45">
      <c r="A638" s="1"/>
      <c r="C638" s="2"/>
      <c r="F638" s="3"/>
    </row>
    <row r="639" spans="1:6" ht="14.25" customHeight="1" x14ac:dyDescent="0.45">
      <c r="A639" s="1"/>
      <c r="C639" s="2"/>
      <c r="F639" s="3"/>
    </row>
    <row r="640" spans="1:6" ht="14.25" customHeight="1" x14ac:dyDescent="0.45">
      <c r="A640" s="1"/>
      <c r="C640" s="2"/>
      <c r="F640" s="3"/>
    </row>
    <row r="641" spans="1:6" ht="14.25" customHeight="1" x14ac:dyDescent="0.45">
      <c r="A641" s="1"/>
      <c r="C641" s="2"/>
      <c r="F641" s="3"/>
    </row>
    <row r="642" spans="1:6" ht="14.25" customHeight="1" x14ac:dyDescent="0.45">
      <c r="A642" s="1"/>
      <c r="C642" s="2"/>
      <c r="F642" s="3"/>
    </row>
    <row r="643" spans="1:6" ht="14.25" customHeight="1" x14ac:dyDescent="0.45">
      <c r="A643" s="1"/>
      <c r="C643" s="2"/>
      <c r="F643" s="3"/>
    </row>
    <row r="644" spans="1:6" ht="14.25" customHeight="1" x14ac:dyDescent="0.45">
      <c r="A644" s="1"/>
      <c r="C644" s="2"/>
      <c r="F644" s="3"/>
    </row>
    <row r="645" spans="1:6" ht="14.25" customHeight="1" x14ac:dyDescent="0.45">
      <c r="A645" s="1"/>
      <c r="C645" s="2"/>
      <c r="F645" s="3"/>
    </row>
    <row r="646" spans="1:6" ht="14.25" customHeight="1" x14ac:dyDescent="0.45">
      <c r="A646" s="1"/>
      <c r="C646" s="2"/>
      <c r="F646" s="3"/>
    </row>
    <row r="647" spans="1:6" ht="14.25" customHeight="1" x14ac:dyDescent="0.45">
      <c r="A647" s="1"/>
      <c r="C647" s="2"/>
      <c r="F647" s="3"/>
    </row>
    <row r="648" spans="1:6" ht="14.25" customHeight="1" x14ac:dyDescent="0.45">
      <c r="A648" s="1"/>
      <c r="C648" s="2"/>
      <c r="F648" s="3"/>
    </row>
    <row r="649" spans="1:6" ht="14.25" customHeight="1" x14ac:dyDescent="0.45">
      <c r="A649" s="1"/>
      <c r="C649" s="2"/>
      <c r="F649" s="3"/>
    </row>
    <row r="650" spans="1:6" ht="14.25" customHeight="1" x14ac:dyDescent="0.45">
      <c r="A650" s="1"/>
      <c r="C650" s="2"/>
      <c r="F650" s="3"/>
    </row>
    <row r="651" spans="1:6" ht="14.25" customHeight="1" x14ac:dyDescent="0.45">
      <c r="A651" s="1"/>
      <c r="C651" s="2"/>
      <c r="F651" s="3"/>
    </row>
    <row r="652" spans="1:6" ht="14.25" customHeight="1" x14ac:dyDescent="0.45">
      <c r="A652" s="1"/>
      <c r="C652" s="2"/>
      <c r="F652" s="3"/>
    </row>
    <row r="653" spans="1:6" ht="14.25" customHeight="1" x14ac:dyDescent="0.45">
      <c r="A653" s="1"/>
      <c r="C653" s="2"/>
      <c r="F653" s="3"/>
    </row>
    <row r="654" spans="1:6" ht="14.25" customHeight="1" x14ac:dyDescent="0.45">
      <c r="A654" s="1"/>
      <c r="C654" s="2"/>
      <c r="F654" s="3"/>
    </row>
    <row r="655" spans="1:6" ht="14.25" customHeight="1" x14ac:dyDescent="0.45">
      <c r="A655" s="1"/>
      <c r="C655" s="2"/>
      <c r="F655" s="3"/>
    </row>
    <row r="656" spans="1:6" ht="14.25" customHeight="1" x14ac:dyDescent="0.45">
      <c r="A656" s="1"/>
      <c r="C656" s="2"/>
      <c r="F656" s="3"/>
    </row>
    <row r="657" spans="1:6" ht="14.25" customHeight="1" x14ac:dyDescent="0.45">
      <c r="A657" s="1"/>
      <c r="C657" s="2"/>
      <c r="F657" s="3"/>
    </row>
    <row r="658" spans="1:6" ht="14.25" customHeight="1" x14ac:dyDescent="0.45">
      <c r="A658" s="1"/>
      <c r="C658" s="2"/>
      <c r="F658" s="3"/>
    </row>
    <row r="659" spans="1:6" ht="14.25" customHeight="1" x14ac:dyDescent="0.45">
      <c r="A659" s="1"/>
      <c r="C659" s="2"/>
      <c r="F659" s="3"/>
    </row>
    <row r="660" spans="1:6" ht="14.25" customHeight="1" x14ac:dyDescent="0.45">
      <c r="A660" s="1"/>
      <c r="C660" s="2"/>
      <c r="F660" s="3"/>
    </row>
    <row r="661" spans="1:6" ht="14.25" customHeight="1" x14ac:dyDescent="0.45">
      <c r="A661" s="1"/>
      <c r="C661" s="2"/>
      <c r="F661" s="3"/>
    </row>
    <row r="662" spans="1:6" ht="14.25" customHeight="1" x14ac:dyDescent="0.45">
      <c r="A662" s="1"/>
      <c r="C662" s="2"/>
      <c r="F662" s="3"/>
    </row>
    <row r="663" spans="1:6" ht="14.25" customHeight="1" x14ac:dyDescent="0.45">
      <c r="A663" s="1"/>
      <c r="C663" s="2"/>
      <c r="F663" s="3"/>
    </row>
    <row r="664" spans="1:6" ht="14.25" customHeight="1" x14ac:dyDescent="0.45">
      <c r="A664" s="1"/>
      <c r="C664" s="2"/>
      <c r="F664" s="3"/>
    </row>
    <row r="665" spans="1:6" ht="14.25" customHeight="1" x14ac:dyDescent="0.45">
      <c r="A665" s="1"/>
      <c r="C665" s="2"/>
      <c r="F665" s="3"/>
    </row>
    <row r="666" spans="1:6" ht="14.25" customHeight="1" x14ac:dyDescent="0.45">
      <c r="A666" s="1"/>
      <c r="C666" s="2"/>
      <c r="F666" s="3"/>
    </row>
    <row r="667" spans="1:6" ht="14.25" customHeight="1" x14ac:dyDescent="0.45">
      <c r="A667" s="1"/>
      <c r="C667" s="2"/>
      <c r="F667" s="3"/>
    </row>
    <row r="668" spans="1:6" ht="14.25" customHeight="1" x14ac:dyDescent="0.45">
      <c r="A668" s="1"/>
      <c r="C668" s="2"/>
      <c r="F668" s="3"/>
    </row>
    <row r="669" spans="1:6" ht="14.25" customHeight="1" x14ac:dyDescent="0.45">
      <c r="A669" s="1"/>
      <c r="C669" s="2"/>
      <c r="F669" s="3"/>
    </row>
    <row r="670" spans="1:6" ht="14.25" customHeight="1" x14ac:dyDescent="0.45">
      <c r="A670" s="1"/>
      <c r="C670" s="2"/>
      <c r="F670" s="3"/>
    </row>
    <row r="671" spans="1:6" ht="14.25" customHeight="1" x14ac:dyDescent="0.45">
      <c r="A671" s="1"/>
      <c r="C671" s="2"/>
      <c r="F671" s="3"/>
    </row>
    <row r="672" spans="1:6" ht="14.25" customHeight="1" x14ac:dyDescent="0.45">
      <c r="A672" s="1"/>
      <c r="C672" s="2"/>
      <c r="F672" s="3"/>
    </row>
    <row r="673" spans="1:6" ht="14.25" customHeight="1" x14ac:dyDescent="0.45">
      <c r="A673" s="1"/>
      <c r="C673" s="2"/>
      <c r="F673" s="3"/>
    </row>
    <row r="674" spans="1:6" ht="14.25" customHeight="1" x14ac:dyDescent="0.45">
      <c r="A674" s="1"/>
      <c r="C674" s="2"/>
      <c r="F674" s="3"/>
    </row>
    <row r="675" spans="1:6" ht="14.25" customHeight="1" x14ac:dyDescent="0.45">
      <c r="A675" s="1"/>
      <c r="C675" s="2"/>
      <c r="F675" s="3"/>
    </row>
    <row r="676" spans="1:6" ht="14.25" customHeight="1" x14ac:dyDescent="0.45">
      <c r="A676" s="1"/>
      <c r="C676" s="2"/>
      <c r="F676" s="3"/>
    </row>
    <row r="677" spans="1:6" ht="14.25" customHeight="1" x14ac:dyDescent="0.45">
      <c r="A677" s="1"/>
      <c r="C677" s="2"/>
      <c r="F677" s="3"/>
    </row>
    <row r="678" spans="1:6" ht="14.25" customHeight="1" x14ac:dyDescent="0.45">
      <c r="A678" s="1"/>
      <c r="C678" s="2"/>
      <c r="F678" s="3"/>
    </row>
    <row r="679" spans="1:6" ht="14.25" customHeight="1" x14ac:dyDescent="0.45">
      <c r="A679" s="1"/>
      <c r="C679" s="2"/>
      <c r="F679" s="3"/>
    </row>
    <row r="680" spans="1:6" ht="14.25" customHeight="1" x14ac:dyDescent="0.45">
      <c r="A680" s="1"/>
      <c r="C680" s="2"/>
      <c r="F680" s="3"/>
    </row>
    <row r="681" spans="1:6" ht="14.25" customHeight="1" x14ac:dyDescent="0.45">
      <c r="A681" s="1"/>
      <c r="C681" s="2"/>
      <c r="F681" s="3"/>
    </row>
    <row r="682" spans="1:6" ht="14.25" customHeight="1" x14ac:dyDescent="0.45">
      <c r="A682" s="1"/>
      <c r="C682" s="2"/>
      <c r="F682" s="3"/>
    </row>
    <row r="683" spans="1:6" ht="14.25" customHeight="1" x14ac:dyDescent="0.45">
      <c r="A683" s="1"/>
      <c r="C683" s="2"/>
      <c r="F683" s="3"/>
    </row>
    <row r="684" spans="1:6" ht="14.25" customHeight="1" x14ac:dyDescent="0.45">
      <c r="A684" s="1"/>
      <c r="C684" s="2"/>
      <c r="F684" s="3"/>
    </row>
    <row r="685" spans="1:6" ht="14.25" customHeight="1" x14ac:dyDescent="0.45">
      <c r="A685" s="1"/>
      <c r="C685" s="2"/>
      <c r="F685" s="3"/>
    </row>
    <row r="686" spans="1:6" ht="14.25" customHeight="1" x14ac:dyDescent="0.45">
      <c r="A686" s="1"/>
      <c r="C686" s="2"/>
      <c r="F686" s="3"/>
    </row>
    <row r="687" spans="1:6" ht="14.25" customHeight="1" x14ac:dyDescent="0.45">
      <c r="A687" s="1"/>
      <c r="C687" s="2"/>
      <c r="F687" s="3"/>
    </row>
    <row r="688" spans="1:6" ht="14.25" customHeight="1" x14ac:dyDescent="0.45">
      <c r="A688" s="1"/>
      <c r="C688" s="2"/>
      <c r="F688" s="3"/>
    </row>
    <row r="689" spans="1:6" ht="14.25" customHeight="1" x14ac:dyDescent="0.45">
      <c r="A689" s="1"/>
      <c r="C689" s="2"/>
      <c r="F689" s="3"/>
    </row>
    <row r="690" spans="1:6" ht="14.25" customHeight="1" x14ac:dyDescent="0.45">
      <c r="A690" s="1"/>
      <c r="C690" s="2"/>
      <c r="F690" s="3"/>
    </row>
    <row r="691" spans="1:6" ht="14.25" customHeight="1" x14ac:dyDescent="0.45">
      <c r="A691" s="1"/>
      <c r="C691" s="2"/>
      <c r="F691" s="3"/>
    </row>
    <row r="692" spans="1:6" ht="14.25" customHeight="1" x14ac:dyDescent="0.45">
      <c r="A692" s="1"/>
      <c r="C692" s="2"/>
      <c r="F692" s="3"/>
    </row>
    <row r="693" spans="1:6" ht="14.25" customHeight="1" x14ac:dyDescent="0.45">
      <c r="A693" s="1"/>
      <c r="C693" s="2"/>
      <c r="F693" s="3"/>
    </row>
    <row r="694" spans="1:6" ht="14.25" customHeight="1" x14ac:dyDescent="0.45">
      <c r="A694" s="1"/>
      <c r="C694" s="2"/>
      <c r="F694" s="3"/>
    </row>
    <row r="695" spans="1:6" ht="14.25" customHeight="1" x14ac:dyDescent="0.45">
      <c r="A695" s="1"/>
      <c r="C695" s="2"/>
      <c r="F695" s="3"/>
    </row>
    <row r="696" spans="1:6" ht="14.25" customHeight="1" x14ac:dyDescent="0.45">
      <c r="A696" s="1"/>
      <c r="C696" s="2"/>
      <c r="F696" s="3"/>
    </row>
    <row r="697" spans="1:6" ht="14.25" customHeight="1" x14ac:dyDescent="0.45">
      <c r="A697" s="1"/>
      <c r="C697" s="2"/>
      <c r="F697" s="3"/>
    </row>
    <row r="698" spans="1:6" ht="14.25" customHeight="1" x14ac:dyDescent="0.45">
      <c r="A698" s="1"/>
      <c r="C698" s="2"/>
      <c r="F698" s="3"/>
    </row>
    <row r="699" spans="1:6" ht="14.25" customHeight="1" x14ac:dyDescent="0.45">
      <c r="A699" s="1"/>
      <c r="C699" s="2"/>
      <c r="F699" s="3"/>
    </row>
    <row r="700" spans="1:6" ht="14.25" customHeight="1" x14ac:dyDescent="0.45">
      <c r="A700" s="1"/>
      <c r="C700" s="2"/>
      <c r="F700" s="3"/>
    </row>
    <row r="701" spans="1:6" ht="14.25" customHeight="1" x14ac:dyDescent="0.45">
      <c r="A701" s="1"/>
      <c r="C701" s="2"/>
      <c r="F701" s="3"/>
    </row>
    <row r="702" spans="1:6" ht="14.25" customHeight="1" x14ac:dyDescent="0.45">
      <c r="A702" s="1"/>
      <c r="C702" s="2"/>
      <c r="F702" s="3"/>
    </row>
    <row r="703" spans="1:6" ht="14.25" customHeight="1" x14ac:dyDescent="0.45">
      <c r="A703" s="1"/>
      <c r="C703" s="2"/>
      <c r="F703" s="3"/>
    </row>
    <row r="704" spans="1:6" ht="14.25" customHeight="1" x14ac:dyDescent="0.45">
      <c r="A704" s="1"/>
      <c r="C704" s="2"/>
      <c r="F704" s="3"/>
    </row>
    <row r="705" spans="1:6" ht="14.25" customHeight="1" x14ac:dyDescent="0.45">
      <c r="A705" s="1"/>
      <c r="C705" s="2"/>
      <c r="F705" s="3"/>
    </row>
    <row r="706" spans="1:6" ht="14.25" customHeight="1" x14ac:dyDescent="0.45">
      <c r="A706" s="1"/>
      <c r="C706" s="2"/>
      <c r="F706" s="3"/>
    </row>
    <row r="707" spans="1:6" ht="14.25" customHeight="1" x14ac:dyDescent="0.45">
      <c r="A707" s="1"/>
      <c r="C707" s="2"/>
      <c r="F707" s="3"/>
    </row>
    <row r="708" spans="1:6" ht="14.25" customHeight="1" x14ac:dyDescent="0.45">
      <c r="A708" s="1"/>
      <c r="C708" s="2"/>
      <c r="F708" s="3"/>
    </row>
    <row r="709" spans="1:6" ht="14.25" customHeight="1" x14ac:dyDescent="0.45">
      <c r="A709" s="1"/>
      <c r="C709" s="2"/>
      <c r="F709" s="3"/>
    </row>
    <row r="710" spans="1:6" ht="14.25" customHeight="1" x14ac:dyDescent="0.45">
      <c r="A710" s="1"/>
      <c r="C710" s="2"/>
      <c r="F710" s="3"/>
    </row>
    <row r="711" spans="1:6" ht="14.25" customHeight="1" x14ac:dyDescent="0.45">
      <c r="A711" s="1"/>
      <c r="C711" s="2"/>
      <c r="F711" s="3"/>
    </row>
    <row r="712" spans="1:6" ht="14.25" customHeight="1" x14ac:dyDescent="0.45">
      <c r="A712" s="1"/>
      <c r="C712" s="2"/>
      <c r="F712" s="3"/>
    </row>
    <row r="713" spans="1:6" ht="14.25" customHeight="1" x14ac:dyDescent="0.45">
      <c r="A713" s="1"/>
      <c r="C713" s="2"/>
      <c r="F713" s="3"/>
    </row>
    <row r="714" spans="1:6" ht="14.25" customHeight="1" x14ac:dyDescent="0.45">
      <c r="A714" s="1"/>
      <c r="C714" s="2"/>
      <c r="F714" s="3"/>
    </row>
    <row r="715" spans="1:6" ht="14.25" customHeight="1" x14ac:dyDescent="0.45">
      <c r="A715" s="1"/>
      <c r="C715" s="2"/>
      <c r="F715" s="3"/>
    </row>
    <row r="716" spans="1:6" ht="14.25" customHeight="1" x14ac:dyDescent="0.45">
      <c r="A716" s="1"/>
      <c r="C716" s="2"/>
      <c r="F716" s="3"/>
    </row>
    <row r="717" spans="1:6" ht="14.25" customHeight="1" x14ac:dyDescent="0.45">
      <c r="A717" s="1"/>
      <c r="C717" s="2"/>
      <c r="F717" s="3"/>
    </row>
    <row r="718" spans="1:6" ht="14.25" customHeight="1" x14ac:dyDescent="0.45">
      <c r="A718" s="1"/>
      <c r="C718" s="2"/>
      <c r="F718" s="3"/>
    </row>
    <row r="719" spans="1:6" ht="14.25" customHeight="1" x14ac:dyDescent="0.45">
      <c r="A719" s="1"/>
      <c r="C719" s="2"/>
      <c r="F719" s="3"/>
    </row>
    <row r="720" spans="1:6" ht="14.25" customHeight="1" x14ac:dyDescent="0.45">
      <c r="A720" s="1"/>
      <c r="C720" s="2"/>
      <c r="F720" s="3"/>
    </row>
    <row r="721" spans="1:6" ht="14.25" customHeight="1" x14ac:dyDescent="0.45">
      <c r="A721" s="1"/>
      <c r="C721" s="2"/>
      <c r="F721" s="3"/>
    </row>
    <row r="722" spans="1:6" ht="14.25" customHeight="1" x14ac:dyDescent="0.45">
      <c r="A722" s="1"/>
      <c r="C722" s="2"/>
      <c r="F722" s="3"/>
    </row>
    <row r="723" spans="1:6" ht="14.25" customHeight="1" x14ac:dyDescent="0.45">
      <c r="A723" s="1"/>
      <c r="C723" s="2"/>
      <c r="F723" s="3"/>
    </row>
    <row r="724" spans="1:6" ht="14.25" customHeight="1" x14ac:dyDescent="0.45">
      <c r="A724" s="1"/>
      <c r="C724" s="2"/>
      <c r="F724" s="3"/>
    </row>
    <row r="725" spans="1:6" ht="14.25" customHeight="1" x14ac:dyDescent="0.45">
      <c r="A725" s="1"/>
      <c r="C725" s="2"/>
      <c r="F725" s="3"/>
    </row>
    <row r="726" spans="1:6" ht="14.25" customHeight="1" x14ac:dyDescent="0.45">
      <c r="A726" s="1"/>
      <c r="C726" s="2"/>
      <c r="F726" s="3"/>
    </row>
    <row r="727" spans="1:6" ht="14.25" customHeight="1" x14ac:dyDescent="0.45">
      <c r="A727" s="1"/>
      <c r="C727" s="2"/>
      <c r="F727" s="3"/>
    </row>
    <row r="728" spans="1:6" ht="14.25" customHeight="1" x14ac:dyDescent="0.45">
      <c r="A728" s="1"/>
      <c r="C728" s="2"/>
      <c r="F728" s="3"/>
    </row>
    <row r="729" spans="1:6" ht="14.25" customHeight="1" x14ac:dyDescent="0.45">
      <c r="A729" s="1"/>
      <c r="C729" s="2"/>
      <c r="F729" s="3"/>
    </row>
    <row r="730" spans="1:6" ht="14.25" customHeight="1" x14ac:dyDescent="0.45">
      <c r="A730" s="1"/>
      <c r="C730" s="2"/>
      <c r="F730" s="3"/>
    </row>
    <row r="731" spans="1:6" ht="14.25" customHeight="1" x14ac:dyDescent="0.45">
      <c r="A731" s="1"/>
      <c r="C731" s="2"/>
      <c r="F731" s="3"/>
    </row>
    <row r="732" spans="1:6" ht="14.25" customHeight="1" x14ac:dyDescent="0.45">
      <c r="A732" s="1"/>
      <c r="C732" s="2"/>
      <c r="F732" s="3"/>
    </row>
    <row r="733" spans="1:6" ht="14.25" customHeight="1" x14ac:dyDescent="0.45">
      <c r="A733" s="1"/>
      <c r="C733" s="2"/>
      <c r="F733" s="3"/>
    </row>
    <row r="734" spans="1:6" ht="14.25" customHeight="1" x14ac:dyDescent="0.45">
      <c r="A734" s="1"/>
      <c r="C734" s="2"/>
      <c r="F734" s="3"/>
    </row>
    <row r="735" spans="1:6" ht="14.25" customHeight="1" x14ac:dyDescent="0.45">
      <c r="A735" s="1"/>
      <c r="C735" s="2"/>
      <c r="F735" s="3"/>
    </row>
    <row r="736" spans="1:6" ht="14.25" customHeight="1" x14ac:dyDescent="0.45">
      <c r="A736" s="1"/>
      <c r="C736" s="2"/>
      <c r="F736" s="3"/>
    </row>
    <row r="737" spans="1:6" ht="14.25" customHeight="1" x14ac:dyDescent="0.45">
      <c r="A737" s="1"/>
      <c r="C737" s="2"/>
      <c r="F737" s="3"/>
    </row>
    <row r="738" spans="1:6" ht="14.25" customHeight="1" x14ac:dyDescent="0.45">
      <c r="A738" s="1"/>
      <c r="C738" s="2"/>
      <c r="F738" s="3"/>
    </row>
    <row r="739" spans="1:6" ht="14.25" customHeight="1" x14ac:dyDescent="0.45">
      <c r="A739" s="1"/>
      <c r="C739" s="2"/>
      <c r="F739" s="3"/>
    </row>
    <row r="740" spans="1:6" ht="14.25" customHeight="1" x14ac:dyDescent="0.45">
      <c r="A740" s="1"/>
      <c r="C740" s="2"/>
      <c r="F740" s="3"/>
    </row>
    <row r="741" spans="1:6" ht="14.25" customHeight="1" x14ac:dyDescent="0.45">
      <c r="A741" s="1"/>
      <c r="C741" s="2"/>
      <c r="F741" s="3"/>
    </row>
    <row r="742" spans="1:6" ht="14.25" customHeight="1" x14ac:dyDescent="0.45">
      <c r="A742" s="1"/>
      <c r="C742" s="2"/>
      <c r="F742" s="3"/>
    </row>
    <row r="743" spans="1:6" ht="14.25" customHeight="1" x14ac:dyDescent="0.45">
      <c r="A743" s="1"/>
      <c r="C743" s="2"/>
      <c r="F743" s="3"/>
    </row>
    <row r="744" spans="1:6" ht="14.25" customHeight="1" x14ac:dyDescent="0.45">
      <c r="A744" s="1"/>
      <c r="C744" s="2"/>
      <c r="F744" s="3"/>
    </row>
    <row r="745" spans="1:6" ht="14.25" customHeight="1" x14ac:dyDescent="0.45">
      <c r="A745" s="1"/>
      <c r="C745" s="2"/>
      <c r="F745" s="3"/>
    </row>
    <row r="746" spans="1:6" ht="14.25" customHeight="1" x14ac:dyDescent="0.45">
      <c r="A746" s="1"/>
      <c r="C746" s="2"/>
      <c r="F746" s="3"/>
    </row>
    <row r="747" spans="1:6" ht="14.25" customHeight="1" x14ac:dyDescent="0.45">
      <c r="A747" s="1"/>
      <c r="C747" s="2"/>
      <c r="F747" s="3"/>
    </row>
    <row r="748" spans="1:6" ht="14.25" customHeight="1" x14ac:dyDescent="0.45">
      <c r="A748" s="1"/>
      <c r="C748" s="2"/>
      <c r="F748" s="3"/>
    </row>
    <row r="749" spans="1:6" ht="14.25" customHeight="1" x14ac:dyDescent="0.45">
      <c r="A749" s="1"/>
      <c r="C749" s="2"/>
      <c r="F749" s="3"/>
    </row>
    <row r="750" spans="1:6" ht="14.25" customHeight="1" x14ac:dyDescent="0.45">
      <c r="A750" s="1"/>
      <c r="C750" s="2"/>
      <c r="F750" s="3"/>
    </row>
    <row r="751" spans="1:6" ht="14.25" customHeight="1" x14ac:dyDescent="0.45">
      <c r="A751" s="1"/>
      <c r="C751" s="2"/>
      <c r="F751" s="3"/>
    </row>
    <row r="752" spans="1:6" ht="14.25" customHeight="1" x14ac:dyDescent="0.45">
      <c r="A752" s="1"/>
      <c r="C752" s="2"/>
      <c r="F752" s="3"/>
    </row>
    <row r="753" spans="1:6" ht="14.25" customHeight="1" x14ac:dyDescent="0.45">
      <c r="A753" s="1"/>
      <c r="C753" s="2"/>
      <c r="F753" s="3"/>
    </row>
    <row r="754" spans="1:6" ht="14.25" customHeight="1" x14ac:dyDescent="0.45">
      <c r="A754" s="1"/>
      <c r="C754" s="2"/>
      <c r="F754" s="3"/>
    </row>
    <row r="755" spans="1:6" ht="14.25" customHeight="1" x14ac:dyDescent="0.45">
      <c r="A755" s="1"/>
      <c r="C755" s="2"/>
      <c r="F755" s="3"/>
    </row>
    <row r="756" spans="1:6" ht="14.25" customHeight="1" x14ac:dyDescent="0.45">
      <c r="A756" s="1"/>
      <c r="C756" s="2"/>
      <c r="F756" s="3"/>
    </row>
    <row r="757" spans="1:6" ht="14.25" customHeight="1" x14ac:dyDescent="0.45">
      <c r="A757" s="1"/>
      <c r="C757" s="2"/>
      <c r="F757" s="3"/>
    </row>
    <row r="758" spans="1:6" ht="14.25" customHeight="1" x14ac:dyDescent="0.45">
      <c r="A758" s="1"/>
      <c r="C758" s="2"/>
      <c r="F758" s="3"/>
    </row>
    <row r="759" spans="1:6" ht="14.25" customHeight="1" x14ac:dyDescent="0.45">
      <c r="A759" s="1"/>
      <c r="C759" s="2"/>
      <c r="F759" s="3"/>
    </row>
    <row r="760" spans="1:6" ht="14.25" customHeight="1" x14ac:dyDescent="0.45">
      <c r="A760" s="1"/>
      <c r="C760" s="2"/>
      <c r="F760" s="3"/>
    </row>
    <row r="761" spans="1:6" ht="14.25" customHeight="1" x14ac:dyDescent="0.45">
      <c r="A761" s="1"/>
      <c r="C761" s="2"/>
      <c r="F761" s="3"/>
    </row>
    <row r="762" spans="1:6" ht="14.25" customHeight="1" x14ac:dyDescent="0.45">
      <c r="A762" s="1"/>
      <c r="C762" s="2"/>
      <c r="F762" s="3"/>
    </row>
    <row r="763" spans="1:6" ht="14.25" customHeight="1" x14ac:dyDescent="0.45">
      <c r="A763" s="1"/>
      <c r="C763" s="2"/>
      <c r="F763" s="3"/>
    </row>
    <row r="764" spans="1:6" ht="14.25" customHeight="1" x14ac:dyDescent="0.45">
      <c r="A764" s="1"/>
      <c r="C764" s="2"/>
      <c r="F764" s="3"/>
    </row>
    <row r="765" spans="1:6" ht="14.25" customHeight="1" x14ac:dyDescent="0.45">
      <c r="A765" s="1"/>
      <c r="C765" s="2"/>
      <c r="F765" s="3"/>
    </row>
    <row r="766" spans="1:6" ht="14.25" customHeight="1" x14ac:dyDescent="0.45">
      <c r="A766" s="1"/>
      <c r="C766" s="2"/>
      <c r="F766" s="3"/>
    </row>
    <row r="767" spans="1:6" ht="14.25" customHeight="1" x14ac:dyDescent="0.45">
      <c r="A767" s="1"/>
      <c r="C767" s="2"/>
      <c r="F767" s="3"/>
    </row>
    <row r="768" spans="1:6" ht="14.25" customHeight="1" x14ac:dyDescent="0.45">
      <c r="A768" s="1"/>
      <c r="C768" s="2"/>
      <c r="F768" s="3"/>
    </row>
    <row r="769" spans="1:6" ht="14.25" customHeight="1" x14ac:dyDescent="0.45">
      <c r="A769" s="1"/>
      <c r="C769" s="2"/>
      <c r="F769" s="3"/>
    </row>
    <row r="770" spans="1:6" ht="14.25" customHeight="1" x14ac:dyDescent="0.45">
      <c r="A770" s="1"/>
      <c r="C770" s="2"/>
      <c r="F770" s="3"/>
    </row>
    <row r="771" spans="1:6" ht="14.25" customHeight="1" x14ac:dyDescent="0.45">
      <c r="A771" s="1"/>
      <c r="C771" s="2"/>
      <c r="F771" s="3"/>
    </row>
    <row r="772" spans="1:6" ht="14.25" customHeight="1" x14ac:dyDescent="0.45">
      <c r="A772" s="1"/>
      <c r="C772" s="2"/>
      <c r="F772" s="3"/>
    </row>
    <row r="773" spans="1:6" ht="14.25" customHeight="1" x14ac:dyDescent="0.45">
      <c r="A773" s="1"/>
      <c r="C773" s="2"/>
      <c r="F773" s="3"/>
    </row>
    <row r="774" spans="1:6" ht="14.25" customHeight="1" x14ac:dyDescent="0.45">
      <c r="A774" s="1"/>
      <c r="C774" s="2"/>
      <c r="F774" s="3"/>
    </row>
    <row r="775" spans="1:6" ht="14.25" customHeight="1" x14ac:dyDescent="0.45">
      <c r="A775" s="1"/>
      <c r="C775" s="2"/>
      <c r="F775" s="3"/>
    </row>
    <row r="776" spans="1:6" ht="14.25" customHeight="1" x14ac:dyDescent="0.45">
      <c r="A776" s="1"/>
      <c r="C776" s="2"/>
      <c r="F776" s="3"/>
    </row>
    <row r="777" spans="1:6" ht="14.25" customHeight="1" x14ac:dyDescent="0.45">
      <c r="A777" s="1"/>
      <c r="C777" s="2"/>
      <c r="F777" s="3"/>
    </row>
    <row r="778" spans="1:6" ht="14.25" customHeight="1" x14ac:dyDescent="0.45">
      <c r="A778" s="1"/>
      <c r="C778" s="2"/>
      <c r="F778" s="3"/>
    </row>
    <row r="779" spans="1:6" ht="14.25" customHeight="1" x14ac:dyDescent="0.45">
      <c r="A779" s="1"/>
      <c r="C779" s="2"/>
      <c r="F779" s="3"/>
    </row>
    <row r="780" spans="1:6" ht="14.25" customHeight="1" x14ac:dyDescent="0.45">
      <c r="A780" s="1"/>
      <c r="C780" s="2"/>
      <c r="F780" s="3"/>
    </row>
    <row r="781" spans="1:6" ht="14.25" customHeight="1" x14ac:dyDescent="0.45">
      <c r="A781" s="1"/>
      <c r="C781" s="2"/>
      <c r="F781" s="3"/>
    </row>
    <row r="782" spans="1:6" ht="14.25" customHeight="1" x14ac:dyDescent="0.45">
      <c r="A782" s="1"/>
      <c r="C782" s="2"/>
      <c r="F782" s="3"/>
    </row>
    <row r="783" spans="1:6" ht="14.25" customHeight="1" x14ac:dyDescent="0.45">
      <c r="A783" s="1"/>
      <c r="C783" s="2"/>
      <c r="F783" s="3"/>
    </row>
    <row r="784" spans="1:6" ht="14.25" customHeight="1" x14ac:dyDescent="0.45">
      <c r="A784" s="1"/>
      <c r="C784" s="2"/>
      <c r="F784" s="3"/>
    </row>
    <row r="785" spans="1:6" ht="14.25" customHeight="1" x14ac:dyDescent="0.45">
      <c r="A785" s="1"/>
      <c r="C785" s="2"/>
      <c r="F785" s="3"/>
    </row>
    <row r="786" spans="1:6" ht="14.25" customHeight="1" x14ac:dyDescent="0.45">
      <c r="A786" s="1"/>
      <c r="C786" s="2"/>
      <c r="F786" s="3"/>
    </row>
    <row r="787" spans="1:6" ht="14.25" customHeight="1" x14ac:dyDescent="0.45">
      <c r="A787" s="1"/>
      <c r="C787" s="2"/>
      <c r="F787" s="3"/>
    </row>
    <row r="788" spans="1:6" ht="14.25" customHeight="1" x14ac:dyDescent="0.45">
      <c r="A788" s="1"/>
      <c r="C788" s="2"/>
      <c r="F788" s="3"/>
    </row>
    <row r="789" spans="1:6" ht="14.25" customHeight="1" x14ac:dyDescent="0.45">
      <c r="A789" s="1"/>
      <c r="C789" s="2"/>
      <c r="F789" s="3"/>
    </row>
    <row r="790" spans="1:6" ht="14.25" customHeight="1" x14ac:dyDescent="0.45">
      <c r="A790" s="1"/>
      <c r="C790" s="2"/>
      <c r="F790" s="3"/>
    </row>
    <row r="791" spans="1:6" ht="14.25" customHeight="1" x14ac:dyDescent="0.45">
      <c r="A791" s="1"/>
      <c r="C791" s="2"/>
      <c r="F791" s="3"/>
    </row>
    <row r="792" spans="1:6" ht="14.25" customHeight="1" x14ac:dyDescent="0.45">
      <c r="A792" s="1"/>
      <c r="C792" s="2"/>
      <c r="F792" s="3"/>
    </row>
    <row r="793" spans="1:6" ht="14.25" customHeight="1" x14ac:dyDescent="0.45">
      <c r="A793" s="1"/>
      <c r="C793" s="2"/>
      <c r="F793" s="3"/>
    </row>
    <row r="794" spans="1:6" ht="14.25" customHeight="1" x14ac:dyDescent="0.45">
      <c r="A794" s="1"/>
      <c r="C794" s="2"/>
      <c r="F794" s="3"/>
    </row>
    <row r="795" spans="1:6" ht="14.25" customHeight="1" x14ac:dyDescent="0.45">
      <c r="A795" s="1"/>
      <c r="C795" s="2"/>
      <c r="F795" s="3"/>
    </row>
    <row r="796" spans="1:6" ht="14.25" customHeight="1" x14ac:dyDescent="0.45">
      <c r="A796" s="1"/>
      <c r="C796" s="2"/>
      <c r="F796" s="3"/>
    </row>
    <row r="797" spans="1:6" ht="14.25" customHeight="1" x14ac:dyDescent="0.45">
      <c r="A797" s="1"/>
      <c r="C797" s="2"/>
      <c r="F797" s="3"/>
    </row>
    <row r="798" spans="1:6" ht="14.25" customHeight="1" x14ac:dyDescent="0.45">
      <c r="A798" s="1"/>
      <c r="C798" s="2"/>
      <c r="F798" s="3"/>
    </row>
    <row r="799" spans="1:6" ht="14.25" customHeight="1" x14ac:dyDescent="0.45">
      <c r="A799" s="1"/>
      <c r="C799" s="2"/>
      <c r="F799" s="3"/>
    </row>
    <row r="800" spans="1:6" ht="14.25" customHeight="1" x14ac:dyDescent="0.45">
      <c r="A800" s="1"/>
      <c r="C800" s="2"/>
      <c r="F800" s="3"/>
    </row>
    <row r="801" spans="1:6" ht="14.25" customHeight="1" x14ac:dyDescent="0.45">
      <c r="A801" s="1"/>
      <c r="C801" s="2"/>
      <c r="F801" s="3"/>
    </row>
    <row r="802" spans="1:6" ht="14.25" customHeight="1" x14ac:dyDescent="0.45">
      <c r="A802" s="1"/>
      <c r="C802" s="2"/>
      <c r="F802" s="3"/>
    </row>
    <row r="803" spans="1:6" ht="14.25" customHeight="1" x14ac:dyDescent="0.45">
      <c r="A803" s="1"/>
      <c r="C803" s="2"/>
      <c r="F803" s="3"/>
    </row>
    <row r="804" spans="1:6" ht="14.25" customHeight="1" x14ac:dyDescent="0.45">
      <c r="A804" s="1"/>
      <c r="C804" s="2"/>
      <c r="F804" s="3"/>
    </row>
    <row r="805" spans="1:6" ht="14.25" customHeight="1" x14ac:dyDescent="0.45">
      <c r="A805" s="1"/>
      <c r="C805" s="2"/>
      <c r="F805" s="3"/>
    </row>
    <row r="806" spans="1:6" ht="14.25" customHeight="1" x14ac:dyDescent="0.45">
      <c r="A806" s="1"/>
      <c r="C806" s="2"/>
      <c r="F806" s="3"/>
    </row>
    <row r="807" spans="1:6" ht="14.25" customHeight="1" x14ac:dyDescent="0.45">
      <c r="A807" s="1"/>
      <c r="C807" s="2"/>
      <c r="F807" s="3"/>
    </row>
    <row r="808" spans="1:6" ht="14.25" customHeight="1" x14ac:dyDescent="0.45">
      <c r="A808" s="1"/>
      <c r="C808" s="2"/>
      <c r="F808" s="3"/>
    </row>
    <row r="809" spans="1:6" ht="14.25" customHeight="1" x14ac:dyDescent="0.45">
      <c r="A809" s="1"/>
      <c r="C809" s="2"/>
      <c r="F809" s="3"/>
    </row>
    <row r="810" spans="1:6" ht="14.25" customHeight="1" x14ac:dyDescent="0.45">
      <c r="A810" s="1"/>
      <c r="C810" s="2"/>
      <c r="F810" s="3"/>
    </row>
    <row r="811" spans="1:6" ht="14.25" customHeight="1" x14ac:dyDescent="0.45">
      <c r="A811" s="1"/>
      <c r="C811" s="2"/>
      <c r="F811" s="3"/>
    </row>
    <row r="812" spans="1:6" ht="14.25" customHeight="1" x14ac:dyDescent="0.45">
      <c r="A812" s="1"/>
      <c r="C812" s="2"/>
      <c r="F812" s="3"/>
    </row>
    <row r="813" spans="1:6" ht="14.25" customHeight="1" x14ac:dyDescent="0.45">
      <c r="A813" s="1"/>
      <c r="C813" s="2"/>
      <c r="F813" s="3"/>
    </row>
    <row r="814" spans="1:6" ht="14.25" customHeight="1" x14ac:dyDescent="0.45">
      <c r="A814" s="1"/>
      <c r="C814" s="2"/>
      <c r="F814" s="3"/>
    </row>
    <row r="815" spans="1:6" ht="14.25" customHeight="1" x14ac:dyDescent="0.45">
      <c r="A815" s="1"/>
      <c r="C815" s="2"/>
      <c r="F815" s="3"/>
    </row>
    <row r="816" spans="1:6" ht="14.25" customHeight="1" x14ac:dyDescent="0.45">
      <c r="A816" s="1"/>
      <c r="C816" s="2"/>
      <c r="F816" s="3"/>
    </row>
    <row r="817" spans="1:6" ht="14.25" customHeight="1" x14ac:dyDescent="0.45">
      <c r="A817" s="1"/>
      <c r="C817" s="2"/>
      <c r="F817" s="3"/>
    </row>
    <row r="818" spans="1:6" ht="14.25" customHeight="1" x14ac:dyDescent="0.45">
      <c r="A818" s="1"/>
      <c r="C818" s="2"/>
      <c r="F818" s="3"/>
    </row>
    <row r="819" spans="1:6" ht="14.25" customHeight="1" x14ac:dyDescent="0.45">
      <c r="A819" s="1"/>
      <c r="C819" s="2"/>
      <c r="F819" s="3"/>
    </row>
    <row r="820" spans="1:6" ht="14.25" customHeight="1" x14ac:dyDescent="0.45">
      <c r="A820" s="1"/>
      <c r="C820" s="2"/>
      <c r="F820" s="3"/>
    </row>
    <row r="821" spans="1:6" ht="14.25" customHeight="1" x14ac:dyDescent="0.45">
      <c r="A821" s="1"/>
      <c r="C821" s="2"/>
      <c r="F821" s="3"/>
    </row>
    <row r="822" spans="1:6" ht="14.25" customHeight="1" x14ac:dyDescent="0.45">
      <c r="A822" s="1"/>
      <c r="C822" s="2"/>
      <c r="F822" s="3"/>
    </row>
    <row r="823" spans="1:6" ht="14.25" customHeight="1" x14ac:dyDescent="0.45">
      <c r="A823" s="1"/>
      <c r="C823" s="2"/>
      <c r="F823" s="3"/>
    </row>
    <row r="824" spans="1:6" ht="14.25" customHeight="1" x14ac:dyDescent="0.45">
      <c r="A824" s="1"/>
      <c r="C824" s="2"/>
      <c r="F824" s="3"/>
    </row>
    <row r="825" spans="1:6" ht="14.25" customHeight="1" x14ac:dyDescent="0.45">
      <c r="A825" s="1"/>
      <c r="C825" s="2"/>
      <c r="F825" s="3"/>
    </row>
    <row r="826" spans="1:6" ht="14.25" customHeight="1" x14ac:dyDescent="0.45">
      <c r="A826" s="1"/>
      <c r="C826" s="2"/>
      <c r="F826" s="3"/>
    </row>
    <row r="827" spans="1:6" ht="14.25" customHeight="1" x14ac:dyDescent="0.45">
      <c r="A827" s="1"/>
      <c r="C827" s="2"/>
      <c r="F827" s="3"/>
    </row>
    <row r="828" spans="1:6" ht="14.25" customHeight="1" x14ac:dyDescent="0.45">
      <c r="A828" s="1"/>
      <c r="C828" s="2"/>
      <c r="F828" s="3"/>
    </row>
    <row r="829" spans="1:6" ht="14.25" customHeight="1" x14ac:dyDescent="0.45">
      <c r="A829" s="1"/>
      <c r="C829" s="2"/>
      <c r="F829" s="3"/>
    </row>
    <row r="830" spans="1:6" ht="14.25" customHeight="1" x14ac:dyDescent="0.45">
      <c r="A830" s="1"/>
      <c r="C830" s="2"/>
      <c r="F830" s="3"/>
    </row>
    <row r="831" spans="1:6" ht="14.25" customHeight="1" x14ac:dyDescent="0.45">
      <c r="A831" s="1"/>
      <c r="C831" s="2"/>
      <c r="F831" s="3"/>
    </row>
    <row r="832" spans="1:6" ht="14.25" customHeight="1" x14ac:dyDescent="0.45">
      <c r="A832" s="1"/>
      <c r="C832" s="2"/>
      <c r="F832" s="3"/>
    </row>
    <row r="833" spans="1:6" ht="14.25" customHeight="1" x14ac:dyDescent="0.45">
      <c r="A833" s="1"/>
      <c r="C833" s="2"/>
      <c r="F833" s="3"/>
    </row>
    <row r="834" spans="1:6" ht="14.25" customHeight="1" x14ac:dyDescent="0.45">
      <c r="A834" s="1"/>
      <c r="C834" s="2"/>
      <c r="F834" s="3"/>
    </row>
    <row r="835" spans="1:6" ht="14.25" customHeight="1" x14ac:dyDescent="0.45">
      <c r="A835" s="1"/>
      <c r="C835" s="2"/>
      <c r="F835" s="3"/>
    </row>
    <row r="836" spans="1:6" ht="14.25" customHeight="1" x14ac:dyDescent="0.45">
      <c r="A836" s="1"/>
      <c r="C836" s="2"/>
      <c r="F836" s="3"/>
    </row>
    <row r="837" spans="1:6" ht="14.25" customHeight="1" x14ac:dyDescent="0.45">
      <c r="A837" s="1"/>
      <c r="C837" s="2"/>
      <c r="F837" s="3"/>
    </row>
    <row r="838" spans="1:6" ht="14.25" customHeight="1" x14ac:dyDescent="0.45">
      <c r="A838" s="1"/>
      <c r="C838" s="2"/>
      <c r="F838" s="3"/>
    </row>
    <row r="839" spans="1:6" ht="14.25" customHeight="1" x14ac:dyDescent="0.45">
      <c r="A839" s="1"/>
      <c r="C839" s="2"/>
      <c r="F839" s="3"/>
    </row>
    <row r="840" spans="1:6" ht="14.25" customHeight="1" x14ac:dyDescent="0.45">
      <c r="A840" s="1"/>
      <c r="C840" s="2"/>
      <c r="F840" s="3"/>
    </row>
    <row r="841" spans="1:6" ht="14.25" customHeight="1" x14ac:dyDescent="0.45">
      <c r="A841" s="1"/>
      <c r="C841" s="2"/>
      <c r="F841" s="3"/>
    </row>
    <row r="842" spans="1:6" ht="14.25" customHeight="1" x14ac:dyDescent="0.45">
      <c r="A842" s="1"/>
      <c r="C842" s="2"/>
      <c r="F842" s="3"/>
    </row>
    <row r="843" spans="1:6" ht="14.25" customHeight="1" x14ac:dyDescent="0.45">
      <c r="A843" s="1"/>
      <c r="C843" s="2"/>
      <c r="F843" s="3"/>
    </row>
    <row r="844" spans="1:6" ht="14.25" customHeight="1" x14ac:dyDescent="0.45">
      <c r="A844" s="1"/>
      <c r="C844" s="2"/>
      <c r="F844" s="3"/>
    </row>
    <row r="845" spans="1:6" ht="14.25" customHeight="1" x14ac:dyDescent="0.45">
      <c r="A845" s="1"/>
      <c r="C845" s="2"/>
      <c r="F845" s="3"/>
    </row>
    <row r="846" spans="1:6" ht="14.25" customHeight="1" x14ac:dyDescent="0.45">
      <c r="A846" s="1"/>
      <c r="C846" s="2"/>
      <c r="F846" s="3"/>
    </row>
    <row r="847" spans="1:6" ht="14.25" customHeight="1" x14ac:dyDescent="0.45">
      <c r="A847" s="1"/>
      <c r="C847" s="2"/>
      <c r="F847" s="3"/>
    </row>
    <row r="848" spans="1:6" ht="14.25" customHeight="1" x14ac:dyDescent="0.45">
      <c r="A848" s="1"/>
      <c r="C848" s="2"/>
      <c r="F848" s="3"/>
    </row>
    <row r="849" spans="1:6" ht="14.25" customHeight="1" x14ac:dyDescent="0.45">
      <c r="A849" s="1"/>
      <c r="C849" s="2"/>
      <c r="F849" s="3"/>
    </row>
    <row r="850" spans="1:6" ht="14.25" customHeight="1" x14ac:dyDescent="0.45">
      <c r="A850" s="1"/>
      <c r="C850" s="2"/>
      <c r="F850" s="3"/>
    </row>
    <row r="851" spans="1:6" ht="14.25" customHeight="1" x14ac:dyDescent="0.45">
      <c r="A851" s="1"/>
      <c r="C851" s="2"/>
      <c r="F851" s="3"/>
    </row>
    <row r="852" spans="1:6" ht="14.25" customHeight="1" x14ac:dyDescent="0.45">
      <c r="A852" s="1"/>
      <c r="C852" s="2"/>
      <c r="F852" s="3"/>
    </row>
    <row r="853" spans="1:6" ht="14.25" customHeight="1" x14ac:dyDescent="0.45">
      <c r="A853" s="1"/>
      <c r="C853" s="2"/>
      <c r="F853" s="3"/>
    </row>
    <row r="854" spans="1:6" ht="14.25" customHeight="1" x14ac:dyDescent="0.45">
      <c r="A854" s="1"/>
      <c r="C854" s="2"/>
      <c r="F854" s="3"/>
    </row>
    <row r="855" spans="1:6" ht="14.25" customHeight="1" x14ac:dyDescent="0.45">
      <c r="A855" s="1"/>
      <c r="C855" s="2"/>
      <c r="F855" s="3"/>
    </row>
    <row r="856" spans="1:6" ht="14.25" customHeight="1" x14ac:dyDescent="0.45">
      <c r="A856" s="1"/>
      <c r="C856" s="2"/>
      <c r="F856" s="3"/>
    </row>
    <row r="857" spans="1:6" ht="14.25" customHeight="1" x14ac:dyDescent="0.45">
      <c r="A857" s="1"/>
      <c r="C857" s="2"/>
      <c r="F857" s="3"/>
    </row>
    <row r="858" spans="1:6" ht="14.25" customHeight="1" x14ac:dyDescent="0.45">
      <c r="A858" s="1"/>
      <c r="C858" s="2"/>
      <c r="F858" s="3"/>
    </row>
    <row r="859" spans="1:6" ht="14.25" customHeight="1" x14ac:dyDescent="0.45">
      <c r="A859" s="1"/>
      <c r="C859" s="2"/>
      <c r="F859" s="3"/>
    </row>
    <row r="860" spans="1:6" ht="14.25" customHeight="1" x14ac:dyDescent="0.45">
      <c r="A860" s="1"/>
      <c r="C860" s="2"/>
      <c r="F860" s="3"/>
    </row>
    <row r="861" spans="1:6" ht="14.25" customHeight="1" x14ac:dyDescent="0.45">
      <c r="A861" s="1"/>
      <c r="C861" s="2"/>
      <c r="F861" s="3"/>
    </row>
    <row r="862" spans="1:6" ht="14.25" customHeight="1" x14ac:dyDescent="0.45">
      <c r="A862" s="1"/>
      <c r="C862" s="2"/>
      <c r="F862" s="3"/>
    </row>
    <row r="863" spans="1:6" ht="14.25" customHeight="1" x14ac:dyDescent="0.45">
      <c r="A863" s="1"/>
      <c r="C863" s="2"/>
      <c r="F863" s="3"/>
    </row>
    <row r="864" spans="1:6" ht="14.25" customHeight="1" x14ac:dyDescent="0.45">
      <c r="A864" s="1"/>
      <c r="C864" s="2"/>
      <c r="F864" s="3"/>
    </row>
    <row r="865" spans="1:6" ht="14.25" customHeight="1" x14ac:dyDescent="0.45">
      <c r="A865" s="1"/>
      <c r="C865" s="2"/>
      <c r="F865" s="3"/>
    </row>
    <row r="866" spans="1:6" ht="14.25" customHeight="1" x14ac:dyDescent="0.45">
      <c r="A866" s="1"/>
      <c r="C866" s="2"/>
      <c r="F866" s="3"/>
    </row>
    <row r="867" spans="1:6" ht="14.25" customHeight="1" x14ac:dyDescent="0.45">
      <c r="A867" s="1"/>
      <c r="C867" s="2"/>
      <c r="F867" s="3"/>
    </row>
    <row r="868" spans="1:6" ht="14.25" customHeight="1" x14ac:dyDescent="0.45">
      <c r="A868" s="1"/>
      <c r="C868" s="2"/>
      <c r="F868" s="3"/>
    </row>
    <row r="869" spans="1:6" ht="14.25" customHeight="1" x14ac:dyDescent="0.45">
      <c r="A869" s="1"/>
      <c r="C869" s="2"/>
      <c r="F869" s="3"/>
    </row>
    <row r="870" spans="1:6" ht="14.25" customHeight="1" x14ac:dyDescent="0.45">
      <c r="A870" s="1"/>
      <c r="C870" s="2"/>
      <c r="F870" s="3"/>
    </row>
    <row r="871" spans="1:6" ht="14.25" customHeight="1" x14ac:dyDescent="0.45">
      <c r="A871" s="1"/>
      <c r="C871" s="2"/>
      <c r="F871" s="3"/>
    </row>
    <row r="872" spans="1:6" ht="14.25" customHeight="1" x14ac:dyDescent="0.45">
      <c r="A872" s="1"/>
      <c r="C872" s="2"/>
      <c r="F872" s="3"/>
    </row>
    <row r="873" spans="1:6" ht="14.25" customHeight="1" x14ac:dyDescent="0.45">
      <c r="A873" s="1"/>
      <c r="C873" s="2"/>
      <c r="F873" s="3"/>
    </row>
    <row r="874" spans="1:6" ht="14.25" customHeight="1" x14ac:dyDescent="0.45">
      <c r="A874" s="1"/>
      <c r="C874" s="2"/>
      <c r="F874" s="3"/>
    </row>
    <row r="875" spans="1:6" ht="14.25" customHeight="1" x14ac:dyDescent="0.45">
      <c r="A875" s="1"/>
      <c r="C875" s="2"/>
      <c r="F875" s="3"/>
    </row>
    <row r="876" spans="1:6" ht="14.25" customHeight="1" x14ac:dyDescent="0.45">
      <c r="A876" s="1"/>
      <c r="C876" s="2"/>
      <c r="F876" s="3"/>
    </row>
    <row r="877" spans="1:6" ht="14.25" customHeight="1" x14ac:dyDescent="0.45">
      <c r="A877" s="1"/>
      <c r="C877" s="2"/>
      <c r="F877" s="3"/>
    </row>
    <row r="878" spans="1:6" ht="14.25" customHeight="1" x14ac:dyDescent="0.45">
      <c r="A878" s="1"/>
      <c r="C878" s="2"/>
      <c r="F878" s="3"/>
    </row>
    <row r="879" spans="1:6" ht="14.25" customHeight="1" x14ac:dyDescent="0.45">
      <c r="A879" s="1"/>
      <c r="C879" s="2"/>
      <c r="F879" s="3"/>
    </row>
    <row r="880" spans="1:6" ht="14.25" customHeight="1" x14ac:dyDescent="0.45">
      <c r="A880" s="1"/>
      <c r="C880" s="2"/>
      <c r="F880" s="3"/>
    </row>
    <row r="881" spans="1:6" ht="14.25" customHeight="1" x14ac:dyDescent="0.45">
      <c r="A881" s="1"/>
      <c r="C881" s="2"/>
      <c r="F881" s="3"/>
    </row>
    <row r="882" spans="1:6" ht="14.25" customHeight="1" x14ac:dyDescent="0.45">
      <c r="A882" s="1"/>
      <c r="C882" s="2"/>
      <c r="F882" s="3"/>
    </row>
    <row r="883" spans="1:6" ht="14.25" customHeight="1" x14ac:dyDescent="0.45">
      <c r="A883" s="1"/>
      <c r="C883" s="2"/>
      <c r="F883" s="3"/>
    </row>
    <row r="884" spans="1:6" ht="14.25" customHeight="1" x14ac:dyDescent="0.45">
      <c r="A884" s="1"/>
      <c r="C884" s="2"/>
      <c r="F884" s="3"/>
    </row>
    <row r="885" spans="1:6" ht="14.25" customHeight="1" x14ac:dyDescent="0.45">
      <c r="A885" s="1"/>
      <c r="C885" s="2"/>
      <c r="F885" s="3"/>
    </row>
    <row r="886" spans="1:6" ht="14.25" customHeight="1" x14ac:dyDescent="0.45">
      <c r="A886" s="1"/>
      <c r="C886" s="2"/>
      <c r="F886" s="3"/>
    </row>
    <row r="887" spans="1:6" ht="14.25" customHeight="1" x14ac:dyDescent="0.45">
      <c r="A887" s="1"/>
      <c r="C887" s="2"/>
      <c r="F887" s="3"/>
    </row>
    <row r="888" spans="1:6" ht="14.25" customHeight="1" x14ac:dyDescent="0.45">
      <c r="A888" s="1"/>
      <c r="C888" s="2"/>
      <c r="F888" s="3"/>
    </row>
    <row r="889" spans="1:6" ht="14.25" customHeight="1" x14ac:dyDescent="0.45">
      <c r="A889" s="1"/>
      <c r="C889" s="2"/>
      <c r="F889" s="3"/>
    </row>
    <row r="890" spans="1:6" ht="14.25" customHeight="1" x14ac:dyDescent="0.45">
      <c r="A890" s="1"/>
      <c r="C890" s="2"/>
      <c r="F890" s="3"/>
    </row>
    <row r="891" spans="1:6" ht="14.25" customHeight="1" x14ac:dyDescent="0.45">
      <c r="A891" s="1"/>
      <c r="C891" s="2"/>
      <c r="F891" s="3"/>
    </row>
    <row r="892" spans="1:6" ht="14.25" customHeight="1" x14ac:dyDescent="0.45">
      <c r="A892" s="1"/>
      <c r="C892" s="2"/>
      <c r="F892" s="3"/>
    </row>
    <row r="893" spans="1:6" ht="14.25" customHeight="1" x14ac:dyDescent="0.45">
      <c r="A893" s="1"/>
      <c r="C893" s="2"/>
      <c r="F893" s="3"/>
    </row>
    <row r="894" spans="1:6" ht="14.25" customHeight="1" x14ac:dyDescent="0.45">
      <c r="A894" s="1"/>
      <c r="C894" s="2"/>
      <c r="F894" s="3"/>
    </row>
    <row r="895" spans="1:6" ht="14.25" customHeight="1" x14ac:dyDescent="0.45">
      <c r="A895" s="1"/>
      <c r="C895" s="2"/>
      <c r="F895" s="3"/>
    </row>
    <row r="896" spans="1:6" ht="14.25" customHeight="1" x14ac:dyDescent="0.45">
      <c r="A896" s="1"/>
      <c r="C896" s="2"/>
      <c r="F896" s="3"/>
    </row>
    <row r="897" spans="1:6" ht="14.25" customHeight="1" x14ac:dyDescent="0.45">
      <c r="A897" s="1"/>
      <c r="C897" s="2"/>
      <c r="F897" s="3"/>
    </row>
    <row r="898" spans="1:6" ht="14.25" customHeight="1" x14ac:dyDescent="0.45">
      <c r="A898" s="1"/>
      <c r="C898" s="2"/>
      <c r="F898" s="3"/>
    </row>
    <row r="899" spans="1:6" ht="14.25" customHeight="1" x14ac:dyDescent="0.45">
      <c r="A899" s="1"/>
      <c r="C899" s="2"/>
      <c r="F899" s="3"/>
    </row>
    <row r="900" spans="1:6" ht="14.25" customHeight="1" x14ac:dyDescent="0.45">
      <c r="A900" s="1"/>
      <c r="C900" s="2"/>
      <c r="F900" s="3"/>
    </row>
    <row r="901" spans="1:6" ht="14.25" customHeight="1" x14ac:dyDescent="0.45">
      <c r="A901" s="1"/>
      <c r="C901" s="2"/>
      <c r="F901" s="3"/>
    </row>
    <row r="902" spans="1:6" ht="14.25" customHeight="1" x14ac:dyDescent="0.45">
      <c r="A902" s="1"/>
      <c r="C902" s="2"/>
      <c r="F902" s="3"/>
    </row>
    <row r="903" spans="1:6" ht="14.25" customHeight="1" x14ac:dyDescent="0.45">
      <c r="A903" s="1"/>
      <c r="C903" s="2"/>
      <c r="F903" s="3"/>
    </row>
    <row r="904" spans="1:6" ht="14.25" customHeight="1" x14ac:dyDescent="0.45">
      <c r="A904" s="1"/>
      <c r="C904" s="2"/>
      <c r="F904" s="3"/>
    </row>
    <row r="905" spans="1:6" ht="14.25" customHeight="1" x14ac:dyDescent="0.45">
      <c r="A905" s="1"/>
      <c r="C905" s="2"/>
      <c r="F905" s="3"/>
    </row>
    <row r="906" spans="1:6" ht="14.25" customHeight="1" x14ac:dyDescent="0.45">
      <c r="A906" s="1"/>
      <c r="C906" s="2"/>
      <c r="F906" s="3"/>
    </row>
    <row r="907" spans="1:6" ht="14.25" customHeight="1" x14ac:dyDescent="0.45">
      <c r="A907" s="1"/>
      <c r="C907" s="2"/>
      <c r="F907" s="3"/>
    </row>
    <row r="908" spans="1:6" ht="14.25" customHeight="1" x14ac:dyDescent="0.45">
      <c r="A908" s="1"/>
      <c r="C908" s="2"/>
      <c r="F908" s="3"/>
    </row>
    <row r="909" spans="1:6" ht="14.25" customHeight="1" x14ac:dyDescent="0.45">
      <c r="A909" s="1"/>
      <c r="C909" s="2"/>
      <c r="F909" s="3"/>
    </row>
    <row r="910" spans="1:6" ht="14.25" customHeight="1" x14ac:dyDescent="0.45">
      <c r="A910" s="1"/>
      <c r="C910" s="2"/>
      <c r="F910" s="3"/>
    </row>
    <row r="911" spans="1:6" ht="14.25" customHeight="1" x14ac:dyDescent="0.45">
      <c r="A911" s="1"/>
      <c r="C911" s="2"/>
      <c r="F911" s="3"/>
    </row>
    <row r="912" spans="1:6" ht="14.25" customHeight="1" x14ac:dyDescent="0.45">
      <c r="A912" s="1"/>
      <c r="C912" s="2"/>
      <c r="F912" s="3"/>
    </row>
    <row r="913" spans="1:6" ht="14.25" customHeight="1" x14ac:dyDescent="0.45">
      <c r="A913" s="1"/>
      <c r="C913" s="2"/>
      <c r="F913" s="3"/>
    </row>
    <row r="914" spans="1:6" ht="14.25" customHeight="1" x14ac:dyDescent="0.45">
      <c r="A914" s="1"/>
      <c r="C914" s="2"/>
      <c r="F914" s="3"/>
    </row>
    <row r="915" spans="1:6" ht="14.25" customHeight="1" x14ac:dyDescent="0.45">
      <c r="A915" s="1"/>
      <c r="C915" s="2"/>
      <c r="F915" s="3"/>
    </row>
    <row r="916" spans="1:6" ht="14.25" customHeight="1" x14ac:dyDescent="0.45">
      <c r="A916" s="1"/>
      <c r="C916" s="2"/>
      <c r="F916" s="3"/>
    </row>
    <row r="917" spans="1:6" ht="14.25" customHeight="1" x14ac:dyDescent="0.45">
      <c r="A917" s="1"/>
      <c r="C917" s="2"/>
      <c r="F917" s="3"/>
    </row>
    <row r="918" spans="1:6" ht="14.25" customHeight="1" x14ac:dyDescent="0.45">
      <c r="A918" s="1"/>
      <c r="C918" s="2"/>
      <c r="F918" s="3"/>
    </row>
    <row r="919" spans="1:6" ht="14.25" customHeight="1" x14ac:dyDescent="0.45">
      <c r="A919" s="1"/>
      <c r="C919" s="2"/>
      <c r="F919" s="3"/>
    </row>
    <row r="920" spans="1:6" ht="14.25" customHeight="1" x14ac:dyDescent="0.45">
      <c r="A920" s="1"/>
      <c r="C920" s="2"/>
      <c r="F920" s="3"/>
    </row>
    <row r="921" spans="1:6" ht="14.25" customHeight="1" x14ac:dyDescent="0.45">
      <c r="A921" s="1"/>
      <c r="C921" s="2"/>
      <c r="F921" s="3"/>
    </row>
    <row r="922" spans="1:6" ht="14.25" customHeight="1" x14ac:dyDescent="0.45">
      <c r="A922" s="1"/>
      <c r="C922" s="2"/>
      <c r="F922" s="3"/>
    </row>
    <row r="923" spans="1:6" ht="14.25" customHeight="1" x14ac:dyDescent="0.45">
      <c r="A923" s="1"/>
      <c r="C923" s="2"/>
      <c r="F923" s="3"/>
    </row>
    <row r="924" spans="1:6" ht="14.25" customHeight="1" x14ac:dyDescent="0.45">
      <c r="A924" s="1"/>
      <c r="C924" s="2"/>
      <c r="F924" s="3"/>
    </row>
    <row r="925" spans="1:6" ht="14.25" customHeight="1" x14ac:dyDescent="0.45">
      <c r="A925" s="1"/>
      <c r="C925" s="2"/>
      <c r="F925" s="3"/>
    </row>
    <row r="926" spans="1:6" ht="14.25" customHeight="1" x14ac:dyDescent="0.45">
      <c r="A926" s="1"/>
      <c r="C926" s="2"/>
      <c r="F926" s="3"/>
    </row>
    <row r="927" spans="1:6" ht="14.25" customHeight="1" x14ac:dyDescent="0.45">
      <c r="A927" s="1"/>
      <c r="C927" s="2"/>
      <c r="F927" s="3"/>
    </row>
    <row r="928" spans="1:6" ht="14.25" customHeight="1" x14ac:dyDescent="0.45">
      <c r="A928" s="1"/>
      <c r="C928" s="2"/>
      <c r="F928" s="3"/>
    </row>
    <row r="929" spans="1:6" ht="14.25" customHeight="1" x14ac:dyDescent="0.45">
      <c r="A929" s="1"/>
      <c r="C929" s="2"/>
      <c r="F929" s="3"/>
    </row>
    <row r="930" spans="1:6" ht="14.25" customHeight="1" x14ac:dyDescent="0.45">
      <c r="A930" s="1"/>
      <c r="C930" s="2"/>
      <c r="F930" s="3"/>
    </row>
    <row r="931" spans="1:6" ht="14.25" customHeight="1" x14ac:dyDescent="0.45">
      <c r="A931" s="1"/>
      <c r="C931" s="2"/>
      <c r="F931" s="3"/>
    </row>
    <row r="932" spans="1:6" ht="14.25" customHeight="1" x14ac:dyDescent="0.45">
      <c r="A932" s="1"/>
      <c r="C932" s="2"/>
      <c r="F932" s="3"/>
    </row>
    <row r="933" spans="1:6" ht="14.25" customHeight="1" x14ac:dyDescent="0.45">
      <c r="A933" s="1"/>
      <c r="C933" s="2"/>
      <c r="F933" s="3"/>
    </row>
    <row r="934" spans="1:6" ht="14.25" customHeight="1" x14ac:dyDescent="0.45">
      <c r="A934" s="1"/>
      <c r="C934" s="2"/>
      <c r="F934" s="3"/>
    </row>
    <row r="935" spans="1:6" ht="14.25" customHeight="1" x14ac:dyDescent="0.45">
      <c r="A935" s="1"/>
      <c r="C935" s="2"/>
      <c r="F935" s="3"/>
    </row>
    <row r="936" spans="1:6" ht="14.25" customHeight="1" x14ac:dyDescent="0.45">
      <c r="A936" s="1"/>
      <c r="C936" s="2"/>
      <c r="F936" s="3"/>
    </row>
    <row r="937" spans="1:6" ht="14.25" customHeight="1" x14ac:dyDescent="0.45">
      <c r="A937" s="1"/>
      <c r="C937" s="2"/>
      <c r="F937" s="3"/>
    </row>
    <row r="938" spans="1:6" ht="14.25" customHeight="1" x14ac:dyDescent="0.45">
      <c r="A938" s="1"/>
      <c r="C938" s="2"/>
      <c r="F938" s="3"/>
    </row>
    <row r="939" spans="1:6" ht="14.25" customHeight="1" x14ac:dyDescent="0.45">
      <c r="A939" s="1"/>
      <c r="C939" s="2"/>
      <c r="F939" s="3"/>
    </row>
    <row r="940" spans="1:6" ht="14.25" customHeight="1" x14ac:dyDescent="0.45">
      <c r="A940" s="1"/>
      <c r="C940" s="2"/>
      <c r="F940" s="3"/>
    </row>
    <row r="941" spans="1:6" ht="14.25" customHeight="1" x14ac:dyDescent="0.45">
      <c r="A941" s="1"/>
      <c r="C941" s="2"/>
      <c r="F941" s="3"/>
    </row>
    <row r="942" spans="1:6" ht="14.25" customHeight="1" x14ac:dyDescent="0.45">
      <c r="A942" s="1"/>
      <c r="C942" s="2"/>
      <c r="F942" s="3"/>
    </row>
    <row r="943" spans="1:6" ht="14.25" customHeight="1" x14ac:dyDescent="0.45">
      <c r="A943" s="1"/>
      <c r="C943" s="2"/>
      <c r="F943" s="3"/>
    </row>
    <row r="944" spans="1:6" ht="14.25" customHeight="1" x14ac:dyDescent="0.45">
      <c r="A944" s="1"/>
      <c r="C944" s="2"/>
      <c r="F944" s="3"/>
    </row>
    <row r="945" spans="1:6" ht="14.25" customHeight="1" x14ac:dyDescent="0.45">
      <c r="A945" s="1"/>
      <c r="C945" s="2"/>
      <c r="F945" s="3"/>
    </row>
    <row r="946" spans="1:6" ht="14.25" customHeight="1" x14ac:dyDescent="0.45">
      <c r="A946" s="1"/>
      <c r="C946" s="2"/>
      <c r="F946" s="3"/>
    </row>
    <row r="947" spans="1:6" ht="14.25" customHeight="1" x14ac:dyDescent="0.45">
      <c r="A947" s="1"/>
      <c r="C947" s="2"/>
      <c r="F947" s="3"/>
    </row>
    <row r="948" spans="1:6" ht="14.25" customHeight="1" x14ac:dyDescent="0.45">
      <c r="A948" s="1"/>
      <c r="C948" s="2"/>
      <c r="F948" s="3"/>
    </row>
    <row r="949" spans="1:6" ht="14.25" customHeight="1" x14ac:dyDescent="0.45">
      <c r="A949" s="1"/>
      <c r="C949" s="2"/>
      <c r="F949" s="3"/>
    </row>
    <row r="950" spans="1:6" ht="14.25" customHeight="1" x14ac:dyDescent="0.45">
      <c r="A950" s="1"/>
      <c r="C950" s="2"/>
      <c r="F950" s="3"/>
    </row>
    <row r="951" spans="1:6" ht="14.25" customHeight="1" x14ac:dyDescent="0.45">
      <c r="A951" s="1"/>
      <c r="C951" s="2"/>
      <c r="F951" s="3"/>
    </row>
    <row r="952" spans="1:6" ht="14.25" customHeight="1" x14ac:dyDescent="0.45">
      <c r="A952" s="1"/>
      <c r="C952" s="2"/>
      <c r="F952" s="3"/>
    </row>
    <row r="953" spans="1:6" ht="14.25" customHeight="1" x14ac:dyDescent="0.45">
      <c r="A953" s="1"/>
      <c r="C953" s="2"/>
      <c r="F953" s="3"/>
    </row>
    <row r="954" spans="1:6" ht="14.25" customHeight="1" x14ac:dyDescent="0.45">
      <c r="A954" s="1"/>
      <c r="C954" s="2"/>
      <c r="F954" s="3"/>
    </row>
    <row r="955" spans="1:6" ht="14.25" customHeight="1" x14ac:dyDescent="0.45">
      <c r="A955" s="1"/>
      <c r="C955" s="2"/>
      <c r="F955" s="3"/>
    </row>
    <row r="956" spans="1:6" ht="14.25" customHeight="1" x14ac:dyDescent="0.45">
      <c r="A956" s="1"/>
      <c r="C956" s="2"/>
      <c r="F956" s="3"/>
    </row>
    <row r="957" spans="1:6" ht="14.25" customHeight="1" x14ac:dyDescent="0.45">
      <c r="A957" s="1"/>
      <c r="C957" s="2"/>
      <c r="F957" s="3"/>
    </row>
    <row r="958" spans="1:6" ht="14.25" customHeight="1" x14ac:dyDescent="0.45">
      <c r="A958" s="1"/>
      <c r="C958" s="2"/>
      <c r="F958" s="3"/>
    </row>
    <row r="959" spans="1:6" ht="14.25" customHeight="1" x14ac:dyDescent="0.45">
      <c r="A959" s="1"/>
      <c r="C959" s="2"/>
      <c r="F959" s="3"/>
    </row>
    <row r="960" spans="1:6" ht="14.25" customHeight="1" x14ac:dyDescent="0.45">
      <c r="A960" s="1"/>
      <c r="C960" s="2"/>
      <c r="F960" s="3"/>
    </row>
    <row r="961" spans="1:6" ht="14.25" customHeight="1" x14ac:dyDescent="0.45">
      <c r="A961" s="1"/>
      <c r="C961" s="2"/>
      <c r="F961" s="3"/>
    </row>
    <row r="962" spans="1:6" ht="14.25" customHeight="1" x14ac:dyDescent="0.45">
      <c r="A962" s="1"/>
      <c r="C962" s="2"/>
      <c r="F962" s="3"/>
    </row>
    <row r="963" spans="1:6" ht="14.25" customHeight="1" x14ac:dyDescent="0.45">
      <c r="A963" s="1"/>
      <c r="C963" s="2"/>
      <c r="F963" s="3"/>
    </row>
    <row r="964" spans="1:6" ht="14.25" customHeight="1" x14ac:dyDescent="0.45">
      <c r="A964" s="1"/>
      <c r="C964" s="2"/>
      <c r="F964" s="3"/>
    </row>
    <row r="965" spans="1:6" ht="14.25" customHeight="1" x14ac:dyDescent="0.45">
      <c r="A965" s="1"/>
      <c r="C965" s="2"/>
      <c r="F965" s="3"/>
    </row>
    <row r="966" spans="1:6" ht="14.25" customHeight="1" x14ac:dyDescent="0.45">
      <c r="A966" s="1"/>
      <c r="C966" s="2"/>
      <c r="F966" s="3"/>
    </row>
    <row r="967" spans="1:6" ht="14.25" customHeight="1" x14ac:dyDescent="0.45">
      <c r="A967" s="1"/>
      <c r="C967" s="2"/>
      <c r="F967" s="3"/>
    </row>
    <row r="968" spans="1:6" ht="14.25" customHeight="1" x14ac:dyDescent="0.45">
      <c r="A968" s="1"/>
      <c r="C968" s="2"/>
      <c r="F968" s="3"/>
    </row>
    <row r="969" spans="1:6" ht="14.25" customHeight="1" x14ac:dyDescent="0.45">
      <c r="A969" s="1"/>
      <c r="C969" s="2"/>
      <c r="F969" s="3"/>
    </row>
    <row r="970" spans="1:6" ht="14.25" customHeight="1" x14ac:dyDescent="0.45">
      <c r="A970" s="1"/>
      <c r="C970" s="2"/>
      <c r="F970" s="3"/>
    </row>
    <row r="971" spans="1:6" ht="14.25" customHeight="1" x14ac:dyDescent="0.45">
      <c r="A971" s="1"/>
      <c r="C971" s="2"/>
      <c r="F971" s="3"/>
    </row>
    <row r="972" spans="1:6" ht="14.25" customHeight="1" x14ac:dyDescent="0.45">
      <c r="A972" s="1"/>
      <c r="C972" s="2"/>
      <c r="F972" s="3"/>
    </row>
    <row r="973" spans="1:6" ht="14.25" customHeight="1" x14ac:dyDescent="0.45">
      <c r="A973" s="1"/>
      <c r="C973" s="2"/>
      <c r="F973" s="3"/>
    </row>
    <row r="974" spans="1:6" ht="14.25" customHeight="1" x14ac:dyDescent="0.45">
      <c r="A974" s="1"/>
      <c r="C974" s="2"/>
      <c r="F974" s="3"/>
    </row>
    <row r="975" spans="1:6" ht="14.25" customHeight="1" x14ac:dyDescent="0.45">
      <c r="A975" s="1"/>
      <c r="C975" s="2"/>
      <c r="F975" s="3"/>
    </row>
    <row r="976" spans="1:6" ht="14.25" customHeight="1" x14ac:dyDescent="0.45">
      <c r="A976" s="1"/>
      <c r="C976" s="2"/>
      <c r="F976" s="3"/>
    </row>
    <row r="977" spans="1:6" ht="14.25" customHeight="1" x14ac:dyDescent="0.45">
      <c r="A977" s="1"/>
      <c r="C977" s="2"/>
      <c r="F977" s="3"/>
    </row>
    <row r="978" spans="1:6" ht="14.25" customHeight="1" x14ac:dyDescent="0.45">
      <c r="A978" s="1"/>
      <c r="C978" s="2"/>
      <c r="F978" s="3"/>
    </row>
    <row r="979" spans="1:6" ht="14.25" customHeight="1" x14ac:dyDescent="0.45">
      <c r="A979" s="1"/>
      <c r="C979" s="2"/>
      <c r="F979" s="3"/>
    </row>
    <row r="980" spans="1:6" ht="14.25" customHeight="1" x14ac:dyDescent="0.45">
      <c r="A980" s="1"/>
      <c r="C980" s="2"/>
      <c r="F980" s="3"/>
    </row>
    <row r="981" spans="1:6" ht="14.25" customHeight="1" x14ac:dyDescent="0.45">
      <c r="A981" s="1"/>
      <c r="C981" s="2"/>
      <c r="F981" s="3"/>
    </row>
    <row r="982" spans="1:6" ht="14.25" customHeight="1" x14ac:dyDescent="0.45">
      <c r="A982" s="1" t="s">
        <v>56</v>
      </c>
      <c r="C982" s="2"/>
      <c r="F982" s="3"/>
    </row>
    <row r="983" spans="1:6" ht="14.25" customHeight="1" x14ac:dyDescent="0.45">
      <c r="A983" s="1"/>
      <c r="C983" s="2"/>
      <c r="F983" s="3"/>
    </row>
    <row r="984" spans="1:6" ht="14.25" customHeight="1" x14ac:dyDescent="0.45">
      <c r="A984" s="1"/>
      <c r="C984" s="2"/>
      <c r="F984" s="3"/>
    </row>
    <row r="985" spans="1:6" ht="14.25" customHeight="1" x14ac:dyDescent="0.45">
      <c r="A985" s="1"/>
      <c r="C985" s="2"/>
      <c r="F985" s="3"/>
    </row>
    <row r="986" spans="1:6" ht="14.25" customHeight="1" x14ac:dyDescent="0.45">
      <c r="A986" s="1"/>
      <c r="C986" s="2"/>
      <c r="F986" s="3"/>
    </row>
    <row r="987" spans="1:6" ht="14.25" customHeight="1" x14ac:dyDescent="0.45">
      <c r="A987" s="1"/>
      <c r="C987" s="2"/>
      <c r="F987" s="3"/>
    </row>
    <row r="988" spans="1:6" ht="14.25" customHeight="1" x14ac:dyDescent="0.45">
      <c r="A988" s="1"/>
      <c r="C988" s="2"/>
      <c r="F988" s="3"/>
    </row>
    <row r="989" spans="1:6" ht="14.25" customHeight="1" x14ac:dyDescent="0.45">
      <c r="A989" s="1"/>
      <c r="C989" s="2"/>
      <c r="F989" s="3"/>
    </row>
    <row r="990" spans="1:6" ht="14.25" customHeight="1" x14ac:dyDescent="0.45">
      <c r="A990" s="1"/>
      <c r="C990" s="2"/>
      <c r="F990" s="3"/>
    </row>
    <row r="991" spans="1:6" ht="14.25" customHeight="1" x14ac:dyDescent="0.45">
      <c r="A991" s="1"/>
      <c r="C991" s="2"/>
      <c r="F991" s="3"/>
    </row>
    <row r="992" spans="1:6" ht="14.25" customHeight="1" x14ac:dyDescent="0.45">
      <c r="A992" s="1"/>
      <c r="C992" s="2"/>
      <c r="F992" s="3"/>
    </row>
    <row r="993" spans="1:6" ht="14.25" customHeight="1" x14ac:dyDescent="0.45">
      <c r="A993" s="1"/>
      <c r="C993" s="2"/>
      <c r="F993" s="3"/>
    </row>
    <row r="994" spans="1:6" ht="14.25" customHeight="1" x14ac:dyDescent="0.45">
      <c r="A994" s="1"/>
      <c r="C994" s="2"/>
      <c r="F994" s="3"/>
    </row>
    <row r="995" spans="1:6" ht="14.25" customHeight="1" x14ac:dyDescent="0.45">
      <c r="A995" s="1"/>
      <c r="C995" s="2"/>
      <c r="F995" s="3"/>
    </row>
    <row r="996" spans="1:6" ht="14.25" customHeight="1" x14ac:dyDescent="0.45">
      <c r="A996" s="1"/>
      <c r="C996" s="2"/>
      <c r="F996" s="3"/>
    </row>
    <row r="997" spans="1:6" ht="14.25" customHeight="1" x14ac:dyDescent="0.45">
      <c r="A997" s="1"/>
      <c r="C997" s="2"/>
      <c r="F997" s="3"/>
    </row>
    <row r="998" spans="1:6" ht="14.25" customHeight="1" x14ac:dyDescent="0.45">
      <c r="A998" s="1"/>
      <c r="C998" s="2"/>
      <c r="F998" s="3"/>
    </row>
    <row r="999" spans="1:6" ht="14.25" customHeight="1" x14ac:dyDescent="0.45">
      <c r="A999" s="1"/>
      <c r="C999" s="2"/>
      <c r="F999" s="3"/>
    </row>
    <row r="1000" spans="1:6" ht="14.25" customHeight="1" x14ac:dyDescent="0.45">
      <c r="A1000" s="1"/>
      <c r="C1000" s="2"/>
      <c r="F1000" s="3"/>
    </row>
  </sheetData>
  <dataValidations count="1">
    <dataValidation type="decimal" allowBlank="1" showErrorMessage="1" sqref="C2:C528" xr:uid="{00000000-0002-0000-0000-000000000000}">
      <formula1>1</formula1>
      <formula2>1000</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1"/>
  <sheetViews>
    <sheetView tabSelected="1" zoomScale="145" zoomScaleNormal="145" workbookViewId="0">
      <selection activeCell="M8" sqref="M8"/>
    </sheetView>
  </sheetViews>
  <sheetFormatPr defaultColWidth="14.44140625" defaultRowHeight="15" customHeight="1" x14ac:dyDescent="0.3"/>
  <cols>
    <col min="1" max="1" width="11.33203125" customWidth="1"/>
    <col min="2" max="2" width="10.88671875" customWidth="1"/>
    <col min="3" max="3" width="5.88671875" customWidth="1"/>
    <col min="4" max="4" width="13.5546875" customWidth="1"/>
    <col min="5" max="5" width="13.88671875" customWidth="1"/>
    <col min="6" max="6" width="8.6640625" customWidth="1"/>
    <col min="7" max="7" width="10.33203125" customWidth="1"/>
    <col min="8" max="8" width="11.88671875" customWidth="1"/>
    <col min="9" max="9" width="8.6640625" customWidth="1"/>
    <col min="10" max="10" width="12.33203125" customWidth="1"/>
    <col min="11" max="11" width="12.5546875" customWidth="1"/>
    <col min="12" max="26" width="8.6640625" customWidth="1"/>
  </cols>
  <sheetData>
    <row r="1" spans="1:11" ht="14.25" customHeight="1" x14ac:dyDescent="0.3">
      <c r="A1" s="5" t="s">
        <v>1</v>
      </c>
      <c r="B1" s="5" t="s">
        <v>73</v>
      </c>
      <c r="C1" s="5" t="s">
        <v>74</v>
      </c>
      <c r="D1" s="5" t="s">
        <v>75</v>
      </c>
      <c r="E1" s="5" t="s">
        <v>76</v>
      </c>
    </row>
    <row r="2" spans="1:11" ht="14.25" customHeight="1" x14ac:dyDescent="0.3">
      <c r="A2" s="6" t="s">
        <v>28</v>
      </c>
      <c r="B2" s="7" t="s">
        <v>77</v>
      </c>
      <c r="C2" s="7" t="s">
        <v>78</v>
      </c>
      <c r="D2" s="7">
        <v>98</v>
      </c>
      <c r="E2" s="7">
        <v>103.88</v>
      </c>
      <c r="G2" s="4"/>
      <c r="H2" s="4"/>
      <c r="I2" s="4"/>
      <c r="J2" s="4"/>
      <c r="K2" s="4"/>
    </row>
    <row r="3" spans="1:11" ht="14.25" customHeight="1" x14ac:dyDescent="0.3">
      <c r="A3" s="7" t="s">
        <v>41</v>
      </c>
      <c r="B3" s="7" t="s">
        <v>77</v>
      </c>
      <c r="C3" s="7" t="s">
        <v>78</v>
      </c>
      <c r="D3" s="7">
        <v>105</v>
      </c>
      <c r="E3" s="7">
        <v>142.80000000000001</v>
      </c>
      <c r="G3" s="6"/>
      <c r="H3" s="4"/>
      <c r="I3" s="4"/>
      <c r="J3" s="4"/>
      <c r="K3" s="4"/>
    </row>
    <row r="4" spans="1:11" ht="14.25" customHeight="1" x14ac:dyDescent="0.3">
      <c r="A4" s="7" t="s">
        <v>18</v>
      </c>
      <c r="B4" s="7" t="s">
        <v>77</v>
      </c>
      <c r="C4" s="7" t="s">
        <v>78</v>
      </c>
      <c r="D4" s="7">
        <v>71</v>
      </c>
      <c r="E4" s="7">
        <v>80.94</v>
      </c>
    </row>
    <row r="5" spans="1:11" ht="14.25" customHeight="1" x14ac:dyDescent="0.3">
      <c r="A5" s="7" t="s">
        <v>15</v>
      </c>
      <c r="B5" s="7" t="s">
        <v>77</v>
      </c>
      <c r="C5" s="7" t="s">
        <v>79</v>
      </c>
      <c r="D5" s="7">
        <v>44</v>
      </c>
      <c r="E5" s="7">
        <v>48.84</v>
      </c>
    </row>
    <row r="6" spans="1:11" ht="14.25" customHeight="1" x14ac:dyDescent="0.3">
      <c r="A6" s="7" t="s">
        <v>36</v>
      </c>
      <c r="B6" s="7" t="s">
        <v>77</v>
      </c>
      <c r="C6" s="7" t="s">
        <v>80</v>
      </c>
      <c r="D6" s="7">
        <v>133</v>
      </c>
      <c r="E6" s="7">
        <v>155.61000000000001</v>
      </c>
    </row>
    <row r="7" spans="1:11" ht="14.25" customHeight="1" x14ac:dyDescent="0.3">
      <c r="A7" s="7" t="s">
        <v>27</v>
      </c>
      <c r="B7" s="7" t="s">
        <v>77</v>
      </c>
      <c r="C7" s="7" t="s">
        <v>78</v>
      </c>
      <c r="D7" s="7">
        <v>75</v>
      </c>
      <c r="E7" s="7">
        <v>85.5</v>
      </c>
    </row>
    <row r="8" spans="1:11" ht="14.25" customHeight="1" x14ac:dyDescent="0.3">
      <c r="A8" s="7" t="s">
        <v>48</v>
      </c>
      <c r="B8" s="7" t="s">
        <v>77</v>
      </c>
      <c r="C8" s="7" t="s">
        <v>79</v>
      </c>
      <c r="D8" s="7">
        <v>43</v>
      </c>
      <c r="E8" s="7">
        <v>47.730000000000004</v>
      </c>
    </row>
    <row r="9" spans="1:11" ht="14.25" customHeight="1" x14ac:dyDescent="0.3">
      <c r="A9" s="7" t="s">
        <v>37</v>
      </c>
      <c r="B9" s="7" t="s">
        <v>77</v>
      </c>
      <c r="C9" s="7" t="s">
        <v>78</v>
      </c>
      <c r="D9" s="7">
        <v>83</v>
      </c>
      <c r="E9" s="7">
        <v>94.62</v>
      </c>
      <c r="G9" s="4" t="s">
        <v>56</v>
      </c>
    </row>
    <row r="10" spans="1:11" ht="14.25" customHeight="1" x14ac:dyDescent="0.3">
      <c r="A10" s="7" t="s">
        <v>49</v>
      </c>
      <c r="B10" s="7" t="s">
        <v>77</v>
      </c>
      <c r="C10" s="7" t="s">
        <v>81</v>
      </c>
      <c r="D10" s="7">
        <v>6</v>
      </c>
      <c r="E10" s="7">
        <v>7.8599999999999994</v>
      </c>
      <c r="K10" s="4"/>
    </row>
    <row r="11" spans="1:11" ht="14.25" customHeight="1" x14ac:dyDescent="0.3">
      <c r="A11" s="7" t="s">
        <v>32</v>
      </c>
      <c r="B11" s="7" t="s">
        <v>82</v>
      </c>
      <c r="C11" s="7" t="s">
        <v>80</v>
      </c>
      <c r="D11" s="7">
        <v>148</v>
      </c>
      <c r="E11" s="7">
        <v>164.28</v>
      </c>
    </row>
    <row r="12" spans="1:11" ht="14.25" customHeight="1" x14ac:dyDescent="0.3">
      <c r="A12" s="7" t="s">
        <v>43</v>
      </c>
      <c r="B12" s="7" t="s">
        <v>82</v>
      </c>
      <c r="C12" s="7" t="s">
        <v>79</v>
      </c>
      <c r="D12" s="7">
        <v>44</v>
      </c>
      <c r="E12" s="7">
        <v>48.4</v>
      </c>
    </row>
    <row r="13" spans="1:11" ht="14.25" customHeight="1" x14ac:dyDescent="0.3">
      <c r="A13" s="7" t="s">
        <v>47</v>
      </c>
      <c r="B13" s="7" t="s">
        <v>82</v>
      </c>
      <c r="C13" s="7" t="s">
        <v>78</v>
      </c>
      <c r="D13" s="7">
        <v>73</v>
      </c>
      <c r="E13" s="7">
        <v>94.17</v>
      </c>
    </row>
    <row r="14" spans="1:11" ht="14.25" customHeight="1" x14ac:dyDescent="0.3">
      <c r="A14" s="7" t="s">
        <v>13</v>
      </c>
      <c r="B14" s="7" t="s">
        <v>82</v>
      </c>
      <c r="C14" s="7" t="s">
        <v>78</v>
      </c>
      <c r="D14" s="7">
        <v>112</v>
      </c>
      <c r="E14" s="7">
        <v>122.08</v>
      </c>
    </row>
    <row r="15" spans="1:11" ht="14.25" customHeight="1" x14ac:dyDescent="0.3">
      <c r="A15" s="7" t="s">
        <v>21</v>
      </c>
      <c r="B15" s="7" t="s">
        <v>82</v>
      </c>
      <c r="C15" s="7" t="s">
        <v>78</v>
      </c>
      <c r="D15" s="7">
        <v>112</v>
      </c>
      <c r="E15" s="7">
        <v>146.72</v>
      </c>
    </row>
    <row r="16" spans="1:11" ht="14.25" customHeight="1" x14ac:dyDescent="0.3">
      <c r="A16" s="7" t="s">
        <v>39</v>
      </c>
      <c r="B16" s="7" t="s">
        <v>82</v>
      </c>
      <c r="C16" s="7" t="s">
        <v>81</v>
      </c>
      <c r="D16" s="7">
        <v>12</v>
      </c>
      <c r="E16" s="7">
        <v>15.719999999999999</v>
      </c>
    </row>
    <row r="17" spans="1:5" ht="14.25" customHeight="1" x14ac:dyDescent="0.3">
      <c r="A17" s="7" t="s">
        <v>33</v>
      </c>
      <c r="B17" s="7" t="s">
        <v>82</v>
      </c>
      <c r="C17" s="7" t="s">
        <v>81</v>
      </c>
      <c r="D17" s="7">
        <v>13</v>
      </c>
      <c r="E17" s="7">
        <v>16.64</v>
      </c>
    </row>
    <row r="18" spans="1:5" ht="14.25" customHeight="1" x14ac:dyDescent="0.3">
      <c r="A18" s="7" t="s">
        <v>51</v>
      </c>
      <c r="B18" s="7" t="s">
        <v>82</v>
      </c>
      <c r="C18" s="7" t="s">
        <v>80</v>
      </c>
      <c r="D18" s="7">
        <v>134</v>
      </c>
      <c r="E18" s="7">
        <v>156.78</v>
      </c>
    </row>
    <row r="19" spans="1:5" ht="14.25" customHeight="1" x14ac:dyDescent="0.3">
      <c r="A19" s="7" t="s">
        <v>42</v>
      </c>
      <c r="B19" s="7" t="s">
        <v>82</v>
      </c>
      <c r="C19" s="7" t="s">
        <v>81</v>
      </c>
      <c r="D19" s="7">
        <v>37</v>
      </c>
      <c r="E19" s="7">
        <v>49.21</v>
      </c>
    </row>
    <row r="20" spans="1:5" ht="14.25" customHeight="1" x14ac:dyDescent="0.3">
      <c r="A20" s="7" t="s">
        <v>52</v>
      </c>
      <c r="B20" s="7" t="s">
        <v>82</v>
      </c>
      <c r="C20" s="7" t="s">
        <v>80</v>
      </c>
      <c r="D20" s="7">
        <v>150</v>
      </c>
      <c r="E20" s="7">
        <v>210</v>
      </c>
    </row>
    <row r="21" spans="1:5" ht="14.25" customHeight="1" x14ac:dyDescent="0.3">
      <c r="A21" s="7" t="s">
        <v>26</v>
      </c>
      <c r="B21" s="7" t="s">
        <v>83</v>
      </c>
      <c r="C21" s="7" t="s">
        <v>79</v>
      </c>
      <c r="D21" s="7">
        <v>61</v>
      </c>
      <c r="E21" s="7">
        <v>76.25</v>
      </c>
    </row>
    <row r="22" spans="1:5" ht="14.25" customHeight="1" x14ac:dyDescent="0.3">
      <c r="A22" s="7" t="s">
        <v>44</v>
      </c>
      <c r="B22" s="7" t="s">
        <v>83</v>
      </c>
      <c r="C22" s="7" t="s">
        <v>80</v>
      </c>
      <c r="D22" s="7">
        <v>126</v>
      </c>
      <c r="E22" s="7">
        <v>162.54</v>
      </c>
    </row>
    <row r="23" spans="1:5" ht="14.25" customHeight="1" x14ac:dyDescent="0.3">
      <c r="A23" s="7" t="s">
        <v>34</v>
      </c>
      <c r="B23" s="7" t="s">
        <v>83</v>
      </c>
      <c r="C23" s="7" t="s">
        <v>80</v>
      </c>
      <c r="D23" s="7">
        <v>121</v>
      </c>
      <c r="E23" s="7">
        <v>141.57</v>
      </c>
    </row>
    <row r="24" spans="1:5" ht="14.25" customHeight="1" x14ac:dyDescent="0.3">
      <c r="A24" s="7" t="s">
        <v>24</v>
      </c>
      <c r="B24" s="7" t="s">
        <v>83</v>
      </c>
      <c r="C24" s="7" t="s">
        <v>80</v>
      </c>
      <c r="D24" s="7">
        <v>141</v>
      </c>
      <c r="E24" s="7">
        <v>149.46</v>
      </c>
    </row>
    <row r="25" spans="1:5" ht="14.25" customHeight="1" x14ac:dyDescent="0.3">
      <c r="A25" s="7" t="s">
        <v>8</v>
      </c>
      <c r="B25" s="7" t="s">
        <v>83</v>
      </c>
      <c r="C25" s="7" t="s">
        <v>80</v>
      </c>
      <c r="D25" s="7">
        <v>144</v>
      </c>
      <c r="E25" s="7">
        <v>156.96</v>
      </c>
    </row>
    <row r="26" spans="1:5" ht="14.25" customHeight="1" x14ac:dyDescent="0.3">
      <c r="A26" s="7" t="s">
        <v>19</v>
      </c>
      <c r="B26" s="7" t="s">
        <v>83</v>
      </c>
      <c r="C26" s="7" t="s">
        <v>81</v>
      </c>
      <c r="D26" s="7">
        <v>7</v>
      </c>
      <c r="E26" s="7">
        <v>8.33</v>
      </c>
    </row>
    <row r="27" spans="1:5" ht="14.25" customHeight="1" x14ac:dyDescent="0.3">
      <c r="A27" s="7" t="s">
        <v>54</v>
      </c>
      <c r="B27" s="7" t="s">
        <v>84</v>
      </c>
      <c r="C27" s="7" t="s">
        <v>81</v>
      </c>
      <c r="D27" s="7">
        <v>18</v>
      </c>
      <c r="E27" s="7">
        <v>24.66</v>
      </c>
    </row>
    <row r="28" spans="1:5" ht="14.25" customHeight="1" x14ac:dyDescent="0.3">
      <c r="A28" s="7" t="s">
        <v>38</v>
      </c>
      <c r="B28" s="7" t="s">
        <v>84</v>
      </c>
      <c r="C28" s="7" t="s">
        <v>79</v>
      </c>
      <c r="D28" s="7">
        <v>48</v>
      </c>
      <c r="E28" s="7">
        <v>57.120000000000005</v>
      </c>
    </row>
    <row r="29" spans="1:5" ht="14.25" customHeight="1" x14ac:dyDescent="0.3">
      <c r="A29" s="7" t="s">
        <v>45</v>
      </c>
      <c r="B29" s="7" t="s">
        <v>84</v>
      </c>
      <c r="C29" s="7" t="s">
        <v>81</v>
      </c>
      <c r="D29" s="7">
        <v>37</v>
      </c>
      <c r="E29" s="7">
        <v>41.81</v>
      </c>
    </row>
    <row r="30" spans="1:5" ht="14.25" customHeight="1" x14ac:dyDescent="0.3">
      <c r="A30" s="7" t="s">
        <v>31</v>
      </c>
      <c r="B30" s="7" t="s">
        <v>84</v>
      </c>
      <c r="C30" s="7" t="s">
        <v>79</v>
      </c>
      <c r="D30" s="7">
        <v>47</v>
      </c>
      <c r="E30" s="7">
        <v>53.11</v>
      </c>
    </row>
    <row r="31" spans="1:5" ht="14.25" customHeight="1" x14ac:dyDescent="0.3">
      <c r="A31" s="7" t="s">
        <v>40</v>
      </c>
      <c r="B31" s="7" t="s">
        <v>84</v>
      </c>
      <c r="C31" s="7" t="s">
        <v>80</v>
      </c>
      <c r="D31" s="7">
        <v>148</v>
      </c>
      <c r="E31" s="7">
        <v>201.28</v>
      </c>
    </row>
    <row r="32" spans="1:5" ht="14.25" customHeight="1" x14ac:dyDescent="0.3">
      <c r="A32" s="7" t="s">
        <v>17</v>
      </c>
      <c r="B32" s="7" t="s">
        <v>84</v>
      </c>
      <c r="C32" s="7" t="s">
        <v>78</v>
      </c>
      <c r="D32" s="7">
        <v>93</v>
      </c>
      <c r="E32" s="7">
        <v>104.16</v>
      </c>
    </row>
    <row r="33" spans="1:9" ht="14.25" customHeight="1" x14ac:dyDescent="0.3">
      <c r="A33" s="7" t="s">
        <v>30</v>
      </c>
      <c r="B33" s="7" t="s">
        <v>84</v>
      </c>
      <c r="C33" s="7" t="s">
        <v>78</v>
      </c>
      <c r="D33" s="7">
        <v>89</v>
      </c>
      <c r="E33" s="7">
        <v>117.48</v>
      </c>
    </row>
    <row r="34" spans="1:9" ht="14.25" customHeight="1" x14ac:dyDescent="0.3">
      <c r="A34" s="7" t="s">
        <v>50</v>
      </c>
      <c r="B34" s="7" t="s">
        <v>84</v>
      </c>
      <c r="C34" s="7" t="s">
        <v>78</v>
      </c>
      <c r="D34" s="7">
        <v>95</v>
      </c>
      <c r="E34" s="7">
        <v>119.7</v>
      </c>
    </row>
    <row r="35" spans="1:9" ht="14.25" customHeight="1" x14ac:dyDescent="0.3">
      <c r="A35" s="7" t="s">
        <v>25</v>
      </c>
      <c r="B35" s="7" t="s">
        <v>84</v>
      </c>
      <c r="C35" s="7" t="s">
        <v>79</v>
      </c>
      <c r="D35" s="7">
        <v>55</v>
      </c>
      <c r="E35" s="7">
        <v>58.3</v>
      </c>
    </row>
    <row r="36" spans="1:9" ht="14.25" customHeight="1" x14ac:dyDescent="0.3">
      <c r="A36" s="7" t="s">
        <v>16</v>
      </c>
      <c r="B36" s="7" t="s">
        <v>84</v>
      </c>
      <c r="C36" s="7" t="s">
        <v>81</v>
      </c>
      <c r="D36" s="7">
        <v>5</v>
      </c>
      <c r="E36" s="7">
        <v>6.7</v>
      </c>
    </row>
    <row r="37" spans="1:9" ht="14.25" customHeight="1" x14ac:dyDescent="0.3">
      <c r="A37" s="7" t="s">
        <v>55</v>
      </c>
      <c r="B37" s="7" t="s">
        <v>84</v>
      </c>
      <c r="C37" s="7" t="s">
        <v>78</v>
      </c>
      <c r="D37" s="7">
        <v>90</v>
      </c>
      <c r="E37" s="7">
        <v>96.3</v>
      </c>
    </row>
    <row r="38" spans="1:9" ht="14.25" customHeight="1" x14ac:dyDescent="0.3">
      <c r="A38" s="7" t="s">
        <v>20</v>
      </c>
      <c r="B38" s="7" t="s">
        <v>85</v>
      </c>
      <c r="C38" s="7" t="s">
        <v>78</v>
      </c>
      <c r="D38" s="7">
        <v>67</v>
      </c>
      <c r="E38" s="7">
        <v>85.76</v>
      </c>
    </row>
    <row r="39" spans="1:9" ht="14.25" customHeight="1" x14ac:dyDescent="0.3">
      <c r="A39" s="7" t="s">
        <v>11</v>
      </c>
      <c r="B39" s="7" t="s">
        <v>85</v>
      </c>
      <c r="C39" s="7" t="s">
        <v>78</v>
      </c>
      <c r="D39" s="7">
        <v>72</v>
      </c>
      <c r="E39" s="7">
        <v>79.92</v>
      </c>
    </row>
    <row r="40" spans="1:9" ht="14.25" customHeight="1" x14ac:dyDescent="0.3">
      <c r="A40" s="7" t="s">
        <v>46</v>
      </c>
      <c r="B40" s="7" t="s">
        <v>85</v>
      </c>
      <c r="C40" s="7" t="s">
        <v>81</v>
      </c>
      <c r="D40" s="7">
        <v>37</v>
      </c>
      <c r="E40" s="7">
        <v>42.55</v>
      </c>
    </row>
    <row r="41" spans="1:9" ht="14.25" customHeight="1" x14ac:dyDescent="0.3">
      <c r="A41" s="7" t="s">
        <v>29</v>
      </c>
      <c r="B41" s="7" t="s">
        <v>85</v>
      </c>
      <c r="C41" s="7" t="s">
        <v>78</v>
      </c>
      <c r="D41" s="7">
        <v>90</v>
      </c>
      <c r="E41" s="7">
        <v>115.2</v>
      </c>
    </row>
    <row r="42" spans="1:9" ht="14.25" customHeight="1" x14ac:dyDescent="0.3">
      <c r="A42" s="7" t="s">
        <v>53</v>
      </c>
      <c r="B42" s="7" t="s">
        <v>85</v>
      </c>
      <c r="C42" s="7" t="s">
        <v>80</v>
      </c>
      <c r="D42" s="7">
        <v>138</v>
      </c>
      <c r="E42" s="7">
        <v>173.88</v>
      </c>
      <c r="I42" s="4"/>
    </row>
    <row r="43" spans="1:9" ht="14.25" customHeight="1" x14ac:dyDescent="0.3">
      <c r="A43" s="7" t="s">
        <v>22</v>
      </c>
      <c r="B43" s="7" t="s">
        <v>85</v>
      </c>
      <c r="C43" s="7" t="s">
        <v>80</v>
      </c>
      <c r="D43" s="7">
        <v>120</v>
      </c>
      <c r="E43" s="7">
        <v>162</v>
      </c>
      <c r="I43" s="4"/>
    </row>
    <row r="44" spans="1:9" ht="14.25" customHeight="1" x14ac:dyDescent="0.3">
      <c r="A44" s="7" t="s">
        <v>35</v>
      </c>
      <c r="B44" s="7" t="s">
        <v>85</v>
      </c>
      <c r="C44" s="7" t="s">
        <v>78</v>
      </c>
      <c r="D44" s="7">
        <v>67</v>
      </c>
      <c r="E44" s="7">
        <v>83.08</v>
      </c>
    </row>
    <row r="45" spans="1:9" ht="14.25" customHeight="1" x14ac:dyDescent="0.3">
      <c r="A45" s="7" t="s">
        <v>23</v>
      </c>
      <c r="B45" s="7" t="s">
        <v>85</v>
      </c>
      <c r="C45" s="7" t="s">
        <v>78</v>
      </c>
      <c r="D45" s="7">
        <v>76</v>
      </c>
      <c r="E45" s="7">
        <v>82.08</v>
      </c>
    </row>
    <row r="46" spans="1:9" ht="14.25" customHeight="1" x14ac:dyDescent="0.3">
      <c r="A46" s="7" t="s">
        <v>86</v>
      </c>
      <c r="B46" s="7" t="s">
        <v>85</v>
      </c>
      <c r="C46" s="7" t="s">
        <v>78</v>
      </c>
      <c r="D46" s="7">
        <v>50</v>
      </c>
      <c r="E46" s="7">
        <v>62</v>
      </c>
    </row>
    <row r="47" spans="1:9" ht="14.25" customHeight="1" x14ac:dyDescent="0.3"/>
    <row r="48" spans="1:9"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conditionalFormatting sqref="G3">
    <cfRule type="notContainsBlanks" dxfId="0" priority="1">
      <formula>LEN(TRIM(G3))&gt;0</formula>
    </cfRule>
  </conditionalFormatting>
  <dataValidations count="1">
    <dataValidation type="list" allowBlank="1" showErrorMessage="1" sqref="A2:A46" xr:uid="{00000000-0002-0000-0400-000000000000}">
      <formula1>"P0001"</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3340-1524-4FE7-83A0-C379CEEE83C3}">
  <dimension ref="A3:G43"/>
  <sheetViews>
    <sheetView topLeftCell="A22" zoomScaleNormal="100" workbookViewId="0">
      <selection activeCell="F42" sqref="F42"/>
    </sheetView>
  </sheetViews>
  <sheetFormatPr defaultRowHeight="14.4" x14ac:dyDescent="0.3"/>
  <cols>
    <col min="1" max="1" width="13.109375" bestFit="1" customWidth="1"/>
    <col min="2" max="2" width="9" bestFit="1" customWidth="1"/>
    <col min="3" max="3" width="22.6640625" bestFit="1" customWidth="1"/>
    <col min="4" max="4" width="22.33203125" bestFit="1" customWidth="1"/>
    <col min="5" max="5" width="18.6640625" bestFit="1" customWidth="1"/>
    <col min="6" max="6" width="14.109375" bestFit="1" customWidth="1"/>
    <col min="7" max="7" width="9.6640625" bestFit="1" customWidth="1"/>
  </cols>
  <sheetData>
    <row r="3" spans="1:6" x14ac:dyDescent="0.3">
      <c r="A3" s="16" t="s">
        <v>3</v>
      </c>
      <c r="B3" s="16" t="s">
        <v>7</v>
      </c>
      <c r="C3" s="15" t="s">
        <v>89</v>
      </c>
      <c r="D3" s="15" t="s">
        <v>90</v>
      </c>
      <c r="E3" s="15" t="s">
        <v>91</v>
      </c>
      <c r="F3" s="18" t="s">
        <v>92</v>
      </c>
    </row>
    <row r="4" spans="1:6" x14ac:dyDescent="0.3">
      <c r="A4" t="s">
        <v>14</v>
      </c>
      <c r="B4" t="s">
        <v>59</v>
      </c>
      <c r="C4" s="15">
        <v>16391</v>
      </c>
      <c r="D4" s="15">
        <v>18866.470000000005</v>
      </c>
      <c r="E4" s="15">
        <v>2475.4700000000048</v>
      </c>
      <c r="F4" s="18">
        <v>0.15102617289976236</v>
      </c>
    </row>
    <row r="5" spans="1:6" x14ac:dyDescent="0.3">
      <c r="B5" t="s">
        <v>65</v>
      </c>
      <c r="C5" s="15">
        <v>10449</v>
      </c>
      <c r="D5" s="15">
        <v>12316.55</v>
      </c>
      <c r="E5" s="15">
        <v>1867.5499999999993</v>
      </c>
      <c r="F5" s="18">
        <v>0.17873002201167568</v>
      </c>
    </row>
    <row r="6" spans="1:6" x14ac:dyDescent="0.3">
      <c r="B6" t="s">
        <v>58</v>
      </c>
      <c r="C6" s="15">
        <v>18273</v>
      </c>
      <c r="D6" s="15">
        <v>21659.820000000003</v>
      </c>
      <c r="E6" s="15">
        <v>3386.8200000000033</v>
      </c>
      <c r="F6" s="18">
        <v>0.18534559185683813</v>
      </c>
    </row>
    <row r="7" spans="1:6" x14ac:dyDescent="0.3">
      <c r="B7" t="s">
        <v>61</v>
      </c>
      <c r="C7" s="15">
        <v>15391</v>
      </c>
      <c r="D7" s="15">
        <v>18357.751199999999</v>
      </c>
      <c r="E7" s="15">
        <v>2966.7511999999988</v>
      </c>
      <c r="F7" s="18">
        <v>0.19275883308426994</v>
      </c>
    </row>
    <row r="8" spans="1:6" x14ac:dyDescent="0.3">
      <c r="B8" t="s">
        <v>60</v>
      </c>
      <c r="C8" s="15">
        <v>13016</v>
      </c>
      <c r="D8" s="15">
        <v>15559.42</v>
      </c>
      <c r="E8" s="15">
        <v>2543.42</v>
      </c>
      <c r="F8" s="18">
        <v>0.19540719114935465</v>
      </c>
    </row>
    <row r="9" spans="1:6" x14ac:dyDescent="0.3">
      <c r="B9" t="s">
        <v>62</v>
      </c>
      <c r="C9" s="15">
        <v>17855</v>
      </c>
      <c r="D9" s="15">
        <v>21352.319999999996</v>
      </c>
      <c r="E9" s="15">
        <v>3497.3199999999961</v>
      </c>
      <c r="F9" s="18">
        <v>0.19587342481097711</v>
      </c>
    </row>
    <row r="10" spans="1:6" x14ac:dyDescent="0.3">
      <c r="B10" t="s">
        <v>63</v>
      </c>
      <c r="C10" s="15">
        <v>11879</v>
      </c>
      <c r="D10" s="15">
        <v>14338.589999999998</v>
      </c>
      <c r="E10" s="15">
        <v>2459.5899999999983</v>
      </c>
      <c r="F10" s="18">
        <v>0.20705362404242766</v>
      </c>
    </row>
    <row r="11" spans="1:6" x14ac:dyDescent="0.3">
      <c r="B11" t="s">
        <v>67</v>
      </c>
      <c r="C11" s="15">
        <v>10149</v>
      </c>
      <c r="D11" s="15">
        <v>12458.530000000002</v>
      </c>
      <c r="E11" s="15">
        <v>2309.5300000000025</v>
      </c>
      <c r="F11" s="18">
        <v>0.22756232141097668</v>
      </c>
    </row>
    <row r="12" spans="1:6" x14ac:dyDescent="0.3">
      <c r="B12" t="s">
        <v>66</v>
      </c>
      <c r="C12" s="15">
        <v>15827</v>
      </c>
      <c r="D12" s="15">
        <v>19617.54</v>
      </c>
      <c r="E12" s="15">
        <v>3790.5400000000009</v>
      </c>
      <c r="F12" s="18">
        <v>0.23949832564604795</v>
      </c>
    </row>
    <row r="13" spans="1:6" x14ac:dyDescent="0.3">
      <c r="B13" t="s">
        <v>68</v>
      </c>
      <c r="C13" s="15">
        <v>17548</v>
      </c>
      <c r="D13" s="15">
        <v>21782.020000000004</v>
      </c>
      <c r="E13" s="15">
        <v>4234.0200000000041</v>
      </c>
      <c r="F13" s="18">
        <v>0.24128219740141349</v>
      </c>
    </row>
    <row r="14" spans="1:6" x14ac:dyDescent="0.3">
      <c r="B14" t="s">
        <v>64</v>
      </c>
      <c r="C14" s="15">
        <v>10877</v>
      </c>
      <c r="D14" s="15">
        <v>13563.520000000002</v>
      </c>
      <c r="E14" s="15">
        <v>2686.5200000000023</v>
      </c>
      <c r="F14" s="18">
        <v>0.24699089822561388</v>
      </c>
    </row>
    <row r="15" spans="1:6" x14ac:dyDescent="0.3">
      <c r="B15" t="s">
        <v>57</v>
      </c>
      <c r="C15" s="15">
        <v>14255</v>
      </c>
      <c r="D15" s="15">
        <v>18249.770000000004</v>
      </c>
      <c r="E15" s="15">
        <v>3994.7700000000041</v>
      </c>
      <c r="F15" s="18">
        <v>0.28023640827779756</v>
      </c>
    </row>
    <row r="16" spans="1:6" x14ac:dyDescent="0.3">
      <c r="A16" t="s">
        <v>70</v>
      </c>
      <c r="C16" s="15">
        <v>171910</v>
      </c>
      <c r="D16" s="15">
        <v>208122.30120000002</v>
      </c>
      <c r="E16" s="15">
        <v>36212.301200000016</v>
      </c>
      <c r="F16" s="18">
        <v>0.21064685707637726</v>
      </c>
    </row>
    <row r="17" spans="1:7" x14ac:dyDescent="0.3">
      <c r="A17" t="s">
        <v>10</v>
      </c>
      <c r="B17" t="s">
        <v>58</v>
      </c>
      <c r="C17" s="15">
        <v>8301</v>
      </c>
      <c r="D17" s="15">
        <v>9408.33</v>
      </c>
      <c r="E17" s="15">
        <v>1107.33</v>
      </c>
      <c r="F17" s="18">
        <v>0.13339718106252257</v>
      </c>
      <c r="G17" s="17"/>
    </row>
    <row r="18" spans="1:7" x14ac:dyDescent="0.3">
      <c r="B18" t="s">
        <v>65</v>
      </c>
      <c r="C18" s="15">
        <v>10353</v>
      </c>
      <c r="D18" s="15">
        <v>11904.15</v>
      </c>
      <c r="E18" s="15">
        <v>1551.1499999999996</v>
      </c>
      <c r="F18" s="18">
        <v>0.14982613735149228</v>
      </c>
    </row>
    <row r="19" spans="1:7" x14ac:dyDescent="0.3">
      <c r="B19" t="s">
        <v>57</v>
      </c>
      <c r="C19" s="15">
        <v>6702</v>
      </c>
      <c r="D19" s="15">
        <v>7864.0499999999993</v>
      </c>
      <c r="E19" s="15">
        <v>1162.0499999999993</v>
      </c>
      <c r="F19" s="18">
        <v>0.17338854073410911</v>
      </c>
    </row>
    <row r="20" spans="1:7" x14ac:dyDescent="0.3">
      <c r="B20" t="s">
        <v>62</v>
      </c>
      <c r="C20" s="15">
        <v>8991</v>
      </c>
      <c r="D20" s="15">
        <v>10606.45</v>
      </c>
      <c r="E20" s="15">
        <v>1615.4500000000007</v>
      </c>
      <c r="F20" s="18">
        <v>0.17967411856300752</v>
      </c>
    </row>
    <row r="21" spans="1:7" x14ac:dyDescent="0.3">
      <c r="B21" t="s">
        <v>67</v>
      </c>
      <c r="C21" s="15">
        <v>15915</v>
      </c>
      <c r="D21" s="15">
        <v>18943.52</v>
      </c>
      <c r="E21" s="15">
        <v>3028.5200000000004</v>
      </c>
      <c r="F21" s="18">
        <v>0.1902934338674207</v>
      </c>
    </row>
    <row r="22" spans="1:7" x14ac:dyDescent="0.3">
      <c r="B22" t="s">
        <v>64</v>
      </c>
      <c r="C22" s="15">
        <v>7921</v>
      </c>
      <c r="D22" s="15">
        <v>9462.31</v>
      </c>
      <c r="E22" s="15">
        <v>1541.3099999999995</v>
      </c>
      <c r="F22" s="18">
        <v>0.19458527963640948</v>
      </c>
    </row>
    <row r="23" spans="1:7" x14ac:dyDescent="0.3">
      <c r="B23" t="s">
        <v>66</v>
      </c>
      <c r="C23" s="15">
        <v>8795</v>
      </c>
      <c r="D23" s="15">
        <v>10543.470000000001</v>
      </c>
      <c r="E23" s="15">
        <v>1748.4700000000012</v>
      </c>
      <c r="F23" s="18">
        <v>0.19880272882319514</v>
      </c>
    </row>
    <row r="24" spans="1:7" x14ac:dyDescent="0.3">
      <c r="B24" t="s">
        <v>63</v>
      </c>
      <c r="C24" s="15">
        <v>5991</v>
      </c>
      <c r="D24" s="15">
        <v>7191.1899999999987</v>
      </c>
      <c r="E24" s="15">
        <v>1200.1899999999987</v>
      </c>
      <c r="F24" s="18">
        <v>0.20033216491403749</v>
      </c>
    </row>
    <row r="25" spans="1:7" x14ac:dyDescent="0.3">
      <c r="B25" t="s">
        <v>61</v>
      </c>
      <c r="C25" s="15">
        <v>14109</v>
      </c>
      <c r="D25" s="15">
        <v>17076.190999999995</v>
      </c>
      <c r="E25" s="15">
        <v>2967.1909999999953</v>
      </c>
      <c r="F25" s="18">
        <v>0.21030484088170637</v>
      </c>
    </row>
    <row r="26" spans="1:7" x14ac:dyDescent="0.3">
      <c r="B26" t="s">
        <v>60</v>
      </c>
      <c r="C26" s="15">
        <v>11587</v>
      </c>
      <c r="D26" s="15">
        <v>14286.97</v>
      </c>
      <c r="E26" s="15">
        <v>2699.9699999999993</v>
      </c>
      <c r="F26" s="18">
        <v>0.23301717441960812</v>
      </c>
    </row>
    <row r="27" spans="1:7" x14ac:dyDescent="0.3">
      <c r="B27" t="s">
        <v>59</v>
      </c>
      <c r="C27" s="15">
        <v>7420</v>
      </c>
      <c r="D27" s="15">
        <v>9374.5399999999991</v>
      </c>
      <c r="E27" s="15">
        <v>1954.5399999999991</v>
      </c>
      <c r="F27" s="18">
        <v>0.26341509433962251</v>
      </c>
    </row>
    <row r="28" spans="1:7" x14ac:dyDescent="0.3">
      <c r="B28" t="s">
        <v>68</v>
      </c>
      <c r="C28" s="15">
        <v>5718</v>
      </c>
      <c r="D28" s="15">
        <v>7239.86</v>
      </c>
      <c r="E28" s="15">
        <v>1521.8599999999997</v>
      </c>
      <c r="F28" s="18">
        <v>0.26615250087443154</v>
      </c>
    </row>
    <row r="29" spans="1:7" x14ac:dyDescent="0.3">
      <c r="A29" t="s">
        <v>71</v>
      </c>
      <c r="C29" s="15">
        <v>111803</v>
      </c>
      <c r="D29" s="15">
        <v>133901.03099999999</v>
      </c>
      <c r="E29" s="15">
        <v>22098.031000000046</v>
      </c>
      <c r="F29" s="18">
        <v>0.19765150309025739</v>
      </c>
    </row>
    <row r="30" spans="1:7" x14ac:dyDescent="0.3">
      <c r="A30" t="s">
        <v>9</v>
      </c>
      <c r="B30" t="s">
        <v>67</v>
      </c>
      <c r="C30" s="15">
        <v>1536</v>
      </c>
      <c r="D30" s="15">
        <v>1669.44</v>
      </c>
      <c r="E30" s="15">
        <v>133.44000000000005</v>
      </c>
      <c r="F30" s="18">
        <v>8.6875000000000036E-2</v>
      </c>
    </row>
    <row r="31" spans="1:7" x14ac:dyDescent="0.3">
      <c r="B31" t="s">
        <v>68</v>
      </c>
      <c r="C31" s="15">
        <v>4613</v>
      </c>
      <c r="D31" s="15">
        <v>5313.59</v>
      </c>
      <c r="E31" s="15">
        <v>700.59000000000015</v>
      </c>
      <c r="F31" s="18">
        <v>0.15187296769997835</v>
      </c>
    </row>
    <row r="32" spans="1:7" x14ac:dyDescent="0.3">
      <c r="B32" t="s">
        <v>62</v>
      </c>
      <c r="C32" s="15">
        <v>3126</v>
      </c>
      <c r="D32" s="15">
        <v>3621</v>
      </c>
      <c r="E32" s="15">
        <v>495</v>
      </c>
      <c r="F32" s="18">
        <v>0.15834932821497122</v>
      </c>
    </row>
    <row r="33" spans="1:6" x14ac:dyDescent="0.3">
      <c r="B33" t="s">
        <v>61</v>
      </c>
      <c r="C33" s="15">
        <v>5510</v>
      </c>
      <c r="D33" s="15">
        <v>6447.9083999999984</v>
      </c>
      <c r="E33" s="15">
        <v>937.90839999999844</v>
      </c>
      <c r="F33" s="18">
        <v>0.17021931034482729</v>
      </c>
    </row>
    <row r="34" spans="1:6" x14ac:dyDescent="0.3">
      <c r="B34" t="s">
        <v>57</v>
      </c>
      <c r="C34" s="15">
        <v>1528</v>
      </c>
      <c r="D34" s="15">
        <v>1791.66</v>
      </c>
      <c r="E34" s="15">
        <v>263.66000000000008</v>
      </c>
      <c r="F34" s="18">
        <v>0.17255235602094246</v>
      </c>
    </row>
    <row r="35" spans="1:6" x14ac:dyDescent="0.3">
      <c r="B35" t="s">
        <v>65</v>
      </c>
      <c r="C35" s="15">
        <v>5198</v>
      </c>
      <c r="D35" s="15">
        <v>6108.24</v>
      </c>
      <c r="E35" s="15">
        <v>910.23999999999978</v>
      </c>
      <c r="F35" s="18">
        <v>0.17511350519430546</v>
      </c>
    </row>
    <row r="36" spans="1:6" x14ac:dyDescent="0.3">
      <c r="B36" t="s">
        <v>59</v>
      </c>
      <c r="C36" s="15">
        <v>5846</v>
      </c>
      <c r="D36" s="15">
        <v>7245.8200000000006</v>
      </c>
      <c r="E36" s="15">
        <v>1399.8200000000006</v>
      </c>
      <c r="F36" s="18">
        <v>0.23944919603147463</v>
      </c>
    </row>
    <row r="37" spans="1:6" x14ac:dyDescent="0.3">
      <c r="B37" t="s">
        <v>58</v>
      </c>
      <c r="C37" s="15">
        <v>4204</v>
      </c>
      <c r="D37" s="15">
        <v>5260.05</v>
      </c>
      <c r="E37" s="15">
        <v>1056.0500000000002</v>
      </c>
      <c r="F37" s="18">
        <v>0.25120123691722174</v>
      </c>
    </row>
    <row r="38" spans="1:6" x14ac:dyDescent="0.3">
      <c r="B38" t="s">
        <v>64</v>
      </c>
      <c r="C38" s="15">
        <v>4417</v>
      </c>
      <c r="D38" s="15">
        <v>5582.09</v>
      </c>
      <c r="E38" s="15">
        <v>1165.0900000000001</v>
      </c>
      <c r="F38" s="18">
        <v>0.26377405478831789</v>
      </c>
    </row>
    <row r="39" spans="1:6" x14ac:dyDescent="0.3">
      <c r="B39" t="s">
        <v>63</v>
      </c>
      <c r="C39" s="15">
        <v>6714</v>
      </c>
      <c r="D39" s="15">
        <v>8511.67</v>
      </c>
      <c r="E39" s="15">
        <v>1797.67</v>
      </c>
      <c r="F39" s="18">
        <v>0.26774947870122134</v>
      </c>
    </row>
    <row r="40" spans="1:6" x14ac:dyDescent="0.3">
      <c r="B40" t="s">
        <v>66</v>
      </c>
      <c r="C40" s="15">
        <v>5437</v>
      </c>
      <c r="D40" s="15">
        <v>6907.97</v>
      </c>
      <c r="E40" s="15">
        <v>1470.9700000000003</v>
      </c>
      <c r="F40" s="18">
        <v>0.27054809637667837</v>
      </c>
    </row>
    <row r="41" spans="1:6" x14ac:dyDescent="0.3">
      <c r="B41" t="s">
        <v>60</v>
      </c>
      <c r="C41" s="15">
        <v>662</v>
      </c>
      <c r="D41" s="15">
        <v>854.34</v>
      </c>
      <c r="E41" s="15">
        <v>192.34000000000003</v>
      </c>
      <c r="F41" s="18">
        <v>0.29054380664652574</v>
      </c>
    </row>
    <row r="42" spans="1:6" x14ac:dyDescent="0.3">
      <c r="A42" t="s">
        <v>72</v>
      </c>
      <c r="C42" s="15">
        <v>48791</v>
      </c>
      <c r="D42" s="15">
        <v>59313.778400000003</v>
      </c>
      <c r="E42" s="15">
        <v>10522.778399999996</v>
      </c>
      <c r="F42" s="18">
        <v>0.21567048021151433</v>
      </c>
    </row>
    <row r="43" spans="1:6" x14ac:dyDescent="0.3">
      <c r="A43" t="s">
        <v>69</v>
      </c>
      <c r="C43" s="15">
        <v>332504</v>
      </c>
      <c r="D43" s="15">
        <v>401337.11060000001</v>
      </c>
      <c r="E43" s="15">
        <v>68833.110600000073</v>
      </c>
      <c r="F43" s="18">
        <v>0.20701438358636309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F9359-D04D-421C-9995-A433CA272B3C}">
  <dimension ref="A3:H37"/>
  <sheetViews>
    <sheetView zoomScale="115" zoomScaleNormal="115" workbookViewId="0">
      <selection activeCell="F14" sqref="F14"/>
    </sheetView>
  </sheetViews>
  <sheetFormatPr defaultRowHeight="14.4" x14ac:dyDescent="0.3"/>
  <cols>
    <col min="1" max="1" width="15.33203125" bestFit="1" customWidth="1"/>
    <col min="2" max="2" width="13.6640625" bestFit="1" customWidth="1"/>
    <col min="3" max="3" width="22.77734375" bestFit="1" customWidth="1"/>
    <col min="4" max="4" width="22.21875" bestFit="1" customWidth="1"/>
    <col min="5" max="5" width="18.77734375" bestFit="1" customWidth="1"/>
    <col min="6" max="7" width="16.33203125" bestFit="1" customWidth="1"/>
    <col min="8" max="48" width="22.6640625" bestFit="1" customWidth="1"/>
    <col min="49" max="49" width="27.5546875" bestFit="1" customWidth="1"/>
    <col min="50" max="50" width="27" bestFit="1" customWidth="1"/>
    <col min="51" max="51" width="23.5546875" bestFit="1" customWidth="1"/>
    <col min="52" max="52" width="8" bestFit="1" customWidth="1"/>
    <col min="53" max="53" width="9" bestFit="1" customWidth="1"/>
    <col min="54" max="54" width="7" bestFit="1" customWidth="1"/>
    <col min="55" max="55" width="8" bestFit="1" customWidth="1"/>
    <col min="56" max="56" width="7" bestFit="1" customWidth="1"/>
    <col min="57" max="57" width="9" bestFit="1" customWidth="1"/>
    <col min="58" max="58" width="10" bestFit="1" customWidth="1"/>
    <col min="59" max="59" width="11" bestFit="1" customWidth="1"/>
    <col min="60" max="60" width="8" bestFit="1" customWidth="1"/>
    <col min="61" max="61" width="7" bestFit="1" customWidth="1"/>
    <col min="62" max="63" width="8" bestFit="1" customWidth="1"/>
    <col min="64" max="64" width="6.109375" bestFit="1" customWidth="1"/>
    <col min="65" max="65" width="8" bestFit="1" customWidth="1"/>
    <col min="66" max="66" width="9" bestFit="1" customWidth="1"/>
    <col min="67" max="67" width="8" bestFit="1" customWidth="1"/>
    <col min="68" max="68" width="9" bestFit="1" customWidth="1"/>
    <col min="69" max="69" width="11" bestFit="1" customWidth="1"/>
    <col min="70" max="70" width="7" bestFit="1" customWidth="1"/>
    <col min="71" max="74" width="8" bestFit="1" customWidth="1"/>
    <col min="75" max="75" width="9" bestFit="1" customWidth="1"/>
    <col min="76" max="76" width="8" bestFit="1" customWidth="1"/>
    <col min="77" max="77" width="9" bestFit="1" customWidth="1"/>
    <col min="78" max="78" width="8" bestFit="1" customWidth="1"/>
    <col min="79" max="79" width="7" bestFit="1" customWidth="1"/>
    <col min="80" max="80" width="8" bestFit="1" customWidth="1"/>
    <col min="81" max="82" width="7" bestFit="1" customWidth="1"/>
    <col min="83" max="84" width="8" bestFit="1" customWidth="1"/>
    <col min="85" max="85" width="7" bestFit="1" customWidth="1"/>
    <col min="86" max="87" width="9" bestFit="1" customWidth="1"/>
    <col min="88" max="88" width="8" bestFit="1" customWidth="1"/>
    <col min="89" max="89" width="9" bestFit="1" customWidth="1"/>
    <col min="90" max="90" width="18.6640625" bestFit="1" customWidth="1"/>
    <col min="91" max="92" width="7" bestFit="1" customWidth="1"/>
    <col min="93" max="95" width="8" bestFit="1" customWidth="1"/>
    <col min="96" max="96" width="7" bestFit="1" customWidth="1"/>
    <col min="97" max="97" width="8" bestFit="1" customWidth="1"/>
    <col min="98" max="99" width="7" bestFit="1" customWidth="1"/>
    <col min="100" max="100" width="6.109375" bestFit="1" customWidth="1"/>
    <col min="101" max="101" width="8" bestFit="1" customWidth="1"/>
    <col min="102" max="102" width="9" bestFit="1" customWidth="1"/>
    <col min="103" max="103" width="10" bestFit="1" customWidth="1"/>
    <col min="104" max="105" width="7" bestFit="1" customWidth="1"/>
    <col min="106" max="107" width="8" bestFit="1" customWidth="1"/>
    <col min="108" max="108" width="6.109375" bestFit="1" customWidth="1"/>
    <col min="109" max="110" width="8" bestFit="1" customWidth="1"/>
    <col min="111" max="112" width="7" bestFit="1" customWidth="1"/>
    <col min="113" max="113" width="9" bestFit="1" customWidth="1"/>
    <col min="114" max="114" width="6.109375" bestFit="1" customWidth="1"/>
    <col min="115" max="118" width="7" bestFit="1" customWidth="1"/>
    <col min="119" max="119" width="8" bestFit="1" customWidth="1"/>
    <col min="120" max="120" width="7" bestFit="1" customWidth="1"/>
    <col min="121" max="121" width="8" bestFit="1" customWidth="1"/>
    <col min="122" max="122" width="7" bestFit="1" customWidth="1"/>
    <col min="123" max="123" width="6.109375" bestFit="1" customWidth="1"/>
    <col min="124" max="124" width="8" bestFit="1" customWidth="1"/>
    <col min="125" max="125" width="6.109375" bestFit="1" customWidth="1"/>
    <col min="126" max="129" width="7" bestFit="1" customWidth="1"/>
    <col min="130" max="133" width="8" bestFit="1" customWidth="1"/>
    <col min="134" max="134" width="27.5546875" bestFit="1" customWidth="1"/>
    <col min="135" max="135" width="27" bestFit="1" customWidth="1"/>
    <col min="136" max="136" width="23.5546875" bestFit="1" customWidth="1"/>
  </cols>
  <sheetData>
    <row r="3" spans="1:8" x14ac:dyDescent="0.3">
      <c r="A3" s="16" t="s">
        <v>3</v>
      </c>
      <c r="B3" s="16" t="s">
        <v>1</v>
      </c>
      <c r="C3" t="s">
        <v>89</v>
      </c>
      <c r="D3" t="s">
        <v>90</v>
      </c>
      <c r="E3" t="s">
        <v>91</v>
      </c>
      <c r="F3" t="s">
        <v>94</v>
      </c>
    </row>
    <row r="4" spans="1:8" x14ac:dyDescent="0.3">
      <c r="A4" t="s">
        <v>14</v>
      </c>
      <c r="B4" t="s">
        <v>47</v>
      </c>
      <c r="C4">
        <v>6497</v>
      </c>
      <c r="D4">
        <v>8381.130000000001</v>
      </c>
      <c r="E4">
        <v>1884.130000000001</v>
      </c>
      <c r="F4">
        <v>89</v>
      </c>
      <c r="H4" t="s">
        <v>102</v>
      </c>
    </row>
    <row r="5" spans="1:8" x14ac:dyDescent="0.3">
      <c r="B5" t="s">
        <v>53</v>
      </c>
      <c r="C5">
        <v>11592</v>
      </c>
      <c r="D5">
        <v>14605.92</v>
      </c>
      <c r="E5">
        <v>3013.92</v>
      </c>
      <c r="F5">
        <v>84</v>
      </c>
    </row>
    <row r="6" spans="1:8" x14ac:dyDescent="0.3">
      <c r="B6" t="s">
        <v>23</v>
      </c>
      <c r="C6">
        <v>6004</v>
      </c>
      <c r="D6">
        <v>6484.32</v>
      </c>
      <c r="E6">
        <v>480.31999999999971</v>
      </c>
      <c r="F6">
        <v>79</v>
      </c>
    </row>
    <row r="7" spans="1:8" x14ac:dyDescent="0.3">
      <c r="B7" t="s">
        <v>22</v>
      </c>
      <c r="C7">
        <v>8160</v>
      </c>
      <c r="D7">
        <v>11006.279999999999</v>
      </c>
      <c r="E7">
        <v>2846.2799999999988</v>
      </c>
      <c r="F7">
        <v>68</v>
      </c>
    </row>
    <row r="8" spans="1:8" x14ac:dyDescent="0.3">
      <c r="B8" t="s">
        <v>32</v>
      </c>
      <c r="C8">
        <v>9768</v>
      </c>
      <c r="D8">
        <v>10842.48</v>
      </c>
      <c r="E8">
        <v>1074.4799999999996</v>
      </c>
      <c r="F8">
        <v>66</v>
      </c>
    </row>
    <row r="9" spans="1:8" x14ac:dyDescent="0.3">
      <c r="B9" t="s">
        <v>50</v>
      </c>
      <c r="C9">
        <v>6080</v>
      </c>
      <c r="D9">
        <v>7660.8</v>
      </c>
      <c r="E9">
        <v>1580.8000000000002</v>
      </c>
      <c r="F9">
        <v>64</v>
      </c>
    </row>
    <row r="10" spans="1:8" x14ac:dyDescent="0.3">
      <c r="B10" t="s">
        <v>40</v>
      </c>
      <c r="C10">
        <v>9324</v>
      </c>
      <c r="D10">
        <v>12680.64</v>
      </c>
      <c r="E10">
        <v>3356.6399999999994</v>
      </c>
      <c r="F10">
        <v>63</v>
      </c>
    </row>
    <row r="11" spans="1:8" x14ac:dyDescent="0.3">
      <c r="B11" t="s">
        <v>36</v>
      </c>
      <c r="C11">
        <v>7714</v>
      </c>
      <c r="D11">
        <v>9025.3799999999992</v>
      </c>
      <c r="E11">
        <v>1311.3799999999992</v>
      </c>
      <c r="F11">
        <v>58</v>
      </c>
    </row>
    <row r="12" spans="1:8" x14ac:dyDescent="0.3">
      <c r="B12" t="s">
        <v>52</v>
      </c>
      <c r="C12">
        <v>7800</v>
      </c>
      <c r="D12">
        <v>10920</v>
      </c>
      <c r="E12">
        <v>3120</v>
      </c>
      <c r="F12">
        <v>52</v>
      </c>
    </row>
    <row r="13" spans="1:8" x14ac:dyDescent="0.3">
      <c r="B13" t="s">
        <v>24</v>
      </c>
      <c r="C13">
        <v>6627</v>
      </c>
      <c r="D13">
        <v>7024.619999999999</v>
      </c>
      <c r="E13">
        <v>397.61999999999898</v>
      </c>
      <c r="F13">
        <v>47</v>
      </c>
    </row>
    <row r="14" spans="1:8" x14ac:dyDescent="0.3">
      <c r="A14" t="s">
        <v>70</v>
      </c>
      <c r="C14">
        <v>79566</v>
      </c>
      <c r="D14">
        <v>98631.57</v>
      </c>
      <c r="E14">
        <v>19065.569999999934</v>
      </c>
      <c r="F14">
        <v>670</v>
      </c>
    </row>
    <row r="15" spans="1:8" x14ac:dyDescent="0.3">
      <c r="A15" t="s">
        <v>10</v>
      </c>
      <c r="B15" t="s">
        <v>23</v>
      </c>
      <c r="C15">
        <v>7296</v>
      </c>
      <c r="D15">
        <v>7879.68</v>
      </c>
      <c r="E15">
        <v>583.68000000000029</v>
      </c>
      <c r="F15">
        <v>96</v>
      </c>
    </row>
    <row r="16" spans="1:8" x14ac:dyDescent="0.3">
      <c r="B16" t="s">
        <v>30</v>
      </c>
      <c r="C16">
        <v>5429</v>
      </c>
      <c r="D16">
        <v>7166.28</v>
      </c>
      <c r="E16">
        <v>1737.2799999999997</v>
      </c>
      <c r="F16">
        <v>61</v>
      </c>
    </row>
    <row r="17" spans="1:6" x14ac:dyDescent="0.3">
      <c r="B17" t="s">
        <v>18</v>
      </c>
      <c r="C17">
        <v>3976</v>
      </c>
      <c r="D17">
        <v>4532.6399999999994</v>
      </c>
      <c r="E17">
        <v>556.63999999999942</v>
      </c>
      <c r="F17">
        <v>56</v>
      </c>
    </row>
    <row r="18" spans="1:6" x14ac:dyDescent="0.3">
      <c r="B18" t="s">
        <v>8</v>
      </c>
      <c r="C18">
        <v>7920</v>
      </c>
      <c r="D18">
        <v>8632.8000000000011</v>
      </c>
      <c r="E18">
        <v>712.80000000000109</v>
      </c>
      <c r="F18">
        <v>55</v>
      </c>
    </row>
    <row r="19" spans="1:6" x14ac:dyDescent="0.3">
      <c r="B19" t="s">
        <v>11</v>
      </c>
      <c r="C19">
        <v>3960</v>
      </c>
      <c r="D19">
        <v>4395.6000000000004</v>
      </c>
      <c r="E19">
        <v>435.60000000000036</v>
      </c>
      <c r="F19">
        <v>55</v>
      </c>
    </row>
    <row r="20" spans="1:6" x14ac:dyDescent="0.3">
      <c r="B20" t="s">
        <v>41</v>
      </c>
      <c r="C20">
        <v>5670</v>
      </c>
      <c r="D20">
        <v>7711.2000000000007</v>
      </c>
      <c r="E20">
        <v>2041.2000000000007</v>
      </c>
      <c r="F20">
        <v>54</v>
      </c>
    </row>
    <row r="21" spans="1:6" x14ac:dyDescent="0.3">
      <c r="B21" t="s">
        <v>40</v>
      </c>
      <c r="C21">
        <v>6216</v>
      </c>
      <c r="D21">
        <v>8453.7599999999984</v>
      </c>
      <c r="E21">
        <v>2237.7599999999984</v>
      </c>
      <c r="F21">
        <v>42</v>
      </c>
    </row>
    <row r="22" spans="1:6" x14ac:dyDescent="0.3">
      <c r="B22" t="s">
        <v>21</v>
      </c>
      <c r="C22">
        <v>4144</v>
      </c>
      <c r="D22">
        <v>5428.64</v>
      </c>
      <c r="E22">
        <v>1284.6400000000003</v>
      </c>
      <c r="F22">
        <v>37</v>
      </c>
    </row>
    <row r="23" spans="1:6" x14ac:dyDescent="0.3">
      <c r="B23" t="s">
        <v>32</v>
      </c>
      <c r="C23">
        <v>5032</v>
      </c>
      <c r="D23">
        <v>5585.52</v>
      </c>
      <c r="E23">
        <v>553.52000000000044</v>
      </c>
      <c r="F23">
        <v>34</v>
      </c>
    </row>
    <row r="24" spans="1:6" x14ac:dyDescent="0.3">
      <c r="B24" t="s">
        <v>24</v>
      </c>
      <c r="C24">
        <v>4371</v>
      </c>
      <c r="D24">
        <v>4633.26</v>
      </c>
      <c r="E24">
        <v>262.26000000000022</v>
      </c>
      <c r="F24">
        <v>31</v>
      </c>
    </row>
    <row r="25" spans="1:6" x14ac:dyDescent="0.3">
      <c r="A25" t="s">
        <v>71</v>
      </c>
      <c r="C25">
        <v>54014</v>
      </c>
      <c r="D25">
        <v>64419.380000000005</v>
      </c>
      <c r="E25">
        <v>10405.379999999997</v>
      </c>
      <c r="F25">
        <v>521</v>
      </c>
    </row>
    <row r="26" spans="1:6" x14ac:dyDescent="0.3">
      <c r="A26" t="s">
        <v>9</v>
      </c>
      <c r="B26" t="s">
        <v>22</v>
      </c>
      <c r="C26">
        <v>4800</v>
      </c>
      <c r="D26">
        <v>6480</v>
      </c>
      <c r="E26">
        <v>1680</v>
      </c>
      <c r="F26">
        <v>40</v>
      </c>
    </row>
    <row r="27" spans="1:6" x14ac:dyDescent="0.3">
      <c r="B27" t="s">
        <v>52</v>
      </c>
      <c r="C27">
        <v>4200</v>
      </c>
      <c r="D27">
        <v>5880</v>
      </c>
      <c r="E27">
        <v>1680</v>
      </c>
      <c r="F27">
        <v>28</v>
      </c>
    </row>
    <row r="28" spans="1:6" x14ac:dyDescent="0.3">
      <c r="B28" t="s">
        <v>53</v>
      </c>
      <c r="C28">
        <v>3588</v>
      </c>
      <c r="D28">
        <v>4520.88</v>
      </c>
      <c r="E28">
        <v>932.88000000000011</v>
      </c>
      <c r="F28">
        <v>26</v>
      </c>
    </row>
    <row r="29" spans="1:6" x14ac:dyDescent="0.3">
      <c r="B29" t="s">
        <v>55</v>
      </c>
      <c r="C29">
        <v>2340</v>
      </c>
      <c r="D29">
        <v>2503.8000000000002</v>
      </c>
      <c r="E29">
        <v>163.80000000000018</v>
      </c>
      <c r="F29">
        <v>26</v>
      </c>
    </row>
    <row r="30" spans="1:6" x14ac:dyDescent="0.3">
      <c r="B30" t="s">
        <v>23</v>
      </c>
      <c r="C30">
        <v>1824</v>
      </c>
      <c r="D30">
        <v>1969.92</v>
      </c>
      <c r="E30">
        <v>145.92000000000007</v>
      </c>
      <c r="F30">
        <v>24</v>
      </c>
    </row>
    <row r="31" spans="1:6" x14ac:dyDescent="0.3">
      <c r="B31" t="s">
        <v>29</v>
      </c>
      <c r="C31">
        <v>1890</v>
      </c>
      <c r="D31">
        <v>2419.2000000000003</v>
      </c>
      <c r="E31">
        <v>529.20000000000027</v>
      </c>
      <c r="F31">
        <v>21</v>
      </c>
    </row>
    <row r="32" spans="1:6" x14ac:dyDescent="0.3">
      <c r="B32" t="s">
        <v>36</v>
      </c>
      <c r="C32">
        <v>2660</v>
      </c>
      <c r="D32">
        <v>3112.2000000000003</v>
      </c>
      <c r="E32">
        <v>452.20000000000027</v>
      </c>
      <c r="F32">
        <v>20</v>
      </c>
    </row>
    <row r="33" spans="1:6" x14ac:dyDescent="0.3">
      <c r="B33" t="s">
        <v>50</v>
      </c>
      <c r="C33">
        <v>1900</v>
      </c>
      <c r="D33">
        <v>2394</v>
      </c>
      <c r="E33">
        <v>494</v>
      </c>
      <c r="F33">
        <v>20</v>
      </c>
    </row>
    <row r="34" spans="1:6" x14ac:dyDescent="0.3">
      <c r="B34" t="s">
        <v>34</v>
      </c>
      <c r="C34">
        <v>2178</v>
      </c>
      <c r="D34">
        <v>2548.2599999999998</v>
      </c>
      <c r="E34">
        <v>370.25999999999976</v>
      </c>
      <c r="F34">
        <v>18</v>
      </c>
    </row>
    <row r="35" spans="1:6" x14ac:dyDescent="0.3">
      <c r="B35" t="s">
        <v>28</v>
      </c>
      <c r="C35">
        <v>1666</v>
      </c>
      <c r="D35">
        <v>1765.9599999999998</v>
      </c>
      <c r="E35">
        <v>99.959999999999809</v>
      </c>
      <c r="F35">
        <v>17</v>
      </c>
    </row>
    <row r="36" spans="1:6" x14ac:dyDescent="0.3">
      <c r="A36" t="s">
        <v>72</v>
      </c>
      <c r="C36">
        <v>27046</v>
      </c>
      <c r="D36">
        <v>33594.22</v>
      </c>
      <c r="E36">
        <v>6548.2200000000012</v>
      </c>
      <c r="F36">
        <v>240</v>
      </c>
    </row>
    <row r="37" spans="1:6" x14ac:dyDescent="0.3">
      <c r="A37" t="s">
        <v>69</v>
      </c>
      <c r="C37">
        <v>160626</v>
      </c>
      <c r="D37">
        <v>196645.17000000004</v>
      </c>
      <c r="E37">
        <v>36019.170000000013</v>
      </c>
      <c r="F37">
        <v>1431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A732E-DEDD-4929-9C81-6A2658534619}">
  <dimension ref="A3:D26"/>
  <sheetViews>
    <sheetView topLeftCell="A14" zoomScale="145" zoomScaleNormal="145" workbookViewId="0">
      <selection activeCell="C4" sqref="C4"/>
    </sheetView>
  </sheetViews>
  <sheetFormatPr defaultRowHeight="14.4" x14ac:dyDescent="0.3"/>
  <cols>
    <col min="1" max="1" width="12.5546875" bestFit="1" customWidth="1"/>
    <col min="2" max="2" width="18" bestFit="1" customWidth="1"/>
    <col min="3" max="3" width="19" bestFit="1" customWidth="1"/>
  </cols>
  <sheetData>
    <row r="3" spans="1:3" x14ac:dyDescent="0.3">
      <c r="A3" s="16" t="s">
        <v>93</v>
      </c>
      <c r="B3" t="s">
        <v>90</v>
      </c>
      <c r="C3" t="s">
        <v>91</v>
      </c>
    </row>
    <row r="4" spans="1:3" x14ac:dyDescent="0.3">
      <c r="A4" s="19" t="s">
        <v>61</v>
      </c>
      <c r="B4">
        <v>41881.850599999991</v>
      </c>
      <c r="C4">
        <v>6871.8505999999907</v>
      </c>
    </row>
    <row r="5" spans="1:3" x14ac:dyDescent="0.3">
      <c r="A5" s="19" t="s">
        <v>60</v>
      </c>
      <c r="B5">
        <v>30700.73</v>
      </c>
      <c r="C5">
        <v>5435.73</v>
      </c>
    </row>
    <row r="6" spans="1:3" x14ac:dyDescent="0.3">
      <c r="A6" s="19" t="s">
        <v>64</v>
      </c>
      <c r="B6">
        <v>28607.920000000002</v>
      </c>
      <c r="C6">
        <v>5392.9200000000019</v>
      </c>
    </row>
    <row r="7" spans="1:3" x14ac:dyDescent="0.3">
      <c r="A7" s="19" t="s">
        <v>57</v>
      </c>
      <c r="B7">
        <v>27905.480000000003</v>
      </c>
      <c r="C7">
        <v>5420.4800000000032</v>
      </c>
    </row>
    <row r="8" spans="1:3" x14ac:dyDescent="0.3">
      <c r="A8" s="19" t="s">
        <v>65</v>
      </c>
      <c r="B8">
        <v>30328.94</v>
      </c>
      <c r="C8">
        <v>4328.9399999999987</v>
      </c>
    </row>
    <row r="9" spans="1:3" x14ac:dyDescent="0.3">
      <c r="A9" s="19" t="s">
        <v>63</v>
      </c>
      <c r="B9">
        <v>30041.450000000008</v>
      </c>
      <c r="C9">
        <v>5457.450000000008</v>
      </c>
    </row>
    <row r="10" spans="1:3" x14ac:dyDescent="0.3">
      <c r="A10" s="19" t="s">
        <v>62</v>
      </c>
      <c r="B10">
        <v>35579.769999999997</v>
      </c>
      <c r="C10">
        <v>5607.7699999999968</v>
      </c>
    </row>
    <row r="11" spans="1:3" x14ac:dyDescent="0.3">
      <c r="A11" s="19" t="s">
        <v>58</v>
      </c>
      <c r="B11">
        <v>36328.200000000012</v>
      </c>
      <c r="C11">
        <v>5550.2000000000116</v>
      </c>
    </row>
    <row r="12" spans="1:3" x14ac:dyDescent="0.3">
      <c r="A12" s="19" t="s">
        <v>68</v>
      </c>
      <c r="B12">
        <v>34335.47</v>
      </c>
      <c r="C12">
        <v>6456.4700000000012</v>
      </c>
    </row>
    <row r="13" spans="1:3" x14ac:dyDescent="0.3">
      <c r="A13" s="19" t="s">
        <v>67</v>
      </c>
      <c r="B13">
        <v>33071.490000000005</v>
      </c>
      <c r="C13">
        <v>5471.4900000000052</v>
      </c>
    </row>
    <row r="14" spans="1:3" x14ac:dyDescent="0.3">
      <c r="A14" s="19" t="s">
        <v>66</v>
      </c>
      <c r="B14">
        <v>37068.979999999996</v>
      </c>
      <c r="C14">
        <v>7009.9799999999959</v>
      </c>
    </row>
    <row r="15" spans="1:3" x14ac:dyDescent="0.3">
      <c r="A15" s="19" t="s">
        <v>59</v>
      </c>
      <c r="B15">
        <v>35486.83</v>
      </c>
      <c r="C15">
        <v>5829.8300000000017</v>
      </c>
    </row>
    <row r="16" spans="1:3" x14ac:dyDescent="0.3">
      <c r="A16" s="19" t="s">
        <v>69</v>
      </c>
      <c r="B16">
        <v>401337.11059999996</v>
      </c>
      <c r="C16">
        <v>68833.110599999956</v>
      </c>
    </row>
    <row r="20" spans="1:4" x14ac:dyDescent="0.3">
      <c r="A20" s="16" t="s">
        <v>93</v>
      </c>
      <c r="B20" t="s">
        <v>97</v>
      </c>
    </row>
    <row r="21" spans="1:4" x14ac:dyDescent="0.3">
      <c r="A21" s="19" t="s">
        <v>22</v>
      </c>
      <c r="B21">
        <v>3240</v>
      </c>
      <c r="C21" t="str" cm="1">
        <f t="array" aca="1" ref="C21:D26" ca="1">OFFSET(A21,0,0,COUNTA(A21:A32),2)</f>
        <v>P0042</v>
      </c>
      <c r="D21">
        <f ca="1"/>
        <v>3240</v>
      </c>
    </row>
    <row r="22" spans="1:4" x14ac:dyDescent="0.3">
      <c r="A22" s="19" t="s">
        <v>40</v>
      </c>
      <c r="B22">
        <v>2817.9200000000005</v>
      </c>
      <c r="C22" t="str">
        <f ca="1"/>
        <v>P0030</v>
      </c>
      <c r="D22">
        <f ca="1"/>
        <v>2817.9200000000005</v>
      </c>
    </row>
    <row r="23" spans="1:4" x14ac:dyDescent="0.3">
      <c r="A23" s="19" t="s">
        <v>53</v>
      </c>
      <c r="B23">
        <v>2608.2000000000007</v>
      </c>
      <c r="C23" t="str">
        <f ca="1"/>
        <v>P0041</v>
      </c>
      <c r="D23">
        <f ca="1"/>
        <v>2608.2000000000007</v>
      </c>
    </row>
    <row r="24" spans="1:4" x14ac:dyDescent="0.3">
      <c r="A24" s="19" t="s">
        <v>52</v>
      </c>
      <c r="B24">
        <v>2520</v>
      </c>
      <c r="C24" t="str">
        <f ca="1"/>
        <v>P0019</v>
      </c>
      <c r="D24">
        <f ca="1"/>
        <v>2520</v>
      </c>
    </row>
    <row r="25" spans="1:4" x14ac:dyDescent="0.3">
      <c r="A25" s="19" t="s">
        <v>36</v>
      </c>
      <c r="B25">
        <v>2178.5400000000009</v>
      </c>
      <c r="C25" t="str">
        <f ca="1"/>
        <v>P0005</v>
      </c>
      <c r="D25">
        <f ca="1"/>
        <v>2178.5400000000009</v>
      </c>
    </row>
    <row r="26" spans="1:4" x14ac:dyDescent="0.3">
      <c r="A26" s="19" t="s">
        <v>41</v>
      </c>
      <c r="B26">
        <v>2141.9999999999995</v>
      </c>
      <c r="C26" t="str">
        <f ca="1"/>
        <v>P0002</v>
      </c>
      <c r="D26">
        <f ca="1"/>
        <v>2141.9999999999995</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61CAE-4AA9-46C9-8BA8-458DF3D1EB77}">
  <dimension ref="A1:B13"/>
  <sheetViews>
    <sheetView topLeftCell="A4" zoomScale="175" zoomScaleNormal="175" workbookViewId="0">
      <selection activeCell="A12" sqref="A12"/>
    </sheetView>
  </sheetViews>
  <sheetFormatPr defaultRowHeight="14.4" x14ac:dyDescent="0.3"/>
  <cols>
    <col min="1" max="1" width="12.5546875" bestFit="1" customWidth="1"/>
    <col min="2" max="2" width="22.21875" bestFit="1" customWidth="1"/>
    <col min="3" max="3" width="19.44140625" bestFit="1" customWidth="1"/>
  </cols>
  <sheetData>
    <row r="1" spans="1:2" x14ac:dyDescent="0.3">
      <c r="A1" s="16" t="s">
        <v>93</v>
      </c>
      <c r="B1" t="s">
        <v>90</v>
      </c>
    </row>
    <row r="2" spans="1:2" x14ac:dyDescent="0.3">
      <c r="A2" s="19" t="s">
        <v>14</v>
      </c>
      <c r="B2">
        <v>208122.30120000005</v>
      </c>
    </row>
    <row r="3" spans="1:2" x14ac:dyDescent="0.3">
      <c r="A3" s="19" t="s">
        <v>10</v>
      </c>
      <c r="B3">
        <v>133901.03100000005</v>
      </c>
    </row>
    <row r="4" spans="1:2" x14ac:dyDescent="0.3">
      <c r="A4" s="19" t="s">
        <v>9</v>
      </c>
      <c r="B4">
        <v>59313.77840000001</v>
      </c>
    </row>
    <row r="5" spans="1:2" x14ac:dyDescent="0.3">
      <c r="A5" s="19" t="s">
        <v>69</v>
      </c>
      <c r="B5">
        <v>401337.11060000007</v>
      </c>
    </row>
    <row r="10" spans="1:2" x14ac:dyDescent="0.3">
      <c r="A10" s="16" t="s">
        <v>93</v>
      </c>
      <c r="B10" t="s">
        <v>90</v>
      </c>
    </row>
    <row r="11" spans="1:2" x14ac:dyDescent="0.3">
      <c r="A11" s="19" t="s">
        <v>12</v>
      </c>
      <c r="B11">
        <v>199485.9322000001</v>
      </c>
    </row>
    <row r="12" spans="1:2" x14ac:dyDescent="0.3">
      <c r="A12" s="19" t="s">
        <v>10</v>
      </c>
      <c r="B12">
        <v>201851.17839999992</v>
      </c>
    </row>
    <row r="13" spans="1:2" x14ac:dyDescent="0.3">
      <c r="A13" s="19" t="s">
        <v>69</v>
      </c>
      <c r="B13">
        <v>401337.11060000001</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45702-A3BA-4A61-B1CB-6EBC3EAD72FF}">
  <dimension ref="A3:B10"/>
  <sheetViews>
    <sheetView workbookViewId="0">
      <selection activeCell="B10" sqref="B10"/>
    </sheetView>
  </sheetViews>
  <sheetFormatPr defaultRowHeight="14.4" x14ac:dyDescent="0.3"/>
  <cols>
    <col min="1" max="1" width="22.21875" bestFit="1" customWidth="1"/>
    <col min="2" max="2" width="22.77734375" bestFit="1" customWidth="1"/>
    <col min="3" max="3" width="23.6640625" bestFit="1" customWidth="1"/>
  </cols>
  <sheetData>
    <row r="3" spans="1:2" x14ac:dyDescent="0.3">
      <c r="A3" t="s">
        <v>90</v>
      </c>
      <c r="B3" t="s">
        <v>89</v>
      </c>
    </row>
    <row r="4" spans="1:2" x14ac:dyDescent="0.3">
      <c r="A4">
        <v>401337.11059999972</v>
      </c>
      <c r="B4">
        <v>332504</v>
      </c>
    </row>
    <row r="7" spans="1:2" x14ac:dyDescent="0.3">
      <c r="A7" s="20" t="s">
        <v>98</v>
      </c>
      <c r="B7" s="21">
        <f>B4</f>
        <v>332504</v>
      </c>
    </row>
    <row r="8" spans="1:2" x14ac:dyDescent="0.3">
      <c r="A8" s="20" t="s">
        <v>99</v>
      </c>
      <c r="B8" s="21">
        <f>A4</f>
        <v>401337.11059999972</v>
      </c>
    </row>
    <row r="9" spans="1:2" x14ac:dyDescent="0.3">
      <c r="A9" s="20" t="s">
        <v>96</v>
      </c>
      <c r="B9" s="21">
        <f>B8-B7</f>
        <v>68833.110599999723</v>
      </c>
    </row>
    <row r="10" spans="1:2" x14ac:dyDescent="0.3">
      <c r="A10" s="20" t="s">
        <v>100</v>
      </c>
      <c r="B10" s="17">
        <f>B9/B7</f>
        <v>0.20701438358636204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4875-3DB4-4ABC-B793-C9FF24FB84E8}">
  <dimension ref="A4:E16"/>
  <sheetViews>
    <sheetView workbookViewId="0">
      <selection activeCell="E16" sqref="E16"/>
    </sheetView>
  </sheetViews>
  <sheetFormatPr defaultRowHeight="14.4" x14ac:dyDescent="0.3"/>
  <cols>
    <col min="1" max="1" width="12.5546875" bestFit="1" customWidth="1"/>
    <col min="2" max="2" width="22.21875" bestFit="1" customWidth="1"/>
    <col min="3" max="3" width="23.6640625" bestFit="1" customWidth="1"/>
  </cols>
  <sheetData>
    <row r="4" spans="1:5" x14ac:dyDescent="0.3">
      <c r="A4" s="16" t="s">
        <v>93</v>
      </c>
      <c r="B4" t="s">
        <v>90</v>
      </c>
    </row>
    <row r="5" spans="1:5" x14ac:dyDescent="0.3">
      <c r="A5" s="19" t="s">
        <v>53</v>
      </c>
      <c r="B5">
        <v>22952.16</v>
      </c>
      <c r="C5">
        <f ca="1">_xlfn.RANK.AVG(E5,$E$5:$E$14)</f>
        <v>1</v>
      </c>
      <c r="D5" t="str" cm="1">
        <f t="array" aca="1" ref="D5:E14" ca="1">OFFSET(A4,1,0,COUNTA(A5:A14),2)</f>
        <v>P0041</v>
      </c>
      <c r="E5" s="21">
        <f ca="1"/>
        <v>22952.16</v>
      </c>
    </row>
    <row r="6" spans="1:5" x14ac:dyDescent="0.3">
      <c r="A6" s="19" t="s">
        <v>40</v>
      </c>
      <c r="B6">
        <v>22945.919999999998</v>
      </c>
      <c r="C6">
        <f t="shared" ref="C6:C14" ca="1" si="0">_xlfn.RANK.AVG(E6,$E$5:$E$14)</f>
        <v>2</v>
      </c>
      <c r="D6" t="str">
        <f ca="1"/>
        <v>P0030</v>
      </c>
      <c r="E6" s="21">
        <f ca="1"/>
        <v>22945.919999999998</v>
      </c>
    </row>
    <row r="7" spans="1:5" x14ac:dyDescent="0.3">
      <c r="A7" s="19" t="s">
        <v>22</v>
      </c>
      <c r="B7">
        <v>20564.28</v>
      </c>
      <c r="C7">
        <f t="shared" ca="1" si="0"/>
        <v>3</v>
      </c>
      <c r="D7" t="str">
        <f ca="1"/>
        <v>P0042</v>
      </c>
      <c r="E7" s="21">
        <f ca="1"/>
        <v>20564.28</v>
      </c>
    </row>
    <row r="8" spans="1:5" x14ac:dyDescent="0.3">
      <c r="A8" s="19" t="s">
        <v>52</v>
      </c>
      <c r="B8">
        <v>20160</v>
      </c>
      <c r="C8">
        <f t="shared" ca="1" si="0"/>
        <v>4</v>
      </c>
      <c r="D8" t="str">
        <f ca="1"/>
        <v>P0019</v>
      </c>
      <c r="E8" s="21">
        <f ca="1"/>
        <v>20160</v>
      </c>
    </row>
    <row r="9" spans="1:5" x14ac:dyDescent="0.3">
      <c r="A9" s="19" t="s">
        <v>32</v>
      </c>
      <c r="B9">
        <v>16428</v>
      </c>
      <c r="C9">
        <f t="shared" ca="1" si="0"/>
        <v>5</v>
      </c>
      <c r="D9" t="str">
        <f ca="1"/>
        <v>P0010</v>
      </c>
      <c r="E9" s="21">
        <f ca="1"/>
        <v>16428</v>
      </c>
    </row>
    <row r="10" spans="1:5" x14ac:dyDescent="0.3">
      <c r="A10" s="19" t="s">
        <v>23</v>
      </c>
      <c r="B10">
        <v>16333.92</v>
      </c>
      <c r="C10">
        <f t="shared" ca="1" si="0"/>
        <v>6</v>
      </c>
      <c r="D10" t="str">
        <f ca="1"/>
        <v>P0044</v>
      </c>
      <c r="E10" s="21">
        <f ca="1"/>
        <v>16333.92</v>
      </c>
    </row>
    <row r="11" spans="1:5" x14ac:dyDescent="0.3">
      <c r="A11" s="19" t="s">
        <v>30</v>
      </c>
      <c r="B11">
        <v>16329.72</v>
      </c>
      <c r="C11">
        <f t="shared" ca="1" si="0"/>
        <v>7</v>
      </c>
      <c r="D11" t="str">
        <f ca="1"/>
        <v>P0032</v>
      </c>
      <c r="E11" s="21">
        <f ca="1"/>
        <v>16329.72</v>
      </c>
    </row>
    <row r="12" spans="1:5" x14ac:dyDescent="0.3">
      <c r="A12" s="19" t="s">
        <v>36</v>
      </c>
      <c r="B12">
        <v>15716.61</v>
      </c>
      <c r="C12">
        <f t="shared" ca="1" si="0"/>
        <v>8</v>
      </c>
      <c r="D12" t="str">
        <f ca="1"/>
        <v>P0005</v>
      </c>
      <c r="E12" s="21">
        <f ca="1"/>
        <v>15716.61</v>
      </c>
    </row>
    <row r="13" spans="1:5" x14ac:dyDescent="0.3">
      <c r="A13" s="19" t="s">
        <v>50</v>
      </c>
      <c r="B13">
        <v>13645.800000000001</v>
      </c>
      <c r="C13">
        <f t="shared" ca="1" si="0"/>
        <v>9</v>
      </c>
      <c r="D13" t="str">
        <f ca="1"/>
        <v>P0033</v>
      </c>
      <c r="E13" s="21">
        <f ca="1"/>
        <v>13645.800000000001</v>
      </c>
    </row>
    <row r="14" spans="1:5" x14ac:dyDescent="0.3">
      <c r="A14" s="19" t="s">
        <v>41</v>
      </c>
      <c r="B14">
        <v>13423.199999999999</v>
      </c>
      <c r="C14">
        <f t="shared" ca="1" si="0"/>
        <v>10</v>
      </c>
      <c r="D14" t="str">
        <f ca="1"/>
        <v>P0002</v>
      </c>
      <c r="E14" s="21">
        <f ca="1"/>
        <v>13423.199999999999</v>
      </c>
    </row>
    <row r="15" spans="1:5" x14ac:dyDescent="0.3">
      <c r="A15" s="19" t="s">
        <v>69</v>
      </c>
      <c r="B15">
        <v>178499.61000000002</v>
      </c>
    </row>
    <row r="16" spans="1:5" x14ac:dyDescent="0.3">
      <c r="C16" s="22" t="s">
        <v>101</v>
      </c>
      <c r="D16" t="str">
        <f ca="1">VLOOKUP(1,C5:D14,2,0)</f>
        <v>P0041</v>
      </c>
      <c r="E16" s="21">
        <f ca="1">VLOOKUP(D16,_xlfn.ANCHORARRAY(D5),2,0)</f>
        <v>22952.16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996F-906F-4B1D-B8A5-A6A1A1FA339E}">
  <dimension ref="A1"/>
  <sheetViews>
    <sheetView zoomScale="145" zoomScaleNormal="145" workbookViewId="0">
      <selection activeCell="R4" sqref="R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 Data</vt:lpstr>
      <vt:lpstr>Master Data</vt:lpstr>
      <vt:lpstr>sales type and month report</vt:lpstr>
      <vt:lpstr>yearly top 10 products</vt:lpstr>
      <vt:lpstr>PIVOT1  PROFIT</vt:lpstr>
      <vt:lpstr>PIVOT2 SALE TYPE</vt:lpstr>
      <vt:lpstr>TOTAL PROFIT</vt:lpstr>
      <vt:lpstr>TOP PRODUCT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Indrani Ghosh</cp:lastModifiedBy>
  <dcterms:created xsi:type="dcterms:W3CDTF">2023-05-16T05:31:17Z</dcterms:created>
  <dcterms:modified xsi:type="dcterms:W3CDTF">2025-09-19T14:54:56Z</dcterms:modified>
</cp:coreProperties>
</file>