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</sheets>
  <calcPr calcId="144525"/>
</workbook>
</file>

<file path=xl/sharedStrings.xml><?xml version="1.0" encoding="utf-8"?>
<sst xmlns="http://schemas.openxmlformats.org/spreadsheetml/2006/main" count="1320" uniqueCount="96">
  <si>
    <t>Omega Fishmeal and Oil Private Limited</t>
  </si>
  <si>
    <t>Doc. No. : OFMO/PRD/R01</t>
  </si>
  <si>
    <t>Quality and Feed Safety Management System</t>
  </si>
  <si>
    <t>Rev. No. : 2.0</t>
  </si>
  <si>
    <t>Production Report</t>
  </si>
  <si>
    <t>01.09.2022</t>
  </si>
  <si>
    <t>Prod. Date</t>
  </si>
  <si>
    <t>Report Date</t>
  </si>
  <si>
    <t xml:space="preserve">date </t>
  </si>
  <si>
    <t>fish</t>
  </si>
  <si>
    <t>net wt</t>
  </si>
  <si>
    <t>FM Code</t>
  </si>
  <si>
    <t>Bag Qty.</t>
  </si>
  <si>
    <t>FM QTY IN KGS</t>
  </si>
  <si>
    <t>Total RM Qty (Kg)</t>
  </si>
  <si>
    <t>OIL QTY (Kg)</t>
  </si>
  <si>
    <t>FM Yield (%)</t>
  </si>
  <si>
    <t>FO CODE</t>
  </si>
  <si>
    <t>FO Yield (%)</t>
  </si>
  <si>
    <t>LS</t>
  </si>
  <si>
    <t>FM22L01</t>
  </si>
  <si>
    <t>FO22L01</t>
  </si>
  <si>
    <t>Sr. No.</t>
  </si>
  <si>
    <t>RM Species</t>
  </si>
  <si>
    <t>UOM</t>
  </si>
  <si>
    <t>QTY</t>
  </si>
  <si>
    <t>Indian oil Sardine</t>
  </si>
  <si>
    <t>KG</t>
  </si>
  <si>
    <t>Lesser Sardine</t>
  </si>
  <si>
    <t>Mackerel</t>
  </si>
  <si>
    <t>Other Fish</t>
  </si>
  <si>
    <t>Total Raw material processed</t>
  </si>
  <si>
    <t>Batch No</t>
  </si>
  <si>
    <t>Nos</t>
  </si>
  <si>
    <t>Kg</t>
  </si>
  <si>
    <t>Yield</t>
  </si>
  <si>
    <t>Bags packed</t>
  </si>
  <si>
    <t>Oil Produced</t>
  </si>
  <si>
    <t>Prepared By :</t>
  </si>
  <si>
    <t>Verified By :</t>
  </si>
  <si>
    <t>FM22L02</t>
  </si>
  <si>
    <t>FO22L02</t>
  </si>
  <si>
    <t>FM22L03</t>
  </si>
  <si>
    <t>FO22L03</t>
  </si>
  <si>
    <t>FM22L04</t>
  </si>
  <si>
    <t>FO22L04</t>
  </si>
  <si>
    <t>FM22L05</t>
  </si>
  <si>
    <t>FO22L05</t>
  </si>
  <si>
    <t>FM22L06</t>
  </si>
  <si>
    <t>FO22L06</t>
  </si>
  <si>
    <t>FM22L07</t>
  </si>
  <si>
    <t>FO22L07</t>
  </si>
  <si>
    <t>FM22L08</t>
  </si>
  <si>
    <t>FO22L08</t>
  </si>
  <si>
    <t>FM22L09</t>
  </si>
  <si>
    <t>FO22L09</t>
  </si>
  <si>
    <t>FM22L10</t>
  </si>
  <si>
    <t>FO22L10</t>
  </si>
  <si>
    <t>FM22L11</t>
  </si>
  <si>
    <t>FO22L11</t>
  </si>
  <si>
    <t>FM22L12</t>
  </si>
  <si>
    <t>FO22L12</t>
  </si>
  <si>
    <t>FM22L13</t>
  </si>
  <si>
    <t>FO22L13</t>
  </si>
  <si>
    <t>FM22L14</t>
  </si>
  <si>
    <t>FO22L14</t>
  </si>
  <si>
    <t>FM22L15</t>
  </si>
  <si>
    <t>FO22L15</t>
  </si>
  <si>
    <t>FM22L16</t>
  </si>
  <si>
    <t>FO22L16</t>
  </si>
  <si>
    <t>FM22L17</t>
  </si>
  <si>
    <t>FO22L17</t>
  </si>
  <si>
    <t>FM22L19</t>
  </si>
  <si>
    <t>FO22L19</t>
  </si>
  <si>
    <t>FM22L20</t>
  </si>
  <si>
    <t>FO22L20</t>
  </si>
  <si>
    <t>FM22L21</t>
  </si>
  <si>
    <t>FO22L21</t>
  </si>
  <si>
    <t>FM22L22</t>
  </si>
  <si>
    <t>FO22L22</t>
  </si>
  <si>
    <t>FM22L23</t>
  </si>
  <si>
    <t>FO22L23</t>
  </si>
  <si>
    <t>FM22L24</t>
  </si>
  <si>
    <t>FO22L24</t>
  </si>
  <si>
    <t>FM22L25</t>
  </si>
  <si>
    <t>FO22L25</t>
  </si>
  <si>
    <t>FM22L26</t>
  </si>
  <si>
    <t>FO22L26</t>
  </si>
  <si>
    <t>FM22L27</t>
  </si>
  <si>
    <t>FO22L27</t>
  </si>
  <si>
    <t>FM22L28</t>
  </si>
  <si>
    <t>FO22L28</t>
  </si>
  <si>
    <t>FM22L29</t>
  </si>
  <si>
    <t>FO22L29</t>
  </si>
  <si>
    <t>FM22L30</t>
  </si>
  <si>
    <t>FO22L30</t>
  </si>
</sst>
</file>

<file path=xl/styles.xml><?xml version="1.0" encoding="utf-8"?>
<styleSheet xmlns="http://schemas.openxmlformats.org/spreadsheetml/2006/main">
  <numFmts count="8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0.0"/>
    <numFmt numFmtId="180" formatCode="_ &quot;₹&quot;* #,##0.00_ ;_ &quot;₹&quot;* \-#,##0.00_ ;_ &quot;₹&quot;* &quot;-&quot;??_ ;_ @_ "/>
    <numFmt numFmtId="181" formatCode="dd/mm/yyyy"/>
    <numFmt numFmtId="182" formatCode="0.00_ ;[Red]\-0.00\ "/>
    <numFmt numFmtId="183" formatCode="0.0_ ;[Red]\-0.0\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0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2"/>
      <color theme="1"/>
      <name val="Calibri"/>
      <charset val="0"/>
      <scheme val="minor"/>
    </font>
    <font>
      <sz val="11"/>
      <color theme="0"/>
      <name val="Calibri"/>
      <charset val="134"/>
      <scheme val="minor"/>
    </font>
    <font>
      <sz val="10"/>
      <color theme="0"/>
      <name val="Times New Roman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81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181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181" fontId="2" fillId="0" borderId="1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181" fontId="6" fillId="2" borderId="0" xfId="0" applyNumberFormat="1" applyFont="1" applyFill="1" applyBorder="1" applyAlignment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0" fontId="0" fillId="0" borderId="0" xfId="0" applyFont="1" applyFill="1" applyBorder="1" applyAlignment="1"/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82" fontId="7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183" fontId="7" fillId="2" borderId="0" xfId="0" applyNumberFormat="1" applyFont="1" applyFill="1" applyBorder="1" applyAlignment="1">
      <alignment horizontal="center" vertical="center" wrapText="1"/>
    </xf>
    <xf numFmtId="179" fontId="7" fillId="2" borderId="0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tabSelected="1"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44866</v>
      </c>
      <c r="C5" s="9" t="s">
        <v>7</v>
      </c>
      <c r="D5" s="10">
        <f>H7</f>
        <v>44867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44866</v>
      </c>
      <c r="I6" s="17" t="s">
        <v>19</v>
      </c>
      <c r="J6" s="17">
        <v>7999</v>
      </c>
      <c r="K6" s="28" t="s">
        <v>20</v>
      </c>
      <c r="L6" s="28">
        <v>467</v>
      </c>
      <c r="M6" s="29">
        <f>L6*50</f>
        <v>23350</v>
      </c>
      <c r="N6" s="29">
        <f>M6*100/P6</f>
        <v>96051.0078157137</v>
      </c>
      <c r="O6" s="29">
        <f>N6*R6/100</f>
        <v>8250.78157136981</v>
      </c>
      <c r="P6" s="30">
        <v>24.31</v>
      </c>
      <c r="Q6" s="28" t="s">
        <v>21</v>
      </c>
      <c r="R6" s="31">
        <v>8.59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44867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45140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50911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96051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FM22L01</v>
      </c>
      <c r="C15" s="16">
        <f>L6</f>
        <v>467</v>
      </c>
      <c r="D15" s="16">
        <f>M6</f>
        <v>23350</v>
      </c>
      <c r="E15" s="16">
        <f>P6</f>
        <v>24.31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FO22L01</v>
      </c>
      <c r="C16" s="25"/>
      <c r="D16" s="26">
        <f>O6</f>
        <v>8250.78157136981</v>
      </c>
      <c r="E16" s="16">
        <f>R6</f>
        <v>8.59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44875</v>
      </c>
      <c r="C5" s="9" t="s">
        <v>7</v>
      </c>
      <c r="D5" s="10">
        <f>H7</f>
        <v>44876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44875</v>
      </c>
      <c r="I6" s="17" t="s">
        <v>19</v>
      </c>
      <c r="J6" s="17">
        <v>7999</v>
      </c>
      <c r="K6" s="28" t="s">
        <v>56</v>
      </c>
      <c r="L6" s="28">
        <v>742</v>
      </c>
      <c r="M6" s="29">
        <f>L6*50</f>
        <v>37100</v>
      </c>
      <c r="N6" s="29">
        <f>M6*100/P6</f>
        <v>158006.814310051</v>
      </c>
      <c r="O6" s="29">
        <f>N6*R6/100</f>
        <v>13936.2010221465</v>
      </c>
      <c r="P6" s="30">
        <v>23.48</v>
      </c>
      <c r="Q6" s="28" t="s">
        <v>57</v>
      </c>
      <c r="R6" s="31">
        <v>8.82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44876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71846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86161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158007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FM22L10</v>
      </c>
      <c r="C15" s="16">
        <f>L6</f>
        <v>742</v>
      </c>
      <c r="D15" s="16">
        <f>M6</f>
        <v>37100</v>
      </c>
      <c r="E15" s="16">
        <f>P6</f>
        <v>23.48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FO22L10</v>
      </c>
      <c r="C16" s="25"/>
      <c r="D16" s="26">
        <f>O6</f>
        <v>13936.2010221465</v>
      </c>
      <c r="E16" s="16">
        <f>R6</f>
        <v>8.82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44876</v>
      </c>
      <c r="C5" s="9" t="s">
        <v>7</v>
      </c>
      <c r="D5" s="10">
        <f>H7</f>
        <v>44877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44876</v>
      </c>
      <c r="I6" s="17" t="s">
        <v>19</v>
      </c>
      <c r="J6" s="17">
        <v>7999</v>
      </c>
      <c r="K6" s="28" t="s">
        <v>58</v>
      </c>
      <c r="L6" s="28">
        <v>658</v>
      </c>
      <c r="M6" s="29">
        <f>L6*50</f>
        <v>32900</v>
      </c>
      <c r="N6" s="29">
        <f>M6*100/P6</f>
        <v>138061.267310113</v>
      </c>
      <c r="O6" s="29">
        <f>N6*R6/100</f>
        <v>12011.3302559799</v>
      </c>
      <c r="P6" s="30">
        <v>23.83</v>
      </c>
      <c r="Q6" s="28" t="s">
        <v>59</v>
      </c>
      <c r="R6" s="31">
        <v>8.7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44877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57537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80524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138061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FM22L11</v>
      </c>
      <c r="C15" s="16">
        <f>L6</f>
        <v>658</v>
      </c>
      <c r="D15" s="16">
        <f>M6</f>
        <v>32900</v>
      </c>
      <c r="E15" s="16">
        <f>P6</f>
        <v>23.83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FO22L11</v>
      </c>
      <c r="C16" s="25"/>
      <c r="D16" s="26">
        <f>O6</f>
        <v>12011.3302559799</v>
      </c>
      <c r="E16" s="16">
        <f>R6</f>
        <v>8.7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44877</v>
      </c>
      <c r="C5" s="9" t="s">
        <v>7</v>
      </c>
      <c r="D5" s="10">
        <f>H7</f>
        <v>44878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44877</v>
      </c>
      <c r="I6" s="17" t="s">
        <v>19</v>
      </c>
      <c r="J6" s="17">
        <v>7999</v>
      </c>
      <c r="K6" s="28" t="s">
        <v>60</v>
      </c>
      <c r="L6" s="28">
        <v>1366</v>
      </c>
      <c r="M6" s="29">
        <f>L6*50</f>
        <v>68300</v>
      </c>
      <c r="N6" s="29">
        <f>M6*100/P6</f>
        <v>280954.339777869</v>
      </c>
      <c r="O6" s="29">
        <f>N6*R6/100</f>
        <v>24527.313862608</v>
      </c>
      <c r="P6" s="30">
        <v>24.31</v>
      </c>
      <c r="Q6" s="28" t="s">
        <v>61</v>
      </c>
      <c r="R6" s="31">
        <v>8.73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44878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123593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157361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280954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FM22L12</v>
      </c>
      <c r="C15" s="16">
        <f>L6</f>
        <v>1366</v>
      </c>
      <c r="D15" s="16">
        <f>M6</f>
        <v>68300</v>
      </c>
      <c r="E15" s="16">
        <f>P6</f>
        <v>24.31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FO22L12</v>
      </c>
      <c r="C16" s="25"/>
      <c r="D16" s="26">
        <f>O6</f>
        <v>24527.313862608</v>
      </c>
      <c r="E16" s="16">
        <f>R6</f>
        <v>8.73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44878</v>
      </c>
      <c r="C5" s="9" t="s">
        <v>7</v>
      </c>
      <c r="D5" s="10">
        <f>H7</f>
        <v>44879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44878</v>
      </c>
      <c r="I6" s="17" t="s">
        <v>19</v>
      </c>
      <c r="J6" s="17">
        <v>7999</v>
      </c>
      <c r="K6" s="28" t="s">
        <v>62</v>
      </c>
      <c r="L6" s="28">
        <v>1249</v>
      </c>
      <c r="M6" s="29">
        <f>L6*50</f>
        <v>62450</v>
      </c>
      <c r="N6" s="29">
        <f>M6*100/P6</f>
        <v>258913.764510779</v>
      </c>
      <c r="O6" s="29">
        <f>N6*R6/100</f>
        <v>23302.2388059701</v>
      </c>
      <c r="P6" s="30">
        <v>24.12</v>
      </c>
      <c r="Q6" s="28" t="s">
        <v>63</v>
      </c>
      <c r="R6" s="31">
        <v>9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44879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136315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122599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258914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FM22L13</v>
      </c>
      <c r="C15" s="16">
        <f>L6</f>
        <v>1249</v>
      </c>
      <c r="D15" s="16">
        <f>M6</f>
        <v>62450</v>
      </c>
      <c r="E15" s="16">
        <f>P6</f>
        <v>24.12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FO22L13</v>
      </c>
      <c r="C16" s="25"/>
      <c r="D16" s="26">
        <f>O6</f>
        <v>23302.2388059701</v>
      </c>
      <c r="E16" s="16">
        <f>R6</f>
        <v>9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44879</v>
      </c>
      <c r="C5" s="9" t="s">
        <v>7</v>
      </c>
      <c r="D5" s="10">
        <f>H7</f>
        <v>44880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44879</v>
      </c>
      <c r="I6" s="17" t="s">
        <v>19</v>
      </c>
      <c r="J6" s="17">
        <v>7999</v>
      </c>
      <c r="K6" s="28" t="s">
        <v>64</v>
      </c>
      <c r="L6" s="28">
        <v>798</v>
      </c>
      <c r="M6" s="29">
        <f>L6*50</f>
        <v>39900</v>
      </c>
      <c r="N6" s="29">
        <f>M6*100/P6</f>
        <v>166945.606694561</v>
      </c>
      <c r="O6" s="29">
        <f>N6*R6/100</f>
        <v>14691.2133891213</v>
      </c>
      <c r="P6" s="30">
        <v>23.9</v>
      </c>
      <c r="Q6" s="28" t="s">
        <v>65</v>
      </c>
      <c r="R6" s="31">
        <v>8.8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44880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66006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100940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166946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FM22L14</v>
      </c>
      <c r="C15" s="16">
        <f>L6</f>
        <v>798</v>
      </c>
      <c r="D15" s="16">
        <f>M6</f>
        <v>39900</v>
      </c>
      <c r="E15" s="16">
        <f>P6</f>
        <v>23.9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FO22L14</v>
      </c>
      <c r="C16" s="25"/>
      <c r="D16" s="26">
        <f>O6</f>
        <v>14691.2133891213</v>
      </c>
      <c r="E16" s="16">
        <f>R6</f>
        <v>8.8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44880</v>
      </c>
      <c r="C5" s="9" t="s">
        <v>7</v>
      </c>
      <c r="D5" s="10">
        <f>H7</f>
        <v>44881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44880</v>
      </c>
      <c r="I6" s="17" t="s">
        <v>19</v>
      </c>
      <c r="J6" s="17">
        <v>7999</v>
      </c>
      <c r="K6" s="28" t="s">
        <v>66</v>
      </c>
      <c r="L6" s="28">
        <v>1212</v>
      </c>
      <c r="M6" s="29">
        <f>L6*50</f>
        <v>60600</v>
      </c>
      <c r="N6" s="29">
        <f>M6*100/P6</f>
        <v>258091.99318569</v>
      </c>
      <c r="O6" s="29">
        <f>N6*R6/100</f>
        <v>21989.4378194208</v>
      </c>
      <c r="P6" s="30">
        <v>23.48</v>
      </c>
      <c r="Q6" s="28" t="s">
        <v>67</v>
      </c>
      <c r="R6" s="31">
        <v>8.52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44881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101723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156369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258092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FM22L15</v>
      </c>
      <c r="C15" s="16">
        <f>L6</f>
        <v>1212</v>
      </c>
      <c r="D15" s="16">
        <f>M6</f>
        <v>60600</v>
      </c>
      <c r="E15" s="16">
        <f>P6</f>
        <v>23.48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FO22L15</v>
      </c>
      <c r="C16" s="25"/>
      <c r="D16" s="26">
        <f>O6</f>
        <v>21989.4378194208</v>
      </c>
      <c r="E16" s="16">
        <f>R6</f>
        <v>8.52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44881</v>
      </c>
      <c r="C5" s="9" t="s">
        <v>7</v>
      </c>
      <c r="D5" s="10">
        <f>H7</f>
        <v>44882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44881</v>
      </c>
      <c r="I6" s="17" t="s">
        <v>19</v>
      </c>
      <c r="J6" s="17">
        <v>7999</v>
      </c>
      <c r="K6" s="28" t="s">
        <v>68</v>
      </c>
      <c r="L6" s="28">
        <v>1604</v>
      </c>
      <c r="M6" s="29">
        <f>L6*50</f>
        <v>80200</v>
      </c>
      <c r="N6" s="29">
        <f>M6*100/P6</f>
        <v>329905.388728918</v>
      </c>
      <c r="O6" s="29">
        <f>N6*R6/100</f>
        <v>28041.958041958</v>
      </c>
      <c r="P6" s="30">
        <v>24.31</v>
      </c>
      <c r="Q6" s="28" t="s">
        <v>69</v>
      </c>
      <c r="R6" s="31">
        <v>8.5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44882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132395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197510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329905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FM22L16</v>
      </c>
      <c r="C15" s="16">
        <f>L6</f>
        <v>1604</v>
      </c>
      <c r="D15" s="16">
        <f>M6</f>
        <v>80200</v>
      </c>
      <c r="E15" s="16">
        <f>P6</f>
        <v>24.31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FO22L16</v>
      </c>
      <c r="C16" s="25"/>
      <c r="D16" s="26">
        <f>O6</f>
        <v>28041.958041958</v>
      </c>
      <c r="E16" s="16">
        <f>R6</f>
        <v>8.5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44882</v>
      </c>
      <c r="C5" s="9" t="s">
        <v>7</v>
      </c>
      <c r="D5" s="10">
        <f>H7</f>
        <v>44883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44882</v>
      </c>
      <c r="I6" s="17" t="s">
        <v>19</v>
      </c>
      <c r="J6" s="17">
        <v>7999</v>
      </c>
      <c r="K6" s="28" t="s">
        <v>70</v>
      </c>
      <c r="L6" s="28">
        <v>1383</v>
      </c>
      <c r="M6" s="29">
        <f>L6*50</f>
        <v>69150</v>
      </c>
      <c r="N6" s="29">
        <f>M6*100/P6</f>
        <v>288967.822816548</v>
      </c>
      <c r="O6" s="29">
        <f>N6*R6/100</f>
        <v>24851.2327622232</v>
      </c>
      <c r="P6" s="30">
        <v>23.93</v>
      </c>
      <c r="Q6" s="28" t="s">
        <v>71</v>
      </c>
      <c r="R6" s="31">
        <v>8.6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44883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117557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171411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288968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FM22L17</v>
      </c>
      <c r="C15" s="16">
        <f>L6</f>
        <v>1383</v>
      </c>
      <c r="D15" s="16">
        <f>M6</f>
        <v>69150</v>
      </c>
      <c r="E15" s="16">
        <f>P6</f>
        <v>23.93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FO22L17</v>
      </c>
      <c r="C16" s="25"/>
      <c r="D16" s="26">
        <f>O6</f>
        <v>24851.2327622232</v>
      </c>
      <c r="E16" s="16">
        <f>R6</f>
        <v>8.6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44883</v>
      </c>
      <c r="C5" s="9" t="s">
        <v>7</v>
      </c>
      <c r="D5" s="10">
        <f>H7</f>
        <v>44884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44883</v>
      </c>
      <c r="I6" s="17" t="s">
        <v>19</v>
      </c>
      <c r="J6" s="17">
        <v>7999</v>
      </c>
      <c r="K6" s="28" t="s">
        <v>70</v>
      </c>
      <c r="L6" s="28">
        <v>1195</v>
      </c>
      <c r="M6" s="29">
        <f>L6*50</f>
        <v>59750</v>
      </c>
      <c r="N6" s="29">
        <f>M6*100/P6</f>
        <v>247925.311203319</v>
      </c>
      <c r="O6" s="29">
        <f>N6*R6/100</f>
        <v>21395.9543568465</v>
      </c>
      <c r="P6" s="32">
        <v>24.1</v>
      </c>
      <c r="Q6" s="28" t="s">
        <v>71</v>
      </c>
      <c r="R6" s="31">
        <v>8.63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44884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105904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143021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248925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FM22L17</v>
      </c>
      <c r="C15" s="16">
        <f>L6</f>
        <v>1195</v>
      </c>
      <c r="D15" s="16">
        <f>M6</f>
        <v>59750</v>
      </c>
      <c r="E15" s="16">
        <f>P6</f>
        <v>24.1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FO22L17</v>
      </c>
      <c r="C16" s="25"/>
      <c r="D16" s="26">
        <f>O6</f>
        <v>21395.9543568465</v>
      </c>
      <c r="E16" s="16">
        <f>R6</f>
        <v>8.63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44884</v>
      </c>
      <c r="C5" s="9" t="s">
        <v>7</v>
      </c>
      <c r="D5" s="10">
        <f>H7</f>
        <v>44885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44884</v>
      </c>
      <c r="I6" s="17" t="s">
        <v>19</v>
      </c>
      <c r="J6" s="17">
        <v>7999</v>
      </c>
      <c r="K6" s="28" t="s">
        <v>72</v>
      </c>
      <c r="L6" s="28">
        <v>1333</v>
      </c>
      <c r="M6" s="29">
        <f>L6*50</f>
        <v>66650</v>
      </c>
      <c r="N6" s="29">
        <f>M6*100/P6</f>
        <v>282894.736842105</v>
      </c>
      <c r="O6" s="29">
        <f>N6*R6/100</f>
        <v>24611.8421052632</v>
      </c>
      <c r="P6" s="30">
        <v>23.56</v>
      </c>
      <c r="Q6" s="28" t="s">
        <v>73</v>
      </c>
      <c r="R6" s="31">
        <v>8.7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44885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126193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156702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282895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FM22L19</v>
      </c>
      <c r="C15" s="16">
        <f>L6</f>
        <v>1333</v>
      </c>
      <c r="D15" s="16">
        <f>M6</f>
        <v>66650</v>
      </c>
      <c r="E15" s="16">
        <f>P6</f>
        <v>23.56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FO22L19</v>
      </c>
      <c r="C16" s="25"/>
      <c r="D16" s="26">
        <f>O6</f>
        <v>24611.8421052632</v>
      </c>
      <c r="E16" s="16">
        <f>R6</f>
        <v>8.7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44867</v>
      </c>
      <c r="C5" s="9" t="s">
        <v>7</v>
      </c>
      <c r="D5" s="10">
        <f>H7</f>
        <v>44868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44867</v>
      </c>
      <c r="I6" s="17" t="s">
        <v>19</v>
      </c>
      <c r="J6" s="17">
        <v>7999</v>
      </c>
      <c r="K6" s="28" t="s">
        <v>40</v>
      </c>
      <c r="L6" s="28">
        <v>500</v>
      </c>
      <c r="M6" s="29">
        <f>L6*50</f>
        <v>25000</v>
      </c>
      <c r="N6" s="29">
        <f>M6*100/P6</f>
        <v>104909.777591272</v>
      </c>
      <c r="O6" s="29">
        <f>N6*R6/100</f>
        <v>9253.04238355015</v>
      </c>
      <c r="P6" s="30">
        <v>23.83</v>
      </c>
      <c r="Q6" s="28" t="s">
        <v>41</v>
      </c>
      <c r="R6" s="31">
        <v>8.82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44868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42557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62353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104910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FM22L02</v>
      </c>
      <c r="C15" s="16">
        <f>L6</f>
        <v>500</v>
      </c>
      <c r="D15" s="16">
        <f>M6</f>
        <v>25000</v>
      </c>
      <c r="E15" s="16">
        <f>P6</f>
        <v>23.83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FO22L02</v>
      </c>
      <c r="C16" s="25"/>
      <c r="D16" s="26">
        <f>O6</f>
        <v>9253.04238355015</v>
      </c>
      <c r="E16" s="16">
        <f>R6</f>
        <v>8.82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44885</v>
      </c>
      <c r="C5" s="9" t="s">
        <v>7</v>
      </c>
      <c r="D5" s="10">
        <f>H7</f>
        <v>44886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44885</v>
      </c>
      <c r="I6" s="17" t="s">
        <v>19</v>
      </c>
      <c r="J6" s="17">
        <v>7999</v>
      </c>
      <c r="K6" s="28" t="s">
        <v>74</v>
      </c>
      <c r="L6" s="28">
        <v>805</v>
      </c>
      <c r="M6" s="29">
        <f>L6*50</f>
        <v>40250</v>
      </c>
      <c r="N6" s="29">
        <f>M6*100/P6</f>
        <v>168904.741921947</v>
      </c>
      <c r="O6" s="29">
        <f>N6*R6/100</f>
        <v>14559.5887536718</v>
      </c>
      <c r="P6" s="30">
        <v>23.83</v>
      </c>
      <c r="Q6" s="28" t="s">
        <v>75</v>
      </c>
      <c r="R6" s="31">
        <v>8.62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44886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71533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97372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168905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FM22L20</v>
      </c>
      <c r="C15" s="16">
        <f>L6</f>
        <v>805</v>
      </c>
      <c r="D15" s="16">
        <f>M6</f>
        <v>40250</v>
      </c>
      <c r="E15" s="16">
        <f>P6</f>
        <v>23.83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FO22L20</v>
      </c>
      <c r="C16" s="25"/>
      <c r="D16" s="26">
        <f>O6</f>
        <v>14559.5887536718</v>
      </c>
      <c r="E16" s="16">
        <f>R6</f>
        <v>8.62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44886</v>
      </c>
      <c r="C5" s="9" t="s">
        <v>7</v>
      </c>
      <c r="D5" s="10">
        <f>H7</f>
        <v>44887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44886</v>
      </c>
      <c r="I6" s="17" t="s">
        <v>19</v>
      </c>
      <c r="J6" s="17">
        <v>7999</v>
      </c>
      <c r="K6" s="28" t="s">
        <v>76</v>
      </c>
      <c r="L6" s="28">
        <v>1356</v>
      </c>
      <c r="M6" s="29">
        <f>L6*50</f>
        <v>67800</v>
      </c>
      <c r="N6" s="29">
        <f>M6*100/P6</f>
        <v>278897.57301522</v>
      </c>
      <c r="O6" s="29">
        <f>N6*R6/100</f>
        <v>24375.6478815302</v>
      </c>
      <c r="P6" s="30">
        <v>24.31</v>
      </c>
      <c r="Q6" s="28" t="s">
        <v>77</v>
      </c>
      <c r="R6" s="31">
        <v>8.74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44887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92184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186714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278898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FM22L21</v>
      </c>
      <c r="C15" s="16">
        <f>L6</f>
        <v>1356</v>
      </c>
      <c r="D15" s="16">
        <f>M6</f>
        <v>67800</v>
      </c>
      <c r="E15" s="16">
        <f>P6</f>
        <v>24.31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FO22L21</v>
      </c>
      <c r="C16" s="25"/>
      <c r="D16" s="26">
        <f>O6</f>
        <v>24375.6478815302</v>
      </c>
      <c r="E16" s="16">
        <f>R6</f>
        <v>8.74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44887</v>
      </c>
      <c r="C5" s="9" t="s">
        <v>7</v>
      </c>
      <c r="D5" s="10">
        <f>H7</f>
        <v>44888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44887</v>
      </c>
      <c r="I6" s="17" t="s">
        <v>19</v>
      </c>
      <c r="J6" s="17">
        <v>7999</v>
      </c>
      <c r="K6" s="28" t="s">
        <v>78</v>
      </c>
      <c r="L6" s="28">
        <v>1298</v>
      </c>
      <c r="M6" s="29">
        <f>L6*50</f>
        <v>64900</v>
      </c>
      <c r="N6" s="29">
        <f>M6*100/P6</f>
        <v>269071.310116086</v>
      </c>
      <c r="O6" s="29">
        <f>N6*R6/100</f>
        <v>24216.4179104478</v>
      </c>
      <c r="P6" s="30">
        <v>24.12</v>
      </c>
      <c r="Q6" s="28" t="s">
        <v>79</v>
      </c>
      <c r="R6" s="31">
        <v>9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44888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116936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152135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269071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FM22L22</v>
      </c>
      <c r="C15" s="16">
        <f>L6</f>
        <v>1298</v>
      </c>
      <c r="D15" s="16">
        <f>M6</f>
        <v>64900</v>
      </c>
      <c r="E15" s="16">
        <f>P6</f>
        <v>24.12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FO22L22</v>
      </c>
      <c r="C16" s="25"/>
      <c r="D16" s="26">
        <f>O6</f>
        <v>24216.4179104478</v>
      </c>
      <c r="E16" s="16">
        <f>R6</f>
        <v>9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44888</v>
      </c>
      <c r="C5" s="9" t="s">
        <v>7</v>
      </c>
      <c r="D5" s="10">
        <f>H7</f>
        <v>44889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44888</v>
      </c>
      <c r="I6" s="17" t="s">
        <v>19</v>
      </c>
      <c r="J6" s="17">
        <v>7999</v>
      </c>
      <c r="K6" s="28" t="s">
        <v>80</v>
      </c>
      <c r="L6" s="28">
        <v>1212</v>
      </c>
      <c r="M6" s="29">
        <f>L6*50</f>
        <v>60600</v>
      </c>
      <c r="N6" s="29">
        <f>M6*100/P6</f>
        <v>258091.99318569</v>
      </c>
      <c r="O6" s="29">
        <f>N6*R6/100</f>
        <v>22841.1413969336</v>
      </c>
      <c r="P6" s="30">
        <v>23.48</v>
      </c>
      <c r="Q6" s="28" t="s">
        <v>81</v>
      </c>
      <c r="R6" s="31">
        <v>8.85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44889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108066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150026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258092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FM22L23</v>
      </c>
      <c r="C15" s="16">
        <f>L6</f>
        <v>1212</v>
      </c>
      <c r="D15" s="16">
        <f>M6</f>
        <v>60600</v>
      </c>
      <c r="E15" s="16">
        <f>P6</f>
        <v>23.48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FO22L23</v>
      </c>
      <c r="C16" s="25"/>
      <c r="D16" s="26">
        <f>O6</f>
        <v>22841.1413969336</v>
      </c>
      <c r="E16" s="16">
        <f>R6</f>
        <v>8.85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44889</v>
      </c>
      <c r="C5" s="9" t="s">
        <v>7</v>
      </c>
      <c r="D5" s="10">
        <f>H7</f>
        <v>44890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44889</v>
      </c>
      <c r="I6" s="17" t="s">
        <v>19</v>
      </c>
      <c r="J6" s="17">
        <v>7999</v>
      </c>
      <c r="K6" s="28" t="s">
        <v>82</v>
      </c>
      <c r="L6" s="28">
        <v>1604</v>
      </c>
      <c r="M6" s="29">
        <f>L6*50</f>
        <v>80200</v>
      </c>
      <c r="N6" s="29">
        <f>M6*100/P6</f>
        <v>329905.388728918</v>
      </c>
      <c r="O6" s="29">
        <f>N6*R6/100</f>
        <v>28107.9391197038</v>
      </c>
      <c r="P6" s="30">
        <v>24.31</v>
      </c>
      <c r="Q6" s="28" t="s">
        <v>83</v>
      </c>
      <c r="R6" s="31">
        <v>8.52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44890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134947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194958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329905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FM22L24</v>
      </c>
      <c r="C15" s="16">
        <f>L6</f>
        <v>1604</v>
      </c>
      <c r="D15" s="16">
        <f>M6</f>
        <v>80200</v>
      </c>
      <c r="E15" s="16">
        <f>P6</f>
        <v>24.31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FO22L24</v>
      </c>
      <c r="C16" s="25"/>
      <c r="D16" s="26">
        <f>O6</f>
        <v>28107.9391197038</v>
      </c>
      <c r="E16" s="16">
        <f>R6</f>
        <v>8.52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topLeftCell="A3"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44890</v>
      </c>
      <c r="C5" s="9" t="s">
        <v>7</v>
      </c>
      <c r="D5" s="10">
        <f>H7</f>
        <v>44891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44890</v>
      </c>
      <c r="I6" s="17" t="s">
        <v>19</v>
      </c>
      <c r="J6" s="17">
        <v>7999</v>
      </c>
      <c r="K6" s="28" t="s">
        <v>84</v>
      </c>
      <c r="L6" s="28">
        <v>657</v>
      </c>
      <c r="M6" s="29">
        <f>L6*50</f>
        <v>32850</v>
      </c>
      <c r="N6" s="29">
        <f>M6*100/P6</f>
        <v>134907.597535934</v>
      </c>
      <c r="O6" s="29">
        <f>N6*R6/100</f>
        <v>11615.5441478439</v>
      </c>
      <c r="P6" s="30">
        <v>24.35</v>
      </c>
      <c r="Q6" s="28" t="s">
        <v>85</v>
      </c>
      <c r="R6" s="31">
        <v>8.61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44891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56601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78307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134908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FM22L25</v>
      </c>
      <c r="C15" s="16">
        <f>L6</f>
        <v>657</v>
      </c>
      <c r="D15" s="16">
        <f>M6</f>
        <v>32850</v>
      </c>
      <c r="E15" s="16">
        <f>P6</f>
        <v>24.35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FO22L25</v>
      </c>
      <c r="C16" s="25"/>
      <c r="D16" s="26">
        <f>O6</f>
        <v>11615.5441478439</v>
      </c>
      <c r="E16" s="16">
        <f>R6</f>
        <v>8.61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44891</v>
      </c>
      <c r="C5" s="9" t="s">
        <v>7</v>
      </c>
      <c r="D5" s="10">
        <f>H7</f>
        <v>44892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44891</v>
      </c>
      <c r="I6" s="17" t="s">
        <v>19</v>
      </c>
      <c r="J6" s="17">
        <v>7999</v>
      </c>
      <c r="K6" s="28" t="s">
        <v>86</v>
      </c>
      <c r="L6" s="28">
        <v>1335</v>
      </c>
      <c r="M6" s="29">
        <f>L6*50</f>
        <v>66750</v>
      </c>
      <c r="N6" s="29">
        <f>M6*100/P6</f>
        <v>278938.570831592</v>
      </c>
      <c r="O6" s="29">
        <f>N6*R6/100</f>
        <v>24267.6556623485</v>
      </c>
      <c r="P6" s="30">
        <v>23.93</v>
      </c>
      <c r="Q6" s="28" t="s">
        <v>87</v>
      </c>
      <c r="R6" s="31">
        <v>8.7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44892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108018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170921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278939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FM22L26</v>
      </c>
      <c r="C15" s="16">
        <f>L6</f>
        <v>1335</v>
      </c>
      <c r="D15" s="16">
        <f>M6</f>
        <v>66750</v>
      </c>
      <c r="E15" s="16">
        <f>P6</f>
        <v>23.93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FO22L26</v>
      </c>
      <c r="C16" s="25"/>
      <c r="D16" s="26">
        <f>O6</f>
        <v>24267.6556623485</v>
      </c>
      <c r="E16" s="16">
        <f>R6</f>
        <v>8.7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44892</v>
      </c>
      <c r="C5" s="9" t="s">
        <v>7</v>
      </c>
      <c r="D5" s="10">
        <f>H7</f>
        <v>44893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44892</v>
      </c>
      <c r="I6" s="17" t="s">
        <v>19</v>
      </c>
      <c r="J6" s="17">
        <v>7999</v>
      </c>
      <c r="K6" s="28" t="s">
        <v>88</v>
      </c>
      <c r="L6" s="28">
        <v>1195</v>
      </c>
      <c r="M6" s="29">
        <f>L6*50</f>
        <v>59750</v>
      </c>
      <c r="N6" s="29">
        <f>M6*100/P6</f>
        <v>247925.311203319</v>
      </c>
      <c r="O6" s="29">
        <f>N6*R6/100</f>
        <v>21321.5767634855</v>
      </c>
      <c r="P6" s="32">
        <v>24.1</v>
      </c>
      <c r="Q6" s="28" t="s">
        <v>89</v>
      </c>
      <c r="R6" s="31">
        <v>8.6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44893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143438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104487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247925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FM22L27</v>
      </c>
      <c r="C15" s="16">
        <f>L6</f>
        <v>1195</v>
      </c>
      <c r="D15" s="16">
        <f>M6</f>
        <v>59750</v>
      </c>
      <c r="E15" s="16">
        <f>P6</f>
        <v>24.1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FO22L27</v>
      </c>
      <c r="C16" s="25"/>
      <c r="D16" s="26">
        <f>O6</f>
        <v>21321.5767634855</v>
      </c>
      <c r="E16" s="16">
        <f>R6</f>
        <v>8.6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44893</v>
      </c>
      <c r="C5" s="9" t="s">
        <v>7</v>
      </c>
      <c r="D5" s="10">
        <f>H7</f>
        <v>44894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44893</v>
      </c>
      <c r="I6" s="17" t="s">
        <v>19</v>
      </c>
      <c r="J6" s="17">
        <v>7999</v>
      </c>
      <c r="K6" s="28" t="s">
        <v>90</v>
      </c>
      <c r="L6" s="28">
        <v>1333</v>
      </c>
      <c r="M6" s="29">
        <f>L6*50</f>
        <v>66650</v>
      </c>
      <c r="N6" s="29">
        <f>M6*100/P6</f>
        <v>282894.736842105</v>
      </c>
      <c r="O6" s="29">
        <f>N6*R6/100</f>
        <v>24046.0526315789</v>
      </c>
      <c r="P6" s="30">
        <v>23.56</v>
      </c>
      <c r="Q6" s="28" t="s">
        <v>91</v>
      </c>
      <c r="R6" s="31">
        <v>8.5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44894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106203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176692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282895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FM22L28</v>
      </c>
      <c r="C15" s="16">
        <f>L6</f>
        <v>1333</v>
      </c>
      <c r="D15" s="16">
        <f>M6</f>
        <v>66650</v>
      </c>
      <c r="E15" s="16">
        <f>P6</f>
        <v>23.56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FO22L28</v>
      </c>
      <c r="C16" s="25"/>
      <c r="D16" s="26">
        <f>O6</f>
        <v>24046.0526315789</v>
      </c>
      <c r="E16" s="16">
        <f>R6</f>
        <v>8.5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44893</v>
      </c>
      <c r="C5" s="9" t="s">
        <v>7</v>
      </c>
      <c r="D5" s="10">
        <f>H7</f>
        <v>44894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44893</v>
      </c>
      <c r="I6" s="17" t="s">
        <v>19</v>
      </c>
      <c r="J6" s="17">
        <v>7999</v>
      </c>
      <c r="K6" s="28" t="s">
        <v>92</v>
      </c>
      <c r="L6" s="28">
        <v>773</v>
      </c>
      <c r="M6" s="29">
        <f>L6*50</f>
        <v>38650</v>
      </c>
      <c r="N6" s="29">
        <f>M6*100/P6</f>
        <v>158988.070752777</v>
      </c>
      <c r="O6" s="29">
        <f>N6*R6/100</f>
        <v>14022.7478403949</v>
      </c>
      <c r="P6" s="30">
        <v>24.31</v>
      </c>
      <c r="Q6" s="28" t="s">
        <v>93</v>
      </c>
      <c r="R6" s="31">
        <v>8.82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44894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69798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89190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158988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FM22L29</v>
      </c>
      <c r="C15" s="16">
        <f>L6</f>
        <v>773</v>
      </c>
      <c r="D15" s="16">
        <f>M6</f>
        <v>38650</v>
      </c>
      <c r="E15" s="16">
        <f>P6</f>
        <v>24.31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FO22L29</v>
      </c>
      <c r="C16" s="25"/>
      <c r="D16" s="26">
        <f>O6</f>
        <v>14022.7478403949</v>
      </c>
      <c r="E16" s="16">
        <f>R6</f>
        <v>8.82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44868</v>
      </c>
      <c r="C5" s="9" t="s">
        <v>7</v>
      </c>
      <c r="D5" s="10">
        <f>H7</f>
        <v>44869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44868</v>
      </c>
      <c r="I6" s="17" t="s">
        <v>19</v>
      </c>
      <c r="J6" s="17">
        <v>7999</v>
      </c>
      <c r="K6" s="28" t="s">
        <v>42</v>
      </c>
      <c r="L6" s="28">
        <v>576</v>
      </c>
      <c r="M6" s="29">
        <f>L6*50</f>
        <v>28800</v>
      </c>
      <c r="N6" s="29">
        <f>M6*100/P6</f>
        <v>118081.180811808</v>
      </c>
      <c r="O6" s="29">
        <f>N6*R6/100</f>
        <v>10273.0627306273</v>
      </c>
      <c r="P6" s="30">
        <v>24.39</v>
      </c>
      <c r="Q6" s="28" t="s">
        <v>43</v>
      </c>
      <c r="R6" s="31">
        <v>8.7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44869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57428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60653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118081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FM22L03</v>
      </c>
      <c r="C15" s="16">
        <f>L6</f>
        <v>576</v>
      </c>
      <c r="D15" s="16">
        <f>M6</f>
        <v>28800</v>
      </c>
      <c r="E15" s="16">
        <f>P6</f>
        <v>24.39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FO22L03</v>
      </c>
      <c r="C16" s="25"/>
      <c r="D16" s="26">
        <f>O6</f>
        <v>10273.0627306273</v>
      </c>
      <c r="E16" s="16">
        <f>R6</f>
        <v>8.7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44895</v>
      </c>
      <c r="C5" s="9" t="s">
        <v>7</v>
      </c>
      <c r="D5" s="10">
        <f>H7</f>
        <v>44895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44895</v>
      </c>
      <c r="I6" s="17" t="s">
        <v>19</v>
      </c>
      <c r="J6" s="17">
        <v>7999</v>
      </c>
      <c r="K6" s="28" t="s">
        <v>94</v>
      </c>
      <c r="L6" s="28">
        <v>847</v>
      </c>
      <c r="M6" s="29">
        <f>L6*50</f>
        <v>42350</v>
      </c>
      <c r="N6" s="29">
        <f>M6*100/P6</f>
        <v>176974.508984538</v>
      </c>
      <c r="O6" s="29">
        <f>N6*R6/100</f>
        <v>15396.7822816548</v>
      </c>
      <c r="P6" s="30">
        <v>23.93</v>
      </c>
      <c r="Q6" s="28" t="s">
        <v>95</v>
      </c>
      <c r="R6" s="31">
        <v>8.7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44895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61006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115969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176975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FM22L30</v>
      </c>
      <c r="C15" s="16">
        <f>L6</f>
        <v>847</v>
      </c>
      <c r="D15" s="16">
        <f>M6</f>
        <v>42350</v>
      </c>
      <c r="E15" s="16">
        <f>P6</f>
        <v>23.93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FO22L30</v>
      </c>
      <c r="C16" s="25"/>
      <c r="D16" s="26">
        <f>O6</f>
        <v>15396.7822816548</v>
      </c>
      <c r="E16" s="16">
        <f>R6</f>
        <v>8.7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44869</v>
      </c>
      <c r="C5" s="9" t="s">
        <v>7</v>
      </c>
      <c r="D5" s="10">
        <f>H7</f>
        <v>44870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44869</v>
      </c>
      <c r="I6" s="17" t="s">
        <v>19</v>
      </c>
      <c r="J6" s="17">
        <v>7999</v>
      </c>
      <c r="K6" s="28" t="s">
        <v>44</v>
      </c>
      <c r="L6" s="28">
        <v>409</v>
      </c>
      <c r="M6" s="29">
        <f>L6*50</f>
        <v>20450</v>
      </c>
      <c r="N6" s="29">
        <f>M6*100/P6</f>
        <v>86984.2620161633</v>
      </c>
      <c r="O6" s="29">
        <f>N6*R6/100</f>
        <v>77415.9931943854</v>
      </c>
      <c r="P6" s="30">
        <v>23.51</v>
      </c>
      <c r="Q6" s="28" t="s">
        <v>45</v>
      </c>
      <c r="R6" s="33">
        <v>89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44870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40629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46355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86984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FM22L04</v>
      </c>
      <c r="C15" s="16">
        <f>L6</f>
        <v>409</v>
      </c>
      <c r="D15" s="16">
        <f>M6</f>
        <v>20450</v>
      </c>
      <c r="E15" s="16">
        <f>P6</f>
        <v>23.51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FO22L04</v>
      </c>
      <c r="C16" s="25"/>
      <c r="D16" s="26">
        <f>O6</f>
        <v>77415.9931943854</v>
      </c>
      <c r="E16" s="16">
        <f>R6</f>
        <v>89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44870</v>
      </c>
      <c r="C5" s="9" t="s">
        <v>7</v>
      </c>
      <c r="D5" s="10">
        <f>H7</f>
        <v>44871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44870</v>
      </c>
      <c r="I6" s="17" t="s">
        <v>19</v>
      </c>
      <c r="J6" s="17">
        <v>7999</v>
      </c>
      <c r="K6" s="28" t="s">
        <v>46</v>
      </c>
      <c r="L6" s="28">
        <v>1604</v>
      </c>
      <c r="M6" s="29">
        <f>L6*50</f>
        <v>80200</v>
      </c>
      <c r="N6" s="29">
        <f>M6*100/P6</f>
        <v>329905.388728918</v>
      </c>
      <c r="O6" s="29">
        <f>N6*R6/100</f>
        <v>28107.9391197038</v>
      </c>
      <c r="P6" s="30">
        <v>24.31</v>
      </c>
      <c r="Q6" s="28" t="s">
        <v>47</v>
      </c>
      <c r="R6" s="31">
        <v>8.52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44871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140237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189668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329905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FM22L05</v>
      </c>
      <c r="C15" s="16">
        <f>L6</f>
        <v>1604</v>
      </c>
      <c r="D15" s="16">
        <f>M6</f>
        <v>80200</v>
      </c>
      <c r="E15" s="16">
        <f>P6</f>
        <v>24.31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FO22L05</v>
      </c>
      <c r="C16" s="25"/>
      <c r="D16" s="26">
        <f>O6</f>
        <v>28107.9391197038</v>
      </c>
      <c r="E16" s="16">
        <f>R6</f>
        <v>8.52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44871</v>
      </c>
      <c r="C5" s="9" t="s">
        <v>7</v>
      </c>
      <c r="D5" s="10">
        <f>H7</f>
        <v>44872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44871</v>
      </c>
      <c r="I6" s="17" t="s">
        <v>19</v>
      </c>
      <c r="J6" s="17">
        <v>7999</v>
      </c>
      <c r="K6" s="28" t="s">
        <v>48</v>
      </c>
      <c r="L6" s="28">
        <v>1383</v>
      </c>
      <c r="M6" s="29">
        <f>L6*50</f>
        <v>69150</v>
      </c>
      <c r="N6" s="29">
        <f>M6*100/P6</f>
        <v>288967.822816548</v>
      </c>
      <c r="O6" s="29">
        <f>N6*R6/100</f>
        <v>24880.1295445048</v>
      </c>
      <c r="P6" s="30">
        <v>23.93</v>
      </c>
      <c r="Q6" s="28" t="s">
        <v>49</v>
      </c>
      <c r="R6" s="31">
        <v>8.61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44872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111785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179332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291117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FM22L06</v>
      </c>
      <c r="C15" s="16">
        <f>L6</f>
        <v>1383</v>
      </c>
      <c r="D15" s="16">
        <f>M6</f>
        <v>69150</v>
      </c>
      <c r="E15" s="16">
        <f>P6</f>
        <v>23.93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FO22L06</v>
      </c>
      <c r="C16" s="25"/>
      <c r="D16" s="26">
        <f>O6</f>
        <v>24880.1295445048</v>
      </c>
      <c r="E16" s="16">
        <f>R6</f>
        <v>8.61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44872</v>
      </c>
      <c r="C5" s="9" t="s">
        <v>7</v>
      </c>
      <c r="D5" s="10">
        <f>H7</f>
        <v>44873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44872</v>
      </c>
      <c r="I6" s="17" t="s">
        <v>19</v>
      </c>
      <c r="J6" s="17">
        <v>7999</v>
      </c>
      <c r="K6" s="28" t="s">
        <v>50</v>
      </c>
      <c r="L6" s="28">
        <v>818</v>
      </c>
      <c r="M6" s="29">
        <f>L6*50</f>
        <v>40900</v>
      </c>
      <c r="N6" s="29">
        <f>M6*100/P6</f>
        <v>169078.131459281</v>
      </c>
      <c r="O6" s="29">
        <f>N6*R6/100</f>
        <v>14709.7974369574</v>
      </c>
      <c r="P6" s="30">
        <v>24.19</v>
      </c>
      <c r="Q6" s="28" t="s">
        <v>51</v>
      </c>
      <c r="R6" s="31">
        <v>8.7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44873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52180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85008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137188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FM22L07</v>
      </c>
      <c r="C15" s="16">
        <f>L6</f>
        <v>818</v>
      </c>
      <c r="D15" s="16">
        <f>M6</f>
        <v>40900</v>
      </c>
      <c r="E15" s="16">
        <f>P6</f>
        <v>24.19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FO22L07</v>
      </c>
      <c r="C16" s="25"/>
      <c r="D16" s="26">
        <f>O6</f>
        <v>14709.7974369574</v>
      </c>
      <c r="E16" s="16">
        <f>R6</f>
        <v>8.7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44873</v>
      </c>
      <c r="C5" s="9" t="s">
        <v>7</v>
      </c>
      <c r="D5" s="10">
        <f>H7</f>
        <v>44874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44873</v>
      </c>
      <c r="I6" s="17" t="s">
        <v>19</v>
      </c>
      <c r="J6" s="17">
        <v>7999</v>
      </c>
      <c r="K6" s="28" t="s">
        <v>52</v>
      </c>
      <c r="L6" s="28">
        <v>836</v>
      </c>
      <c r="M6" s="29">
        <f>L6*50</f>
        <v>41800</v>
      </c>
      <c r="N6" s="29">
        <f>M6*100/P6</f>
        <v>174968.606111344</v>
      </c>
      <c r="O6" s="29">
        <f>N6*R6/100</f>
        <v>15047.3001255756</v>
      </c>
      <c r="P6" s="30">
        <v>23.89</v>
      </c>
      <c r="Q6" s="28" t="s">
        <v>53</v>
      </c>
      <c r="R6" s="31">
        <v>8.6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44874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80527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111895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192422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FM22L08</v>
      </c>
      <c r="C15" s="16">
        <f>L6</f>
        <v>836</v>
      </c>
      <c r="D15" s="16">
        <f>M6</f>
        <v>41800</v>
      </c>
      <c r="E15" s="16">
        <f>P6</f>
        <v>23.89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FO22L08</v>
      </c>
      <c r="C16" s="25"/>
      <c r="D16" s="26">
        <f>O6</f>
        <v>15047.3001255756</v>
      </c>
      <c r="E16" s="16">
        <f>R6</f>
        <v>8.6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17" sqref="A17:E17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19">
      <c r="A2" s="2"/>
      <c r="B2" s="3" t="s">
        <v>0</v>
      </c>
      <c r="C2" s="3"/>
      <c r="D2" s="4" t="s">
        <v>1</v>
      </c>
      <c r="E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1" customFormat="1" ht="17.25" customHeight="1" spans="1:19">
      <c r="A4" s="2"/>
      <c r="B4" s="2" t="s">
        <v>4</v>
      </c>
      <c r="C4" s="2"/>
      <c r="D4" s="5" t="s">
        <v>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1" customFormat="1" ht="34" customHeight="1" spans="1:19">
      <c r="A5" s="2" t="s">
        <v>6</v>
      </c>
      <c r="B5" s="8">
        <f>H6</f>
        <v>44874</v>
      </c>
      <c r="C5" s="9" t="s">
        <v>7</v>
      </c>
      <c r="D5" s="10">
        <f>H7</f>
        <v>44875</v>
      </c>
      <c r="E5" s="10"/>
      <c r="G5" s="7"/>
      <c r="H5" s="11" t="s">
        <v>8</v>
      </c>
      <c r="I5" s="11" t="s">
        <v>9</v>
      </c>
      <c r="J5" s="11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7"/>
    </row>
    <row r="6" s="1" customFormat="1" ht="22.5" customHeight="1" spans="1:19">
      <c r="A6" s="2"/>
      <c r="B6" s="2"/>
      <c r="C6" s="2"/>
      <c r="D6" s="2"/>
      <c r="E6" s="2"/>
      <c r="G6" s="7"/>
      <c r="H6" s="12">
        <v>44874</v>
      </c>
      <c r="I6" s="17" t="s">
        <v>19</v>
      </c>
      <c r="J6" s="17">
        <v>7999</v>
      </c>
      <c r="K6" s="28" t="s">
        <v>54</v>
      </c>
      <c r="L6" s="28">
        <v>759</v>
      </c>
      <c r="M6" s="29">
        <f>L6*50</f>
        <v>37950</v>
      </c>
      <c r="N6" s="29">
        <f>M6*100/P6</f>
        <v>163930.885529158</v>
      </c>
      <c r="O6" s="29">
        <f>N6*R6/100</f>
        <v>13934.1252699784</v>
      </c>
      <c r="P6" s="30">
        <v>23.15</v>
      </c>
      <c r="Q6" s="28" t="s">
        <v>55</v>
      </c>
      <c r="R6" s="31">
        <v>8.5</v>
      </c>
      <c r="S6" s="7"/>
    </row>
    <row r="7" s="1" customFormat="1" ht="22.5" customHeight="1" spans="1:19">
      <c r="A7" s="2" t="s">
        <v>22</v>
      </c>
      <c r="B7" s="2" t="s">
        <v>23</v>
      </c>
      <c r="C7" s="2" t="s">
        <v>24</v>
      </c>
      <c r="D7" s="13" t="s">
        <v>25</v>
      </c>
      <c r="E7" s="14"/>
      <c r="G7" s="7"/>
      <c r="H7" s="12">
        <v>44875</v>
      </c>
      <c r="I7" s="17"/>
      <c r="J7" s="17"/>
      <c r="K7" s="7"/>
      <c r="L7" s="7"/>
      <c r="M7" s="7"/>
      <c r="N7" s="7"/>
      <c r="O7" s="7"/>
      <c r="P7" s="7"/>
      <c r="Q7" s="7"/>
      <c r="R7" s="7"/>
      <c r="S7" s="7"/>
    </row>
    <row r="8" s="1" customFormat="1" ht="22.5" customHeight="1" spans="1:19">
      <c r="A8" s="15">
        <v>1</v>
      </c>
      <c r="B8" s="15" t="s">
        <v>26</v>
      </c>
      <c r="C8" s="16" t="s">
        <v>27</v>
      </c>
      <c r="D8" s="13">
        <v>59691</v>
      </c>
      <c r="E8" s="14"/>
      <c r="G8" s="7"/>
      <c r="H8" s="17"/>
      <c r="I8" s="17"/>
      <c r="J8" s="17"/>
      <c r="K8" s="7"/>
      <c r="L8" s="7"/>
      <c r="M8" s="7"/>
      <c r="N8" s="7"/>
      <c r="O8" s="7"/>
      <c r="P8" s="7"/>
      <c r="Q8" s="7"/>
      <c r="R8" s="7"/>
      <c r="S8" s="7"/>
    </row>
    <row r="9" s="1" customFormat="1" ht="22.5" customHeight="1" spans="1:10">
      <c r="A9" s="15">
        <v>2</v>
      </c>
      <c r="B9" s="15" t="s">
        <v>28</v>
      </c>
      <c r="C9" s="16" t="s">
        <v>27</v>
      </c>
      <c r="D9" s="13"/>
      <c r="E9" s="14"/>
      <c r="H9" s="18"/>
      <c r="I9" s="18"/>
      <c r="J9" s="18"/>
    </row>
    <row r="10" s="1" customFormat="1" ht="22.5" customHeight="1" spans="1:10">
      <c r="A10" s="15">
        <v>3</v>
      </c>
      <c r="B10" s="15" t="s">
        <v>29</v>
      </c>
      <c r="C10" s="16" t="s">
        <v>27</v>
      </c>
      <c r="D10" s="13">
        <v>104240</v>
      </c>
      <c r="E10" s="14"/>
      <c r="H10" s="18"/>
      <c r="I10" s="18"/>
      <c r="J10" s="18"/>
    </row>
    <row r="11" s="1" customFormat="1" ht="22.5" customHeight="1" spans="1:10">
      <c r="A11" s="15">
        <v>4</v>
      </c>
      <c r="B11" s="15" t="s">
        <v>30</v>
      </c>
      <c r="C11" s="16" t="s">
        <v>27</v>
      </c>
      <c r="D11" s="19"/>
      <c r="E11" s="20"/>
      <c r="H11" s="18"/>
      <c r="I11" s="18"/>
      <c r="J11" s="18"/>
    </row>
    <row r="12" s="1" customFormat="1" ht="22.5" customHeight="1" spans="1:10">
      <c r="A12" s="21" t="s">
        <v>31</v>
      </c>
      <c r="B12" s="21"/>
      <c r="C12" s="16" t="s">
        <v>27</v>
      </c>
      <c r="D12" s="22">
        <f>SUM(D8:E11)</f>
        <v>163931</v>
      </c>
      <c r="E12" s="21"/>
      <c r="F12" s="23"/>
      <c r="H12" s="18"/>
      <c r="I12" s="18"/>
      <c r="J12" s="18"/>
    </row>
    <row r="13" s="1" customFormat="1" ht="22.5" customHeight="1" spans="1:10">
      <c r="A13" s="16"/>
      <c r="B13" s="16"/>
      <c r="C13" s="16"/>
      <c r="D13" s="16"/>
      <c r="E13" s="16"/>
      <c r="F13" s="23"/>
      <c r="H13" s="18"/>
      <c r="I13" s="18"/>
      <c r="J13" s="18"/>
    </row>
    <row r="14" s="1" customFormat="1" ht="22.5" customHeight="1" spans="1:10">
      <c r="A14" s="16"/>
      <c r="B14" s="21" t="s">
        <v>32</v>
      </c>
      <c r="C14" s="21" t="s">
        <v>33</v>
      </c>
      <c r="D14" s="21" t="s">
        <v>34</v>
      </c>
      <c r="E14" s="21" t="s">
        <v>35</v>
      </c>
      <c r="F14" s="24"/>
      <c r="H14" s="18"/>
      <c r="I14" s="18"/>
      <c r="J14" s="18"/>
    </row>
    <row r="15" s="1" customFormat="1" ht="22.5" customHeight="1" spans="1:10">
      <c r="A15" s="16" t="s">
        <v>36</v>
      </c>
      <c r="B15" s="16" t="str">
        <f>K6</f>
        <v>FM22L09</v>
      </c>
      <c r="C15" s="16">
        <f>L6</f>
        <v>759</v>
      </c>
      <c r="D15" s="16">
        <f>M6</f>
        <v>37950</v>
      </c>
      <c r="E15" s="16">
        <f>P6</f>
        <v>23.15</v>
      </c>
      <c r="F15" s="24"/>
      <c r="H15" s="18"/>
      <c r="I15" s="18"/>
      <c r="J15" s="18"/>
    </row>
    <row r="16" s="1" customFormat="1" ht="22.5" customHeight="1" spans="1:10">
      <c r="A16" s="16" t="s">
        <v>37</v>
      </c>
      <c r="B16" s="16" t="str">
        <f>Q6</f>
        <v>FO22L09</v>
      </c>
      <c r="C16" s="25"/>
      <c r="D16" s="26">
        <f>O6</f>
        <v>13934.1252699784</v>
      </c>
      <c r="E16" s="16">
        <f>R6</f>
        <v>8.5</v>
      </c>
      <c r="F16" s="24"/>
      <c r="H16" s="18"/>
      <c r="I16" s="18"/>
      <c r="J16" s="18"/>
    </row>
    <row r="17" s="1" customFormat="1" ht="22.5" customHeight="1" spans="1:10">
      <c r="A17" s="16"/>
      <c r="B17" s="16"/>
      <c r="C17" s="16"/>
      <c r="D17" s="16"/>
      <c r="E17" s="16"/>
      <c r="F17" s="24"/>
      <c r="H17" s="18"/>
      <c r="I17" s="18"/>
      <c r="J17" s="18"/>
    </row>
    <row r="18" s="1" customFormat="1" ht="33" customHeight="1" spans="1:10">
      <c r="A18" s="16" t="s">
        <v>38</v>
      </c>
      <c r="B18" s="16"/>
      <c r="C18" s="16" t="s">
        <v>39</v>
      </c>
      <c r="D18" s="16"/>
      <c r="E18" s="16"/>
      <c r="H18" s="18"/>
      <c r="I18" s="18"/>
      <c r="J18" s="18"/>
    </row>
    <row r="19" s="1" customFormat="1" ht="22.5" customHeight="1" spans="1:10">
      <c r="A19" s="16"/>
      <c r="B19" s="16"/>
      <c r="C19" s="16"/>
      <c r="D19" s="16"/>
      <c r="E19" s="16"/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2022-12-12T14:05:00Z</dcterms:created>
  <dcterms:modified xsi:type="dcterms:W3CDTF">2022-12-15T11:54:08Z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DDAAFF300E3442C5A4FC2C9F1C88E04C</vt:lpwstr>
  </property>
  <property fmtid="{D5CDD505-2E9C-101B-9397-08002B2CF9AE}" pid="3" name="KSOProductBuildVer">
    <vt:lpwstr>1033-11.2.0.11417</vt:lpwstr>
  </property>
</Properties>
</file>