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obiasbarthold/Documents/University/SWT2/"/>
    </mc:Choice>
  </mc:AlternateContent>
  <xr:revisionPtr revIDLastSave="0" documentId="13_ncr:1_{2E0810DD-0C65-1049-8A07-72B3D299FF00}" xr6:coauthVersionLast="47" xr6:coauthVersionMax="47" xr10:uidLastSave="{00000000-0000-0000-0000-000000000000}"/>
  <bookViews>
    <workbookView xWindow="0" yWindow="500" windowWidth="39980" windowHeight="27380" tabRatio="500" activeTab="1" xr2:uid="{00000000-000D-0000-FFFF-FFFF00000000}"/>
  </bookViews>
  <sheets>
    <sheet name="SSO" sheetId="1" r:id="rId1"/>
    <sheet name="BackendFrameworks" sheetId="10" r:id="rId2"/>
    <sheet name="MQTT" sheetId="6" r:id="rId3"/>
    <sheet name="FrontendFrameworks" sheetId="7" r:id="rId4"/>
    <sheet name="DatenbankSysteme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0" l="1"/>
  <c r="I12" i="10"/>
  <c r="H12" i="10"/>
  <c r="G12" i="10"/>
  <c r="F12" i="10"/>
  <c r="E12" i="10"/>
  <c r="D12" i="10"/>
  <c r="C12" i="10"/>
  <c r="B12" i="10"/>
  <c r="L12" i="10" s="1"/>
  <c r="M12" i="10" s="1"/>
  <c r="I11" i="10"/>
  <c r="H11" i="10"/>
  <c r="G11" i="10"/>
  <c r="F11" i="10"/>
  <c r="E11" i="10"/>
  <c r="D11" i="10"/>
  <c r="C11" i="10"/>
  <c r="B11" i="10"/>
  <c r="L11" i="10" s="1"/>
  <c r="M11" i="10" s="1"/>
  <c r="H10" i="10"/>
  <c r="G10" i="10"/>
  <c r="F10" i="10"/>
  <c r="E10" i="10"/>
  <c r="D10" i="10"/>
  <c r="L10" i="10" s="1"/>
  <c r="M10" i="10" s="1"/>
  <c r="C10" i="10"/>
  <c r="B10" i="10"/>
  <c r="L9" i="10"/>
  <c r="M9" i="10" s="1"/>
  <c r="G9" i="10"/>
  <c r="F9" i="10"/>
  <c r="E9" i="10"/>
  <c r="D9" i="10"/>
  <c r="C9" i="10"/>
  <c r="B9" i="10"/>
  <c r="F8" i="10"/>
  <c r="E8" i="10"/>
  <c r="D8" i="10"/>
  <c r="C8" i="10"/>
  <c r="B8" i="10"/>
  <c r="L8" i="10" s="1"/>
  <c r="M8" i="10" s="1"/>
  <c r="E7" i="10"/>
  <c r="D7" i="10"/>
  <c r="C7" i="10"/>
  <c r="L7" i="10" s="1"/>
  <c r="M7" i="10" s="1"/>
  <c r="B7" i="10"/>
  <c r="D6" i="10"/>
  <c r="C6" i="10"/>
  <c r="L6" i="10" s="1"/>
  <c r="M6" i="10" s="1"/>
  <c r="B6" i="10"/>
  <c r="C5" i="10"/>
  <c r="B5" i="10"/>
  <c r="L5" i="10" s="1"/>
  <c r="M5" i="10" s="1"/>
  <c r="B4" i="10"/>
  <c r="L4" i="10" s="1"/>
  <c r="M4" i="10" s="1"/>
  <c r="R3" i="10"/>
  <c r="P3" i="10"/>
  <c r="M3" i="10"/>
  <c r="N3" i="10" s="1"/>
  <c r="L3" i="10"/>
  <c r="P10" i="10" l="1"/>
  <c r="N10" i="10"/>
  <c r="R10" i="10"/>
  <c r="N8" i="10"/>
  <c r="R8" i="10"/>
  <c r="P8" i="10"/>
  <c r="R6" i="10"/>
  <c r="P6" i="10"/>
  <c r="N6" i="10"/>
  <c r="R7" i="10"/>
  <c r="P7" i="10"/>
  <c r="N7" i="10"/>
  <c r="N13" i="10" s="1"/>
  <c r="R4" i="10"/>
  <c r="R13" i="10" s="1"/>
  <c r="P4" i="10"/>
  <c r="P13" i="10" s="1"/>
  <c r="N4" i="10"/>
  <c r="R5" i="10"/>
  <c r="P5" i="10"/>
  <c r="N5" i="10"/>
  <c r="N9" i="10"/>
  <c r="R9" i="10"/>
  <c r="P9" i="10"/>
  <c r="R11" i="10"/>
  <c r="N11" i="10"/>
  <c r="P11" i="10"/>
  <c r="R12" i="10"/>
  <c r="P12" i="10"/>
  <c r="N12" i="10"/>
  <c r="M13" i="10"/>
  <c r="J12" i="9" l="1"/>
  <c r="I12" i="9"/>
  <c r="H12" i="9"/>
  <c r="G12" i="9"/>
  <c r="F12" i="9"/>
  <c r="E12" i="9"/>
  <c r="D12" i="9"/>
  <c r="C12" i="9"/>
  <c r="B12" i="9"/>
  <c r="L12" i="9" s="1"/>
  <c r="M12" i="9" s="1"/>
  <c r="I11" i="9"/>
  <c r="H11" i="9"/>
  <c r="G11" i="9"/>
  <c r="F11" i="9"/>
  <c r="E11" i="9"/>
  <c r="D11" i="9"/>
  <c r="C11" i="9"/>
  <c r="B11" i="9"/>
  <c r="L11" i="9" s="1"/>
  <c r="M11" i="9" s="1"/>
  <c r="H10" i="9"/>
  <c r="G10" i="9"/>
  <c r="F10" i="9"/>
  <c r="E10" i="9"/>
  <c r="D10" i="9"/>
  <c r="L10" i="9" s="1"/>
  <c r="M10" i="9" s="1"/>
  <c r="C10" i="9"/>
  <c r="B10" i="9"/>
  <c r="G9" i="9"/>
  <c r="F9" i="9"/>
  <c r="E9" i="9"/>
  <c r="D9" i="9"/>
  <c r="C9" i="9"/>
  <c r="B9" i="9"/>
  <c r="L9" i="9" s="1"/>
  <c r="M9" i="9" s="1"/>
  <c r="F8" i="9"/>
  <c r="E8" i="9"/>
  <c r="D8" i="9"/>
  <c r="C8" i="9"/>
  <c r="B8" i="9"/>
  <c r="L8" i="9" s="1"/>
  <c r="M8" i="9" s="1"/>
  <c r="E7" i="9"/>
  <c r="D7" i="9"/>
  <c r="C7" i="9"/>
  <c r="L7" i="9" s="1"/>
  <c r="M7" i="9" s="1"/>
  <c r="B7" i="9"/>
  <c r="L6" i="9"/>
  <c r="M6" i="9" s="1"/>
  <c r="D6" i="9"/>
  <c r="C6" i="9"/>
  <c r="B6" i="9"/>
  <c r="C5" i="9"/>
  <c r="L5" i="9" s="1"/>
  <c r="M5" i="9" s="1"/>
  <c r="B5" i="9"/>
  <c r="L4" i="9"/>
  <c r="M4" i="9" s="1"/>
  <c r="B4" i="9"/>
  <c r="L3" i="9"/>
  <c r="M3" i="9" s="1"/>
  <c r="V5" i="9" l="1"/>
  <c r="T5" i="9"/>
  <c r="R5" i="9"/>
  <c r="N5" i="9"/>
  <c r="P5" i="9"/>
  <c r="R3" i="9"/>
  <c r="M13" i="9"/>
  <c r="V3" i="9"/>
  <c r="V13" i="9" s="1"/>
  <c r="T3" i="9"/>
  <c r="P3" i="9"/>
  <c r="N3" i="9"/>
  <c r="V7" i="9"/>
  <c r="T7" i="9"/>
  <c r="R7" i="9"/>
  <c r="P7" i="9"/>
  <c r="N7" i="9"/>
  <c r="V9" i="9"/>
  <c r="R9" i="9"/>
  <c r="P9" i="9"/>
  <c r="N9" i="9"/>
  <c r="T9" i="9"/>
  <c r="T8" i="9"/>
  <c r="R8" i="9"/>
  <c r="P8" i="9"/>
  <c r="V8" i="9"/>
  <c r="N8" i="9"/>
  <c r="T6" i="9"/>
  <c r="R6" i="9"/>
  <c r="P6" i="9"/>
  <c r="N6" i="9"/>
  <c r="V6" i="9"/>
  <c r="R4" i="9"/>
  <c r="V4" i="9"/>
  <c r="T4" i="9"/>
  <c r="N4" i="9"/>
  <c r="P4" i="9"/>
  <c r="N10" i="9"/>
  <c r="T10" i="9"/>
  <c r="R10" i="9"/>
  <c r="P10" i="9"/>
  <c r="V10" i="9"/>
  <c r="P11" i="9"/>
  <c r="N11" i="9"/>
  <c r="V11" i="9"/>
  <c r="T11" i="9"/>
  <c r="R11" i="9"/>
  <c r="R12" i="9"/>
  <c r="P12" i="9"/>
  <c r="N12" i="9"/>
  <c r="V12" i="9"/>
  <c r="T12" i="9"/>
  <c r="R13" i="9" l="1"/>
  <c r="N13" i="9"/>
  <c r="P13" i="9"/>
  <c r="T13" i="9"/>
  <c r="J12" i="7" l="1"/>
  <c r="I12" i="7"/>
  <c r="H12" i="7"/>
  <c r="G12" i="7"/>
  <c r="F12" i="7"/>
  <c r="E12" i="7"/>
  <c r="D12" i="7"/>
  <c r="C12" i="7"/>
  <c r="B12" i="7"/>
  <c r="L12" i="7" s="1"/>
  <c r="M12" i="7" s="1"/>
  <c r="I11" i="7"/>
  <c r="H11" i="7"/>
  <c r="G11" i="7"/>
  <c r="L11" i="7" s="1"/>
  <c r="M11" i="7" s="1"/>
  <c r="F11" i="7"/>
  <c r="E11" i="7"/>
  <c r="D11" i="7"/>
  <c r="C11" i="7"/>
  <c r="B11" i="7"/>
  <c r="H10" i="7"/>
  <c r="G10" i="7"/>
  <c r="F10" i="7"/>
  <c r="E10" i="7"/>
  <c r="L10" i="7" s="1"/>
  <c r="M10" i="7" s="1"/>
  <c r="D10" i="7"/>
  <c r="C10" i="7"/>
  <c r="B10" i="7"/>
  <c r="G9" i="7"/>
  <c r="F9" i="7"/>
  <c r="E9" i="7"/>
  <c r="D9" i="7"/>
  <c r="C9" i="7"/>
  <c r="B9" i="7"/>
  <c r="L9" i="7" s="1"/>
  <c r="M9" i="7" s="1"/>
  <c r="F8" i="7"/>
  <c r="L8" i="7" s="1"/>
  <c r="M8" i="7" s="1"/>
  <c r="E8" i="7"/>
  <c r="D8" i="7"/>
  <c r="C8" i="7"/>
  <c r="B8" i="7"/>
  <c r="E7" i="7"/>
  <c r="D7" i="7"/>
  <c r="C7" i="7"/>
  <c r="B7" i="7"/>
  <c r="L7" i="7" s="1"/>
  <c r="M7" i="7" s="1"/>
  <c r="D6" i="7"/>
  <c r="C6" i="7"/>
  <c r="L6" i="7" s="1"/>
  <c r="M6" i="7" s="1"/>
  <c r="B6" i="7"/>
  <c r="L5" i="7"/>
  <c r="M5" i="7" s="1"/>
  <c r="C5" i="7"/>
  <c r="B5" i="7"/>
  <c r="B4" i="7"/>
  <c r="L4" i="7" s="1"/>
  <c r="M4" i="7" s="1"/>
  <c r="M3" i="7"/>
  <c r="R3" i="7" s="1"/>
  <c r="L3" i="7"/>
  <c r="N7" i="7" l="1"/>
  <c r="R7" i="7"/>
  <c r="V7" i="7"/>
  <c r="T7" i="7"/>
  <c r="P7" i="7"/>
  <c r="V8" i="7"/>
  <c r="P8" i="7"/>
  <c r="N8" i="7"/>
  <c r="T8" i="7"/>
  <c r="R8" i="7"/>
  <c r="V4" i="7"/>
  <c r="T4" i="7"/>
  <c r="R4" i="7"/>
  <c r="R13" i="7" s="1"/>
  <c r="N4" i="7"/>
  <c r="P4" i="7"/>
  <c r="T9" i="7"/>
  <c r="V9" i="7"/>
  <c r="R9" i="7"/>
  <c r="P9" i="7"/>
  <c r="N9" i="7"/>
  <c r="P10" i="7"/>
  <c r="N10" i="7"/>
  <c r="V10" i="7"/>
  <c r="T10" i="7"/>
  <c r="R10" i="7"/>
  <c r="R11" i="7"/>
  <c r="P11" i="7"/>
  <c r="N11" i="7"/>
  <c r="T11" i="7"/>
  <c r="V11" i="7"/>
  <c r="P5" i="7"/>
  <c r="N5" i="7"/>
  <c r="V5" i="7"/>
  <c r="T5" i="7"/>
  <c r="R5" i="7"/>
  <c r="T6" i="7"/>
  <c r="P6" i="7"/>
  <c r="N6" i="7"/>
  <c r="V6" i="7"/>
  <c r="R6" i="7"/>
  <c r="R12" i="7"/>
  <c r="P12" i="7"/>
  <c r="N12" i="7"/>
  <c r="T12" i="7"/>
  <c r="V12" i="7"/>
  <c r="N3" i="7"/>
  <c r="P3" i="7"/>
  <c r="P13" i="7" s="1"/>
  <c r="M13" i="7"/>
  <c r="T3" i="7"/>
  <c r="V3" i="7"/>
  <c r="N13" i="7" l="1"/>
  <c r="V13" i="7"/>
  <c r="T13" i="7"/>
  <c r="L12" i="6" l="1"/>
  <c r="M12" i="6" s="1"/>
  <c r="L11" i="6"/>
  <c r="M11" i="6" s="1"/>
  <c r="H10" i="6"/>
  <c r="G10" i="6"/>
  <c r="F10" i="6"/>
  <c r="E10" i="6"/>
  <c r="D10" i="6"/>
  <c r="L10" i="6" s="1"/>
  <c r="M10" i="6" s="1"/>
  <c r="C10" i="6"/>
  <c r="B10" i="6"/>
  <c r="G9" i="6"/>
  <c r="F9" i="6"/>
  <c r="E9" i="6"/>
  <c r="D9" i="6"/>
  <c r="C9" i="6"/>
  <c r="B9" i="6"/>
  <c r="L9" i="6" s="1"/>
  <c r="M9" i="6" s="1"/>
  <c r="F8" i="6"/>
  <c r="E8" i="6"/>
  <c r="L8" i="6" s="1"/>
  <c r="M8" i="6" s="1"/>
  <c r="D8" i="6"/>
  <c r="C8" i="6"/>
  <c r="B8" i="6"/>
  <c r="E7" i="6"/>
  <c r="D7" i="6"/>
  <c r="C7" i="6"/>
  <c r="B7" i="6"/>
  <c r="L7" i="6" s="1"/>
  <c r="M7" i="6" s="1"/>
  <c r="D6" i="6"/>
  <c r="C6" i="6"/>
  <c r="B6" i="6"/>
  <c r="L6" i="6" s="1"/>
  <c r="M6" i="6" s="1"/>
  <c r="C5" i="6"/>
  <c r="L5" i="6" s="1"/>
  <c r="M5" i="6" s="1"/>
  <c r="B5" i="6"/>
  <c r="L4" i="6"/>
  <c r="M4" i="6" s="1"/>
  <c r="B4" i="6"/>
  <c r="L3" i="6"/>
  <c r="M3" i="6" s="1"/>
  <c r="R4" i="6" l="1"/>
  <c r="V4" i="6"/>
  <c r="T4" i="6"/>
  <c r="P4" i="6"/>
  <c r="N4" i="6"/>
  <c r="P3" i="6"/>
  <c r="N3" i="6"/>
  <c r="V3" i="6"/>
  <c r="V13" i="6" s="1"/>
  <c r="T3" i="6"/>
  <c r="R3" i="6"/>
  <c r="M13" i="6"/>
  <c r="V7" i="6"/>
  <c r="T7" i="6"/>
  <c r="R7" i="6"/>
  <c r="N7" i="6"/>
  <c r="P7" i="6"/>
  <c r="R9" i="6"/>
  <c r="P9" i="6"/>
  <c r="N9" i="6"/>
  <c r="V9" i="6"/>
  <c r="T9" i="6"/>
  <c r="N10" i="6"/>
  <c r="V10" i="6"/>
  <c r="T10" i="6"/>
  <c r="R10" i="6"/>
  <c r="P10" i="6"/>
  <c r="V5" i="6"/>
  <c r="N5" i="6"/>
  <c r="T5" i="6"/>
  <c r="R5" i="6"/>
  <c r="P5" i="6"/>
  <c r="R6" i="6"/>
  <c r="V6" i="6"/>
  <c r="P6" i="6"/>
  <c r="N6" i="6"/>
  <c r="T6" i="6"/>
  <c r="P11" i="6"/>
  <c r="T11" i="6"/>
  <c r="R11" i="6"/>
  <c r="N11" i="6"/>
  <c r="V11" i="6"/>
  <c r="T8" i="6"/>
  <c r="V8" i="6"/>
  <c r="R8" i="6"/>
  <c r="P8" i="6"/>
  <c r="N8" i="6"/>
  <c r="R12" i="6"/>
  <c r="P12" i="6"/>
  <c r="N12" i="6"/>
  <c r="V12" i="6"/>
  <c r="T12" i="6"/>
  <c r="N13" i="6" l="1"/>
  <c r="P13" i="6"/>
  <c r="R13" i="6"/>
  <c r="T13" i="6"/>
  <c r="S10" i="1" l="1"/>
  <c r="C6" i="1"/>
  <c r="B4" i="1"/>
  <c r="K4" i="1" s="1"/>
  <c r="L4" i="1" s="1"/>
  <c r="K3" i="1"/>
  <c r="I11" i="1"/>
  <c r="H11" i="1"/>
  <c r="H10" i="1"/>
  <c r="G11" i="1"/>
  <c r="G10" i="1"/>
  <c r="G9" i="1"/>
  <c r="F11" i="1"/>
  <c r="F10" i="1"/>
  <c r="F9" i="1"/>
  <c r="F8" i="1"/>
  <c r="E11" i="1"/>
  <c r="E10" i="1"/>
  <c r="E9" i="1"/>
  <c r="E8" i="1"/>
  <c r="E7" i="1"/>
  <c r="D11" i="1"/>
  <c r="D10" i="1"/>
  <c r="D9" i="1"/>
  <c r="D8" i="1"/>
  <c r="D7" i="1"/>
  <c r="D6" i="1"/>
  <c r="C11" i="1"/>
  <c r="C10" i="1"/>
  <c r="C9" i="1"/>
  <c r="C8" i="1"/>
  <c r="C7" i="1"/>
  <c r="C5" i="1"/>
  <c r="B11" i="1"/>
  <c r="B10" i="1"/>
  <c r="B9" i="1"/>
  <c r="B8" i="1"/>
  <c r="B7" i="1"/>
  <c r="B6" i="1"/>
  <c r="B5" i="1"/>
  <c r="K5" i="1" s="1"/>
  <c r="L5" i="1" s="1"/>
  <c r="K10" i="1" l="1"/>
  <c r="L10" i="1" s="1"/>
  <c r="K8" i="1"/>
  <c r="L8" i="1" s="1"/>
  <c r="K9" i="1"/>
  <c r="L9" i="1" s="1"/>
  <c r="M9" i="1" s="1"/>
  <c r="K7" i="1"/>
  <c r="L7" i="1" s="1"/>
  <c r="O7" i="1" s="1"/>
  <c r="K11" i="1"/>
  <c r="L11" i="1" s="1"/>
  <c r="Q11" i="1" s="1"/>
  <c r="K6" i="1"/>
  <c r="L6" i="1" s="1"/>
  <c r="Q6" i="1" s="1"/>
  <c r="S5" i="1"/>
  <c r="Q5" i="1"/>
  <c r="O5" i="1"/>
  <c r="M5" i="1"/>
  <c r="Q4" i="1"/>
  <c r="O4" i="1"/>
  <c r="M4" i="1"/>
  <c r="S4" i="1"/>
  <c r="L3" i="1"/>
  <c r="Q10" i="1" l="1"/>
  <c r="M10" i="1"/>
  <c r="O10" i="1"/>
  <c r="O6" i="1"/>
  <c r="S6" i="1"/>
  <c r="Q9" i="1"/>
  <c r="O9" i="1"/>
  <c r="S9" i="1"/>
  <c r="S7" i="1"/>
  <c r="M7" i="1"/>
  <c r="S8" i="1"/>
  <c r="O8" i="1"/>
  <c r="M8" i="1"/>
  <c r="Q8" i="1"/>
  <c r="Q7" i="1"/>
  <c r="O11" i="1"/>
  <c r="M11" i="1"/>
  <c r="S11" i="1"/>
  <c r="M6" i="1"/>
  <c r="O3" i="1"/>
  <c r="S3" i="1"/>
  <c r="Q3" i="1"/>
  <c r="M3" i="1"/>
  <c r="L12" i="1" l="1"/>
  <c r="M12" i="1" l="1"/>
  <c r="Q12" i="1"/>
  <c r="S12" i="1"/>
  <c r="O12" i="1"/>
</calcChain>
</file>

<file path=xl/sharedStrings.xml><?xml version="1.0" encoding="utf-8"?>
<sst xmlns="http://schemas.openxmlformats.org/spreadsheetml/2006/main" count="125" uniqueCount="71">
  <si>
    <t>Summe</t>
    <phoneticPr fontId="1" type="noConversion"/>
  </si>
  <si>
    <t>Faktor</t>
    <phoneticPr fontId="1" type="noConversion"/>
  </si>
  <si>
    <t>Prozent</t>
    <phoneticPr fontId="1" type="noConversion"/>
  </si>
  <si>
    <t>Bewertung</t>
    <phoneticPr fontId="1" type="noConversion"/>
  </si>
  <si>
    <t>Nutzwert</t>
    <phoneticPr fontId="1" type="noConversion"/>
  </si>
  <si>
    <t>Bewerung</t>
    <phoneticPr fontId="1" type="noConversion"/>
  </si>
  <si>
    <t>Nutzwert</t>
    <phoneticPr fontId="1" type="noConversion"/>
  </si>
  <si>
    <t>Bewertung</t>
    <phoneticPr fontId="1" type="noConversion"/>
  </si>
  <si>
    <t>1.  Versionsverwaltung</t>
  </si>
  <si>
    <t>3.  Performance</t>
  </si>
  <si>
    <t>4.  Stabilität</t>
  </si>
  <si>
    <t>6.  Integration</t>
  </si>
  <si>
    <t>8.  Kosten</t>
  </si>
  <si>
    <t>10.  Benachrichtigungsfunktionen</t>
  </si>
  <si>
    <t>5.  Fehlererkennung</t>
  </si>
  <si>
    <t>2.  Sicherheit / Benutzerrechte / Zugriffskontrolle</t>
  </si>
  <si>
    <t>OpenIDConnect</t>
  </si>
  <si>
    <t>Keycloak</t>
  </si>
  <si>
    <t>Azure SSO</t>
  </si>
  <si>
    <t>1.  Benutzerfreundlichkeit</t>
  </si>
  <si>
    <t>7.  Kompatibilität</t>
  </si>
  <si>
    <t>3.  Funktionsumfang</t>
  </si>
  <si>
    <t>9.  Benachrichtigungsfunktionen</t>
  </si>
  <si>
    <t>Definition der Kriterien</t>
  </si>
  <si>
    <t>Fehlererkennung =&gt; Ausfälle oder Störungen schnell identifizieren und beheben</t>
  </si>
  <si>
    <t>Sicherheit =&gt; Sicher vor Hackangriffen etc.</t>
  </si>
  <si>
    <t>Kosten =&gt; Finanzierung des Systems</t>
  </si>
  <si>
    <t>Benutzerfreundlichkeit =&gt; schnelle und unkomplizierte Wege zur Registrierung/Anmeldung</t>
  </si>
  <si>
    <t>Kompatibilität =&gt; flexibles Login über verschiedene Geräte durch einmaligem Login</t>
  </si>
  <si>
    <t>Funktionsumfang =&gt; einmalige Anmeldung + verschiedene Authentifizierungsoptionen</t>
  </si>
  <si>
    <t>Benachrichtigungsfunktionen =&gt; bei ungewöhnlichen Zugriffsversuchen/Passwort-Zurücksetzungen informiert werden</t>
  </si>
  <si>
    <t>Integration =&gt; nahtloses Integrieren mit verschiedenen Anwendungen und Diensten</t>
  </si>
  <si>
    <t>Stabilität=&gt; kontinuierliche Authentifizierungsmöglichkeit, Minimierung der Ausfallzeiten</t>
  </si>
  <si>
    <t>Eclipse Paho</t>
  </si>
  <si>
    <t>mqtt (literally der Name des Packages)</t>
  </si>
  <si>
    <t>--</t>
  </si>
  <si>
    <t>2.  Stabilität</t>
  </si>
  <si>
    <t>4.  Erweiterbarkeit</t>
  </si>
  <si>
    <t>6.  Integration (wie gut lässt sie sich in einem beliebigen Applikationskontext anbinden)</t>
  </si>
  <si>
    <t>7.  Flexibilität (wie gut lässt sich die Event Bridge steuern bzw das Verhalten manipulieren)</t>
  </si>
  <si>
    <t>8.  Fehlerkorrektur</t>
  </si>
  <si>
    <t xml:space="preserve">9.  </t>
  </si>
  <si>
    <t xml:space="preserve">10.  </t>
  </si>
  <si>
    <t xml:space="preserve"> Angular </t>
  </si>
  <si>
    <t>React</t>
  </si>
  <si>
    <t>Vue</t>
  </si>
  <si>
    <t>EJS</t>
  </si>
  <si>
    <t>1. Verfügbarkeit UI Libs</t>
  </si>
  <si>
    <t>2.  Typisierung und Struktur</t>
  </si>
  <si>
    <t>6.  Integration (was für Geräte stehen zur verf.)</t>
  </si>
  <si>
    <t>7.  Flexibilität (UI/UX Anpasssungen wie leicht?)</t>
  </si>
  <si>
    <t>1.  Einsteigerfreundlichkeit</t>
  </si>
  <si>
    <t>OracleDB</t>
  </si>
  <si>
    <t>Postgres</t>
  </si>
  <si>
    <t>MongoDB</t>
  </si>
  <si>
    <t>DynamoDB</t>
  </si>
  <si>
    <t>6.  Datenintegrität</t>
  </si>
  <si>
    <t>7.  Veränderbarkeit des Datenbankschemas</t>
  </si>
  <si>
    <t>9.  Fehlerkorrektur</t>
  </si>
  <si>
    <t>Springboot</t>
  </si>
  <si>
    <t>NestJS</t>
  </si>
  <si>
    <t>1.  Performance</t>
  </si>
  <si>
    <t>2.  Sicherheit</t>
  </si>
  <si>
    <t>3.  Skalierbarkeit</t>
  </si>
  <si>
    <t>4.  Stabilität / Zuverlässigkeit</t>
  </si>
  <si>
    <t>5.  Wartbarkeit / Erweitbarkeit</t>
  </si>
  <si>
    <t>6.  Testen</t>
  </si>
  <si>
    <t>7.  API-Design</t>
  </si>
  <si>
    <t>8.  Caching</t>
  </si>
  <si>
    <t>9.  Datenbankmanagement</t>
  </si>
  <si>
    <t>10. Benutzerfreundlichkeit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</si>
</sst>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Verdana"/>
    </font>
    <font>
      <sz val="8"/>
      <name val="Verdana"/>
      <family val="2"/>
    </font>
    <font>
      <sz val="10"/>
      <color indexed="9"/>
      <name val="Verdana"/>
      <family val="2"/>
    </font>
    <font>
      <sz val="10"/>
      <color indexed="22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name val="Verdana"/>
      <family val="2"/>
    </font>
    <font>
      <sz val="12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>
      <alignment horizontal="center" vertical="center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3" xfId="0" applyFill="1" applyBorder="1" applyAlignment="1" applyProtection="1">
      <alignment horizontal="center" vertical="center"/>
      <protection locked="0"/>
    </xf>
    <xf numFmtId="0" fontId="6" fillId="0" borderId="0" xfId="0" applyFont="1"/>
    <xf numFmtId="49" fontId="6" fillId="0" borderId="9" xfId="0" applyNumberFormat="1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left" vertical="center"/>
    </xf>
    <xf numFmtId="49" fontId="6" fillId="0" borderId="11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top"/>
    </xf>
    <xf numFmtId="0" fontId="3" fillId="2" borderId="12" xfId="0" applyFont="1" applyFill="1" applyBorder="1" applyAlignment="1" applyProtection="1">
      <alignment horizontal="center" vertical="center"/>
      <protection hidden="1"/>
    </xf>
    <xf numFmtId="0" fontId="0" fillId="3" borderId="14" xfId="0" applyFill="1" applyBorder="1" applyAlignment="1">
      <alignment horizontal="center" vertical="center"/>
    </xf>
    <xf numFmtId="0" fontId="6" fillId="0" borderId="15" xfId="0" applyFont="1" applyBorder="1"/>
    <xf numFmtId="0" fontId="6" fillId="0" borderId="16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top"/>
    </xf>
    <xf numFmtId="0" fontId="2" fillId="5" borderId="19" xfId="0" applyFont="1" applyFill="1" applyBorder="1" applyAlignment="1">
      <alignment horizontal="center" vertical="center"/>
    </xf>
    <xf numFmtId="0" fontId="7" fillId="0" borderId="0" xfId="0" applyFont="1"/>
    <xf numFmtId="49" fontId="9" fillId="0" borderId="10" xfId="0" applyNumberFormat="1" applyFont="1" applyBorder="1" applyAlignment="1">
      <alignment horizontal="left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8" fillId="0" borderId="9" xfId="0" applyFont="1" applyBorder="1"/>
    <xf numFmtId="0" fontId="6" fillId="0" borderId="10" xfId="0" applyFont="1" applyBorder="1"/>
    <xf numFmtId="0" fontId="9" fillId="0" borderId="10" xfId="0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left" vertical="center"/>
    </xf>
    <xf numFmtId="49" fontId="6" fillId="7" borderId="10" xfId="0" applyNumberFormat="1" applyFont="1" applyFill="1" applyBorder="1" applyAlignment="1">
      <alignment horizontal="left" vertical="center"/>
    </xf>
    <xf numFmtId="0" fontId="9" fillId="7" borderId="10" xfId="0" applyFont="1" applyFill="1" applyBorder="1" applyAlignment="1">
      <alignment horizontal="left" vertical="center"/>
    </xf>
    <xf numFmtId="49" fontId="9" fillId="7" borderId="10" xfId="0" applyNumberFormat="1" applyFont="1" applyFill="1" applyBorder="1" applyAlignment="1">
      <alignment horizontal="left" vertical="center"/>
    </xf>
    <xf numFmtId="0" fontId="0" fillId="4" borderId="8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  <protection hidden="1"/>
    </xf>
    <xf numFmtId="0" fontId="0" fillId="2" borderId="2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6" borderId="25" xfId="0" applyFill="1" applyBorder="1" applyAlignment="1" applyProtection="1">
      <alignment horizontal="center" vertical="center"/>
      <protection locked="0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 applyProtection="1">
      <alignment horizontal="center" vertical="center" wrapText="1"/>
      <protection locked="0"/>
    </xf>
    <xf numFmtId="49" fontId="6" fillId="0" borderId="7" xfId="0" applyNumberFormat="1" applyFont="1" applyBorder="1" applyAlignment="1" applyProtection="1">
      <alignment horizontal="center" vertical="center" wrapText="1"/>
      <protection locked="0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zoomScale="65" workbookViewId="0">
      <selection activeCell="I81" sqref="I81"/>
    </sheetView>
  </sheetViews>
  <sheetFormatPr baseColWidth="10" defaultRowHeight="13" x14ac:dyDescent="0.15"/>
  <cols>
    <col min="1" max="1" width="61.33203125" customWidth="1"/>
    <col min="20" max="20" width="109.6640625" customWidth="1"/>
  </cols>
  <sheetData>
    <row r="1" spans="1:21" ht="43" customHeight="1" thickBot="1" x14ac:dyDescent="0.25">
      <c r="N1" s="50" t="s">
        <v>18</v>
      </c>
      <c r="O1" s="51"/>
      <c r="P1" s="52" t="s">
        <v>17</v>
      </c>
      <c r="Q1" s="53"/>
      <c r="R1" s="50" t="s">
        <v>16</v>
      </c>
      <c r="S1" s="51"/>
      <c r="T1" s="33" t="s">
        <v>23</v>
      </c>
    </row>
    <row r="2" spans="1:21" s="15" customFormat="1" ht="14" thickBot="1" x14ac:dyDescent="0.2">
      <c r="A2" s="23"/>
      <c r="B2" s="19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19" t="s">
        <v>0</v>
      </c>
      <c r="L2" s="20" t="s">
        <v>1</v>
      </c>
      <c r="M2" s="24" t="s">
        <v>2</v>
      </c>
      <c r="N2" s="19" t="s">
        <v>3</v>
      </c>
      <c r="O2" s="27" t="s">
        <v>4</v>
      </c>
      <c r="P2" s="19" t="s">
        <v>7</v>
      </c>
      <c r="Q2" s="27" t="s">
        <v>4</v>
      </c>
      <c r="R2" s="19" t="s">
        <v>5</v>
      </c>
      <c r="S2" s="27" t="s">
        <v>6</v>
      </c>
      <c r="T2" s="34"/>
    </row>
    <row r="3" spans="1:21" s="1" customFormat="1" ht="43" customHeight="1" x14ac:dyDescent="0.15">
      <c r="A3" s="16" t="s">
        <v>19</v>
      </c>
      <c r="B3" s="21">
        <v>0</v>
      </c>
      <c r="C3" s="10">
        <v>0</v>
      </c>
      <c r="D3" s="10">
        <v>1</v>
      </c>
      <c r="E3" s="10">
        <v>0</v>
      </c>
      <c r="F3" s="10">
        <v>0</v>
      </c>
      <c r="G3" s="10">
        <v>0</v>
      </c>
      <c r="H3" s="10">
        <v>1</v>
      </c>
      <c r="I3" s="10">
        <v>2</v>
      </c>
      <c r="J3" s="10">
        <v>2</v>
      </c>
      <c r="K3" s="11">
        <f t="shared" ref="K3:K11" si="0">SUM(B3:J3)</f>
        <v>6</v>
      </c>
      <c r="L3" s="12">
        <f>K3/20</f>
        <v>0.3</v>
      </c>
      <c r="M3" s="13">
        <f>L3*100</f>
        <v>30</v>
      </c>
      <c r="N3" s="14">
        <v>4</v>
      </c>
      <c r="O3" s="13">
        <f t="shared" ref="O3:O11" si="1">$N3*$L3</f>
        <v>1.2</v>
      </c>
      <c r="P3" s="14">
        <v>3</v>
      </c>
      <c r="Q3" s="13">
        <f t="shared" ref="Q3:Q11" si="2">$P3*$L3</f>
        <v>0.89999999999999991</v>
      </c>
      <c r="R3" s="14">
        <v>2</v>
      </c>
      <c r="S3" s="31">
        <f t="shared" ref="S3:S11" si="3">$R3*$L3</f>
        <v>0.6</v>
      </c>
      <c r="T3" s="35" t="s">
        <v>27</v>
      </c>
    </row>
    <row r="4" spans="1:21" s="1" customFormat="1" ht="43" customHeight="1" x14ac:dyDescent="0.15">
      <c r="A4" s="17" t="s">
        <v>15</v>
      </c>
      <c r="B4" s="22">
        <f>ABS(C$3-2)</f>
        <v>2</v>
      </c>
      <c r="C4" s="2">
        <v>0</v>
      </c>
      <c r="D4" s="7">
        <v>2</v>
      </c>
      <c r="E4" s="7">
        <v>1</v>
      </c>
      <c r="F4" s="7">
        <v>2</v>
      </c>
      <c r="G4" s="7">
        <v>2</v>
      </c>
      <c r="H4" s="7">
        <v>2</v>
      </c>
      <c r="I4" s="7">
        <v>2</v>
      </c>
      <c r="J4" s="7">
        <v>2</v>
      </c>
      <c r="K4" s="8">
        <f t="shared" si="0"/>
        <v>15</v>
      </c>
      <c r="L4" s="3">
        <f t="shared" ref="L4:L11" si="4">K4/20</f>
        <v>0.75</v>
      </c>
      <c r="M4" s="6">
        <f t="shared" ref="M4:M11" si="5">L4*100</f>
        <v>75</v>
      </c>
      <c r="N4" s="9">
        <v>4</v>
      </c>
      <c r="O4" s="6">
        <f t="shared" si="1"/>
        <v>3</v>
      </c>
      <c r="P4" s="9">
        <v>3</v>
      </c>
      <c r="Q4" s="6">
        <f t="shared" si="2"/>
        <v>2.25</v>
      </c>
      <c r="R4" s="9">
        <v>2</v>
      </c>
      <c r="S4" s="32">
        <f t="shared" si="3"/>
        <v>1.5</v>
      </c>
      <c r="T4" s="35" t="s">
        <v>25</v>
      </c>
    </row>
    <row r="5" spans="1:21" s="1" customFormat="1" ht="43" customHeight="1" x14ac:dyDescent="0.15">
      <c r="A5" s="37" t="s">
        <v>21</v>
      </c>
      <c r="B5" s="22">
        <f>ABS(D$3-2)</f>
        <v>1</v>
      </c>
      <c r="C5" s="4">
        <f>ABS(D$4-2)</f>
        <v>0</v>
      </c>
      <c r="D5" s="2">
        <v>0</v>
      </c>
      <c r="E5" s="7">
        <v>0</v>
      </c>
      <c r="F5" s="7">
        <v>0</v>
      </c>
      <c r="G5" s="7">
        <v>1</v>
      </c>
      <c r="H5" s="7">
        <v>0</v>
      </c>
      <c r="I5" s="7">
        <v>2</v>
      </c>
      <c r="J5" s="7">
        <v>2</v>
      </c>
      <c r="K5" s="8">
        <f t="shared" si="0"/>
        <v>6</v>
      </c>
      <c r="L5" s="3">
        <f t="shared" si="4"/>
        <v>0.3</v>
      </c>
      <c r="M5" s="6">
        <f t="shared" si="5"/>
        <v>30</v>
      </c>
      <c r="N5" s="9">
        <v>4</v>
      </c>
      <c r="O5" s="6">
        <f t="shared" si="1"/>
        <v>1.2</v>
      </c>
      <c r="P5" s="9">
        <v>4</v>
      </c>
      <c r="Q5" s="6">
        <f t="shared" si="2"/>
        <v>1.2</v>
      </c>
      <c r="R5" s="9">
        <v>3</v>
      </c>
      <c r="S5" s="32">
        <f t="shared" si="3"/>
        <v>0.89999999999999991</v>
      </c>
      <c r="T5" s="38" t="s">
        <v>29</v>
      </c>
    </row>
    <row r="6" spans="1:21" s="1" customFormat="1" ht="43" customHeight="1" x14ac:dyDescent="0.15">
      <c r="A6" s="17" t="s">
        <v>10</v>
      </c>
      <c r="B6" s="22">
        <f>ABS(E$3-2)</f>
        <v>2</v>
      </c>
      <c r="C6" s="4">
        <f>ABS(E$4-2)</f>
        <v>1</v>
      </c>
      <c r="D6" s="4">
        <f>ABS(E$5-2)</f>
        <v>2</v>
      </c>
      <c r="E6" s="2">
        <v>0</v>
      </c>
      <c r="F6" s="7">
        <v>1</v>
      </c>
      <c r="G6" s="7">
        <v>2</v>
      </c>
      <c r="H6" s="7">
        <v>2</v>
      </c>
      <c r="I6" s="7">
        <v>2</v>
      </c>
      <c r="J6" s="7">
        <v>2</v>
      </c>
      <c r="K6" s="8">
        <f t="shared" si="0"/>
        <v>14</v>
      </c>
      <c r="L6" s="3">
        <f t="shared" si="4"/>
        <v>0.7</v>
      </c>
      <c r="M6" s="6">
        <f t="shared" si="5"/>
        <v>70</v>
      </c>
      <c r="N6" s="9">
        <v>4</v>
      </c>
      <c r="O6" s="6">
        <f t="shared" si="1"/>
        <v>2.8</v>
      </c>
      <c r="P6" s="9">
        <v>3</v>
      </c>
      <c r="Q6" s="6">
        <f t="shared" si="2"/>
        <v>2.0999999999999996</v>
      </c>
      <c r="R6" s="9">
        <v>2</v>
      </c>
      <c r="S6" s="32">
        <f t="shared" si="3"/>
        <v>1.4</v>
      </c>
      <c r="T6" s="35" t="s">
        <v>32</v>
      </c>
    </row>
    <row r="7" spans="1:21" s="1" customFormat="1" ht="43" customHeight="1" x14ac:dyDescent="0.15">
      <c r="A7" s="17" t="s">
        <v>14</v>
      </c>
      <c r="B7" s="22">
        <f>ABS(F$3-2)</f>
        <v>2</v>
      </c>
      <c r="C7" s="4">
        <f>ABS(F$4-2)</f>
        <v>0</v>
      </c>
      <c r="D7" s="4">
        <f>ABS(F$5-2)</f>
        <v>2</v>
      </c>
      <c r="E7" s="4">
        <f>ABS(F$6-2)</f>
        <v>1</v>
      </c>
      <c r="F7" s="2">
        <v>0</v>
      </c>
      <c r="G7" s="7">
        <v>1</v>
      </c>
      <c r="H7" s="7">
        <v>2</v>
      </c>
      <c r="I7" s="7">
        <v>2</v>
      </c>
      <c r="J7" s="7">
        <v>2</v>
      </c>
      <c r="K7" s="8">
        <f t="shared" si="0"/>
        <v>12</v>
      </c>
      <c r="L7" s="3">
        <f t="shared" si="4"/>
        <v>0.6</v>
      </c>
      <c r="M7" s="6">
        <f t="shared" si="5"/>
        <v>60</v>
      </c>
      <c r="N7" s="9">
        <v>4</v>
      </c>
      <c r="O7" s="6">
        <f t="shared" si="1"/>
        <v>2.4</v>
      </c>
      <c r="P7" s="9">
        <v>3</v>
      </c>
      <c r="Q7" s="6">
        <f t="shared" si="2"/>
        <v>1.7999999999999998</v>
      </c>
      <c r="R7" s="9">
        <v>2</v>
      </c>
      <c r="S7" s="32">
        <f t="shared" si="3"/>
        <v>1.2</v>
      </c>
      <c r="T7" s="35" t="s">
        <v>24</v>
      </c>
    </row>
    <row r="8" spans="1:21" s="1" customFormat="1" ht="43" customHeight="1" x14ac:dyDescent="0.15">
      <c r="A8" s="17" t="s">
        <v>11</v>
      </c>
      <c r="B8" s="22">
        <f>ABS(G$3-2)</f>
        <v>2</v>
      </c>
      <c r="C8" s="4">
        <f>ABS(G$4-2)</f>
        <v>0</v>
      </c>
      <c r="D8" s="4">
        <f>ABS(G$5-2)</f>
        <v>1</v>
      </c>
      <c r="E8" s="4">
        <f>ABS(G$6-2)</f>
        <v>0</v>
      </c>
      <c r="F8" s="4">
        <f>ABS(G$7-2)</f>
        <v>1</v>
      </c>
      <c r="G8" s="2">
        <v>0</v>
      </c>
      <c r="H8" s="7">
        <v>2</v>
      </c>
      <c r="I8" s="7">
        <v>2</v>
      </c>
      <c r="J8" s="7">
        <v>2</v>
      </c>
      <c r="K8" s="8">
        <f t="shared" si="0"/>
        <v>10</v>
      </c>
      <c r="L8" s="3">
        <f t="shared" si="4"/>
        <v>0.5</v>
      </c>
      <c r="M8" s="6">
        <f t="shared" si="5"/>
        <v>50</v>
      </c>
      <c r="N8" s="9">
        <v>4</v>
      </c>
      <c r="O8" s="6">
        <f t="shared" si="1"/>
        <v>2</v>
      </c>
      <c r="P8" s="9">
        <v>4</v>
      </c>
      <c r="Q8" s="6">
        <f t="shared" si="2"/>
        <v>2</v>
      </c>
      <c r="R8" s="9">
        <v>3</v>
      </c>
      <c r="S8" s="32">
        <f t="shared" si="3"/>
        <v>1.5</v>
      </c>
      <c r="T8" s="35" t="s">
        <v>31</v>
      </c>
    </row>
    <row r="9" spans="1:21" s="1" customFormat="1" ht="43" customHeight="1" x14ac:dyDescent="0.15">
      <c r="A9" s="37" t="s">
        <v>20</v>
      </c>
      <c r="B9" s="22">
        <f>ABS(H$3-2)</f>
        <v>1</v>
      </c>
      <c r="C9" s="4">
        <f>ABS(H$4-2)</f>
        <v>0</v>
      </c>
      <c r="D9" s="4">
        <f>ABS(H$5-2)</f>
        <v>2</v>
      </c>
      <c r="E9" s="4">
        <f>ABS(H$6-2)</f>
        <v>0</v>
      </c>
      <c r="F9" s="4">
        <f>ABS(H$7-2)</f>
        <v>0</v>
      </c>
      <c r="G9" s="4">
        <f>ABS(H$8-2)</f>
        <v>0</v>
      </c>
      <c r="H9" s="2">
        <v>0</v>
      </c>
      <c r="I9" s="7">
        <v>2</v>
      </c>
      <c r="J9" s="7">
        <v>2</v>
      </c>
      <c r="K9" s="8">
        <f t="shared" si="0"/>
        <v>7</v>
      </c>
      <c r="L9" s="3">
        <f t="shared" si="4"/>
        <v>0.35</v>
      </c>
      <c r="M9" s="6">
        <f t="shared" si="5"/>
        <v>35</v>
      </c>
      <c r="N9" s="9">
        <v>4</v>
      </c>
      <c r="O9" s="6">
        <f t="shared" si="1"/>
        <v>1.4</v>
      </c>
      <c r="P9" s="9">
        <v>4</v>
      </c>
      <c r="Q9" s="6">
        <f t="shared" si="2"/>
        <v>1.4</v>
      </c>
      <c r="R9" s="9">
        <v>3</v>
      </c>
      <c r="S9" s="6">
        <f t="shared" si="3"/>
        <v>1.0499999999999998</v>
      </c>
      <c r="T9" s="39" t="s">
        <v>28</v>
      </c>
    </row>
    <row r="10" spans="1:21" s="1" customFormat="1" ht="43" customHeight="1" x14ac:dyDescent="0.15">
      <c r="A10" s="17" t="s">
        <v>12</v>
      </c>
      <c r="B10" s="22">
        <f>ABS(I$3-2)</f>
        <v>0</v>
      </c>
      <c r="C10" s="4">
        <f>ABS(I$4-2)</f>
        <v>0</v>
      </c>
      <c r="D10" s="4">
        <f>ABS(I$5-2)</f>
        <v>0</v>
      </c>
      <c r="E10" s="4">
        <f>ABS(I$6-2)</f>
        <v>0</v>
      </c>
      <c r="F10" s="4">
        <f>ABS(I$7-2)</f>
        <v>0</v>
      </c>
      <c r="G10" s="4">
        <f>ABS(I$8-2)</f>
        <v>0</v>
      </c>
      <c r="H10" s="4">
        <f>ABS(I$9-2)</f>
        <v>0</v>
      </c>
      <c r="I10" s="2">
        <v>0</v>
      </c>
      <c r="J10" s="7">
        <v>0</v>
      </c>
      <c r="K10" s="8">
        <f t="shared" si="0"/>
        <v>0</v>
      </c>
      <c r="L10" s="3">
        <f t="shared" si="4"/>
        <v>0</v>
      </c>
      <c r="M10" s="6">
        <f t="shared" si="5"/>
        <v>0</v>
      </c>
      <c r="N10" s="9">
        <v>3</v>
      </c>
      <c r="O10" s="6">
        <f t="shared" si="1"/>
        <v>0</v>
      </c>
      <c r="P10" s="9">
        <v>4</v>
      </c>
      <c r="Q10" s="6">
        <f t="shared" si="2"/>
        <v>0</v>
      </c>
      <c r="R10" s="9">
        <v>4</v>
      </c>
      <c r="S10" s="6">
        <f t="shared" si="3"/>
        <v>0</v>
      </c>
      <c r="T10" s="30" t="s">
        <v>26</v>
      </c>
    </row>
    <row r="11" spans="1:21" s="1" customFormat="1" ht="43" customHeight="1" thickBot="1" x14ac:dyDescent="0.2">
      <c r="A11" s="17" t="s">
        <v>22</v>
      </c>
      <c r="B11" s="22">
        <f>ABS(J$3-2)</f>
        <v>0</v>
      </c>
      <c r="C11" s="4">
        <f>ABS(J$4-2)</f>
        <v>0</v>
      </c>
      <c r="D11" s="4">
        <f>ABS(J$5-2)</f>
        <v>0</v>
      </c>
      <c r="E11" s="4">
        <f>ABS(J$6-2)</f>
        <v>0</v>
      </c>
      <c r="F11" s="4">
        <f>ABS(J$7-2)</f>
        <v>0</v>
      </c>
      <c r="G11" s="4">
        <f>ABS(J$8-2)</f>
        <v>0</v>
      </c>
      <c r="H11" s="4">
        <f>ABS(J$9-2)</f>
        <v>0</v>
      </c>
      <c r="I11" s="4">
        <f>ABS(J$10-2)</f>
        <v>2</v>
      </c>
      <c r="J11" s="5"/>
      <c r="K11" s="8">
        <f t="shared" si="0"/>
        <v>2</v>
      </c>
      <c r="L11" s="3">
        <f t="shared" si="4"/>
        <v>0.1</v>
      </c>
      <c r="M11" s="6">
        <f t="shared" si="5"/>
        <v>10</v>
      </c>
      <c r="N11" s="9">
        <v>3</v>
      </c>
      <c r="O11" s="6">
        <f t="shared" si="1"/>
        <v>0.30000000000000004</v>
      </c>
      <c r="P11" s="9">
        <v>3</v>
      </c>
      <c r="Q11" s="6">
        <f t="shared" si="2"/>
        <v>0.30000000000000004</v>
      </c>
      <c r="R11" s="9">
        <v>2</v>
      </c>
      <c r="S11" s="6">
        <f t="shared" si="3"/>
        <v>0.2</v>
      </c>
      <c r="T11" s="36" t="s">
        <v>30</v>
      </c>
    </row>
    <row r="12" spans="1:21" ht="14" thickBot="1" x14ac:dyDescent="0.2">
      <c r="L12" s="25">
        <f>SUM(L3:L11)</f>
        <v>3.6</v>
      </c>
      <c r="M12" s="26">
        <f>SUM(M3:M11)</f>
        <v>360</v>
      </c>
      <c r="O12" s="28">
        <f>SUM(O3:O11)</f>
        <v>14.3</v>
      </c>
      <c r="Q12" s="28">
        <f>SUM(Q3:Q11)</f>
        <v>11.950000000000001</v>
      </c>
      <c r="S12" s="28">
        <f>SUM(S3:S11)</f>
        <v>8.35</v>
      </c>
    </row>
    <row r="14" spans="1:21" x14ac:dyDescent="0.15">
      <c r="S14" s="29"/>
    </row>
    <row r="16" spans="1:21" x14ac:dyDescent="0.15">
      <c r="S16" s="29"/>
      <c r="U16" s="29"/>
    </row>
  </sheetData>
  <mergeCells count="3">
    <mergeCell ref="N1:O1"/>
    <mergeCell ref="P1:Q1"/>
    <mergeCell ref="R1:S1"/>
  </mergeCells>
  <phoneticPr fontId="1" type="noConversion"/>
  <pageMargins left="0.75" right="0.75" top="1" bottom="1" header="0.5" footer="0.5"/>
  <pageSetup paperSize="1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FA007-54B4-494F-BEE3-F4C13DF055D0}">
  <dimension ref="A1:W17"/>
  <sheetViews>
    <sheetView tabSelected="1" workbookViewId="0">
      <selection activeCell="Q46" sqref="Q46"/>
    </sheetView>
  </sheetViews>
  <sheetFormatPr baseColWidth="10" defaultRowHeight="13" x14ac:dyDescent="0.15"/>
  <sheetData>
    <row r="1" spans="1:23" ht="14" thickBot="1" x14ac:dyDescent="0.2">
      <c r="O1" s="50" t="s">
        <v>59</v>
      </c>
      <c r="P1" s="51"/>
      <c r="Q1" s="52" t="s">
        <v>60</v>
      </c>
      <c r="R1" s="53"/>
    </row>
    <row r="2" spans="1:23" ht="14" thickBot="1" x14ac:dyDescent="0.2">
      <c r="A2" s="23"/>
      <c r="B2" s="19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19" t="s">
        <v>0</v>
      </c>
      <c r="M2" s="20" t="s">
        <v>1</v>
      </c>
      <c r="N2" s="24" t="s">
        <v>2</v>
      </c>
      <c r="O2" s="19" t="s">
        <v>3</v>
      </c>
      <c r="P2" s="27" t="s">
        <v>4</v>
      </c>
      <c r="Q2" s="19" t="s">
        <v>3</v>
      </c>
      <c r="R2" s="27" t="s">
        <v>4</v>
      </c>
      <c r="S2" s="15"/>
      <c r="T2" s="15"/>
      <c r="U2" s="15"/>
      <c r="V2" s="15"/>
      <c r="W2" s="15"/>
    </row>
    <row r="3" spans="1:23" x14ac:dyDescent="0.15">
      <c r="A3" s="16" t="s">
        <v>61</v>
      </c>
      <c r="B3" s="21">
        <v>0</v>
      </c>
      <c r="C3" s="10">
        <v>1</v>
      </c>
      <c r="D3" s="10">
        <v>1</v>
      </c>
      <c r="E3" s="10">
        <v>1</v>
      </c>
      <c r="F3" s="10">
        <v>2</v>
      </c>
      <c r="G3" s="10">
        <v>1</v>
      </c>
      <c r="H3" s="10">
        <v>1</v>
      </c>
      <c r="I3" s="10">
        <v>1</v>
      </c>
      <c r="J3" s="10">
        <v>1</v>
      </c>
      <c r="K3" s="40">
        <v>1</v>
      </c>
      <c r="L3" s="11">
        <f>SUM(B3:K3)</f>
        <v>10</v>
      </c>
      <c r="M3" s="12">
        <f>L3/20</f>
        <v>0.5</v>
      </c>
      <c r="N3" s="13">
        <f>M3*100</f>
        <v>50</v>
      </c>
      <c r="O3" s="14">
        <v>3</v>
      </c>
      <c r="P3" s="13">
        <f>$O3*$M3</f>
        <v>1.5</v>
      </c>
      <c r="Q3" s="14">
        <v>3</v>
      </c>
      <c r="R3" s="13">
        <f>$Q3*$M3</f>
        <v>1.5</v>
      </c>
      <c r="S3" s="1"/>
      <c r="T3" s="1"/>
      <c r="U3" s="1"/>
      <c r="V3" s="1"/>
      <c r="W3" s="1"/>
    </row>
    <row r="4" spans="1:23" x14ac:dyDescent="0.15">
      <c r="A4" s="17" t="s">
        <v>62</v>
      </c>
      <c r="B4" s="22">
        <f>ABS(C$3-2)</f>
        <v>1</v>
      </c>
      <c r="C4" s="2">
        <v>0</v>
      </c>
      <c r="D4" s="7">
        <v>2</v>
      </c>
      <c r="E4" s="7">
        <v>1</v>
      </c>
      <c r="F4" s="7">
        <v>2</v>
      </c>
      <c r="G4" s="7">
        <v>2</v>
      </c>
      <c r="H4" s="7">
        <v>2</v>
      </c>
      <c r="I4" s="7">
        <v>2</v>
      </c>
      <c r="J4" s="7">
        <v>1</v>
      </c>
      <c r="K4" s="41">
        <v>2</v>
      </c>
      <c r="L4" s="8">
        <f t="shared" ref="L4:L12" si="0">SUM(B4:K4)</f>
        <v>15</v>
      </c>
      <c r="M4" s="3">
        <f t="shared" ref="M4:M12" si="1">L4/20</f>
        <v>0.75</v>
      </c>
      <c r="N4" s="6">
        <f t="shared" ref="N4:N12" si="2">M4*100</f>
        <v>75</v>
      </c>
      <c r="O4" s="9">
        <v>4</v>
      </c>
      <c r="P4" s="6">
        <f t="shared" ref="P4:P12" si="3">$O4*$M4</f>
        <v>3</v>
      </c>
      <c r="Q4" s="9">
        <v>3</v>
      </c>
      <c r="R4" s="6">
        <f t="shared" ref="R4:R12" si="4">$Q4*$M4</f>
        <v>2.25</v>
      </c>
      <c r="S4" s="1"/>
      <c r="T4" s="1"/>
      <c r="U4" s="1"/>
      <c r="V4" s="1"/>
      <c r="W4" s="1"/>
    </row>
    <row r="5" spans="1:23" x14ac:dyDescent="0.15">
      <c r="A5" s="17" t="s">
        <v>63</v>
      </c>
      <c r="B5" s="22">
        <f>ABS(D$3-2)</f>
        <v>1</v>
      </c>
      <c r="C5" s="4">
        <f>ABS(D$4-2)</f>
        <v>0</v>
      </c>
      <c r="D5" s="2">
        <v>0</v>
      </c>
      <c r="E5" s="7">
        <v>0</v>
      </c>
      <c r="F5" s="7">
        <v>1</v>
      </c>
      <c r="G5" s="7">
        <v>1</v>
      </c>
      <c r="H5" s="7">
        <v>1</v>
      </c>
      <c r="I5" s="7">
        <v>1</v>
      </c>
      <c r="J5" s="7">
        <v>0</v>
      </c>
      <c r="K5" s="41">
        <v>1</v>
      </c>
      <c r="L5" s="8">
        <f t="shared" si="0"/>
        <v>6</v>
      </c>
      <c r="M5" s="3">
        <f t="shared" si="1"/>
        <v>0.3</v>
      </c>
      <c r="N5" s="6">
        <f t="shared" si="2"/>
        <v>30</v>
      </c>
      <c r="O5" s="9">
        <v>4</v>
      </c>
      <c r="P5" s="6">
        <f t="shared" si="3"/>
        <v>1.2</v>
      </c>
      <c r="Q5" s="9">
        <v>3</v>
      </c>
      <c r="R5" s="6">
        <f t="shared" si="4"/>
        <v>0.89999999999999991</v>
      </c>
      <c r="S5" s="1"/>
      <c r="T5" s="1"/>
      <c r="U5" s="1"/>
      <c r="V5" s="1"/>
      <c r="W5" s="1"/>
    </row>
    <row r="6" spans="1:23" x14ac:dyDescent="0.15">
      <c r="A6" s="17" t="s">
        <v>64</v>
      </c>
      <c r="B6" s="22">
        <f>ABS(E$3-2)</f>
        <v>1</v>
      </c>
      <c r="C6" s="4">
        <f>ABS(E$4-2)</f>
        <v>1</v>
      </c>
      <c r="D6" s="4">
        <f>ABS(E$5-2)</f>
        <v>2</v>
      </c>
      <c r="E6" s="2">
        <v>0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41">
        <v>2</v>
      </c>
      <c r="L6" s="8">
        <f t="shared" si="0"/>
        <v>16</v>
      </c>
      <c r="M6" s="3">
        <f t="shared" si="1"/>
        <v>0.8</v>
      </c>
      <c r="N6" s="6">
        <f t="shared" si="2"/>
        <v>80</v>
      </c>
      <c r="O6" s="9">
        <v>4</v>
      </c>
      <c r="P6" s="6">
        <f t="shared" si="3"/>
        <v>3.2</v>
      </c>
      <c r="Q6" s="9">
        <v>3</v>
      </c>
      <c r="R6" s="6">
        <f t="shared" si="4"/>
        <v>2.4000000000000004</v>
      </c>
      <c r="S6" s="1"/>
      <c r="T6" s="1"/>
      <c r="U6" s="1"/>
      <c r="V6" s="1"/>
      <c r="W6" s="1"/>
    </row>
    <row r="7" spans="1:23" x14ac:dyDescent="0.15">
      <c r="A7" s="17" t="s">
        <v>65</v>
      </c>
      <c r="B7" s="22">
        <f>ABS(F$3-2)</f>
        <v>0</v>
      </c>
      <c r="C7" s="4">
        <f>ABS(F$4-2)</f>
        <v>0</v>
      </c>
      <c r="D7" s="4">
        <f>ABS(F$5-2)</f>
        <v>1</v>
      </c>
      <c r="E7" s="4">
        <f>ABS(F$6-2)</f>
        <v>0</v>
      </c>
      <c r="F7" s="2">
        <v>0</v>
      </c>
      <c r="G7" s="7">
        <v>1</v>
      </c>
      <c r="H7" s="7">
        <v>0</v>
      </c>
      <c r="I7" s="7">
        <v>1</v>
      </c>
      <c r="J7" s="7">
        <v>0</v>
      </c>
      <c r="K7" s="41">
        <v>1</v>
      </c>
      <c r="L7" s="8">
        <f t="shared" si="0"/>
        <v>4</v>
      </c>
      <c r="M7" s="3">
        <f t="shared" si="1"/>
        <v>0.2</v>
      </c>
      <c r="N7" s="6">
        <f t="shared" si="2"/>
        <v>20</v>
      </c>
      <c r="O7" s="9">
        <v>3</v>
      </c>
      <c r="P7" s="6">
        <f t="shared" si="3"/>
        <v>0.60000000000000009</v>
      </c>
      <c r="Q7" s="9">
        <v>4</v>
      </c>
      <c r="R7" s="6">
        <f t="shared" si="4"/>
        <v>0.8</v>
      </c>
      <c r="S7" s="1"/>
      <c r="T7" s="1"/>
      <c r="U7" s="1"/>
      <c r="V7" s="1"/>
      <c r="W7" s="1"/>
    </row>
    <row r="8" spans="1:23" x14ac:dyDescent="0.15">
      <c r="A8" s="17" t="s">
        <v>66</v>
      </c>
      <c r="B8" s="22">
        <f>ABS(G$3-2)</f>
        <v>1</v>
      </c>
      <c r="C8" s="4">
        <f>ABS(G$4-2)</f>
        <v>0</v>
      </c>
      <c r="D8" s="4">
        <f>ABS(G$5-2)</f>
        <v>1</v>
      </c>
      <c r="E8" s="4">
        <f>ABS(G$6-2)</f>
        <v>0</v>
      </c>
      <c r="F8" s="4">
        <f>ABS(G$7-2)</f>
        <v>1</v>
      </c>
      <c r="G8" s="2">
        <v>0</v>
      </c>
      <c r="H8" s="7">
        <v>0</v>
      </c>
      <c r="I8" s="7">
        <v>2</v>
      </c>
      <c r="J8" s="7">
        <v>0</v>
      </c>
      <c r="K8" s="41">
        <v>1</v>
      </c>
      <c r="L8" s="8">
        <f t="shared" si="0"/>
        <v>6</v>
      </c>
      <c r="M8" s="3">
        <f t="shared" si="1"/>
        <v>0.3</v>
      </c>
      <c r="N8" s="6">
        <f t="shared" si="2"/>
        <v>30</v>
      </c>
      <c r="O8" s="9">
        <v>3</v>
      </c>
      <c r="P8" s="6">
        <f t="shared" si="3"/>
        <v>0.89999999999999991</v>
      </c>
      <c r="Q8" s="9">
        <v>3</v>
      </c>
      <c r="R8" s="6">
        <f t="shared" si="4"/>
        <v>0.89999999999999991</v>
      </c>
      <c r="S8" s="1"/>
      <c r="T8" s="1"/>
      <c r="U8" s="1"/>
      <c r="V8" s="1"/>
      <c r="W8" s="1"/>
    </row>
    <row r="9" spans="1:23" x14ac:dyDescent="0.15">
      <c r="A9" s="17" t="s">
        <v>67</v>
      </c>
      <c r="B9" s="22">
        <f>ABS(H$3-2)</f>
        <v>1</v>
      </c>
      <c r="C9" s="4">
        <f>ABS(H$4-2)</f>
        <v>0</v>
      </c>
      <c r="D9" s="4">
        <f>ABS(H$5-2)</f>
        <v>1</v>
      </c>
      <c r="E9" s="4">
        <f>ABS(H$6-2)</f>
        <v>0</v>
      </c>
      <c r="F9" s="4">
        <f>ABS(H$7-2)</f>
        <v>2</v>
      </c>
      <c r="G9" s="4">
        <f>ABS(H$8-2)</f>
        <v>2</v>
      </c>
      <c r="H9" s="2">
        <v>0</v>
      </c>
      <c r="I9" s="7">
        <v>2</v>
      </c>
      <c r="J9" s="7">
        <v>1</v>
      </c>
      <c r="K9" s="41">
        <v>2</v>
      </c>
      <c r="L9" s="8">
        <f t="shared" si="0"/>
        <v>11</v>
      </c>
      <c r="M9" s="3">
        <f t="shared" si="1"/>
        <v>0.55000000000000004</v>
      </c>
      <c r="N9" s="6">
        <f t="shared" si="2"/>
        <v>55.000000000000007</v>
      </c>
      <c r="O9" s="9">
        <v>3</v>
      </c>
      <c r="P9" s="6">
        <f t="shared" si="3"/>
        <v>1.6500000000000001</v>
      </c>
      <c r="Q9" s="9">
        <v>4</v>
      </c>
      <c r="R9" s="6">
        <f t="shared" si="4"/>
        <v>2.2000000000000002</v>
      </c>
      <c r="S9" s="1"/>
      <c r="T9" s="1"/>
      <c r="U9" s="1"/>
      <c r="V9" s="1"/>
      <c r="W9" s="1"/>
    </row>
    <row r="10" spans="1:23" x14ac:dyDescent="0.15">
      <c r="A10" s="17" t="s">
        <v>68</v>
      </c>
      <c r="B10" s="22">
        <f>ABS(I$3-2)</f>
        <v>1</v>
      </c>
      <c r="C10" s="4">
        <f>ABS(I$4-2)</f>
        <v>0</v>
      </c>
      <c r="D10" s="4">
        <f>ABS(I$5-2)</f>
        <v>1</v>
      </c>
      <c r="E10" s="4">
        <f>ABS(I$6-2)</f>
        <v>0</v>
      </c>
      <c r="F10" s="4">
        <f>ABS(I$7-2)</f>
        <v>1</v>
      </c>
      <c r="G10" s="4">
        <f>ABS(I$8-2)</f>
        <v>0</v>
      </c>
      <c r="H10" s="4">
        <f>ABS(I$9-2)</f>
        <v>0</v>
      </c>
      <c r="I10" s="2">
        <v>0</v>
      </c>
      <c r="J10" s="7">
        <v>0</v>
      </c>
      <c r="K10" s="41">
        <v>1</v>
      </c>
      <c r="L10" s="8">
        <f t="shared" si="0"/>
        <v>4</v>
      </c>
      <c r="M10" s="3">
        <f t="shared" si="1"/>
        <v>0.2</v>
      </c>
      <c r="N10" s="6">
        <f t="shared" si="2"/>
        <v>20</v>
      </c>
      <c r="O10" s="9">
        <v>3</v>
      </c>
      <c r="P10" s="6">
        <f t="shared" si="3"/>
        <v>0.60000000000000009</v>
      </c>
      <c r="Q10" s="9">
        <v>3</v>
      </c>
      <c r="R10" s="6">
        <f t="shared" si="4"/>
        <v>0.60000000000000009</v>
      </c>
      <c r="S10" s="1"/>
      <c r="T10" s="1"/>
      <c r="U10" s="1"/>
      <c r="V10" s="1"/>
      <c r="W10" s="1"/>
    </row>
    <row r="11" spans="1:23" x14ac:dyDescent="0.15">
      <c r="A11" s="17" t="s">
        <v>69</v>
      </c>
      <c r="B11" s="22">
        <f>ABS(J$3-2)</f>
        <v>1</v>
      </c>
      <c r="C11" s="4">
        <f>ABS(J$4-2)</f>
        <v>1</v>
      </c>
      <c r="D11" s="4">
        <f>ABS(J$5-2)</f>
        <v>2</v>
      </c>
      <c r="E11" s="4">
        <f>ABS(J$6-2)</f>
        <v>0</v>
      </c>
      <c r="F11" s="4">
        <f>ABS(J$7-2)</f>
        <v>2</v>
      </c>
      <c r="G11" s="4">
        <f>ABS(J$8-2)</f>
        <v>2</v>
      </c>
      <c r="H11" s="4">
        <f>ABS(J$9-2)</f>
        <v>1</v>
      </c>
      <c r="I11" s="4">
        <f>ABS(J$10-2)</f>
        <v>2</v>
      </c>
      <c r="J11" s="5"/>
      <c r="K11" s="41">
        <v>2</v>
      </c>
      <c r="L11" s="8">
        <f t="shared" si="0"/>
        <v>13</v>
      </c>
      <c r="M11" s="3">
        <f t="shared" si="1"/>
        <v>0.65</v>
      </c>
      <c r="N11" s="6">
        <f t="shared" si="2"/>
        <v>65</v>
      </c>
      <c r="O11" s="9">
        <v>4</v>
      </c>
      <c r="P11" s="6">
        <f t="shared" si="3"/>
        <v>2.6</v>
      </c>
      <c r="Q11" s="9">
        <v>3</v>
      </c>
      <c r="R11" s="6">
        <f t="shared" si="4"/>
        <v>1.9500000000000002</v>
      </c>
      <c r="S11" s="1"/>
      <c r="T11" s="1"/>
      <c r="U11" s="1"/>
      <c r="V11" s="1"/>
      <c r="W11" s="1"/>
    </row>
    <row r="12" spans="1:23" ht="14" thickBot="1" x14ac:dyDescent="0.2">
      <c r="A12" s="18" t="s">
        <v>70</v>
      </c>
      <c r="B12" s="42">
        <f>ABS(K$3-2)</f>
        <v>1</v>
      </c>
      <c r="C12" s="43">
        <f>ABS(K$4-2)</f>
        <v>0</v>
      </c>
      <c r="D12" s="43">
        <f>ABS(K$5-2)</f>
        <v>1</v>
      </c>
      <c r="E12" s="43">
        <f>ABS(K$6-2)</f>
        <v>0</v>
      </c>
      <c r="F12" s="43">
        <f>ABS(K$7-2)</f>
        <v>1</v>
      </c>
      <c r="G12" s="43">
        <f>ABS(K$8-2)</f>
        <v>1</v>
      </c>
      <c r="H12" s="43">
        <f>ABS(K$9-2)</f>
        <v>0</v>
      </c>
      <c r="I12" s="43">
        <f>ABS(K$10-2)</f>
        <v>1</v>
      </c>
      <c r="J12" s="43">
        <f>ABS(K$11-2)</f>
        <v>0</v>
      </c>
      <c r="K12" s="44">
        <v>0</v>
      </c>
      <c r="L12" s="45">
        <f t="shared" si="0"/>
        <v>5</v>
      </c>
      <c r="M12" s="46">
        <f t="shared" si="1"/>
        <v>0.25</v>
      </c>
      <c r="N12" s="47">
        <f t="shared" si="2"/>
        <v>25</v>
      </c>
      <c r="O12" s="49">
        <v>3</v>
      </c>
      <c r="P12" s="47">
        <f t="shared" si="3"/>
        <v>0.75</v>
      </c>
      <c r="Q12" s="49">
        <v>4</v>
      </c>
      <c r="R12" s="47">
        <f t="shared" si="4"/>
        <v>1</v>
      </c>
      <c r="S12" s="1"/>
      <c r="T12" s="1"/>
      <c r="U12" s="1"/>
      <c r="V12" s="1"/>
      <c r="W12" s="1"/>
    </row>
    <row r="13" spans="1:23" ht="14" thickBot="1" x14ac:dyDescent="0.2">
      <c r="M13" s="25">
        <f>SUM(M3:M12)</f>
        <v>4.5000000000000009</v>
      </c>
      <c r="N13" s="26">
        <f>SUM(N3:N12)</f>
        <v>450</v>
      </c>
      <c r="P13" s="28">
        <f>SUM(P3:P12)</f>
        <v>16</v>
      </c>
      <c r="R13" s="28">
        <f>SUM(R3:R12)</f>
        <v>14.5</v>
      </c>
    </row>
    <row r="17" spans="20:22" x14ac:dyDescent="0.15">
      <c r="T17" s="29"/>
      <c r="V17" s="29"/>
    </row>
  </sheetData>
  <mergeCells count="2">
    <mergeCell ref="O1:P1"/>
    <mergeCell ref="Q1:R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5140-F31B-C141-A0B0-73362D73C418}">
  <dimension ref="A1:W17"/>
  <sheetViews>
    <sheetView topLeftCell="E1" workbookViewId="0">
      <selection activeCell="N24" sqref="N24"/>
    </sheetView>
  </sheetViews>
  <sheetFormatPr baseColWidth="10" defaultRowHeight="13" x14ac:dyDescent="0.15"/>
  <cols>
    <col min="1" max="1" width="47" customWidth="1"/>
  </cols>
  <sheetData>
    <row r="1" spans="1:23" ht="14" thickBot="1" x14ac:dyDescent="0.2">
      <c r="O1" s="50" t="s">
        <v>33</v>
      </c>
      <c r="P1" s="51"/>
      <c r="Q1" s="52" t="s">
        <v>34</v>
      </c>
      <c r="R1" s="53"/>
      <c r="S1" s="50" t="s">
        <v>35</v>
      </c>
      <c r="T1" s="51"/>
      <c r="U1" s="50" t="s">
        <v>35</v>
      </c>
      <c r="V1" s="51"/>
    </row>
    <row r="2" spans="1:23" ht="14" thickBot="1" x14ac:dyDescent="0.2">
      <c r="A2" s="23"/>
      <c r="B2" s="19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19" t="s">
        <v>0</v>
      </c>
      <c r="M2" s="20" t="s">
        <v>1</v>
      </c>
      <c r="N2" s="24" t="s">
        <v>2</v>
      </c>
      <c r="O2" s="19" t="s">
        <v>3</v>
      </c>
      <c r="P2" s="27" t="s">
        <v>4</v>
      </c>
      <c r="Q2" s="19" t="s">
        <v>3</v>
      </c>
      <c r="R2" s="27" t="s">
        <v>4</v>
      </c>
      <c r="S2" s="19" t="s">
        <v>5</v>
      </c>
      <c r="T2" s="27" t="s">
        <v>4</v>
      </c>
      <c r="U2" s="19" t="s">
        <v>3</v>
      </c>
      <c r="V2" s="27" t="s">
        <v>4</v>
      </c>
      <c r="W2" s="15"/>
    </row>
    <row r="3" spans="1:23" ht="14" thickBot="1" x14ac:dyDescent="0.2">
      <c r="A3" s="16" t="s">
        <v>51</v>
      </c>
      <c r="B3" s="21">
        <v>0</v>
      </c>
      <c r="C3" s="10">
        <v>2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  <c r="I3" s="10">
        <v>2</v>
      </c>
      <c r="J3" s="10">
        <v>0</v>
      </c>
      <c r="K3" s="40">
        <v>0</v>
      </c>
      <c r="L3" s="11">
        <f>SUM(B3:K3)</f>
        <v>14</v>
      </c>
      <c r="M3" s="12">
        <f>L3/20</f>
        <v>0.7</v>
      </c>
      <c r="N3" s="13">
        <f>M3*100</f>
        <v>70</v>
      </c>
      <c r="O3" s="14">
        <v>4</v>
      </c>
      <c r="P3" s="13">
        <f>$O3*$M3</f>
        <v>2.8</v>
      </c>
      <c r="Q3" s="14">
        <v>4</v>
      </c>
      <c r="R3" s="13">
        <f>$Q3*$M3</f>
        <v>2.8</v>
      </c>
      <c r="S3" s="14">
        <v>0</v>
      </c>
      <c r="T3" s="13">
        <f>$S3*$M3</f>
        <v>0</v>
      </c>
      <c r="U3" s="14">
        <v>0</v>
      </c>
      <c r="V3" s="31">
        <f>$U3*$M3</f>
        <v>0</v>
      </c>
      <c r="W3" s="1"/>
    </row>
    <row r="4" spans="1:23" ht="14" thickBot="1" x14ac:dyDescent="0.2">
      <c r="A4" s="17" t="s">
        <v>36</v>
      </c>
      <c r="B4" s="22">
        <f>ABS(C$3-2)</f>
        <v>0</v>
      </c>
      <c r="C4" s="2">
        <v>0</v>
      </c>
      <c r="D4" s="7">
        <v>0</v>
      </c>
      <c r="E4" s="7">
        <v>1</v>
      </c>
      <c r="F4" s="7">
        <v>2</v>
      </c>
      <c r="G4" s="7">
        <v>0</v>
      </c>
      <c r="H4" s="7">
        <v>1</v>
      </c>
      <c r="I4" s="7">
        <v>1</v>
      </c>
      <c r="J4" s="7">
        <v>0</v>
      </c>
      <c r="K4" s="41">
        <v>0</v>
      </c>
      <c r="L4" s="8">
        <f t="shared" ref="L4:L12" si="0">SUM(B4:K4)</f>
        <v>5</v>
      </c>
      <c r="M4" s="3">
        <f t="shared" ref="M4:M12" si="1">L4/20</f>
        <v>0.25</v>
      </c>
      <c r="N4" s="6">
        <f t="shared" ref="N4:N12" si="2">M4*100</f>
        <v>25</v>
      </c>
      <c r="O4" s="9">
        <v>4</v>
      </c>
      <c r="P4" s="6">
        <f t="shared" ref="P4:P12" si="3">$O4*$M4</f>
        <v>1</v>
      </c>
      <c r="Q4" s="9">
        <v>4</v>
      </c>
      <c r="R4" s="6">
        <f t="shared" ref="R4:R12" si="4">$Q4*$M4</f>
        <v>1</v>
      </c>
      <c r="S4" s="14">
        <v>0</v>
      </c>
      <c r="T4" s="6">
        <f t="shared" ref="T4:T12" si="5">$S4*$M4</f>
        <v>0</v>
      </c>
      <c r="U4" s="14">
        <v>0</v>
      </c>
      <c r="V4" s="32">
        <f t="shared" ref="V4:V12" si="6">$U4*$M4</f>
        <v>0</v>
      </c>
      <c r="W4" s="1"/>
    </row>
    <row r="5" spans="1:23" ht="14" thickBot="1" x14ac:dyDescent="0.2">
      <c r="A5" s="17" t="s">
        <v>9</v>
      </c>
      <c r="B5" s="22">
        <f>ABS(D$3-2)</f>
        <v>0</v>
      </c>
      <c r="C5" s="4">
        <f>ABS(D$4-2)</f>
        <v>2</v>
      </c>
      <c r="D5" s="2">
        <v>0</v>
      </c>
      <c r="E5" s="7">
        <v>1</v>
      </c>
      <c r="F5" s="7">
        <v>2</v>
      </c>
      <c r="G5" s="7">
        <v>0</v>
      </c>
      <c r="H5" s="7">
        <v>1</v>
      </c>
      <c r="I5" s="7">
        <v>1</v>
      </c>
      <c r="J5" s="7">
        <v>0</v>
      </c>
      <c r="K5" s="41">
        <v>0</v>
      </c>
      <c r="L5" s="8">
        <f t="shared" si="0"/>
        <v>7</v>
      </c>
      <c r="M5" s="3">
        <f t="shared" si="1"/>
        <v>0.35</v>
      </c>
      <c r="N5" s="6">
        <f t="shared" si="2"/>
        <v>35</v>
      </c>
      <c r="O5" s="9">
        <v>4</v>
      </c>
      <c r="P5" s="6">
        <f t="shared" si="3"/>
        <v>1.4</v>
      </c>
      <c r="Q5" s="9">
        <v>3</v>
      </c>
      <c r="R5" s="6">
        <f t="shared" si="4"/>
        <v>1.0499999999999998</v>
      </c>
      <c r="S5" s="14">
        <v>0</v>
      </c>
      <c r="T5" s="6">
        <f t="shared" si="5"/>
        <v>0</v>
      </c>
      <c r="U5" s="14">
        <v>0</v>
      </c>
      <c r="V5" s="32">
        <f t="shared" si="6"/>
        <v>0</v>
      </c>
      <c r="W5" s="1"/>
    </row>
    <row r="6" spans="1:23" ht="14" thickBot="1" x14ac:dyDescent="0.2">
      <c r="A6" s="17" t="s">
        <v>37</v>
      </c>
      <c r="B6" s="22">
        <f>ABS(E$3-2)</f>
        <v>0</v>
      </c>
      <c r="C6" s="4">
        <f>ABS(E$4-2)</f>
        <v>1</v>
      </c>
      <c r="D6" s="4">
        <f>ABS(E$5-2)</f>
        <v>1</v>
      </c>
      <c r="E6" s="2">
        <v>0</v>
      </c>
      <c r="F6" s="7">
        <v>2</v>
      </c>
      <c r="G6" s="7">
        <v>0</v>
      </c>
      <c r="H6" s="7">
        <v>1</v>
      </c>
      <c r="I6" s="7">
        <v>2</v>
      </c>
      <c r="J6" s="7">
        <v>0</v>
      </c>
      <c r="K6" s="41">
        <v>0</v>
      </c>
      <c r="L6" s="8">
        <f t="shared" si="0"/>
        <v>7</v>
      </c>
      <c r="M6" s="3">
        <f t="shared" si="1"/>
        <v>0.35</v>
      </c>
      <c r="N6" s="6">
        <f t="shared" si="2"/>
        <v>35</v>
      </c>
      <c r="O6" s="9">
        <v>3</v>
      </c>
      <c r="P6" s="6">
        <f t="shared" si="3"/>
        <v>1.0499999999999998</v>
      </c>
      <c r="Q6" s="9">
        <v>4</v>
      </c>
      <c r="R6" s="6">
        <f t="shared" si="4"/>
        <v>1.4</v>
      </c>
      <c r="S6" s="14">
        <v>0</v>
      </c>
      <c r="T6" s="6">
        <f t="shared" si="5"/>
        <v>0</v>
      </c>
      <c r="U6" s="14">
        <v>0</v>
      </c>
      <c r="V6" s="32">
        <f t="shared" si="6"/>
        <v>0</v>
      </c>
      <c r="W6" s="1"/>
    </row>
    <row r="7" spans="1:23" ht="14" thickBot="1" x14ac:dyDescent="0.2">
      <c r="A7" s="17" t="s">
        <v>14</v>
      </c>
      <c r="B7" s="22">
        <f>ABS(F$3-2)</f>
        <v>0</v>
      </c>
      <c r="C7" s="4">
        <f>ABS(F$4-2)</f>
        <v>0</v>
      </c>
      <c r="D7" s="4">
        <f>ABS(F$5-2)</f>
        <v>0</v>
      </c>
      <c r="E7" s="4">
        <f>ABS(F$6-2)</f>
        <v>0</v>
      </c>
      <c r="F7" s="2">
        <v>0</v>
      </c>
      <c r="G7" s="7">
        <v>0</v>
      </c>
      <c r="H7" s="7">
        <v>0</v>
      </c>
      <c r="I7" s="7">
        <v>1</v>
      </c>
      <c r="J7" s="7">
        <v>0</v>
      </c>
      <c r="K7" s="41">
        <v>0</v>
      </c>
      <c r="L7" s="8">
        <f t="shared" si="0"/>
        <v>1</v>
      </c>
      <c r="M7" s="3">
        <f t="shared" si="1"/>
        <v>0.05</v>
      </c>
      <c r="N7" s="6">
        <f t="shared" si="2"/>
        <v>5</v>
      </c>
      <c r="O7" s="9">
        <v>4</v>
      </c>
      <c r="P7" s="6">
        <f t="shared" si="3"/>
        <v>0.2</v>
      </c>
      <c r="Q7" s="9">
        <v>1</v>
      </c>
      <c r="R7" s="6">
        <f t="shared" si="4"/>
        <v>0.05</v>
      </c>
      <c r="S7" s="14">
        <v>0</v>
      </c>
      <c r="T7" s="6">
        <f t="shared" si="5"/>
        <v>0</v>
      </c>
      <c r="U7" s="14">
        <v>0</v>
      </c>
      <c r="V7" s="32">
        <f t="shared" si="6"/>
        <v>0</v>
      </c>
      <c r="W7" s="1"/>
    </row>
    <row r="8" spans="1:23" ht="14" thickBot="1" x14ac:dyDescent="0.2">
      <c r="A8" s="17" t="s">
        <v>38</v>
      </c>
      <c r="B8" s="22">
        <f>ABS(G$3-2)</f>
        <v>0</v>
      </c>
      <c r="C8" s="4">
        <f>ABS(G$4-2)</f>
        <v>2</v>
      </c>
      <c r="D8" s="4">
        <f>ABS(G$5-2)</f>
        <v>2</v>
      </c>
      <c r="E8" s="4">
        <f>ABS(G$6-2)</f>
        <v>2</v>
      </c>
      <c r="F8" s="4">
        <f>ABS(G$7-2)</f>
        <v>2</v>
      </c>
      <c r="G8" s="2">
        <v>0</v>
      </c>
      <c r="H8" s="7">
        <v>0</v>
      </c>
      <c r="I8" s="7">
        <v>2</v>
      </c>
      <c r="J8" s="7">
        <v>0</v>
      </c>
      <c r="K8" s="41">
        <v>0</v>
      </c>
      <c r="L8" s="8">
        <f t="shared" si="0"/>
        <v>10</v>
      </c>
      <c r="M8" s="3">
        <f t="shared" si="1"/>
        <v>0.5</v>
      </c>
      <c r="N8" s="6">
        <f t="shared" si="2"/>
        <v>50</v>
      </c>
      <c r="O8" s="9">
        <v>2</v>
      </c>
      <c r="P8" s="6">
        <f t="shared" si="3"/>
        <v>1</v>
      </c>
      <c r="Q8" s="9">
        <v>4</v>
      </c>
      <c r="R8" s="6">
        <f t="shared" si="4"/>
        <v>2</v>
      </c>
      <c r="S8" s="14">
        <v>0</v>
      </c>
      <c r="T8" s="6">
        <f t="shared" si="5"/>
        <v>0</v>
      </c>
      <c r="U8" s="14">
        <v>0</v>
      </c>
      <c r="V8" s="32">
        <f t="shared" si="6"/>
        <v>0</v>
      </c>
      <c r="W8" s="1"/>
    </row>
    <row r="9" spans="1:23" ht="14" thickBot="1" x14ac:dyDescent="0.2">
      <c r="A9" s="17" t="s">
        <v>39</v>
      </c>
      <c r="B9" s="22">
        <f>ABS(H$3-2)</f>
        <v>0</v>
      </c>
      <c r="C9" s="4">
        <f>ABS(H$4-2)</f>
        <v>1</v>
      </c>
      <c r="D9" s="4">
        <f>ABS(H$5-2)</f>
        <v>1</v>
      </c>
      <c r="E9" s="4">
        <f>ABS(H$6-2)</f>
        <v>1</v>
      </c>
      <c r="F9" s="4">
        <f>ABS(H$7-2)</f>
        <v>2</v>
      </c>
      <c r="G9" s="4">
        <f>ABS(H$8-2)</f>
        <v>2</v>
      </c>
      <c r="H9" s="2">
        <v>0</v>
      </c>
      <c r="I9" s="7">
        <v>2</v>
      </c>
      <c r="J9" s="7">
        <v>0</v>
      </c>
      <c r="K9" s="41">
        <v>0</v>
      </c>
      <c r="L9" s="8">
        <f t="shared" si="0"/>
        <v>9</v>
      </c>
      <c r="M9" s="3">
        <f t="shared" si="1"/>
        <v>0.45</v>
      </c>
      <c r="N9" s="6">
        <f t="shared" si="2"/>
        <v>45</v>
      </c>
      <c r="O9" s="9">
        <v>4</v>
      </c>
      <c r="P9" s="6">
        <f t="shared" si="3"/>
        <v>1.8</v>
      </c>
      <c r="Q9" s="9">
        <v>2</v>
      </c>
      <c r="R9" s="6">
        <f t="shared" si="4"/>
        <v>0.9</v>
      </c>
      <c r="S9" s="14">
        <v>0</v>
      </c>
      <c r="T9" s="6">
        <f t="shared" si="5"/>
        <v>0</v>
      </c>
      <c r="U9" s="14">
        <v>0</v>
      </c>
      <c r="V9" s="32">
        <f t="shared" si="6"/>
        <v>0</v>
      </c>
      <c r="W9" s="1"/>
    </row>
    <row r="10" spans="1:23" ht="14" thickBot="1" x14ac:dyDescent="0.2">
      <c r="A10" s="17" t="s">
        <v>40</v>
      </c>
      <c r="B10" s="22">
        <f>ABS(I$3-2)</f>
        <v>0</v>
      </c>
      <c r="C10" s="4">
        <f>ABS(I$4-2)</f>
        <v>1</v>
      </c>
      <c r="D10" s="4">
        <f>ABS(I$5-2)</f>
        <v>1</v>
      </c>
      <c r="E10" s="4">
        <f>ABS(I$6-2)</f>
        <v>0</v>
      </c>
      <c r="F10" s="4">
        <f>ABS(I$7-2)</f>
        <v>1</v>
      </c>
      <c r="G10" s="4">
        <f>ABS(I$8-2)</f>
        <v>0</v>
      </c>
      <c r="H10" s="4">
        <f>ABS(I$9-2)</f>
        <v>0</v>
      </c>
      <c r="I10" s="2">
        <v>0</v>
      </c>
      <c r="J10" s="7">
        <v>0</v>
      </c>
      <c r="K10" s="41">
        <v>0</v>
      </c>
      <c r="L10" s="8">
        <f t="shared" si="0"/>
        <v>3</v>
      </c>
      <c r="M10" s="3">
        <f t="shared" si="1"/>
        <v>0.15</v>
      </c>
      <c r="N10" s="6">
        <f t="shared" si="2"/>
        <v>15</v>
      </c>
      <c r="O10" s="9">
        <v>4</v>
      </c>
      <c r="P10" s="6">
        <f t="shared" si="3"/>
        <v>0.6</v>
      </c>
      <c r="Q10" s="9">
        <v>2</v>
      </c>
      <c r="R10" s="6">
        <f t="shared" si="4"/>
        <v>0.3</v>
      </c>
      <c r="S10" s="14">
        <v>0</v>
      </c>
      <c r="T10" s="6">
        <f t="shared" si="5"/>
        <v>0</v>
      </c>
      <c r="U10" s="14">
        <v>0</v>
      </c>
      <c r="V10" s="32">
        <f t="shared" si="6"/>
        <v>0</v>
      </c>
      <c r="W10" s="1"/>
    </row>
    <row r="11" spans="1:23" ht="14" thickBot="1" x14ac:dyDescent="0.2">
      <c r="A11" s="17" t="s">
        <v>41</v>
      </c>
      <c r="B11" s="22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5"/>
      <c r="K11" s="41">
        <v>0</v>
      </c>
      <c r="L11" s="8">
        <f t="shared" si="0"/>
        <v>0</v>
      </c>
      <c r="M11" s="3">
        <f t="shared" si="1"/>
        <v>0</v>
      </c>
      <c r="N11" s="6">
        <f t="shared" si="2"/>
        <v>0</v>
      </c>
      <c r="O11" s="9">
        <v>0</v>
      </c>
      <c r="P11" s="6">
        <f t="shared" si="3"/>
        <v>0</v>
      </c>
      <c r="Q11" s="9">
        <v>0</v>
      </c>
      <c r="R11" s="6">
        <f t="shared" si="4"/>
        <v>0</v>
      </c>
      <c r="S11" s="14">
        <v>0</v>
      </c>
      <c r="T11" s="6">
        <f t="shared" si="5"/>
        <v>0</v>
      </c>
      <c r="U11" s="14">
        <v>0</v>
      </c>
      <c r="V11" s="32">
        <f t="shared" si="6"/>
        <v>0</v>
      </c>
      <c r="W11" s="1"/>
    </row>
    <row r="12" spans="1:23" ht="14" thickBot="1" x14ac:dyDescent="0.2">
      <c r="A12" s="18" t="s">
        <v>42</v>
      </c>
      <c r="B12" s="42">
        <v>0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4">
        <v>0</v>
      </c>
      <c r="L12" s="45">
        <f t="shared" si="0"/>
        <v>0</v>
      </c>
      <c r="M12" s="46">
        <f t="shared" si="1"/>
        <v>0</v>
      </c>
      <c r="N12" s="47">
        <f t="shared" si="2"/>
        <v>0</v>
      </c>
      <c r="O12" s="9">
        <v>0</v>
      </c>
      <c r="P12" s="47">
        <f t="shared" si="3"/>
        <v>0</v>
      </c>
      <c r="Q12" s="9">
        <v>0</v>
      </c>
      <c r="R12" s="47">
        <f t="shared" si="4"/>
        <v>0</v>
      </c>
      <c r="S12" s="14">
        <v>0</v>
      </c>
      <c r="T12" s="47">
        <f t="shared" si="5"/>
        <v>0</v>
      </c>
      <c r="U12" s="14">
        <v>0</v>
      </c>
      <c r="V12" s="48">
        <f t="shared" si="6"/>
        <v>0</v>
      </c>
      <c r="W12" s="1"/>
    </row>
    <row r="13" spans="1:23" ht="14" thickBot="1" x14ac:dyDescent="0.2">
      <c r="M13" s="25">
        <f>SUM(M3:M12)</f>
        <v>2.8000000000000003</v>
      </c>
      <c r="N13" s="26">
        <f>SUM(N3:N12)</f>
        <v>280</v>
      </c>
      <c r="P13" s="28">
        <f>SUM(P3:P12)</f>
        <v>9.85</v>
      </c>
      <c r="R13" s="28">
        <f>SUM(R3:R12)</f>
        <v>9.5000000000000018</v>
      </c>
      <c r="T13" s="28">
        <f>SUM(T3:T12)</f>
        <v>0</v>
      </c>
      <c r="V13" s="28">
        <f>SUM(V3:V12)</f>
        <v>0</v>
      </c>
    </row>
    <row r="15" spans="1:23" x14ac:dyDescent="0.15">
      <c r="T15" s="29"/>
    </row>
    <row r="17" spans="20:22" x14ac:dyDescent="0.15">
      <c r="T17" s="29"/>
      <c r="V17" s="29"/>
    </row>
  </sheetData>
  <mergeCells count="4">
    <mergeCell ref="O1:P1"/>
    <mergeCell ref="Q1:R1"/>
    <mergeCell ref="S1:T1"/>
    <mergeCell ref="U1:V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2C82-7725-D747-93D0-2EC088DFA9AB}">
  <dimension ref="A1:W17"/>
  <sheetViews>
    <sheetView workbookViewId="0">
      <selection activeCell="L30" sqref="L30"/>
    </sheetView>
  </sheetViews>
  <sheetFormatPr baseColWidth="10" defaultRowHeight="13" x14ac:dyDescent="0.15"/>
  <sheetData>
    <row r="1" spans="1:23" ht="14" thickBot="1" x14ac:dyDescent="0.2">
      <c r="O1" s="50" t="s">
        <v>43</v>
      </c>
      <c r="P1" s="51"/>
      <c r="Q1" s="52" t="s">
        <v>44</v>
      </c>
      <c r="R1" s="53"/>
      <c r="S1" s="50" t="s">
        <v>45</v>
      </c>
      <c r="T1" s="51"/>
      <c r="U1" s="50" t="s">
        <v>46</v>
      </c>
      <c r="V1" s="51"/>
    </row>
    <row r="2" spans="1:23" ht="14" thickBot="1" x14ac:dyDescent="0.2">
      <c r="A2" s="23"/>
      <c r="B2" s="19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19" t="s">
        <v>0</v>
      </c>
      <c r="M2" s="20" t="s">
        <v>1</v>
      </c>
      <c r="N2" s="24" t="s">
        <v>2</v>
      </c>
      <c r="O2" s="19" t="s">
        <v>3</v>
      </c>
      <c r="P2" s="27" t="s">
        <v>4</v>
      </c>
      <c r="Q2" s="19" t="s">
        <v>3</v>
      </c>
      <c r="R2" s="27" t="s">
        <v>4</v>
      </c>
      <c r="S2" s="19" t="s">
        <v>5</v>
      </c>
      <c r="T2" s="27" t="s">
        <v>4</v>
      </c>
      <c r="U2" s="19" t="s">
        <v>3</v>
      </c>
      <c r="V2" s="27" t="s">
        <v>4</v>
      </c>
      <c r="W2" s="15"/>
    </row>
    <row r="3" spans="1:23" x14ac:dyDescent="0.15">
      <c r="A3" s="16" t="s">
        <v>47</v>
      </c>
      <c r="B3" s="21">
        <v>0</v>
      </c>
      <c r="C3" s="10">
        <v>1</v>
      </c>
      <c r="D3" s="10">
        <v>1</v>
      </c>
      <c r="E3" s="10">
        <v>0</v>
      </c>
      <c r="F3" s="10">
        <v>1</v>
      </c>
      <c r="G3" s="10">
        <v>0</v>
      </c>
      <c r="H3" s="10">
        <v>2</v>
      </c>
      <c r="I3" s="10">
        <v>2</v>
      </c>
      <c r="J3" s="10">
        <v>1</v>
      </c>
      <c r="K3" s="40">
        <v>1</v>
      </c>
      <c r="L3" s="11">
        <f>SUM(B3:K3)</f>
        <v>9</v>
      </c>
      <c r="M3" s="12">
        <f>L3/20</f>
        <v>0.45</v>
      </c>
      <c r="N3" s="13">
        <f>M3*100</f>
        <v>45</v>
      </c>
      <c r="O3" s="14">
        <v>4</v>
      </c>
      <c r="P3" s="13">
        <f>$O3*$M3</f>
        <v>1.8</v>
      </c>
      <c r="Q3" s="14">
        <v>4</v>
      </c>
      <c r="R3" s="13">
        <f>$Q3*$M3</f>
        <v>1.8</v>
      </c>
      <c r="S3" s="14">
        <v>3</v>
      </c>
      <c r="T3" s="13">
        <f>$S3*$M3</f>
        <v>1.35</v>
      </c>
      <c r="U3" s="14">
        <v>1</v>
      </c>
      <c r="V3" s="31">
        <f>$U3*$M3</f>
        <v>0.45</v>
      </c>
      <c r="W3" s="1"/>
    </row>
    <row r="4" spans="1:23" x14ac:dyDescent="0.15">
      <c r="A4" s="17" t="s">
        <v>48</v>
      </c>
      <c r="B4" s="22">
        <f>ABS(C$3-2)</f>
        <v>1</v>
      </c>
      <c r="C4" s="2">
        <v>0</v>
      </c>
      <c r="D4" s="7">
        <v>2</v>
      </c>
      <c r="E4" s="7">
        <v>1</v>
      </c>
      <c r="F4" s="7">
        <v>1</v>
      </c>
      <c r="G4" s="7">
        <v>0</v>
      </c>
      <c r="H4" s="7">
        <v>2</v>
      </c>
      <c r="I4" s="7">
        <v>0</v>
      </c>
      <c r="J4" s="7">
        <v>1</v>
      </c>
      <c r="K4" s="41">
        <v>1</v>
      </c>
      <c r="L4" s="8">
        <f t="shared" ref="L4:L12" si="0">SUM(B4:K4)</f>
        <v>9</v>
      </c>
      <c r="M4" s="3">
        <f t="shared" ref="M4:M12" si="1">L4/20</f>
        <v>0.45</v>
      </c>
      <c r="N4" s="6">
        <f t="shared" ref="N4:N12" si="2">M4*100</f>
        <v>45</v>
      </c>
      <c r="O4" s="9">
        <v>4</v>
      </c>
      <c r="P4" s="6">
        <f t="shared" ref="P4:P12" si="3">$O4*$M4</f>
        <v>1.8</v>
      </c>
      <c r="Q4" s="9">
        <v>2</v>
      </c>
      <c r="R4" s="6">
        <f t="shared" ref="R4:R12" si="4">$Q4*$M4</f>
        <v>0.9</v>
      </c>
      <c r="S4" s="9">
        <v>2</v>
      </c>
      <c r="T4" s="6">
        <f t="shared" ref="T4:T12" si="5">$S4*$M4</f>
        <v>0.9</v>
      </c>
      <c r="U4" s="9">
        <v>1</v>
      </c>
      <c r="V4" s="32">
        <f t="shared" ref="V4:V12" si="6">$U4*$M4</f>
        <v>0.45</v>
      </c>
      <c r="W4" s="1"/>
    </row>
    <row r="5" spans="1:23" x14ac:dyDescent="0.15">
      <c r="A5" s="17" t="s">
        <v>9</v>
      </c>
      <c r="B5" s="22">
        <f>ABS(D$3-2)</f>
        <v>1</v>
      </c>
      <c r="C5" s="4">
        <f>ABS(D$4-2)</f>
        <v>0</v>
      </c>
      <c r="D5" s="2">
        <v>0</v>
      </c>
      <c r="E5" s="7">
        <v>1</v>
      </c>
      <c r="F5" s="7">
        <v>1</v>
      </c>
      <c r="G5" s="7">
        <v>0</v>
      </c>
      <c r="H5" s="7">
        <v>2</v>
      </c>
      <c r="I5" s="7">
        <v>2</v>
      </c>
      <c r="J5" s="7">
        <v>1</v>
      </c>
      <c r="K5" s="41">
        <v>1</v>
      </c>
      <c r="L5" s="8">
        <f t="shared" si="0"/>
        <v>9</v>
      </c>
      <c r="M5" s="3">
        <f t="shared" si="1"/>
        <v>0.45</v>
      </c>
      <c r="N5" s="6">
        <f t="shared" si="2"/>
        <v>45</v>
      </c>
      <c r="O5" s="9">
        <v>3</v>
      </c>
      <c r="P5" s="6">
        <f t="shared" si="3"/>
        <v>1.35</v>
      </c>
      <c r="Q5" s="9">
        <v>3</v>
      </c>
      <c r="R5" s="6">
        <f t="shared" si="4"/>
        <v>1.35</v>
      </c>
      <c r="S5" s="9">
        <v>3</v>
      </c>
      <c r="T5" s="6">
        <f t="shared" si="5"/>
        <v>1.35</v>
      </c>
      <c r="U5" s="9">
        <v>1</v>
      </c>
      <c r="V5" s="32">
        <f t="shared" si="6"/>
        <v>0.45</v>
      </c>
      <c r="W5" s="1"/>
    </row>
    <row r="6" spans="1:23" x14ac:dyDescent="0.15">
      <c r="A6" s="17" t="s">
        <v>10</v>
      </c>
      <c r="B6" s="22">
        <f>ABS(E$3-2)</f>
        <v>2</v>
      </c>
      <c r="C6" s="4">
        <f>ABS(E$4-2)</f>
        <v>1</v>
      </c>
      <c r="D6" s="4">
        <f>ABS(E$5-2)</f>
        <v>1</v>
      </c>
      <c r="E6" s="2">
        <v>0</v>
      </c>
      <c r="F6" s="7">
        <v>2</v>
      </c>
      <c r="G6" s="7">
        <v>1</v>
      </c>
      <c r="H6" s="7">
        <v>2</v>
      </c>
      <c r="I6" s="7">
        <v>2</v>
      </c>
      <c r="J6" s="7">
        <v>1</v>
      </c>
      <c r="K6" s="41">
        <v>1</v>
      </c>
      <c r="L6" s="8">
        <f t="shared" si="0"/>
        <v>13</v>
      </c>
      <c r="M6" s="3">
        <f t="shared" si="1"/>
        <v>0.65</v>
      </c>
      <c r="N6" s="6">
        <f t="shared" si="2"/>
        <v>65</v>
      </c>
      <c r="O6" s="9">
        <v>3</v>
      </c>
      <c r="P6" s="6">
        <f t="shared" si="3"/>
        <v>1.9500000000000002</v>
      </c>
      <c r="Q6" s="9">
        <v>3</v>
      </c>
      <c r="R6" s="6">
        <f t="shared" si="4"/>
        <v>1.9500000000000002</v>
      </c>
      <c r="S6" s="9">
        <v>3</v>
      </c>
      <c r="T6" s="6">
        <f t="shared" si="5"/>
        <v>1.9500000000000002</v>
      </c>
      <c r="U6" s="9">
        <v>3</v>
      </c>
      <c r="V6" s="32">
        <f t="shared" si="6"/>
        <v>1.9500000000000002</v>
      </c>
      <c r="W6" s="1"/>
    </row>
    <row r="7" spans="1:23" x14ac:dyDescent="0.15">
      <c r="A7" s="17" t="s">
        <v>14</v>
      </c>
      <c r="B7" s="22">
        <f>ABS(F$3-2)</f>
        <v>1</v>
      </c>
      <c r="C7" s="4">
        <f>ABS(F$4-2)</f>
        <v>1</v>
      </c>
      <c r="D7" s="4">
        <f>ABS(F$5-2)</f>
        <v>1</v>
      </c>
      <c r="E7" s="4">
        <f>ABS(F$6-2)</f>
        <v>0</v>
      </c>
      <c r="F7" s="2">
        <v>0</v>
      </c>
      <c r="G7" s="7">
        <v>0</v>
      </c>
      <c r="H7" s="7">
        <v>2</v>
      </c>
      <c r="I7" s="7">
        <v>2</v>
      </c>
      <c r="J7" s="7">
        <v>1</v>
      </c>
      <c r="K7" s="41">
        <v>1</v>
      </c>
      <c r="L7" s="8">
        <f t="shared" si="0"/>
        <v>9</v>
      </c>
      <c r="M7" s="3">
        <f t="shared" si="1"/>
        <v>0.45</v>
      </c>
      <c r="N7" s="6">
        <f t="shared" si="2"/>
        <v>45</v>
      </c>
      <c r="O7" s="9">
        <v>3</v>
      </c>
      <c r="P7" s="6">
        <f t="shared" si="3"/>
        <v>1.35</v>
      </c>
      <c r="Q7" s="9">
        <v>2</v>
      </c>
      <c r="R7" s="6">
        <f t="shared" si="4"/>
        <v>0.9</v>
      </c>
      <c r="S7" s="9">
        <v>1</v>
      </c>
      <c r="T7" s="6">
        <f t="shared" si="5"/>
        <v>0.45</v>
      </c>
      <c r="U7" s="9">
        <v>1</v>
      </c>
      <c r="V7" s="32">
        <f t="shared" si="6"/>
        <v>0.45</v>
      </c>
      <c r="W7" s="1"/>
    </row>
    <row r="8" spans="1:23" x14ac:dyDescent="0.15">
      <c r="A8" s="17" t="s">
        <v>49</v>
      </c>
      <c r="B8" s="22">
        <f>ABS(G$3-2)</f>
        <v>2</v>
      </c>
      <c r="C8" s="4">
        <f>ABS(G$4-2)</f>
        <v>2</v>
      </c>
      <c r="D8" s="4">
        <f>ABS(G$5-2)</f>
        <v>2</v>
      </c>
      <c r="E8" s="4">
        <f>ABS(G$6-2)</f>
        <v>1</v>
      </c>
      <c r="F8" s="4">
        <f>ABS(G$7-2)</f>
        <v>2</v>
      </c>
      <c r="G8" s="2">
        <v>0</v>
      </c>
      <c r="H8" s="7">
        <v>2</v>
      </c>
      <c r="I8" s="7">
        <v>2</v>
      </c>
      <c r="J8" s="7">
        <v>1</v>
      </c>
      <c r="K8" s="41">
        <v>1</v>
      </c>
      <c r="L8" s="8">
        <f t="shared" si="0"/>
        <v>15</v>
      </c>
      <c r="M8" s="3">
        <f t="shared" si="1"/>
        <v>0.75</v>
      </c>
      <c r="N8" s="6">
        <f t="shared" si="2"/>
        <v>75</v>
      </c>
      <c r="O8" s="9">
        <v>2</v>
      </c>
      <c r="P8" s="6">
        <f t="shared" si="3"/>
        <v>1.5</v>
      </c>
      <c r="Q8" s="9">
        <v>3</v>
      </c>
      <c r="R8" s="6">
        <f t="shared" si="4"/>
        <v>2.25</v>
      </c>
      <c r="S8" s="9">
        <v>3</v>
      </c>
      <c r="T8" s="6">
        <f t="shared" si="5"/>
        <v>2.25</v>
      </c>
      <c r="U8" s="9">
        <v>4</v>
      </c>
      <c r="V8" s="32">
        <f t="shared" si="6"/>
        <v>3</v>
      </c>
      <c r="W8" s="1"/>
    </row>
    <row r="9" spans="1:23" x14ac:dyDescent="0.15">
      <c r="A9" s="17" t="s">
        <v>50</v>
      </c>
      <c r="B9" s="22">
        <f>ABS(H$3-2)</f>
        <v>0</v>
      </c>
      <c r="C9" s="4">
        <f>ABS(H$4-2)</f>
        <v>0</v>
      </c>
      <c r="D9" s="4">
        <f>ABS(H$5-2)</f>
        <v>0</v>
      </c>
      <c r="E9" s="4">
        <f>ABS(H$6-2)</f>
        <v>0</v>
      </c>
      <c r="F9" s="4">
        <f>ABS(H$7-2)</f>
        <v>0</v>
      </c>
      <c r="G9" s="4">
        <f>ABS(H$8-2)</f>
        <v>0</v>
      </c>
      <c r="H9" s="2">
        <v>0</v>
      </c>
      <c r="I9" s="7">
        <v>1</v>
      </c>
      <c r="J9" s="7">
        <v>1</v>
      </c>
      <c r="K9" s="41">
        <v>1</v>
      </c>
      <c r="L9" s="8">
        <f t="shared" si="0"/>
        <v>3</v>
      </c>
      <c r="M9" s="3">
        <f t="shared" si="1"/>
        <v>0.15</v>
      </c>
      <c r="N9" s="6">
        <f t="shared" si="2"/>
        <v>15</v>
      </c>
      <c r="O9" s="9">
        <v>2</v>
      </c>
      <c r="P9" s="6">
        <f t="shared" si="3"/>
        <v>0.3</v>
      </c>
      <c r="Q9" s="9">
        <v>4</v>
      </c>
      <c r="R9" s="6">
        <f t="shared" si="4"/>
        <v>0.6</v>
      </c>
      <c r="S9" s="9">
        <v>3</v>
      </c>
      <c r="T9" s="6">
        <f t="shared" si="5"/>
        <v>0.44999999999999996</v>
      </c>
      <c r="U9" s="9">
        <v>1</v>
      </c>
      <c r="V9" s="32">
        <f t="shared" si="6"/>
        <v>0.15</v>
      </c>
      <c r="W9" s="1"/>
    </row>
    <row r="10" spans="1:23" x14ac:dyDescent="0.15">
      <c r="A10" s="17" t="s">
        <v>12</v>
      </c>
      <c r="B10" s="22">
        <f>ABS(I$3-2)</f>
        <v>0</v>
      </c>
      <c r="C10" s="4">
        <f>ABS(I$4-2)</f>
        <v>2</v>
      </c>
      <c r="D10" s="4">
        <f>ABS(I$5-2)</f>
        <v>0</v>
      </c>
      <c r="E10" s="4">
        <f>ABS(I$6-2)</f>
        <v>0</v>
      </c>
      <c r="F10" s="4">
        <f>ABS(I$7-2)</f>
        <v>0</v>
      </c>
      <c r="G10" s="4">
        <f>ABS(I$8-2)</f>
        <v>0</v>
      </c>
      <c r="H10" s="4">
        <f>ABS(I$9-2)</f>
        <v>1</v>
      </c>
      <c r="I10" s="2">
        <v>0</v>
      </c>
      <c r="J10" s="7">
        <v>1</v>
      </c>
      <c r="K10" s="41">
        <v>1</v>
      </c>
      <c r="L10" s="8">
        <f t="shared" si="0"/>
        <v>5</v>
      </c>
      <c r="M10" s="3">
        <f t="shared" si="1"/>
        <v>0.25</v>
      </c>
      <c r="N10" s="6">
        <f t="shared" si="2"/>
        <v>25</v>
      </c>
      <c r="O10" s="9">
        <v>3</v>
      </c>
      <c r="P10" s="6">
        <f t="shared" si="3"/>
        <v>0.75</v>
      </c>
      <c r="Q10" s="9">
        <v>4</v>
      </c>
      <c r="R10" s="6">
        <f t="shared" si="4"/>
        <v>1</v>
      </c>
      <c r="S10" s="9">
        <v>4</v>
      </c>
      <c r="T10" s="6">
        <f t="shared" si="5"/>
        <v>1</v>
      </c>
      <c r="U10" s="9">
        <v>4</v>
      </c>
      <c r="V10" s="32">
        <f t="shared" si="6"/>
        <v>1</v>
      </c>
      <c r="W10" s="1"/>
    </row>
    <row r="11" spans="1:23" x14ac:dyDescent="0.15">
      <c r="A11" s="17" t="s">
        <v>41</v>
      </c>
      <c r="B11" s="22">
        <f>ABS(J$3-2)</f>
        <v>1</v>
      </c>
      <c r="C11" s="4">
        <f>ABS(J$4-2)</f>
        <v>1</v>
      </c>
      <c r="D11" s="4">
        <f>ABS(J$5-2)</f>
        <v>1</v>
      </c>
      <c r="E11" s="4">
        <f>ABS(J$6-2)</f>
        <v>1</v>
      </c>
      <c r="F11" s="4">
        <f>ABS(J$7-2)</f>
        <v>1</v>
      </c>
      <c r="G11" s="4">
        <f>ABS(J$8-2)</f>
        <v>1</v>
      </c>
      <c r="H11" s="4">
        <f>ABS(J$9-2)</f>
        <v>1</v>
      </c>
      <c r="I11" s="4">
        <f>ABS(J$10-2)</f>
        <v>1</v>
      </c>
      <c r="J11" s="5"/>
      <c r="K11" s="41">
        <v>1</v>
      </c>
      <c r="L11" s="8">
        <f t="shared" si="0"/>
        <v>9</v>
      </c>
      <c r="M11" s="3">
        <f t="shared" si="1"/>
        <v>0.45</v>
      </c>
      <c r="N11" s="6">
        <f t="shared" si="2"/>
        <v>45</v>
      </c>
      <c r="O11" s="9">
        <v>3</v>
      </c>
      <c r="P11" s="6">
        <f t="shared" si="3"/>
        <v>1.35</v>
      </c>
      <c r="Q11" s="9">
        <v>2</v>
      </c>
      <c r="R11" s="6">
        <f t="shared" si="4"/>
        <v>0.9</v>
      </c>
      <c r="S11" s="9">
        <v>4</v>
      </c>
      <c r="T11" s="6">
        <f t="shared" si="5"/>
        <v>1.8</v>
      </c>
      <c r="U11" s="9">
        <v>2</v>
      </c>
      <c r="V11" s="32">
        <f t="shared" si="6"/>
        <v>0.9</v>
      </c>
      <c r="W11" s="1"/>
    </row>
    <row r="12" spans="1:23" ht="14" thickBot="1" x14ac:dyDescent="0.2">
      <c r="A12" s="18" t="s">
        <v>42</v>
      </c>
      <c r="B12" s="42">
        <f>ABS(K$3-2)</f>
        <v>1</v>
      </c>
      <c r="C12" s="43">
        <f>ABS(K$4-2)</f>
        <v>1</v>
      </c>
      <c r="D12" s="43">
        <f>ABS(K$5-2)</f>
        <v>1</v>
      </c>
      <c r="E12" s="43">
        <f>ABS(K$6-2)</f>
        <v>1</v>
      </c>
      <c r="F12" s="43">
        <f>ABS(K$7-2)</f>
        <v>1</v>
      </c>
      <c r="G12" s="43">
        <f>ABS(K$8-2)</f>
        <v>1</v>
      </c>
      <c r="H12" s="43">
        <f>ABS(K$9-2)</f>
        <v>1</v>
      </c>
      <c r="I12" s="43">
        <f>ABS(K$10-2)</f>
        <v>1</v>
      </c>
      <c r="J12" s="43">
        <f>ABS(K$11-2)</f>
        <v>1</v>
      </c>
      <c r="K12" s="44">
        <v>0</v>
      </c>
      <c r="L12" s="45">
        <f t="shared" si="0"/>
        <v>9</v>
      </c>
      <c r="M12" s="46">
        <f t="shared" si="1"/>
        <v>0.45</v>
      </c>
      <c r="N12" s="47">
        <f t="shared" si="2"/>
        <v>45</v>
      </c>
      <c r="O12" s="49">
        <v>3</v>
      </c>
      <c r="P12" s="47">
        <f t="shared" si="3"/>
        <v>1.35</v>
      </c>
      <c r="Q12" s="49">
        <v>4</v>
      </c>
      <c r="R12" s="47">
        <f t="shared" si="4"/>
        <v>1.8</v>
      </c>
      <c r="S12" s="49">
        <v>2</v>
      </c>
      <c r="T12" s="47">
        <f t="shared" si="5"/>
        <v>0.9</v>
      </c>
      <c r="U12" s="49">
        <v>3</v>
      </c>
      <c r="V12" s="48">
        <f t="shared" si="6"/>
        <v>1.35</v>
      </c>
      <c r="W12" s="1"/>
    </row>
    <row r="13" spans="1:23" ht="14" thickBot="1" x14ac:dyDescent="0.2">
      <c r="M13" s="25">
        <f>SUM(M3:M12)</f>
        <v>4.5</v>
      </c>
      <c r="N13" s="26">
        <f>SUM(N3:N12)</f>
        <v>450</v>
      </c>
      <c r="P13" s="28">
        <f>SUM(P3:P12)</f>
        <v>13.5</v>
      </c>
      <c r="R13" s="28">
        <f>SUM(R3:R12)</f>
        <v>13.450000000000003</v>
      </c>
      <c r="T13" s="28">
        <f>SUM(T3:T12)</f>
        <v>12.4</v>
      </c>
      <c r="V13" s="28">
        <f>SUM(V3:V12)</f>
        <v>10.15</v>
      </c>
    </row>
    <row r="15" spans="1:23" x14ac:dyDescent="0.15">
      <c r="T15" s="29"/>
    </row>
    <row r="17" spans="20:22" x14ac:dyDescent="0.15">
      <c r="T17" s="29"/>
      <c r="V17" s="29"/>
    </row>
  </sheetData>
  <mergeCells count="4">
    <mergeCell ref="O1:P1"/>
    <mergeCell ref="Q1:R1"/>
    <mergeCell ref="S1:T1"/>
    <mergeCell ref="U1:V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E2F1-71DA-FA42-9A9C-51F4F1453C06}">
  <dimension ref="A1:Z17"/>
  <sheetViews>
    <sheetView workbookViewId="0">
      <selection activeCell="M32" sqref="M32"/>
    </sheetView>
  </sheetViews>
  <sheetFormatPr baseColWidth="10" defaultRowHeight="13" x14ac:dyDescent="0.15"/>
  <cols>
    <col min="1" max="1" width="73.83203125" customWidth="1"/>
  </cols>
  <sheetData>
    <row r="1" spans="1:26" ht="14" thickBot="1" x14ac:dyDescent="0.2">
      <c r="O1" s="50" t="s">
        <v>52</v>
      </c>
      <c r="P1" s="51"/>
      <c r="Q1" s="52" t="s">
        <v>53</v>
      </c>
      <c r="R1" s="53"/>
      <c r="S1" s="50" t="s">
        <v>54</v>
      </c>
      <c r="T1" s="51"/>
      <c r="U1" s="50" t="s">
        <v>55</v>
      </c>
      <c r="V1" s="51"/>
    </row>
    <row r="2" spans="1:26" ht="14" thickBot="1" x14ac:dyDescent="0.2">
      <c r="A2" s="23"/>
      <c r="B2" s="19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19" t="s">
        <v>0</v>
      </c>
      <c r="M2" s="20" t="s">
        <v>1</v>
      </c>
      <c r="N2" s="24" t="s">
        <v>2</v>
      </c>
      <c r="O2" s="19" t="s">
        <v>3</v>
      </c>
      <c r="P2" s="27" t="s">
        <v>4</v>
      </c>
      <c r="Q2" s="19" t="s">
        <v>3</v>
      </c>
      <c r="R2" s="27" t="s">
        <v>4</v>
      </c>
      <c r="S2" s="19" t="s">
        <v>5</v>
      </c>
      <c r="T2" s="27" t="s">
        <v>4</v>
      </c>
      <c r="U2" s="19" t="s">
        <v>3</v>
      </c>
      <c r="V2" s="27" t="s">
        <v>4</v>
      </c>
      <c r="W2" s="15"/>
      <c r="X2" s="15"/>
      <c r="Y2" s="15"/>
      <c r="Z2" s="15"/>
    </row>
    <row r="3" spans="1:26" x14ac:dyDescent="0.15">
      <c r="A3" s="16" t="s">
        <v>8</v>
      </c>
      <c r="B3" s="21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1</v>
      </c>
      <c r="I3" s="10">
        <v>2</v>
      </c>
      <c r="J3" s="10">
        <v>1</v>
      </c>
      <c r="K3" s="40">
        <v>2</v>
      </c>
      <c r="L3" s="11">
        <f>SUM(B3:K3)</f>
        <v>6</v>
      </c>
      <c r="M3" s="12">
        <f>L3/20</f>
        <v>0.3</v>
      </c>
      <c r="N3" s="13">
        <f>M3*100</f>
        <v>30</v>
      </c>
      <c r="O3" s="14">
        <v>2</v>
      </c>
      <c r="P3" s="13">
        <f>$O3*$M3</f>
        <v>0.6</v>
      </c>
      <c r="Q3" s="14">
        <v>2</v>
      </c>
      <c r="R3" s="13">
        <f>$Q3*$M3</f>
        <v>0.6</v>
      </c>
      <c r="S3" s="14">
        <v>3</v>
      </c>
      <c r="T3" s="13">
        <f>$S3*$M3</f>
        <v>0.89999999999999991</v>
      </c>
      <c r="U3" s="14">
        <v>4</v>
      </c>
      <c r="V3" s="31">
        <f>$U3*$M3</f>
        <v>1.2</v>
      </c>
      <c r="W3" s="1"/>
      <c r="X3" s="1"/>
      <c r="Y3" s="1"/>
      <c r="Z3" s="1"/>
    </row>
    <row r="4" spans="1:26" x14ac:dyDescent="0.15">
      <c r="A4" s="17" t="s">
        <v>15</v>
      </c>
      <c r="B4" s="22">
        <f>ABS(C$3-2)</f>
        <v>2</v>
      </c>
      <c r="C4" s="2">
        <v>0</v>
      </c>
      <c r="D4" s="7">
        <v>2</v>
      </c>
      <c r="E4" s="7">
        <v>1</v>
      </c>
      <c r="F4" s="7">
        <v>0</v>
      </c>
      <c r="G4" s="7">
        <v>1</v>
      </c>
      <c r="H4" s="7">
        <v>2</v>
      </c>
      <c r="I4" s="7">
        <v>2</v>
      </c>
      <c r="J4" s="7">
        <v>1</v>
      </c>
      <c r="K4" s="41">
        <v>2</v>
      </c>
      <c r="L4" s="8">
        <f t="shared" ref="L4:L12" si="0">SUM(B4:K4)</f>
        <v>13</v>
      </c>
      <c r="M4" s="3">
        <f t="shared" ref="M4:M12" si="1">L4/20</f>
        <v>0.65</v>
      </c>
      <c r="N4" s="6">
        <f t="shared" ref="N4:N12" si="2">M4*100</f>
        <v>65</v>
      </c>
      <c r="O4" s="9">
        <v>4</v>
      </c>
      <c r="P4" s="6">
        <f t="shared" ref="P4:P12" si="3">$O4*$M4</f>
        <v>2.6</v>
      </c>
      <c r="Q4" s="9">
        <v>4</v>
      </c>
      <c r="R4" s="6">
        <f t="shared" ref="R4:R12" si="4">$Q4*$M4</f>
        <v>2.6</v>
      </c>
      <c r="S4" s="9">
        <v>3</v>
      </c>
      <c r="T4" s="6">
        <f t="shared" ref="T4:T12" si="5">$S4*$M4</f>
        <v>1.9500000000000002</v>
      </c>
      <c r="U4" s="9">
        <v>2</v>
      </c>
      <c r="V4" s="32">
        <f t="shared" ref="V4:V12" si="6">$U4*$M4</f>
        <v>1.3</v>
      </c>
      <c r="W4" s="1"/>
      <c r="X4" s="1"/>
      <c r="Y4" s="1"/>
      <c r="Z4" s="1"/>
    </row>
    <row r="5" spans="1:26" x14ac:dyDescent="0.15">
      <c r="A5" s="17" t="s">
        <v>9</v>
      </c>
      <c r="B5" s="22">
        <f>ABS(D$3-2)</f>
        <v>2</v>
      </c>
      <c r="C5" s="4">
        <f>ABS(D$4-2)</f>
        <v>0</v>
      </c>
      <c r="D5" s="2">
        <v>0</v>
      </c>
      <c r="E5" s="7">
        <v>0</v>
      </c>
      <c r="F5" s="7">
        <v>0</v>
      </c>
      <c r="G5" s="7">
        <v>0</v>
      </c>
      <c r="H5" s="7">
        <v>1</v>
      </c>
      <c r="I5" s="7">
        <v>2</v>
      </c>
      <c r="J5" s="7">
        <v>0</v>
      </c>
      <c r="K5" s="41">
        <v>2</v>
      </c>
      <c r="L5" s="8">
        <f t="shared" si="0"/>
        <v>7</v>
      </c>
      <c r="M5" s="3">
        <f t="shared" si="1"/>
        <v>0.35</v>
      </c>
      <c r="N5" s="6">
        <f t="shared" si="2"/>
        <v>35</v>
      </c>
      <c r="O5" s="9">
        <v>3</v>
      </c>
      <c r="P5" s="6">
        <f t="shared" si="3"/>
        <v>1.0499999999999998</v>
      </c>
      <c r="Q5" s="9">
        <v>3</v>
      </c>
      <c r="R5" s="6">
        <f t="shared" si="4"/>
        <v>1.0499999999999998</v>
      </c>
      <c r="S5" s="9">
        <v>4</v>
      </c>
      <c r="T5" s="6">
        <f t="shared" si="5"/>
        <v>1.4</v>
      </c>
      <c r="U5" s="9">
        <v>4</v>
      </c>
      <c r="V5" s="32">
        <f t="shared" si="6"/>
        <v>1.4</v>
      </c>
      <c r="W5" s="1"/>
      <c r="X5" s="1"/>
      <c r="Y5" s="1"/>
      <c r="Z5" s="1"/>
    </row>
    <row r="6" spans="1:26" x14ac:dyDescent="0.15">
      <c r="A6" s="17" t="s">
        <v>10</v>
      </c>
      <c r="B6" s="22">
        <f>ABS(E$3-2)</f>
        <v>2</v>
      </c>
      <c r="C6" s="4">
        <f>ABS(E$4-2)</f>
        <v>1</v>
      </c>
      <c r="D6" s="4">
        <f>ABS(E$5-2)</f>
        <v>2</v>
      </c>
      <c r="E6" s="2">
        <v>0</v>
      </c>
      <c r="F6" s="7">
        <v>1</v>
      </c>
      <c r="G6" s="7">
        <v>1</v>
      </c>
      <c r="H6" s="7">
        <v>2</v>
      </c>
      <c r="I6" s="7">
        <v>2</v>
      </c>
      <c r="J6" s="7">
        <v>1</v>
      </c>
      <c r="K6" s="41">
        <v>2</v>
      </c>
      <c r="L6" s="8">
        <f t="shared" si="0"/>
        <v>14</v>
      </c>
      <c r="M6" s="3">
        <f t="shared" si="1"/>
        <v>0.7</v>
      </c>
      <c r="N6" s="6">
        <f t="shared" si="2"/>
        <v>70</v>
      </c>
      <c r="O6" s="9">
        <v>4</v>
      </c>
      <c r="P6" s="6">
        <f t="shared" si="3"/>
        <v>2.8</v>
      </c>
      <c r="Q6" s="9">
        <v>4</v>
      </c>
      <c r="R6" s="6">
        <f t="shared" si="4"/>
        <v>2.8</v>
      </c>
      <c r="S6" s="9">
        <v>3</v>
      </c>
      <c r="T6" s="6">
        <f t="shared" si="5"/>
        <v>2.0999999999999996</v>
      </c>
      <c r="U6" s="9">
        <v>2</v>
      </c>
      <c r="V6" s="32">
        <f t="shared" si="6"/>
        <v>1.4</v>
      </c>
      <c r="W6" s="1"/>
      <c r="X6" s="1"/>
      <c r="Y6" s="1"/>
      <c r="Z6" s="1"/>
    </row>
    <row r="7" spans="1:26" x14ac:dyDescent="0.15">
      <c r="A7" s="17" t="s">
        <v>14</v>
      </c>
      <c r="B7" s="22">
        <f>ABS(F$3-2)</f>
        <v>2</v>
      </c>
      <c r="C7" s="4">
        <f>ABS(F$4-2)</f>
        <v>2</v>
      </c>
      <c r="D7" s="4">
        <f>ABS(F$5-2)</f>
        <v>2</v>
      </c>
      <c r="E7" s="4">
        <f>ABS(F$6-2)</f>
        <v>1</v>
      </c>
      <c r="F7" s="2">
        <v>0</v>
      </c>
      <c r="G7" s="7">
        <v>1</v>
      </c>
      <c r="H7" s="7">
        <v>2</v>
      </c>
      <c r="I7" s="7">
        <v>2</v>
      </c>
      <c r="J7" s="7">
        <v>2</v>
      </c>
      <c r="K7" s="41">
        <v>2</v>
      </c>
      <c r="L7" s="8">
        <f t="shared" si="0"/>
        <v>16</v>
      </c>
      <c r="M7" s="3">
        <f t="shared" si="1"/>
        <v>0.8</v>
      </c>
      <c r="N7" s="6">
        <f t="shared" si="2"/>
        <v>80</v>
      </c>
      <c r="O7" s="9">
        <v>4</v>
      </c>
      <c r="P7" s="6">
        <f t="shared" si="3"/>
        <v>3.2</v>
      </c>
      <c r="Q7" s="9">
        <v>3</v>
      </c>
      <c r="R7" s="6">
        <f t="shared" si="4"/>
        <v>2.4000000000000004</v>
      </c>
      <c r="S7" s="9">
        <v>2</v>
      </c>
      <c r="T7" s="6">
        <f t="shared" si="5"/>
        <v>1.6</v>
      </c>
      <c r="U7" s="9">
        <v>3</v>
      </c>
      <c r="V7" s="32">
        <f t="shared" si="6"/>
        <v>2.4000000000000004</v>
      </c>
      <c r="W7" s="1"/>
      <c r="X7" s="1"/>
      <c r="Y7" s="1"/>
      <c r="Z7" s="1"/>
    </row>
    <row r="8" spans="1:26" x14ac:dyDescent="0.15">
      <c r="A8" s="17" t="s">
        <v>56</v>
      </c>
      <c r="B8" s="22">
        <f>ABS(G$3-2)</f>
        <v>2</v>
      </c>
      <c r="C8" s="4">
        <f>ABS(G$4-2)</f>
        <v>1</v>
      </c>
      <c r="D8" s="4">
        <f>ABS(G$5-2)</f>
        <v>2</v>
      </c>
      <c r="E8" s="4">
        <f>ABS(G$6-2)</f>
        <v>1</v>
      </c>
      <c r="F8" s="4">
        <f>ABS(G$7-2)</f>
        <v>1</v>
      </c>
      <c r="G8" s="2">
        <v>0</v>
      </c>
      <c r="H8" s="7">
        <v>2</v>
      </c>
      <c r="I8" s="7">
        <v>2</v>
      </c>
      <c r="J8" s="7">
        <v>1</v>
      </c>
      <c r="K8" s="41">
        <v>2</v>
      </c>
      <c r="L8" s="8">
        <f t="shared" si="0"/>
        <v>14</v>
      </c>
      <c r="M8" s="3">
        <f t="shared" si="1"/>
        <v>0.7</v>
      </c>
      <c r="N8" s="6">
        <f t="shared" si="2"/>
        <v>70</v>
      </c>
      <c r="O8" s="9">
        <v>4</v>
      </c>
      <c r="P8" s="6">
        <f t="shared" si="3"/>
        <v>2.8</v>
      </c>
      <c r="Q8" s="9">
        <v>3</v>
      </c>
      <c r="R8" s="6">
        <f t="shared" si="4"/>
        <v>2.0999999999999996</v>
      </c>
      <c r="S8" s="9">
        <v>2</v>
      </c>
      <c r="T8" s="6">
        <f t="shared" si="5"/>
        <v>1.4</v>
      </c>
      <c r="U8" s="9">
        <v>3</v>
      </c>
      <c r="V8" s="32">
        <f t="shared" si="6"/>
        <v>2.0999999999999996</v>
      </c>
      <c r="W8" s="1"/>
      <c r="X8" s="1"/>
      <c r="Y8" s="1"/>
      <c r="Z8" s="1"/>
    </row>
    <row r="9" spans="1:26" x14ac:dyDescent="0.15">
      <c r="A9" s="17" t="s">
        <v>57</v>
      </c>
      <c r="B9" s="22">
        <f>ABS(H$3-2)</f>
        <v>1</v>
      </c>
      <c r="C9" s="4">
        <f>ABS(H$4-2)</f>
        <v>0</v>
      </c>
      <c r="D9" s="4">
        <f>ABS(H$5-2)</f>
        <v>1</v>
      </c>
      <c r="E9" s="4">
        <f>ABS(H$6-2)</f>
        <v>0</v>
      </c>
      <c r="F9" s="4">
        <f>ABS(H$7-2)</f>
        <v>0</v>
      </c>
      <c r="G9" s="4">
        <f>ABS(H$8-2)</f>
        <v>0</v>
      </c>
      <c r="H9" s="2">
        <v>0</v>
      </c>
      <c r="I9" s="7">
        <v>2</v>
      </c>
      <c r="J9" s="7">
        <v>1</v>
      </c>
      <c r="K9" s="41">
        <v>2</v>
      </c>
      <c r="L9" s="8">
        <f t="shared" si="0"/>
        <v>7</v>
      </c>
      <c r="M9" s="3">
        <f t="shared" si="1"/>
        <v>0.35</v>
      </c>
      <c r="N9" s="6">
        <f t="shared" si="2"/>
        <v>35</v>
      </c>
      <c r="O9" s="9">
        <v>3</v>
      </c>
      <c r="P9" s="6">
        <f t="shared" si="3"/>
        <v>1.0499999999999998</v>
      </c>
      <c r="Q9" s="9">
        <v>3</v>
      </c>
      <c r="R9" s="6">
        <f t="shared" si="4"/>
        <v>1.0499999999999998</v>
      </c>
      <c r="S9" s="9">
        <v>2</v>
      </c>
      <c r="T9" s="6">
        <f t="shared" si="5"/>
        <v>0.7</v>
      </c>
      <c r="U9" s="9">
        <v>3</v>
      </c>
      <c r="V9" s="32">
        <f t="shared" si="6"/>
        <v>1.0499999999999998</v>
      </c>
      <c r="W9" s="1"/>
      <c r="X9" s="1"/>
      <c r="Y9" s="1"/>
      <c r="Z9" s="1"/>
    </row>
    <row r="10" spans="1:26" x14ac:dyDescent="0.15">
      <c r="A10" s="17" t="s">
        <v>12</v>
      </c>
      <c r="B10" s="22">
        <f>ABS(I$3-2)</f>
        <v>0</v>
      </c>
      <c r="C10" s="4">
        <f>ABS(I$4-2)</f>
        <v>0</v>
      </c>
      <c r="D10" s="4">
        <f>ABS(I$5-2)</f>
        <v>0</v>
      </c>
      <c r="E10" s="4">
        <f>ABS(I$6-2)</f>
        <v>0</v>
      </c>
      <c r="F10" s="4">
        <f>ABS(I$7-2)</f>
        <v>0</v>
      </c>
      <c r="G10" s="4">
        <f>ABS(I$8-2)</f>
        <v>0</v>
      </c>
      <c r="H10" s="4">
        <f>ABS(I$9-2)</f>
        <v>0</v>
      </c>
      <c r="I10" s="2">
        <v>0</v>
      </c>
      <c r="J10" s="7">
        <v>0</v>
      </c>
      <c r="K10" s="41">
        <v>1</v>
      </c>
      <c r="L10" s="8">
        <f t="shared" si="0"/>
        <v>1</v>
      </c>
      <c r="M10" s="3">
        <f t="shared" si="1"/>
        <v>0.05</v>
      </c>
      <c r="N10" s="6">
        <f t="shared" si="2"/>
        <v>5</v>
      </c>
      <c r="O10" s="9">
        <v>3</v>
      </c>
      <c r="P10" s="6">
        <f t="shared" si="3"/>
        <v>0.15000000000000002</v>
      </c>
      <c r="Q10" s="9">
        <v>3</v>
      </c>
      <c r="R10" s="6">
        <f t="shared" si="4"/>
        <v>0.15000000000000002</v>
      </c>
      <c r="S10" s="9">
        <v>4</v>
      </c>
      <c r="T10" s="6">
        <f t="shared" si="5"/>
        <v>0.2</v>
      </c>
      <c r="U10" s="9">
        <v>1</v>
      </c>
      <c r="V10" s="32">
        <f t="shared" si="6"/>
        <v>0.05</v>
      </c>
      <c r="W10" s="1"/>
      <c r="X10" s="1"/>
      <c r="Y10" s="1"/>
      <c r="Z10" s="1"/>
    </row>
    <row r="11" spans="1:26" x14ac:dyDescent="0.15">
      <c r="A11" s="17" t="s">
        <v>58</v>
      </c>
      <c r="B11" s="22">
        <f>ABS(J$3-2)</f>
        <v>1</v>
      </c>
      <c r="C11" s="4">
        <f>ABS(J$4-2)</f>
        <v>1</v>
      </c>
      <c r="D11" s="4">
        <f>ABS(J$5-2)</f>
        <v>2</v>
      </c>
      <c r="E11" s="4">
        <f>ABS(J$6-2)</f>
        <v>1</v>
      </c>
      <c r="F11" s="4">
        <f>ABS(J$7-2)</f>
        <v>0</v>
      </c>
      <c r="G11" s="4">
        <f>ABS(J$8-2)</f>
        <v>1</v>
      </c>
      <c r="H11" s="4">
        <f>ABS(J$9-2)</f>
        <v>1</v>
      </c>
      <c r="I11" s="4">
        <f>ABS(J$10-2)</f>
        <v>2</v>
      </c>
      <c r="J11" s="5"/>
      <c r="K11" s="41">
        <v>2</v>
      </c>
      <c r="L11" s="8">
        <f t="shared" si="0"/>
        <v>11</v>
      </c>
      <c r="M11" s="3">
        <f t="shared" si="1"/>
        <v>0.55000000000000004</v>
      </c>
      <c r="N11" s="6">
        <f t="shared" si="2"/>
        <v>55.000000000000007</v>
      </c>
      <c r="O11" s="9">
        <v>4</v>
      </c>
      <c r="P11" s="6">
        <f t="shared" si="3"/>
        <v>2.2000000000000002</v>
      </c>
      <c r="Q11" s="9">
        <v>3</v>
      </c>
      <c r="R11" s="6">
        <f t="shared" si="4"/>
        <v>1.6500000000000001</v>
      </c>
      <c r="S11" s="9">
        <v>2</v>
      </c>
      <c r="T11" s="6">
        <f t="shared" si="5"/>
        <v>1.1000000000000001</v>
      </c>
      <c r="U11" s="9">
        <v>2</v>
      </c>
      <c r="V11" s="32">
        <f t="shared" si="6"/>
        <v>1.1000000000000001</v>
      </c>
      <c r="W11" s="1"/>
      <c r="X11" s="1"/>
      <c r="Y11" s="1"/>
      <c r="Z11" s="1"/>
    </row>
    <row r="12" spans="1:26" ht="14" thickBot="1" x14ac:dyDescent="0.2">
      <c r="A12" s="18" t="s">
        <v>13</v>
      </c>
      <c r="B12" s="42">
        <f>ABS(K$3-2)</f>
        <v>0</v>
      </c>
      <c r="C12" s="43">
        <f>ABS(K$4-2)</f>
        <v>0</v>
      </c>
      <c r="D12" s="43">
        <f>ABS(K$5-2)</f>
        <v>0</v>
      </c>
      <c r="E12" s="43">
        <f>ABS(K$6-2)</f>
        <v>0</v>
      </c>
      <c r="F12" s="43">
        <f>ABS(K$7-2)</f>
        <v>0</v>
      </c>
      <c r="G12" s="43">
        <f>ABS(K$8-2)</f>
        <v>0</v>
      </c>
      <c r="H12" s="43">
        <f>ABS(K$9-2)</f>
        <v>0</v>
      </c>
      <c r="I12" s="43">
        <f>ABS(K$10-2)</f>
        <v>1</v>
      </c>
      <c r="J12" s="43">
        <f>ABS(K$11-2)</f>
        <v>0</v>
      </c>
      <c r="K12" s="44">
        <v>0</v>
      </c>
      <c r="L12" s="45">
        <f t="shared" si="0"/>
        <v>1</v>
      </c>
      <c r="M12" s="46">
        <f t="shared" si="1"/>
        <v>0.05</v>
      </c>
      <c r="N12" s="47">
        <f t="shared" si="2"/>
        <v>5</v>
      </c>
      <c r="O12" s="49">
        <v>3</v>
      </c>
      <c r="P12" s="47">
        <f t="shared" si="3"/>
        <v>0.15000000000000002</v>
      </c>
      <c r="Q12" s="49">
        <v>2</v>
      </c>
      <c r="R12" s="47">
        <f t="shared" si="4"/>
        <v>0.1</v>
      </c>
      <c r="S12" s="49">
        <v>2</v>
      </c>
      <c r="T12" s="47">
        <f t="shared" si="5"/>
        <v>0.1</v>
      </c>
      <c r="U12" s="49">
        <v>3</v>
      </c>
      <c r="V12" s="48">
        <f t="shared" si="6"/>
        <v>0.15000000000000002</v>
      </c>
      <c r="W12" s="1"/>
      <c r="X12" s="1"/>
      <c r="Y12" s="1"/>
      <c r="Z12" s="1"/>
    </row>
    <row r="13" spans="1:26" ht="14" thickBot="1" x14ac:dyDescent="0.2">
      <c r="M13" s="25">
        <f>SUM(M3:M12)</f>
        <v>4.5</v>
      </c>
      <c r="N13" s="26">
        <f>SUM(N3:N12)</f>
        <v>450</v>
      </c>
      <c r="P13" s="28">
        <f>SUM(P3:P12)</f>
        <v>16.600000000000001</v>
      </c>
      <c r="R13" s="28">
        <f>SUM(R3:R12)</f>
        <v>14.499999999999998</v>
      </c>
      <c r="T13" s="28">
        <f>SUM(T3:T12)</f>
        <v>11.449999999999998</v>
      </c>
      <c r="V13" s="28">
        <f>SUM(V3:V12)</f>
        <v>12.150000000000002</v>
      </c>
    </row>
    <row r="15" spans="1:26" x14ac:dyDescent="0.15">
      <c r="T15" s="29"/>
    </row>
    <row r="17" spans="20:22" x14ac:dyDescent="0.15">
      <c r="T17" s="29"/>
      <c r="V17" s="29"/>
    </row>
  </sheetData>
  <mergeCells count="4">
    <mergeCell ref="O1:P1"/>
    <mergeCell ref="Q1:R1"/>
    <mergeCell ref="S1:T1"/>
    <mergeCell ref="U1:V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SSO</vt:lpstr>
      <vt:lpstr>BackendFrameworks</vt:lpstr>
      <vt:lpstr>MQTT</vt:lpstr>
      <vt:lpstr>FrontendFrameworks</vt:lpstr>
      <vt:lpstr>DatenbankSysteme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</dc:creator>
  <cp:lastModifiedBy>Tobias Barthold</cp:lastModifiedBy>
  <dcterms:created xsi:type="dcterms:W3CDTF">2013-03-14T18:41:07Z</dcterms:created>
  <dcterms:modified xsi:type="dcterms:W3CDTF">2024-05-09T18:43:12Z</dcterms:modified>
</cp:coreProperties>
</file>