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f7d2f74c5db247/Desktop/UT Austin/Excel/Crowdfunding analysis/"/>
    </mc:Choice>
  </mc:AlternateContent>
  <xr:revisionPtr revIDLastSave="156" documentId="8_{66B90FBF-42A6-47DE-BAB5-6E40F980EEFB}" xr6:coauthVersionLast="47" xr6:coauthVersionMax="47" xr10:uidLastSave="{7E2855F2-F717-447B-8AB5-B5188A533C0B}"/>
  <bookViews>
    <workbookView xWindow="-110" yWindow="-110" windowWidth="19420" windowHeight="10300" activeTab="1" xr2:uid="{00000000-000D-0000-FFFF-FFFF00000000}"/>
  </bookViews>
  <sheets>
    <sheet name="Crowdfunding" sheetId="1" r:id="rId1"/>
    <sheet name="Sheet1" sheetId="2" r:id="rId2"/>
  </sheets>
  <definedNames>
    <definedName name="_xlnm._FilterDatabase" localSheetId="0" hidden="1">Crowdfunding!$A$1:$N$1001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G3" i="2"/>
  <c r="G4" i="2"/>
  <c r="G5" i="2"/>
  <c r="G6" i="2"/>
  <c r="G7" i="2"/>
  <c r="G8" i="2"/>
  <c r="G9" i="2"/>
  <c r="G10" i="2"/>
  <c r="G11" i="2"/>
  <c r="G12" i="2"/>
  <c r="G13" i="2"/>
  <c r="F3" i="2"/>
  <c r="F4" i="2"/>
  <c r="F5" i="2"/>
  <c r="F6" i="2"/>
  <c r="F7" i="2"/>
  <c r="F8" i="2"/>
  <c r="F9" i="2"/>
  <c r="F10" i="2"/>
  <c r="F11" i="2"/>
  <c r="F12" i="2"/>
  <c r="F13" i="2"/>
  <c r="H2" i="2"/>
  <c r="G2" i="2"/>
  <c r="F2" i="2"/>
  <c r="D13" i="2"/>
  <c r="D12" i="2"/>
  <c r="D11" i="2"/>
  <c r="D10" i="2"/>
  <c r="D9" i="2"/>
  <c r="D8" i="2"/>
  <c r="D7" i="2"/>
  <c r="D6" i="2"/>
  <c r="D5" i="2"/>
  <c r="D4" i="2"/>
  <c r="C13" i="2"/>
  <c r="C12" i="2"/>
  <c r="C11" i="2"/>
  <c r="C10" i="2"/>
  <c r="C9" i="2"/>
  <c r="C8" i="2"/>
  <c r="C7" i="2"/>
  <c r="C6" i="2"/>
  <c r="C5" i="2"/>
  <c r="C4" i="2"/>
  <c r="B13" i="2"/>
  <c r="B12" i="2"/>
  <c r="B11" i="2"/>
  <c r="B10" i="2"/>
  <c r="B9" i="2"/>
  <c r="B8" i="2"/>
  <c r="B7" i="2"/>
  <c r="B6" i="2"/>
  <c r="B5" i="2"/>
  <c r="B4" i="2"/>
  <c r="E3" i="2"/>
  <c r="D3" i="2"/>
  <c r="C3" i="2"/>
  <c r="B3" i="2"/>
  <c r="D2" i="2"/>
  <c r="C2" i="2"/>
  <c r="B2" i="2"/>
  <c r="E6" i="2" l="1"/>
  <c r="E5" i="2"/>
  <c r="E9" i="2"/>
  <c r="E4" i="2"/>
  <c r="E8" i="2"/>
  <c r="E10" i="2"/>
  <c r="E13" i="2"/>
  <c r="E12" i="2"/>
  <c r="E11" i="2"/>
  <c r="E7" i="2"/>
  <c r="E2" i="2"/>
</calcChain>
</file>

<file path=xl/sharedStrings.xml><?xml version="1.0" encoding="utf-8"?>
<sst xmlns="http://schemas.openxmlformats.org/spreadsheetml/2006/main" count="6034" uniqueCount="2049">
  <si>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</si>
  <si>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</si>
  <si>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</si>
  <si>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</si>
  <si>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</si>
  <si>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</si>
  <si>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</si>
  <si>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</si>
  <si>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</si>
  <si>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</si>
  <si>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</si>
  <si>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</si>
  <si>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</si>
  <si>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</si>
  <si>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</si>
  <si>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</si>
  <si>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</si>
  <si>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</si>
  <si>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</si>
  <si>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</si>
  <si>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</si>
  <si>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</si>
  <si>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</si>
  <si>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</si>
  <si>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</si>
  <si>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</si>
  <si>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</si>
  <si>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</si>
  <si>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</si>
  <si>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</si>
  <si>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</si>
  <si>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</si>
  <si>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</si>
  <si>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</si>
  <si>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</si>
  <si>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</si>
  <si>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</si>
  <si>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</si>
  <si>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</si>
  <si>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</si>
  <si>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</si>
  <si>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</si>
  <si>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</si>
  <si>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</si>
  <si>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</si>
  <si>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</si>
  <si>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</si>
  <si>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</si>
  <si>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</si>
  <si>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</si>
  <si>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</si>
  <si>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</si>
  <si>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</si>
  <si>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</si>
  <si>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</si>
  <si>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</si>
  <si>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</si>
  <si>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</si>
  <si>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</si>
  <si>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</si>
  <si>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</si>
  <si>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</si>
  <si>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</si>
  <si>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</si>
  <si>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</si>
  <si>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</si>
  <si>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</si>
  <si>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</si>
  <si>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</si>
  <si>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</si>
  <si>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</si>
  <si>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</si>
  <si>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</si>
  <si>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</si>
  <si>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</si>
  <si>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</si>
  <si>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</si>
  <si>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</si>
  <si>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</si>
  <si>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</si>
  <si>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</si>
  <si>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</si>
  <si>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</si>
  <si>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</si>
  <si>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</si>
  <si>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</si>
  <si>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</si>
  <si>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</si>
  <si>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</si>
  <si>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</si>
  <si>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</si>
  <si>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</si>
  <si>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</si>
  <si>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</si>
  <si>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</si>
  <si>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</si>
  <si>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</si>
  <si>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</si>
  <si>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</si>
  <si>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</si>
  <si>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</si>
  <si>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</si>
  <si>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</si>
  <si>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</si>
  <si>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</si>
  <si>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</si>
  <si>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</si>
  <si>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</si>
  <si>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</si>
  <si>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</si>
  <si>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</si>
  <si>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</si>
  <si>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</si>
  <si>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</si>
  <si>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</si>
  <si>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</si>
  <si>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</si>
  <si>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</si>
  <si>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</si>
  <si>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</si>
  <si>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</si>
  <si>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</si>
  <si>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</si>
  <si>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</si>
  <si>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</si>
  <si>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</si>
  <si>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</si>
  <si>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</si>
  <si>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</si>
  <si>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</si>
  <si>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</si>
  <si>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</si>
  <si>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</si>
  <si>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</si>
  <si>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</si>
  <si>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</si>
  <si>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</si>
  <si>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</si>
  <si>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</si>
  <si>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</si>
  <si>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</si>
  <si>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</si>
  <si>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</si>
  <si>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</si>
  <si>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</si>
  <si>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</si>
  <si>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</si>
  <si>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</si>
  <si>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</si>
  <si>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</si>
  <si>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</si>
  <si>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</si>
  <si>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</si>
  <si>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</si>
  <si>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</si>
  <si>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</si>
  <si>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</si>
  <si>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</si>
  <si>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</si>
  <si>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</si>
  <si>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</si>
  <si>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</si>
  <si>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</si>
  <si>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</si>
  <si>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</si>
  <si>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</si>
  <si>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</si>
  <si>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</si>
  <si>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</si>
  <si>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</si>
  <si>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</si>
  <si>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</si>
  <si>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</si>
  <si>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</si>
  <si>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</si>
  <si>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</si>
  <si>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</si>
  <si>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</si>
  <si>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</si>
  <si>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</si>
  <si>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</si>
  <si>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</si>
  <si>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</si>
  <si>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</si>
  <si>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</si>
  <si>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</si>
  <si>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</si>
  <si>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</si>
  <si>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</si>
  <si>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</si>
  <si>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</si>
  <si>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</si>
  <si>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</si>
  <si>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</si>
  <si>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</si>
  <si>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</si>
  <si>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</si>
  <si>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</si>
  <si>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</si>
  <si>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</si>
  <si>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</si>
  <si>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</si>
  <si>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</si>
  <si>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</si>
  <si>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</si>
  <si>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</si>
  <si>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</si>
  <si>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</si>
  <si>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</si>
  <si>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</si>
  <si>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</si>
  <si>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</si>
  <si>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</si>
  <si>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</si>
  <si>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</si>
  <si>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</si>
  <si>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</si>
  <si>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</si>
  <si>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</si>
  <si>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</si>
  <si>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</si>
  <si>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</si>
  <si>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</si>
  <si>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</si>
  <si>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</si>
  <si>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</si>
  <si>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</si>
  <si>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</si>
  <si>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</si>
  <si>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</si>
  <si>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</si>
  <si>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</si>
  <si>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</si>
  <si>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</si>
  <si>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</si>
  <si>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</si>
  <si>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</si>
  <si>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</si>
  <si>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</si>
  <si>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</si>
  <si>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</si>
  <si>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</si>
  <si>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</si>
  <si>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</si>
  <si>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</si>
  <si>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</si>
  <si>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</si>
  <si>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</si>
  <si>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</si>
  <si>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</si>
  <si>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</si>
  <si>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</si>
  <si>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</si>
  <si>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</si>
  <si>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</si>
  <si>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</si>
  <si>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</si>
  <si>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</si>
  <si>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</si>
  <si>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</si>
  <si>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</si>
  <si>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</si>
  <si>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</si>
  <si>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</si>
  <si>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</si>
  <si>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</si>
  <si>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</si>
  <si>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</si>
  <si>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</si>
  <si>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</si>
  <si>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</si>
  <si>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</si>
  <si>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</si>
  <si>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</si>
  <si>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</si>
  <si>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</si>
  <si>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</si>
  <si>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</si>
  <si>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</si>
  <si>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</si>
  <si>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</si>
  <si>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</si>
  <si>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</si>
  <si>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</si>
  <si>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</si>
  <si>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</si>
  <si>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</si>
  <si>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</si>
  <si>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</si>
  <si>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</si>
  <si>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</si>
  <si>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</si>
  <si>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</si>
  <si>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</si>
  <si>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</si>
  <si>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</si>
  <si>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</si>
  <si>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</si>
  <si>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</si>
  <si>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</si>
  <si>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</si>
  <si>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</si>
  <si>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</si>
  <si>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</si>
  <si>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</si>
  <si>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</si>
  <si>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</si>
  <si>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</si>
  <si>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</si>
  <si>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</si>
  <si>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</si>
  <si>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</si>
  <si>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</si>
  <si>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</si>
  <si>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</si>
  <si>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</si>
  <si>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</si>
  <si>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</si>
  <si>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</si>
  <si>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</si>
  <si>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</si>
  <si>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</si>
  <si>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</si>
  <si>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</si>
  <si>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</si>
  <si>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</si>
  <si>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</si>
  <si>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</si>
  <si>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</si>
  <si>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</si>
  <si>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</si>
  <si>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</si>
  <si>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</si>
  <si>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</si>
  <si>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</si>
  <si>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</si>
  <si>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</si>
  <si>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</si>
  <si>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</si>
  <si>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</si>
  <si>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</si>
  <si>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</si>
  <si>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</si>
  <si>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</si>
  <si>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</si>
  <si>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</si>
  <si>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</si>
  <si>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</si>
  <si>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</si>
  <si>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</si>
  <si>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</si>
  <si>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</si>
  <si>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</si>
  <si>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</si>
  <si>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</si>
  <si>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</si>
  <si>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</si>
  <si>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</si>
  <si>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</si>
  <si>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</si>
  <si>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</si>
  <si>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</si>
  <si>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</si>
  <si>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</si>
  <si>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</si>
  <si>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</si>
  <si>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</si>
  <si>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</si>
  <si>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</si>
  <si>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</si>
  <si>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</si>
  <si>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</si>
  <si>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</si>
  <si>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</si>
  <si>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</si>
  <si>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</si>
  <si>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</si>
  <si>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</si>
  <si>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</si>
  <si>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</si>
  <si>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</si>
  <si>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</si>
  <si>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</si>
  <si>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</si>
  <si>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</si>
  <si>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</si>
  <si>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</si>
  <si>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</si>
  <si>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</si>
  <si>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</si>
  <si>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</si>
  <si>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</si>
  <si>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</si>
  <si>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</si>
  <si>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</si>
  <si>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</si>
  <si>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</si>
  <si>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</si>
  <si>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</si>
  <si>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</si>
  <si>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</si>
  <si>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</si>
  <si>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</si>
  <si>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</si>
  <si>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</si>
  <si>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</si>
  <si>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</si>
  <si>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</si>
  <si>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</si>
  <si>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</si>
  <si>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</si>
  <si>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</si>
  <si>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</si>
  <si>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</si>
  <si>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</si>
  <si>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</si>
  <si>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</si>
  <si>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</si>
  <si>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</si>
  <si>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</si>
  <si>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</si>
  <si>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</si>
  <si>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</si>
  <si>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</si>
  <si>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</si>
  <si>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</si>
  <si>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</si>
  <si>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</si>
  <si>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</si>
  <si>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</si>
  <si>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</si>
  <si>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</si>
  <si>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</si>
  <si>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</si>
  <si>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</si>
  <si>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</si>
  <si>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</si>
  <si>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</si>
  <si>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</si>
  <si>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</si>
  <si>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</si>
  <si>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</si>
  <si>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</si>
  <si>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</si>
  <si>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</si>
  <si>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</si>
  <si>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</si>
  <si>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</si>
  <si>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</si>
  <si>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</si>
  <si>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</si>
  <si>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</si>
  <si>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</si>
  <si>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</si>
  <si>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</si>
  <si>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</si>
  <si>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</si>
  <si>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</si>
  <si>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</si>
  <si>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</si>
  <si>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</si>
  <si>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</si>
  <si>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</si>
  <si>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</si>
  <si>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</si>
  <si>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</si>
  <si>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</si>
  <si>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</si>
  <si>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</si>
  <si>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</si>
  <si>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</si>
  <si>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</si>
  <si>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</si>
  <si>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</si>
  <si>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</si>
  <si>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</si>
  <si>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</si>
  <si>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</si>
  <si>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</si>
  <si>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</si>
  <si>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</si>
  <si>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</si>
  <si>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</si>
  <si>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</si>
  <si>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</si>
  <si>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</si>
  <si>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</si>
  <si>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</si>
  <si>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</si>
  <si>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</si>
  <si>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</si>
  <si>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</si>
  <si>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</si>
  <si>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</si>
  <si>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</si>
  <si>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</si>
  <si>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</si>
  <si>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</si>
  <si>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</si>
  <si>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</si>
  <si>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</si>
  <si>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</si>
  <si>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</si>
  <si>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</si>
  <si>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</si>
  <si>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</si>
  <si>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</si>
  <si>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</si>
  <si>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</si>
  <si>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</si>
  <si>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</si>
  <si>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</si>
  <si>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</si>
  <si>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</si>
  <si>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</si>
  <si>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</si>
  <si>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</si>
  <si>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</si>
  <si>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</si>
  <si>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</si>
  <si>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</si>
  <si>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</si>
  <si>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</si>
  <si>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</si>
  <si>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</si>
  <si>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</si>
  <si>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</si>
  <si>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</si>
  <si>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</si>
  <si>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</si>
  <si>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</si>
  <si>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</si>
  <si>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</si>
  <si>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</si>
  <si>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</si>
  <si>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</si>
  <si>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</si>
  <si>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</si>
  <si>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</si>
  <si>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</si>
  <si>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</si>
  <si>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</si>
  <si>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</si>
  <si>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</si>
  <si>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</si>
  <si>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</si>
  <si>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</si>
  <si>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</si>
  <si>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</si>
  <si>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</si>
  <si>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</si>
  <si>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</si>
  <si>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</si>
  <si>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</si>
  <si>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</si>
  <si>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</si>
  <si>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</si>
  <si>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</si>
  <si>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</si>
  <si>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</si>
  <si>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</si>
  <si>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</si>
  <si>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</si>
  <si>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</si>
  <si>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</si>
  <si>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</si>
  <si>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</si>
  <si>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</si>
  <si>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</si>
  <si>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</si>
  <si>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</si>
  <si>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</si>
  <si>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</si>
  <si>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</si>
  <si>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</si>
  <si>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</si>
  <si>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</si>
  <si>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</si>
  <si>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</si>
  <si>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</si>
  <si>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</si>
  <si>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</si>
  <si>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</si>
  <si>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</si>
  <si>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</si>
  <si>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</si>
  <si>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</si>
  <si>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</si>
  <si>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</si>
  <si>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</si>
  <si>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</si>
  <si>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</si>
  <si>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</si>
  <si>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</si>
  <si>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</si>
  <si>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</si>
  <si>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</si>
  <si>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</si>
  <si>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</si>
  <si>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</si>
  <si>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</si>
  <si>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</si>
  <si>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</si>
  <si>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</si>
  <si>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</si>
  <si>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</si>
  <si>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</si>
  <si>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</si>
  <si>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</si>
  <si>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</si>
  <si>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</si>
  <si>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</si>
  <si>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</si>
  <si>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</si>
  <si>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</si>
  <si>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</si>
  <si>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</si>
  <si>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</si>
  <si>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</si>
  <si>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</si>
  <si>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</si>
  <si>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</si>
  <si>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</si>
  <si>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</si>
  <si>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</si>
  <si>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</si>
  <si>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</si>
  <si>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</si>
  <si>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</si>
  <si>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</si>
  <si>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</si>
  <si>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</si>
  <si>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</si>
  <si>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</si>
  <si>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</si>
  <si>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</si>
  <si>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</si>
  <si>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</si>
  <si>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</si>
  <si>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</si>
  <si>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</si>
  <si>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</si>
  <si>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</si>
  <si>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</si>
  <si>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</si>
  <si>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</si>
  <si>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</si>
  <si>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</si>
  <si>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</si>
  <si>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</si>
  <si>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</si>
  <si>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</si>
  <si>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</si>
  <si>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</si>
  <si>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</si>
  <si>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</si>
  <si>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</si>
  <si>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</si>
  <si>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</si>
  <si>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</si>
  <si>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</si>
  <si>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</si>
  <si>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</si>
  <si>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</si>
  <si>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</si>
  <si>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</si>
  <si>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</si>
  <si>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</si>
  <si>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</si>
  <si>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</si>
  <si>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</si>
  <si>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</si>
  <si>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</si>
  <si>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</si>
  <si>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</si>
  <si>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</si>
  <si>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</si>
  <si>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</si>
  <si>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</si>
  <si>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</si>
  <si>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</si>
  <si>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</si>
  <si>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</si>
  <si>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</si>
  <si>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</si>
  <si>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</si>
  <si>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</si>
  <si>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</si>
  <si>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</si>
  <si>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</si>
  <si>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</si>
  <si>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</si>
  <si>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</si>
  <si>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</si>
  <si>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</si>
  <si>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</si>
  <si>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</si>
  <si>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</si>
  <si>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</si>
  <si>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</si>
  <si>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</si>
  <si>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</si>
  <si>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</si>
  <si>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</si>
  <si>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</si>
  <si>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</si>
  <si>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</si>
  <si>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</si>
  <si>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</si>
  <si>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</si>
  <si>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</si>
  <si>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</si>
  <si>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</si>
  <si>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</si>
  <si>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</si>
  <si>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</si>
  <si>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</si>
  <si>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</si>
  <si>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</si>
  <si>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</si>
  <si>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</si>
  <si>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</si>
  <si>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</si>
  <si>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</si>
  <si>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</si>
  <si>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</si>
  <si>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</si>
  <si>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</si>
  <si>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</si>
  <si>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</si>
  <si>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</si>
  <si>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</si>
  <si>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</si>
  <si>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</si>
  <si>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</si>
  <si>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</si>
  <si>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</si>
  <si>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</si>
  <si>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</si>
  <si>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</si>
  <si>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</si>
  <si>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</si>
  <si>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</si>
  <si>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</si>
  <si>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</si>
  <si>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</si>
  <si>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</si>
  <si>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</si>
  <si>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</si>
  <si>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</si>
  <si>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</si>
  <si>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</si>
  <si>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</si>
  <si>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</si>
  <si>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</si>
  <si>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</si>
  <si>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</si>
  <si>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</si>
  <si>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</si>
  <si>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</si>
  <si>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</si>
  <si>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</si>
  <si>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</si>
  <si>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</si>
  <si>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</si>
  <si>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</si>
  <si>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</si>
  <si>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</si>
  <si>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</si>
  <si>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</si>
  <si>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</si>
  <si>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</si>
  <si>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</si>
  <si>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</si>
  <si>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</si>
  <si>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</si>
  <si>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</si>
  <si>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</si>
  <si>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</si>
  <si>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</si>
  <si>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</si>
  <si>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</si>
  <si>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</si>
  <si>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</si>
  <si>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</si>
  <si>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</si>
  <si>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</si>
  <si>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</si>
  <si>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</si>
  <si>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</si>
  <si>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</si>
  <si>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</si>
  <si>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</si>
  <si>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</si>
  <si>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</si>
  <si>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</si>
  <si>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</si>
  <si>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</si>
  <si>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</si>
  <si>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</si>
  <si>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</si>
  <si>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</si>
  <si>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</si>
  <si>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</si>
  <si>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</si>
  <si>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</si>
  <si>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</si>
  <si>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</si>
  <si>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</si>
  <si>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</si>
  <si>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</si>
  <si>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</si>
  <si>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</si>
  <si>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</si>
  <si>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</si>
  <si>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</si>
  <si>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</si>
  <si>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</si>
  <si>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</si>
  <si>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</si>
  <si>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</si>
  <si>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</si>
  <si>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</si>
  <si>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</si>
  <si>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</si>
  <si>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</si>
  <si>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</si>
  <si>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</si>
  <si>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</si>
  <si>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</si>
  <si>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</si>
  <si>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</si>
  <si>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</si>
  <si>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</si>
  <si>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</si>
  <si>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</si>
  <si>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</si>
  <si>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</si>
  <si>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</si>
  <si>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</si>
  <si>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</si>
  <si>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</si>
  <si>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</si>
  <si>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</si>
  <si>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</si>
  <si>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</si>
  <si>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</si>
  <si>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</si>
  <si>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</si>
  <si>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</si>
  <si>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</si>
  <si>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</si>
  <si>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</si>
  <si>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</si>
  <si>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</si>
  <si>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</si>
  <si>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</si>
  <si>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</si>
  <si>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</si>
  <si>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</si>
  <si>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</si>
  <si>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</si>
  <si>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</si>
  <si>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</si>
  <si>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</si>
  <si>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</si>
  <si>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</si>
  <si>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</si>
  <si>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</si>
  <si>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</si>
  <si>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</si>
  <si>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</si>
  <si>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</si>
  <si>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</si>
  <si>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</si>
  <si>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</si>
  <si>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</si>
  <si>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</si>
  <si>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</si>
  <si>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</si>
  <si>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</si>
  <si>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</si>
  <si>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</si>
  <si>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</si>
  <si>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</si>
  <si>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</si>
  <si>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</si>
  <si>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</si>
  <si>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</si>
  <si>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</si>
  <si>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</si>
  <si>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</si>
  <si>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</si>
  <si>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</si>
  <si>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</si>
  <si>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</si>
  <si>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</si>
  <si>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</si>
  <si>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</si>
  <si>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</si>
  <si>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</si>
  <si>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</si>
  <si>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</si>
  <si>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</si>
  <si>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</si>
  <si>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</si>
  <si>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</si>
  <si>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</si>
  <si>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</si>
  <si>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</si>
  <si>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</si>
  <si>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</si>
  <si>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</si>
  <si>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</si>
  <si>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</si>
  <si>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</si>
  <si>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</si>
  <si>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</si>
  <si>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</si>
  <si>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</si>
  <si>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</si>
  <si>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</si>
  <si>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</si>
  <si>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</si>
  <si>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</si>
  <si>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</si>
  <si>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</si>
  <si>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</si>
  <si>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</si>
  <si>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</si>
  <si>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</si>
  <si>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</si>
  <si>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</si>
  <si>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</si>
  <si>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</si>
  <si>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</si>
  <si>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</si>
  <si>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</si>
  <si>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</si>
  <si>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</si>
  <si>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</si>
  <si>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</si>
  <si>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</si>
  <si>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</si>
  <si>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</si>
  <si>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</si>
  <si>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</si>
  <si>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</si>
  <si>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</si>
  <si>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</si>
  <si>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</si>
  <si>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</si>
  <si>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</si>
  <si>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</si>
  <si>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</si>
  <si>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</si>
  <si>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</si>
  <si>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</si>
  <si>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</si>
  <si>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</si>
  <si>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</si>
  <si>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</si>
  <si>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</si>
  <si>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</si>
  <si>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</si>
  <si>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</si>
  <si>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</si>
  <si>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</si>
  <si>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</si>
  <si>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</si>
  <si>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</si>
  <si>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</si>
  <si>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</si>
  <si>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</si>
  <si>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</si>
  <si>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</si>
  <si>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</si>
  <si>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</si>
  <si>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</si>
  <si>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</si>
  <si>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</si>
  <si>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</si>
  <si>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</si>
  <si>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</si>
  <si>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</si>
  <si>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</si>
  <si>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</si>
  <si>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</si>
  <si>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</si>
  <si>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</si>
  <si>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</si>
  <si>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</si>
  <si>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</si>
  <si>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</si>
  <si>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</si>
  <si>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</si>
  <si>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</si>
  <si>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</si>
  <si>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</si>
  <si>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</si>
  <si>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</si>
  <si>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</si>
  <si>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</si>
  <si>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</si>
  <si>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</si>
  <si>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</si>
  <si>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</si>
  <si>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</si>
  <si>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</si>
  <si>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</si>
  <si>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</si>
  <si>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</si>
  <si>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</si>
  <si>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</si>
  <si>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</si>
  <si>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</si>
  <si>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</si>
  <si>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</si>
  <si>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</si>
  <si>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</si>
  <si>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</si>
  <si>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</si>
  <si>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</si>
  <si>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</si>
  <si>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</si>
  <si>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</si>
  <si>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</si>
  <si>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</si>
  <si>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</si>
  <si>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</si>
  <si>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</si>
  <si>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</si>
  <si>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</si>
  <si>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</si>
  <si>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</si>
  <si>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</si>
  <si>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</si>
  <si>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</si>
  <si>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</si>
  <si>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</si>
  <si>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</si>
  <si>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</si>
  <si>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</si>
  <si>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</si>
  <si>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</si>
  <si>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</si>
  <si>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</si>
  <si>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</si>
  <si>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</si>
  <si>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</si>
  <si>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</si>
  <si>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</si>
  <si>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</si>
  <si>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</si>
  <si>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</si>
  <si>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</si>
  <si>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</si>
  <si>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</si>
  <si>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</si>
  <si>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</si>
  <si>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</si>
  <si>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</si>
  <si>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</si>
  <si>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</si>
  <si>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</si>
  <si>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</si>
  <si>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</si>
  <si>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</si>
  <si>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</si>
  <si>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</si>
  <si>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</si>
  <si>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</si>
  <si>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</si>
  <si>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</si>
  <si>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</si>
  <si>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</si>
  <si>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</si>
  <si>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</si>
  <si>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</si>
  <si>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</si>
  <si>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</si>
  <si>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</si>
  <si>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</si>
  <si>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</si>
  <si>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</si>
  <si>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</si>
  <si>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</si>
  <si>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</si>
  <si>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</si>
  <si>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</si>
  <si>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</si>
  <si>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</si>
  <si>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</si>
  <si>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</si>
  <si>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</si>
  <si>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</si>
  <si>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</si>
  <si>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</si>
  <si>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</si>
  <si>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</si>
  <si>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</si>
  <si>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</si>
  <si>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</si>
  <si>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</si>
  <si>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</si>
  <si>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</si>
  <si>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</si>
  <si>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</si>
  <si>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</si>
  <si>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</si>
  <si>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</si>
  <si>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</si>
  <si>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</si>
  <si>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</si>
  <si>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</si>
  <si>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</si>
  <si>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</si>
  <si>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</si>
  <si>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</si>
  <si>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</si>
  <si>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</si>
  <si>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</si>
  <si>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</si>
  <si>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</si>
  <si>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</si>
  <si>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</si>
  <si>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</si>
  <si>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</si>
  <si>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</si>
  <si>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</si>
  <si>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</si>
  <si>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</si>
  <si>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</si>
  <si>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</si>
  <si>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</si>
  <si>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</si>
  <si>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</si>
  <si>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</si>
  <si>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</si>
  <si>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</si>
  <si>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</si>
  <si>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</si>
  <si>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</si>
  <si>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</si>
  <si>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</si>
  <si>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</si>
  <si>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</si>
  <si>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</si>
  <si>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</si>
  <si>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</si>
  <si>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</si>
  <si>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</si>
  <si>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</si>
  <si>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</si>
  <si>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</si>
  <si>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</si>
  <si>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</si>
  <si>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</si>
  <si>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</si>
  <si>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</si>
  <si>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</si>
  <si>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</si>
  <si>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</si>
  <si>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</si>
  <si>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</si>
  <si>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</si>
  <si>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</si>
  <si>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</si>
  <si>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</si>
  <si>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</si>
  <si>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</si>
  <si>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</si>
  <si>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</si>
  <si>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</si>
  <si>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</si>
  <si>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</si>
  <si>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</si>
  <si>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</si>
  <si>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</si>
  <si>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</si>
  <si>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</si>
  <si>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</si>
  <si>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</si>
  <si>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</si>
  <si>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</si>
  <si>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</si>
  <si>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</si>
  <si>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</si>
  <si>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</si>
  <si>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</si>
  <si>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</si>
  <si>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</si>
  <si>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</si>
  <si>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</si>
  <si>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</si>
  <si>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</si>
  <si>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</si>
  <si>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</si>
  <si>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</si>
  <si>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</si>
  <si>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</si>
  <si>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</si>
  <si>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</si>
  <si>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</si>
  <si>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</si>
  <si>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</si>
  <si>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</si>
  <si>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</si>
  <si>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</si>
  <si>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</si>
  <si>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</si>
  <si>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</si>
  <si>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</si>
  <si>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</si>
  <si>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</si>
  <si>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</si>
  <si>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</si>
  <si>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</si>
  <si>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</si>
  <si>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</si>
  <si>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</si>
  <si>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</si>
  <si>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</si>
  <si>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</si>
  <si>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</si>
  <si>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</si>
  <si>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</si>
  <si>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</si>
  <si>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</si>
  <si>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</si>
  <si>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</si>
  <si>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</si>
  <si>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</si>
  <si>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</si>
  <si>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</si>
  <si>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</si>
  <si>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</si>
  <si>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</si>
  <si>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</si>
  <si>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</si>
  <si>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</si>
  <si>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</si>
  <si>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</si>
  <si>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</si>
  <si>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</si>
  <si>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</si>
  <si>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</si>
  <si>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</si>
  <si>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</si>
  <si>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</si>
  <si>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</si>
  <si>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</si>
  <si>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</si>
  <si>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</si>
  <si>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</si>
  <si>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</si>
  <si>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</si>
  <si>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</si>
  <si>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</si>
  <si>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</si>
  <si>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</si>
  <si>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</si>
  <si>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</si>
  <si>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</si>
  <si>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</si>
  <si>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</si>
  <si>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</si>
  <si>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</si>
  <si>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</si>
  <si>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</si>
  <si>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</si>
  <si>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</si>
  <si>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</si>
  <si>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</si>
  <si>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</si>
  <si>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</si>
  <si>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</si>
  <si>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</si>
  <si>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</si>
  <si>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</si>
  <si>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</si>
  <si>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</si>
  <si>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</si>
  <si>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</si>
  <si>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</si>
  <si>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</si>
  <si>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</si>
  <si>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</si>
  <si>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</si>
  <si>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</si>
  <si>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</si>
  <si>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</si>
  <si>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</si>
  <si>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</si>
  <si>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</si>
  <si>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</si>
  <si>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</si>
  <si>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</si>
  <si>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</si>
  <si>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</si>
  <si>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</si>
  <si>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</si>
  <si>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</si>
  <si>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</si>
  <si>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</si>
  <si>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</si>
  <si>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</si>
  <si>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</si>
  <si>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</si>
  <si>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</si>
  <si>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</si>
  <si>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</si>
  <si>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</si>
  <si>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</si>
  <si>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</si>
  <si>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</si>
  <si>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</si>
  <si>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</si>
  <si>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</si>
  <si>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</si>
  <si>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</si>
  <si>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</si>
  <si>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</si>
  <si>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</si>
  <si>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</si>
  <si>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</si>
  <si>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</si>
  <si>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</si>
  <si>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</si>
  <si>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</si>
  <si>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</si>
  <si>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</si>
  <si>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</si>
  <si>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</si>
  <si>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</si>
  <si>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</si>
  <si>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</si>
  <si>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</si>
  <si>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</si>
  <si>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</si>
  <si>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</si>
  <si>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</si>
  <si>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</si>
  <si>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</si>
  <si>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</si>
  <si>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</si>
  <si>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</si>
  <si>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</si>
  <si>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</si>
  <si>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</si>
  <si>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</si>
  <si>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</si>
  <si>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</si>
  <si>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</si>
  <si>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</si>
  <si>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</si>
  <si>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</si>
  <si>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</si>
  <si>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</si>
  <si>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</si>
  <si>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</si>
  <si>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</si>
  <si>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</si>
  <si>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</si>
  <si>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</si>
  <si>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</si>
  <si>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</si>
  <si>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</si>
  <si>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</si>
  <si>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</si>
  <si>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</si>
  <si>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</si>
  <si>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</si>
  <si>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</si>
  <si>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</si>
  <si>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</si>
  <si>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</si>
  <si>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</si>
  <si>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</si>
  <si>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</si>
  <si>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</si>
  <si>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</si>
  <si>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</si>
  <si>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</si>
  <si>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</si>
  <si>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</si>
  <si>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</si>
  <si>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</si>
  <si>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</si>
  <si>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</si>
  <si>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</si>
  <si>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</si>
  <si>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</si>
  <si>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</si>
  <si>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</si>
  <si>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</si>
  <si>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</si>
  <si>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</si>
  <si>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</si>
  <si>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</si>
  <si>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</si>
  <si>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</si>
  <si>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</si>
  <si>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</si>
  <si>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</si>
  <si>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</si>
  <si>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</si>
  <si>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</si>
  <si>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</si>
  <si>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</si>
  <si>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</si>
  <si>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</si>
  <si>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</si>
  <si>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</si>
  <si>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</si>
  <si>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</si>
  <si>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</si>
  <si>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</si>
  <si>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</si>
  <si>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</si>
  <si>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</si>
  <si>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</si>
  <si>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</si>
  <si>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</si>
  <si>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</si>
  <si>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</si>
  <si>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</si>
  <si>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</si>
  <si>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</si>
  <si>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</si>
  <si>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</si>
  <si>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</si>
  <si>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</si>
  <si>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</si>
  <si>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</si>
  <si>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</si>
  <si>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</si>
  <si>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</si>
  <si>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</si>
  <si>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</si>
  <si>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</si>
  <si>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</si>
  <si>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</si>
  <si>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</si>
  <si>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</si>
  <si>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</si>
  <si>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</si>
  <si>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</si>
  <si>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</si>
  <si>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</si>
  <si>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</si>
  <si>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</si>
  <si>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</si>
  <si>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</si>
  <si>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</si>
  <si>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</si>
  <si>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</si>
  <si>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</si>
  <si>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</si>
  <si>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</si>
  <si>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</si>
  <si>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</si>
  <si>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</si>
  <si>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</si>
  <si>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</si>
  <si>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</si>
  <si>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</si>
  <si>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</si>
  <si>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</si>
  <si>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</si>
  <si>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</si>
  <si>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</si>
  <si>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</si>
  <si>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</si>
  <si>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</si>
  <si>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</si>
  <si>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</si>
  <si>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</si>
  <si>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</si>
  <si>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</si>
  <si>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</si>
  <si>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</si>
  <si>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</si>
  <si>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</si>
  <si>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</si>
  <si>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</si>
  <si>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</si>
  <si>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</si>
  <si>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</si>
  <si>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</si>
  <si>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</si>
  <si>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</si>
  <si>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</si>
  <si>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</si>
  <si>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</si>
  <si>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</si>
  <si>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</si>
  <si>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</si>
  <si>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</si>
  <si>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</si>
  <si>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</si>
  <si>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</si>
  <si>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</si>
  <si>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</si>
  <si>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</si>
  <si>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</si>
  <si>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</si>
  <si>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</si>
  <si>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</si>
  <si>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</si>
  <si>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</si>
  <si>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</si>
  <si>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</si>
  <si>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</si>
  <si>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</si>
  <si>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</si>
  <si>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</si>
  <si>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</si>
  <si>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</si>
  <si>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</si>
  <si>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</si>
  <si>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</si>
  <si>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</si>
  <si>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</si>
  <si>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</si>
  <si>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</si>
  <si>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</si>
  <si>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</si>
  <si>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</si>
  <si>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</si>
  <si>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</si>
  <si>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</si>
  <si>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</si>
  <si>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</si>
  <si>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</si>
  <si>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</si>
  <si>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</si>
  <si>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</si>
  <si>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</si>
  <si>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</si>
  <si>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</si>
  <si>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</si>
  <si>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</si>
  <si>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</si>
  <si>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</si>
  <si>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</si>
  <si>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</si>
  <si>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</si>
  <si>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</si>
  <si>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</si>
  <si>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</si>
  <si>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</si>
  <si>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</si>
  <si>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</si>
  <si>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</si>
  <si>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</si>
  <si>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</si>
  <si>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</si>
  <si>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</si>
  <si>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</si>
  <si>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</si>
  <si>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</si>
  <si>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</si>
  <si>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</si>
  <si>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</si>
  <si>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</si>
  <si>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</si>
  <si>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</si>
  <si>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</si>
  <si>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</si>
  <si>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</si>
  <si>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</si>
  <si>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</si>
  <si>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</si>
  <si>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</si>
  <si>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</si>
  <si>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</si>
  <si>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</si>
  <si>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</si>
  <si>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</si>
  <si>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</si>
  <si>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</si>
  <si>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</si>
  <si>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</si>
  <si>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</si>
  <si>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</si>
  <si>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</si>
  <si>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</si>
  <si>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</si>
  <si>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</si>
  <si>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</si>
  <si>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</si>
  <si>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</si>
  <si>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</si>
  <si>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</si>
  <si>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</si>
  <si>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</si>
  <si>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</si>
  <si>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</si>
  <si>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</si>
  <si>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</si>
  <si>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</si>
  <si>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</si>
  <si>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</si>
  <si>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</si>
  <si>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</si>
  <si>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</si>
  <si>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</si>
  <si>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</si>
  <si>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</si>
  <si>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</si>
  <si>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</si>
  <si>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</si>
  <si>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</si>
  <si>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</si>
  <si>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</si>
  <si>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</si>
  <si>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</si>
  <si>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</si>
  <si>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</si>
  <si>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</si>
  <si>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</si>
  <si>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</si>
  <si>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</si>
  <si>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</si>
  <si>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</si>
  <si>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</si>
  <si>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</si>
  <si>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</si>
  <si>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</si>
  <si>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</si>
  <si>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</si>
  <si>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</si>
  <si>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</si>
  <si>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</si>
  <si>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</si>
  <si>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</si>
  <si>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</si>
  <si>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</si>
  <si>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</si>
  <si>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</si>
  <si>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</si>
  <si>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</si>
  <si>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</si>
  <si>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</si>
  <si>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</si>
  <si>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</si>
  <si>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</si>
  <si>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</si>
  <si>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</si>
  <si>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</si>
  <si>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</si>
  <si>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</si>
  <si>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</si>
  <si>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</si>
  <si>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</si>
  <si>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</si>
  <si>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</si>
  <si>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</si>
  <si>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</si>
  <si>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</si>
  <si>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</si>
  <si>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</si>
  <si>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</si>
  <si>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</si>
  <si>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</si>
  <si>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</si>
  <si>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</si>
  <si>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</si>
  <si>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</si>
  <si>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</si>
  <si>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</si>
  <si>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</si>
  <si>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</si>
  <si>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</si>
  <si>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</si>
  <si>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</si>
  <si>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</si>
  <si>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</si>
  <si>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</si>
  <si>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</si>
  <si>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</si>
  <si>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</si>
  <si>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</si>
  <si>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</si>
  <si>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</si>
  <si>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</si>
  <si>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</si>
  <si>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</si>
  <si>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</si>
  <si>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</si>
  <si>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</si>
  <si>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</si>
  <si>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</si>
  <si>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</si>
  <si>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</si>
  <si>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</si>
  <si>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</si>
  <si>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</si>
  <si>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</si>
  <si>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</si>
  <si>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</si>
  <si>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</si>
  <si>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</si>
  <si>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</si>
  <si>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</si>
  <si>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</si>
  <si>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</si>
  <si>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</si>
  <si>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</si>
  <si>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</si>
  <si>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</si>
  <si>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</si>
  <si>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</si>
  <si>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</si>
  <si>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</si>
  <si>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</si>
  <si>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</si>
  <si>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</si>
  <si>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</si>
  <si>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</si>
  <si>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</si>
  <si>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</si>
  <si>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</si>
  <si>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</si>
  <si>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</si>
  <si>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</si>
  <si>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</si>
  <si>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</si>
  <si>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</si>
  <si>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</si>
  <si>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</si>
  <si>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</si>
  <si>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</si>
  <si>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</si>
  <si>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</si>
  <si>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</si>
  <si>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</si>
  <si>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</si>
  <si>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</si>
  <si>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</si>
  <si>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</si>
  <si>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</si>
  <si>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</si>
  <si>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</si>
  <si>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</si>
  <si>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</si>
  <si>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</si>
  <si>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</si>
  <si>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</si>
  <si>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</si>
  <si>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</si>
  <si>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</si>
  <si>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</si>
  <si>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</si>
  <si>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</si>
  <si>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</si>
  <si>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</si>
  <si>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</si>
  <si>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</si>
  <si>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</si>
  <si>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</si>
  <si>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</si>
  <si>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</si>
  <si>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</si>
  <si>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</si>
  <si>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</si>
  <si>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</si>
  <si>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</si>
  <si>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</si>
  <si>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</si>
  <si>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</si>
  <si>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</si>
  <si>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</si>
  <si>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</si>
  <si>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</si>
  <si>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</si>
  <si>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</si>
  <si>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</si>
  <si>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</si>
  <si>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</si>
  <si>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</si>
  <si>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</si>
  <si>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</si>
  <si>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</si>
  <si>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</si>
  <si>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</si>
  <si>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</si>
  <si>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</si>
  <si>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</si>
  <si>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</si>
  <si>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</si>
  <si>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</si>
  <si>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</si>
  <si>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</si>
  <si>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</si>
  <si>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</si>
  <si>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</si>
  <si>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</si>
  <si>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</si>
  <si>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</si>
  <si>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</si>
  <si>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</si>
  <si>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</si>
  <si>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</si>
  <si>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</si>
  <si>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</si>
  <si>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</si>
  <si>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</si>
  <si>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</si>
  <si>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</si>
  <si>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</si>
  <si>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</si>
  <si>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</si>
  <si>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</si>
  <si>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</si>
  <si>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</si>
  <si>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</si>
  <si>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</si>
  <si>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</si>
  <si>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</si>
  <si>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</si>
  <si>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</si>
  <si>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</si>
  <si>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</si>
  <si>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</si>
  <si>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</si>
  <si>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</si>
  <si>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</si>
  <si>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</si>
  <si>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</si>
  <si>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</si>
  <si>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</si>
  <si>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</si>
  <si>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</si>
  <si>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</si>
  <si>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</si>
  <si>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</si>
  <si>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</si>
  <si>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</si>
  <si>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</si>
  <si>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</si>
  <si>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</si>
  <si>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</si>
  <si>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</si>
  <si>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</si>
  <si>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</si>
  <si>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</si>
  <si>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</si>
  <si>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</si>
  <si>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</si>
  <si>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</si>
  <si>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</si>
  <si>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</si>
  <si>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</si>
  <si>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</si>
  <si>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</si>
  <si>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</si>
  <si>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</si>
  <si>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</si>
  <si>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</si>
  <si>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</si>
  <si>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</si>
  <si>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</si>
  <si>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</si>
  <si>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</si>
  <si>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</si>
  <si>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</si>
  <si>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</si>
  <si>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</si>
  <si>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</si>
  <si>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</si>
  <si>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</si>
  <si>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</si>
  <si>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</si>
  <si>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</si>
  <si>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</si>
  <si>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</si>
  <si>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</si>
  <si>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</si>
  <si>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</si>
  <si>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</si>
  <si>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</si>
  <si>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</si>
  <si>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</si>
  <si>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</si>
  <si>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</si>
  <si>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</si>
  <si>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</si>
  <si>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</si>
  <si>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</si>
  <si>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</si>
  <si>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</si>
  <si>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</si>
  <si>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</si>
  <si>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</si>
  <si>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</si>
  <si>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</si>
  <si>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</si>
  <si>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</si>
  <si>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</si>
  <si>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</si>
  <si>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</si>
  <si>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</si>
  <si>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</si>
  <si>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</si>
  <si>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</si>
  <si>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</si>
  <si>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</si>
  <si>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</si>
  <si>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</si>
  <si>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</si>
  <si>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</si>
  <si>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</si>
  <si>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</si>
  <si>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</si>
  <si>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</si>
  <si>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</si>
  <si>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</si>
  <si>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</si>
  <si>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</si>
  <si>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</si>
  <si>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</si>
  <si>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</si>
  <si>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</si>
  <si>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</si>
  <si>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</si>
  <si>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</si>
  <si>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</si>
  <si>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</si>
  <si>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</si>
  <si>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</si>
  <si>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</si>
  <si>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</si>
  <si>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</si>
  <si>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</si>
  <si>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</si>
  <si>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</si>
  <si>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</si>
  <si>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</si>
  <si>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</si>
  <si>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</si>
  <si>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</si>
  <si>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</si>
  <si>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</si>
  <si>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</si>
  <si>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</si>
  <si>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</si>
  <si>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</si>
  <si>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</si>
  <si>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</si>
  <si>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</si>
  <si>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</si>
  <si>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</si>
  <si>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</si>
  <si>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</si>
  <si>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</si>
  <si>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</si>
  <si>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</si>
  <si>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</si>
  <si>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</si>
  <si>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</si>
  <si>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</si>
  <si>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</si>
  <si>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</si>
  <si>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</si>
  <si>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</si>
  <si>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</si>
  <si>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</si>
  <si>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</si>
  <si>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</si>
  <si>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</si>
  <si>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</si>
  <si>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</si>
  <si>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</si>
  <si>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</si>
  <si>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</si>
  <si>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</si>
  <si>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</si>
  <si>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</si>
  <si>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</si>
  <si>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</si>
  <si>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</si>
  <si>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</si>
  <si>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</si>
  <si>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</si>
  <si>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</si>
  <si>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</si>
  <si>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</si>
  <si>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</si>
  <si>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</si>
  <si>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</si>
  <si>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</si>
  <si>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</si>
  <si>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</si>
  <si>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</si>
  <si>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</si>
  <si>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</si>
  <si>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</si>
  <si>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</si>
  <si>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</si>
  <si>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</si>
  <si>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</si>
  <si>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</si>
  <si>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</si>
  <si>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</si>
  <si>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</si>
  <si>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</si>
  <si>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</si>
  <si>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</si>
  <si>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</si>
  <si>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</si>
  <si>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</si>
  <si>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</si>
  <si>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</si>
  <si>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</si>
  <si>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</si>
  <si>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</si>
  <si>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</si>
  <si>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</si>
  <si>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</si>
  <si>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</si>
  <si>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</si>
  <si>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</si>
  <si>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</si>
  <si>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</si>
  <si>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</si>
  <si>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</si>
  <si>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</si>
  <si>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</si>
  <si>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Total projects</t>
  </si>
  <si>
    <t>Percentage Success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</si>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</sst>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left" vertical="center" wrapText="1"/>
    </xf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Percentage Success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8-40C9-89B8-CF51661AE8D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8-40C9-89B8-CF51661AE8D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8-40C9-89B8-CF51661AE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81584"/>
        <c:axId val="160708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18-40C9-89B8-CF51661AE8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18-40C9-89B8-CF51661AE8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18-40C9-89B8-CF51661AE8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18-40C9-89B8-CF51661AE8DE}"/>
                  </c:ext>
                </c:extLst>
              </c15:ser>
            </c15:filteredLineSeries>
          </c:ext>
        </c:extLst>
      </c:lineChart>
      <c:catAx>
        <c:axId val="16070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82064"/>
        <c:crosses val="autoZero"/>
        <c:auto val="1"/>
        <c:lblAlgn val="ctr"/>
        <c:lblOffset val="100"/>
        <c:noMultiLvlLbl val="0"/>
      </c:catAx>
      <c:valAx>
        <c:axId val="16070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</xdr:row>
      <xdr:rowOff>69850</xdr:rowOff>
    </xdr:from>
    <xdr:to>
      <xdr:col>14</xdr:col>
      <xdr:colOff>381000</xdr:colOff>
      <xdr:row>10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F98BA8-78CC-B04A-C0E3-434AF88C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G1" sqref="G1:G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51BD-21BF-40E7-A99A-A28B1A14D851}">
  <dimension ref="A1:H13"/>
  <sheetViews>
    <sheetView tabSelected="1" topLeftCell="E1" workbookViewId="0">
      <selection activeCell="I2" sqref="I2"/>
    </sheetView>
  </sheetViews>
  <sheetFormatPr defaultRowHeight="15.5" x14ac:dyDescent="0.35"/>
  <cols>
    <col min="4" max="4" width="11.4140625" customWidth="1"/>
    <col min="5" max="5" width="12.58203125" customWidth="1"/>
    <col min="6" max="6" width="17.25" style="5" customWidth="1"/>
    <col min="7" max="7" width="16.08203125" style="5" customWidth="1"/>
    <col min="8" max="8" width="18" style="5" customWidth="1"/>
    <col min="9" max="9" width="12.58203125" customWidth="1"/>
  </cols>
  <sheetData>
    <row r="1" spans="1:8" x14ac:dyDescent="0.35">
      <c r="A1" t="s">
        <v>2029</v>
      </c>
      <c r="B1" t="s">
        <v>2046</v>
      </c>
      <c r="C1" t="s">
        <v>2047</v>
      </c>
      <c r="D1" t="s">
        <v>2048</v>
      </c>
      <c r="E1" t="s">
        <v>2030</v>
      </c>
      <c r="F1" s="5" t="s">
        <v>2031</v>
      </c>
      <c r="G1" s="5" t="s">
        <v>2032</v>
      </c>
      <c r="H1" s="5" t="s">
        <v>2033</v>
      </c>
    </row>
    <row r="2" spans="1:8" ht="26" x14ac:dyDescent="0.35">
      <c r="A2" s="4" t="s">
        <v>2034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SUM(B2,C2,D2,)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ht="26" x14ac:dyDescent="0.35">
      <c r="A3" s="4" t="s">
        <v>2035</v>
      </c>
      <c r="B3">
        <f>COUNTIFS(Crowdfunding!F:F,"successful",Crowdfunding!D:D,"&gt;=1000",Crowdfunding!D:D,"&lt;4999")</f>
        <v>191</v>
      </c>
      <c r="C3">
        <f>COUNTIFS(Crowdfunding!F:F,"failed",Crowdfunding!D:D,"&gt;=1000",Crowdfunding!D:D,"&lt;4999")</f>
        <v>38</v>
      </c>
      <c r="D3">
        <f>COUNTIFS(Crowdfunding!F:F,"canceled",Crowdfunding!D:D,"&gt;=1000",Crowdfunding!D:D,"&lt;4999")</f>
        <v>2</v>
      </c>
      <c r="E3">
        <f t="shared" ref="E3:E13" si="0">SUM(B3,C3,D3,)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ht="26" x14ac:dyDescent="0.35">
      <c r="A4" s="4" t="s">
        <v>2036</v>
      </c>
      <c r="B4">
        <f>COUNTIFS(Crowdfunding!F:F,"successful",Crowdfunding!D:D,"&gt;=5000",Crowdfunding!D:D,"&lt;=9999")</f>
        <v>164</v>
      </c>
      <c r="C4">
        <f>COUNTIFS(Crowdfunding!F:F,"failed",Crowdfunding!D:D,"&gt;=5000",Crowdfunding!D:D,"&lt;9999")</f>
        <v>126</v>
      </c>
      <c r="D4">
        <f>COUNTIFS(Crowdfunding!F:F,"canceled",Crowdfunding!D:D,"&gt;=5000",Crowdfunding!D:D,"&lt;9999")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ht="26" x14ac:dyDescent="0.35">
      <c r="A5" s="4" t="s">
        <v>2037</v>
      </c>
      <c r="B5">
        <f>COUNTIFS(Crowdfunding!F:F,"successful",Crowdfunding!D:D,"&gt;=10000",Crowdfunding!D:D,"&lt;14999")</f>
        <v>4</v>
      </c>
      <c r="C5">
        <f>COUNTIFS(Crowdfunding!F:F,"failed",Crowdfunding!D:D,"&gt;=10000",Crowdfunding!D:D,"&lt;14999")</f>
        <v>5</v>
      </c>
      <c r="D5">
        <f>COUNTIFS(Crowdfunding!F:F,"canceled",Crowdfunding!D:D,"&gt;=10000",Crowdfunding!D:D,"&lt;14999")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ht="26" x14ac:dyDescent="0.35">
      <c r="A6" s="4" t="s">
        <v>2038</v>
      </c>
      <c r="B6">
        <f>COUNTIFS(Crowdfunding!F:F,"successful",Crowdfunding!D:D,"&gt;=15000",Crowdfunding!D:D,"&lt;19999")</f>
        <v>10</v>
      </c>
      <c r="C6">
        <f>COUNTIFS(Crowdfunding!F:F,"failed",Crowdfunding!D:D,"&gt;=15000",Crowdfunding!D:D,"&lt;19999")</f>
        <v>0</v>
      </c>
      <c r="D6">
        <f>COUNTIFS(Crowdfunding!F:F,"canceled",Crowdfunding!D:D,"&gt;=15000",Crowdfunding!D:D,"&lt;19999")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ht="26" x14ac:dyDescent="0.35">
      <c r="A7" s="4" t="s">
        <v>2039</v>
      </c>
      <c r="B7">
        <f>COUNTIFS(Crowdfunding!F:F,"successful",Crowdfunding!D:D,"&gt;=20000",Crowdfunding!D:D,"&lt;24999")</f>
        <v>7</v>
      </c>
      <c r="C7">
        <f>COUNTIFS(Crowdfunding!F:F,"failed",Crowdfunding!D:D,"&gt;=20000",Crowdfunding!D:D,"&lt;24999")</f>
        <v>0</v>
      </c>
      <c r="D7">
        <f>COUNTIFS(Crowdfunding!F:F,"canceled",Crowdfunding!D:D,"&gt;=20000",Crowdfunding!D:D,"&lt;24999")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ht="26" x14ac:dyDescent="0.35">
      <c r="A8" s="4" t="s">
        <v>2040</v>
      </c>
      <c r="B8">
        <f>COUNTIFS(Crowdfunding!F:F,"successful",Crowdfunding!D:D,"&gt;=25000",Crowdfunding!D:D,"&lt;29999")</f>
        <v>11</v>
      </c>
      <c r="C8">
        <f>COUNTIFS(Crowdfunding!F:F,"failed",Crowdfunding!D:D,"&gt;=25000",Crowdfunding!D:D,"&lt;29999")</f>
        <v>3</v>
      </c>
      <c r="D8">
        <f>COUNTIFS(Crowdfunding!F:F,"canceled",Crowdfunding!D:D,"&gt;=25000",Crowdfunding!D:D,"&lt;29999")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ht="26" x14ac:dyDescent="0.35">
      <c r="A9" s="4" t="s">
        <v>2041</v>
      </c>
      <c r="B9">
        <f>COUNTIFS(Crowdfunding!F:F,"successful",Crowdfunding!D:D,"&gt;=30000",Crowdfunding!D:D,"&lt;34999")</f>
        <v>7</v>
      </c>
      <c r="C9">
        <f>COUNTIFS(Crowdfunding!F:F,"failed",Crowdfunding!D:D,"&gt;=30000",Crowdfunding!D:D,"&lt;34999")</f>
        <v>0</v>
      </c>
      <c r="D9">
        <f>COUNTIFS(Crowdfunding!F:F,"canceled",Crowdfunding!D:D,"&gt;=30000",Crowdfunding!D:D,"&lt;34999")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ht="26" x14ac:dyDescent="0.35">
      <c r="A10" s="4" t="s">
        <v>2042</v>
      </c>
      <c r="B10">
        <f>COUNTIFS(Crowdfunding!F:F,"successful",Crowdfunding!D:D,"&gt;=35000",Crowdfunding!D:D,"&lt;39999")</f>
        <v>8</v>
      </c>
      <c r="C10">
        <f>COUNTIFS(Crowdfunding!F:F,"failed",Crowdfunding!D:D,"&gt;=35000",Crowdfunding!D:D,"&lt;39999")</f>
        <v>3</v>
      </c>
      <c r="D10">
        <f>COUNTIFS(Crowdfunding!F:F,"canceled",Crowdfunding!D:D,"&gt;=35000",Crowdfunding!D:D,"&lt;39999")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ht="26" x14ac:dyDescent="0.35">
      <c r="A11" s="4" t="s">
        <v>2043</v>
      </c>
      <c r="B11">
        <f>COUNTIFS(Crowdfunding!F:F,"successful",Crowdfunding!D:D,"&gt;=40000",Crowdfunding!D:D,"&lt;44999")</f>
        <v>11</v>
      </c>
      <c r="C11">
        <f>COUNTIFS(Crowdfunding!F:F,"failed",Crowdfunding!D:D,"&gt;=40000",Crowdfunding!D:D,"&lt;44999")</f>
        <v>3</v>
      </c>
      <c r="D11">
        <f>COUNTIFS(Crowdfunding!F:F,"canceled",Crowdfunding!D:D,"&gt;=40000",Crowdfunding!D:D,"&lt;44999")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ht="26" x14ac:dyDescent="0.35">
      <c r="A12" s="4" t="s">
        <v>2044</v>
      </c>
      <c r="B12">
        <f>COUNTIFS(Crowdfunding!F:F,"successful",Crowdfunding!D:D,"&gt;=45000",Crowdfunding!D:D,"&lt;49999")</f>
        <v>8</v>
      </c>
      <c r="C12">
        <f>COUNTIFS(Crowdfunding!F:F,"failed",Crowdfunding!D:D,"&gt;=45000",Crowdfunding!D:D,"&lt;49999")</f>
        <v>3</v>
      </c>
      <c r="D12">
        <f>COUNTIFS(Crowdfunding!F:F,"canceled",Crowdfunding!D:D,"&gt;=45000",Crowdfunding!D:D,"&lt;49999")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ht="52" x14ac:dyDescent="0.35">
      <c r="A13" s="4" t="s">
        <v>2045</v>
      </c>
      <c r="B13">
        <f>COUNTIFS(Crowdfunding!F:F,"successful",Crowdfunding!D:D,"&gt;=50000")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induja mohandas</cp:lastModifiedBy>
  <dcterms:created xsi:type="dcterms:W3CDTF">2021-09-29T18:52:28Z</dcterms:created>
  <dcterms:modified xsi:type="dcterms:W3CDTF">2023-06-12T02:47:01Z</dcterms:modified>
</cp:coreProperties>
</file>