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asaan\Desktop\"/>
    </mc:Choice>
  </mc:AlternateContent>
  <bookViews>
    <workbookView xWindow="0" yWindow="0" windowWidth="20490" windowHeight="7755"/>
  </bookViews>
  <sheets>
    <sheet name="Invoice" sheetId="1" r:id="rId1"/>
    <sheet name="Customers" sheetId="3" r:id="rId2"/>
    <sheet name="Products" sheetId="2" r:id="rId3"/>
  </sheets>
  <definedNames>
    <definedName name="Customer_Name">Table5[Name]</definedName>
    <definedName name="invoice_product">invoice[Product]</definedName>
    <definedName name="_xlnm.Print_Area" localSheetId="0">Invoice!$B$4:$F$24</definedName>
    <definedName name="products">product_database[Product]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9" i="1" l="1"/>
  <c r="D19" i="1"/>
  <c r="F19" i="1" s="1"/>
  <c r="B15" i="2"/>
  <c r="B14" i="2"/>
  <c r="F6" i="3"/>
  <c r="F5" i="3"/>
  <c r="C10" i="1" s="1"/>
  <c r="I12" i="1"/>
  <c r="B17" i="1"/>
  <c r="D17" i="1"/>
  <c r="F17" i="1" s="1"/>
  <c r="B18" i="1"/>
  <c r="D18" i="1"/>
  <c r="F18" i="1" s="1"/>
  <c r="B15" i="1"/>
  <c r="B16" i="1"/>
  <c r="F3" i="3"/>
  <c r="F4" i="3"/>
  <c r="D16" i="1"/>
  <c r="F16" i="1" s="1"/>
  <c r="D15" i="1"/>
  <c r="F15" i="1" s="1"/>
  <c r="B13" i="2"/>
  <c r="B12" i="2"/>
  <c r="B11" i="2"/>
  <c r="B10" i="2"/>
  <c r="B9" i="2"/>
  <c r="B8" i="2"/>
  <c r="B7" i="2"/>
  <c r="B6" i="2"/>
  <c r="B5" i="2"/>
  <c r="B4" i="2"/>
  <c r="B3" i="2"/>
  <c r="F20" i="1" l="1"/>
  <c r="F22" i="1" s="1"/>
  <c r="F23" i="1" l="1"/>
  <c r="F24" i="1" s="1"/>
  <c r="E3" i="1" l="1"/>
</calcChain>
</file>

<file path=xl/sharedStrings.xml><?xml version="1.0" encoding="utf-8"?>
<sst xmlns="http://schemas.openxmlformats.org/spreadsheetml/2006/main" count="59" uniqueCount="51">
  <si>
    <t>S#</t>
  </si>
  <si>
    <t>Product</t>
  </si>
  <si>
    <t>Units</t>
  </si>
  <si>
    <t>Total</t>
  </si>
  <si>
    <t>Price / unit</t>
  </si>
  <si>
    <t>S #</t>
  </si>
  <si>
    <t>Nutella</t>
  </si>
  <si>
    <t>Peanut butter</t>
  </si>
  <si>
    <t>Salman's Blackberry Jam</t>
  </si>
  <si>
    <t>Al-ameera Halawah</t>
  </si>
  <si>
    <t>Borges Virgin Olives</t>
  </si>
  <si>
    <t>Yo-yo</t>
  </si>
  <si>
    <t>Table tennis racquets</t>
  </si>
  <si>
    <t>Snow bombs</t>
  </si>
  <si>
    <t>Glue lollies</t>
  </si>
  <si>
    <t>Ultra fast dry shampoo</t>
  </si>
  <si>
    <t>sWETy tissues</t>
  </si>
  <si>
    <t>Unit price</t>
  </si>
  <si>
    <t>Discount %</t>
  </si>
  <si>
    <t>Net of Discount</t>
  </si>
  <si>
    <t>Net payable</t>
  </si>
  <si>
    <t>Invoice</t>
  </si>
  <si>
    <t>Invoice Date</t>
  </si>
  <si>
    <t>Order #</t>
  </si>
  <si>
    <t>Name</t>
  </si>
  <si>
    <t>Address</t>
  </si>
  <si>
    <t>Telephone</t>
  </si>
  <si>
    <t>Email</t>
  </si>
  <si>
    <t>123 - Australia</t>
  </si>
  <si>
    <t>012-325-9999</t>
  </si>
  <si>
    <t>wild@natgeo.com</t>
  </si>
  <si>
    <t>Kuala Bear</t>
  </si>
  <si>
    <t>Kangaroo</t>
  </si>
  <si>
    <t>456 - Australia</t>
  </si>
  <si>
    <t>036-336-3268</t>
  </si>
  <si>
    <t>twolegs@natgeo.com</t>
  </si>
  <si>
    <t>Easy Invoice Template</t>
  </si>
  <si>
    <t>Compiled Address</t>
  </si>
  <si>
    <t>Sender company address, Telephone, Email</t>
  </si>
  <si>
    <t>Tax @</t>
  </si>
  <si>
    <t>Mr. Customer</t>
  </si>
  <si>
    <t>789 - Pakistan</t>
  </si>
  <si>
    <t>133-245-3669</t>
  </si>
  <si>
    <t>enjoy@pakistan.com</t>
  </si>
  <si>
    <t>PakAccountants Inc.</t>
  </si>
  <si>
    <t>Mrs. Customer</t>
  </si>
  <si>
    <t>548 - World</t>
  </si>
  <si>
    <t>225-669-9989</t>
  </si>
  <si>
    <t>customer@sales.com</t>
  </si>
  <si>
    <t>Monday Madness</t>
  </si>
  <si>
    <t>Politicians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</si>
</sst>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7" formatCode="0.0%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22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0" fillId="2" borderId="0" xfId="0" applyFill="1"/>
    <xf numFmtId="0" fontId="0" fillId="0" borderId="0" xfId="0" applyNumberFormat="1"/>
    <xf numFmtId="0" fontId="0" fillId="0" borderId="0" xfId="0" applyBorder="1"/>
    <xf numFmtId="0" fontId="5" fillId="0" borderId="0" xfId="0" applyFont="1" applyAlignment="1">
      <alignment horizontal="right"/>
    </xf>
    <xf numFmtId="0" fontId="0" fillId="0" borderId="0" xfId="0" applyFont="1" applyFill="1" applyBorder="1"/>
    <xf numFmtId="0" fontId="5" fillId="0" borderId="0" xfId="0" applyFont="1" applyFill="1" applyBorder="1" applyAlignment="1">
      <alignment horizontal="right"/>
    </xf>
    <xf numFmtId="0" fontId="5" fillId="0" borderId="0" xfId="0" applyFont="1" applyBorder="1" applyAlignment="1">
      <alignment horizontal="right"/>
    </xf>
    <xf numFmtId="0" fontId="0" fillId="0" borderId="2" xfId="0" applyBorder="1"/>
    <xf numFmtId="0" fontId="5" fillId="0" borderId="2" xfId="0" applyFont="1" applyBorder="1" applyAlignment="1">
      <alignment horizontal="right"/>
    </xf>
    <xf numFmtId="0" fontId="0" fillId="0" borderId="0" xfId="0" applyFill="1"/>
    <xf numFmtId="44" fontId="0" fillId="0" borderId="0" xfId="1" applyFont="1"/>
    <xf numFmtId="44" fontId="0" fillId="0" borderId="2" xfId="1" applyFont="1" applyBorder="1"/>
    <xf numFmtId="44" fontId="0" fillId="0" borderId="0" xfId="1" applyFont="1" applyBorder="1"/>
    <xf numFmtId="0" fontId="0" fillId="4" borderId="0" xfId="0" applyFill="1" applyAlignment="1">
      <alignment horizontal="center"/>
    </xf>
    <xf numFmtId="0" fontId="0" fillId="4" borderId="2" xfId="0" applyFill="1" applyBorder="1"/>
    <xf numFmtId="0" fontId="0" fillId="4" borderId="1" xfId="0" applyFill="1" applyBorder="1" applyAlignment="1">
      <alignment horizontal="left" wrapText="1"/>
    </xf>
    <xf numFmtId="0" fontId="0" fillId="4" borderId="0" xfId="0" applyFill="1" applyAlignment="1">
      <alignment horizontal="left" wrapText="1"/>
    </xf>
    <xf numFmtId="0" fontId="6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5" borderId="0" xfId="0" applyFill="1"/>
    <xf numFmtId="0" fontId="0" fillId="0" borderId="3" xfId="0" applyBorder="1"/>
    <xf numFmtId="0" fontId="0" fillId="0" borderId="3" xfId="0" applyNumberFormat="1" applyBorder="1"/>
    <xf numFmtId="0" fontId="4" fillId="3" borderId="2" xfId="0" applyFont="1" applyFill="1" applyBorder="1" applyAlignment="1">
      <alignment horizontal="center"/>
    </xf>
    <xf numFmtId="0" fontId="0" fillId="3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9" fontId="0" fillId="0" borderId="2" xfId="2" applyFont="1" applyBorder="1" applyAlignment="1">
      <alignment horizontal="right" indent="1"/>
    </xf>
    <xf numFmtId="44" fontId="0" fillId="0" borderId="0" xfId="1" applyFont="1" applyFill="1" applyBorder="1" applyAlignment="1"/>
    <xf numFmtId="0" fontId="2" fillId="0" borderId="0" xfId="0" applyFont="1"/>
    <xf numFmtId="44" fontId="1" fillId="3" borderId="1" xfId="1" applyFont="1" applyFill="1" applyBorder="1" applyAlignment="1"/>
    <xf numFmtId="167" fontId="5" fillId="0" borderId="2" xfId="0" applyNumberFormat="1" applyFont="1" applyBorder="1" applyAlignment="1">
      <alignment horizontal="right"/>
    </xf>
  </cellXfs>
  <cellStyles count="3">
    <cellStyle name="Currency" xfId="1" builtinId="4"/>
    <cellStyle name="Normal" xfId="0" builtinId="0"/>
    <cellStyle name="Percent" xfId="2" builtinId="5"/>
  </cellStyles>
  <dxfs count="6">
    <dxf>
      <fill>
        <patternFill>
          <bgColor rgb="FFFF0000"/>
        </patternFill>
      </fill>
    </dxf>
    <dxf>
      <numFmt numFmtId="166" formatCode=";;;"/>
    </dxf>
    <dxf>
      <numFmt numFmtId="166" formatCode=";;;"/>
    </dxf>
    <dxf>
      <numFmt numFmtId="166" formatCode=";;;"/>
    </dxf>
    <dxf>
      <numFmt numFmtId="0" formatCode="General"/>
      <border diagonalUp="0" diagonalDown="0">
        <left/>
        <right style="thin">
          <color indexed="64"/>
        </right>
        <top/>
        <bottom/>
        <vertical/>
        <horizontal/>
      </border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invoice" displayName="invoice" ref="B14:F19" totalsRowShown="0">
  <tableColumns count="5">
    <tableColumn id="1" name="S#" dataDxfId="4">
      <calculatedColumnFormula>ROW()-14</calculatedColumnFormula>
    </tableColumn>
    <tableColumn id="2" name="Product"/>
    <tableColumn id="3" name="Unit price" dataCellStyle="Currency">
      <calculatedColumnFormula>IFERROR(VLOOKUP(invoice[Product],product_database[[Product]:[Price / unit]],2,FALSE),"")</calculatedColumnFormula>
    </tableColumn>
    <tableColumn id="4" name="Units"/>
    <tableColumn id="5" name="Total" dataCellStyle="Currency">
      <calculatedColumnFormula>IFERROR(invoice[Units]*invoice[Unit price],"")</calculatedColumnFormula>
    </tableColumn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id="5" name="Table5" displayName="Table5" ref="B2:F6" totalsRowShown="0">
  <tableColumns count="5">
    <tableColumn id="1" name="Name"/>
    <tableColumn id="2" name="Address"/>
    <tableColumn id="3" name="Telephone"/>
    <tableColumn id="4" name="Email"/>
    <tableColumn id="6" name="Compiled Address" dataDxfId="5">
      <calculatedColumnFormula>Table5[[#This Row],[Address]]&amp; CHAR(10)&amp;Table5[[#This Row],[Telephone]]&amp; CHAR(10) &amp;Table5[[#This Row],[Email]]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product_database" displayName="product_database" ref="B2:D15" totalsRowShown="0">
  <tableColumns count="3">
    <tableColumn id="1" name="S #">
      <calculatedColumnFormula>ROW()-2</calculatedColumnFormula>
    </tableColumn>
    <tableColumn id="2" name="Product"/>
    <tableColumn id="3" name="Price / uni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showGridLines="0" tabSelected="1" workbookViewId="0">
      <selection activeCell="E23" sqref="E23"/>
    </sheetView>
  </sheetViews>
  <sheetFormatPr defaultRowHeight="15" x14ac:dyDescent="0.25"/>
  <cols>
    <col min="1" max="1" width="2.7109375" customWidth="1"/>
    <col min="2" max="2" width="4" customWidth="1"/>
    <col min="3" max="3" width="52.5703125" customWidth="1"/>
    <col min="4" max="4" width="11.28515625" customWidth="1"/>
    <col min="5" max="5" width="6.7109375" customWidth="1"/>
    <col min="6" max="6" width="14.5703125" bestFit="1" customWidth="1"/>
  </cols>
  <sheetData>
    <row r="1" spans="1:9" s="1" customFormat="1" x14ac:dyDescent="0.25">
      <c r="A1" s="20"/>
      <c r="B1" s="18" t="s">
        <v>36</v>
      </c>
      <c r="C1" s="19"/>
      <c r="D1" s="19"/>
    </row>
    <row r="2" spans="1:9" s="1" customFormat="1" x14ac:dyDescent="0.25">
      <c r="A2" s="20"/>
      <c r="B2" s="19"/>
      <c r="C2" s="19"/>
      <c r="D2" s="19"/>
    </row>
    <row r="3" spans="1:9" s="10" customFormat="1" x14ac:dyDescent="0.25">
      <c r="E3" s="29">
        <f>COUNT(F:F)</f>
        <v>10</v>
      </c>
    </row>
    <row r="4" spans="1:9" s="10" customFormat="1" ht="28.5" x14ac:dyDescent="0.45">
      <c r="B4" s="23" t="s">
        <v>44</v>
      </c>
      <c r="C4" s="23"/>
      <c r="D4" s="23"/>
      <c r="E4" s="23"/>
      <c r="F4" s="23"/>
    </row>
    <row r="5" spans="1:9" s="10" customFormat="1" ht="17.25" customHeight="1" x14ac:dyDescent="0.25">
      <c r="B5" s="24" t="s">
        <v>38</v>
      </c>
      <c r="C5" s="24"/>
      <c r="D5" s="24"/>
      <c r="E5" s="24"/>
      <c r="F5" s="24"/>
    </row>
    <row r="6" spans="1:9" s="10" customFormat="1" ht="17.25" customHeight="1" x14ac:dyDescent="0.25">
      <c r="B6" s="25"/>
      <c r="C6" s="25"/>
      <c r="D6" s="25"/>
      <c r="E6" s="25"/>
      <c r="F6" s="25"/>
    </row>
    <row r="7" spans="1:9" s="10" customFormat="1" ht="23.25" x14ac:dyDescent="0.25">
      <c r="B7" s="26" t="s">
        <v>21</v>
      </c>
      <c r="C7" s="26"/>
      <c r="D7" s="26"/>
      <c r="E7" s="26"/>
      <c r="F7" s="26"/>
    </row>
    <row r="8" spans="1:9" s="10" customFormat="1" x14ac:dyDescent="0.25"/>
    <row r="9" spans="1:9" s="10" customFormat="1" x14ac:dyDescent="0.25">
      <c r="C9" s="15" t="s">
        <v>45</v>
      </c>
      <c r="E9" s="14" t="s">
        <v>22</v>
      </c>
      <c r="F9" s="14"/>
    </row>
    <row r="10" spans="1:9" x14ac:dyDescent="0.25">
      <c r="C10" s="16" t="str">
        <f>VLOOKUP(C9,Customers!B3:F6,5,FALSE)</f>
        <v>548 - World
225-669-9989
customer@sales.com</v>
      </c>
    </row>
    <row r="11" spans="1:9" x14ac:dyDescent="0.25">
      <c r="C11" s="17"/>
      <c r="E11" s="14" t="s">
        <v>23</v>
      </c>
      <c r="F11" s="14"/>
    </row>
    <row r="12" spans="1:9" x14ac:dyDescent="0.25">
      <c r="C12" s="17"/>
      <c r="I12" t="str">
        <f>IF(COUNTIF(invoice_product,C15)&gt;1,TRUE,"")</f>
        <v/>
      </c>
    </row>
    <row r="14" spans="1:9" x14ac:dyDescent="0.25">
      <c r="B14" t="s">
        <v>0</v>
      </c>
      <c r="C14" t="s">
        <v>1</v>
      </c>
      <c r="D14" t="s">
        <v>17</v>
      </c>
      <c r="E14" t="s">
        <v>2</v>
      </c>
      <c r="F14" t="s">
        <v>3</v>
      </c>
    </row>
    <row r="15" spans="1:9" x14ac:dyDescent="0.25">
      <c r="B15" s="21">
        <f t="shared" ref="B15:B17" si="0">ROW()-14</f>
        <v>1</v>
      </c>
      <c r="C15" t="s">
        <v>10</v>
      </c>
      <c r="D15" s="11">
        <f>IFERROR(VLOOKUP(invoice[Product],product_database[[Product]:[Price / unit]],2,FALSE),"")</f>
        <v>180</v>
      </c>
      <c r="E15">
        <v>10</v>
      </c>
      <c r="F15" s="11">
        <f>IFERROR(invoice[Units]*invoice[Unit price],"")</f>
        <v>1800</v>
      </c>
    </row>
    <row r="16" spans="1:9" ht="15" customHeight="1" x14ac:dyDescent="0.25">
      <c r="B16" s="21">
        <f t="shared" si="0"/>
        <v>2</v>
      </c>
      <c r="C16" t="s">
        <v>11</v>
      </c>
      <c r="D16" s="11">
        <f>IFERROR(VLOOKUP(invoice[Product],product_database[[Product]:[Price / unit]],2,FALSE),"")</f>
        <v>6</v>
      </c>
      <c r="E16">
        <v>12</v>
      </c>
      <c r="F16" s="11">
        <f>IFERROR(invoice[Units]*invoice[Unit price],"")</f>
        <v>72</v>
      </c>
    </row>
    <row r="17" spans="2:6" ht="15" customHeight="1" x14ac:dyDescent="0.25">
      <c r="B17" s="22">
        <f t="shared" si="0"/>
        <v>3</v>
      </c>
      <c r="C17" t="s">
        <v>16</v>
      </c>
      <c r="D17" s="11">
        <f>IFERROR(VLOOKUP(invoice[Product],product_database[[Product]:[Price / unit]],2,FALSE),"")</f>
        <v>99</v>
      </c>
      <c r="E17">
        <v>5</v>
      </c>
      <c r="F17" s="11">
        <f>IFERROR(invoice[Units]*invoice[Unit price],"")</f>
        <v>495</v>
      </c>
    </row>
    <row r="18" spans="2:6" x14ac:dyDescent="0.25">
      <c r="B18" s="22">
        <f>ROW()-14</f>
        <v>4</v>
      </c>
      <c r="C18" t="s">
        <v>7</v>
      </c>
      <c r="D18" s="11">
        <f>IFERROR(VLOOKUP(invoice[Product],product_database[[Product]:[Price / unit]],2,FALSE),"")</f>
        <v>150</v>
      </c>
      <c r="E18">
        <v>33</v>
      </c>
      <c r="F18" s="11">
        <f>IFERROR(invoice[Units]*invoice[Unit price],"")</f>
        <v>4950</v>
      </c>
    </row>
    <row r="19" spans="2:6" x14ac:dyDescent="0.25">
      <c r="B19" s="22">
        <f>ROW()-14</f>
        <v>5</v>
      </c>
      <c r="C19" t="s">
        <v>50</v>
      </c>
      <c r="D19" s="11">
        <f>IFERROR(VLOOKUP(invoice[Product],product_database[[Product]:[Price / unit]],2,FALSE),"")</f>
        <v>10</v>
      </c>
      <c r="E19">
        <v>100</v>
      </c>
      <c r="F19" s="11">
        <f>IFERROR(invoice[Units]*invoice[Unit price],"")</f>
        <v>1000</v>
      </c>
    </row>
    <row r="20" spans="2:6" x14ac:dyDescent="0.25">
      <c r="B20" s="5"/>
      <c r="C20" s="5"/>
      <c r="D20" s="5"/>
      <c r="E20" s="6" t="s">
        <v>3</v>
      </c>
      <c r="F20" s="28">
        <f>SUM(invoice[Total])</f>
        <v>8317</v>
      </c>
    </row>
    <row r="21" spans="2:6" x14ac:dyDescent="0.25">
      <c r="B21" s="8"/>
      <c r="C21" s="8"/>
      <c r="D21" s="8"/>
      <c r="E21" s="9" t="s">
        <v>18</v>
      </c>
      <c r="F21" s="27">
        <v>0.09</v>
      </c>
    </row>
    <row r="22" spans="2:6" x14ac:dyDescent="0.25">
      <c r="B22" s="3"/>
      <c r="C22" s="3"/>
      <c r="D22" s="3"/>
      <c r="E22" s="7" t="s">
        <v>19</v>
      </c>
      <c r="F22" s="13">
        <f>ROUND(F20*(1-F21),2)</f>
        <v>7568.47</v>
      </c>
    </row>
    <row r="23" spans="2:6" x14ac:dyDescent="0.25">
      <c r="B23" s="8"/>
      <c r="C23" s="8"/>
      <c r="D23" s="9" t="s">
        <v>39</v>
      </c>
      <c r="E23" s="31">
        <v>0.1</v>
      </c>
      <c r="F23" s="12">
        <f>ROUND(F22*E23,2)</f>
        <v>756.85</v>
      </c>
    </row>
    <row r="24" spans="2:6" x14ac:dyDescent="0.25">
      <c r="D24" s="4" t="s">
        <v>20</v>
      </c>
      <c r="F24" s="30">
        <f>F22-F23</f>
        <v>6811.62</v>
      </c>
    </row>
  </sheetData>
  <mergeCells count="7">
    <mergeCell ref="B1:D2"/>
    <mergeCell ref="B5:F5"/>
    <mergeCell ref="B7:F7"/>
    <mergeCell ref="B4:F4"/>
    <mergeCell ref="E9:F9"/>
    <mergeCell ref="E11:F11"/>
    <mergeCell ref="C10:C12"/>
  </mergeCells>
  <conditionalFormatting sqref="F15:F19">
    <cfRule type="expression" dxfId="1" priority="9">
      <formula>E15=""</formula>
    </cfRule>
  </conditionalFormatting>
  <conditionalFormatting sqref="C15:C19">
    <cfRule type="expression" dxfId="0" priority="1">
      <formula>IF(COUNTIF(invoice_product,C15)&gt;1,TRUE,"")</formula>
    </cfRule>
  </conditionalFormatting>
  <dataValidations count="2">
    <dataValidation type="list" allowBlank="1" showInputMessage="1" showErrorMessage="1" sqref="C9">
      <formula1>Customer_Name</formula1>
    </dataValidation>
    <dataValidation type="list" allowBlank="1" showInputMessage="1" showErrorMessage="1" sqref="C15:C19">
      <formula1>products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6"/>
  <sheetViews>
    <sheetView workbookViewId="0">
      <selection activeCell="F7" sqref="F7"/>
    </sheetView>
  </sheetViews>
  <sheetFormatPr defaultRowHeight="15" x14ac:dyDescent="0.25"/>
  <cols>
    <col min="1" max="1" width="2.5703125" customWidth="1"/>
    <col min="2" max="2" width="19.5703125" customWidth="1"/>
    <col min="3" max="3" width="26.85546875" customWidth="1"/>
    <col min="4" max="4" width="26.7109375" customWidth="1"/>
    <col min="5" max="5" width="20.5703125" bestFit="1" customWidth="1"/>
    <col min="6" max="6" width="47.7109375" bestFit="1" customWidth="1"/>
  </cols>
  <sheetData>
    <row r="2" spans="2:6" x14ac:dyDescent="0.25">
      <c r="B2" t="s">
        <v>24</v>
      </c>
      <c r="C2" t="s">
        <v>25</v>
      </c>
      <c r="D2" t="s">
        <v>26</v>
      </c>
      <c r="E2" t="s">
        <v>27</v>
      </c>
      <c r="F2" t="s">
        <v>37</v>
      </c>
    </row>
    <row r="3" spans="2:6" x14ac:dyDescent="0.25">
      <c r="B3" t="s">
        <v>31</v>
      </c>
      <c r="C3" t="s">
        <v>28</v>
      </c>
      <c r="D3" t="s">
        <v>29</v>
      </c>
      <c r="E3" t="s">
        <v>30</v>
      </c>
      <c r="F3" t="str">
        <f>Table5[[#This Row],[Address]]&amp; CHAR(10)&amp;Table5[[#This Row],[Telephone]]&amp; CHAR(10) &amp;Table5[[#This Row],[Email]]</f>
        <v>123 - Australia
012-325-9999
wild@natgeo.com</v>
      </c>
    </row>
    <row r="4" spans="2:6" x14ac:dyDescent="0.25">
      <c r="B4" t="s">
        <v>32</v>
      </c>
      <c r="C4" t="s">
        <v>33</v>
      </c>
      <c r="D4" t="s">
        <v>34</v>
      </c>
      <c r="E4" t="s">
        <v>35</v>
      </c>
      <c r="F4" t="str">
        <f>Table5[[#This Row],[Address]]&amp; CHAR(10)&amp;Table5[[#This Row],[Telephone]]&amp; CHAR(10) &amp;Table5[[#This Row],[Email]]</f>
        <v>456 - Australia
036-336-3268
twolegs@natgeo.com</v>
      </c>
    </row>
    <row r="5" spans="2:6" x14ac:dyDescent="0.25">
      <c r="B5" t="s">
        <v>40</v>
      </c>
      <c r="C5" t="s">
        <v>41</v>
      </c>
      <c r="D5" t="s">
        <v>42</v>
      </c>
      <c r="E5" t="s">
        <v>43</v>
      </c>
      <c r="F5" s="2" t="str">
        <f>Table5[[#This Row],[Address]]&amp; CHAR(10)&amp;Table5[[#This Row],[Telephone]]&amp; CHAR(10) &amp;Table5[[#This Row],[Email]]</f>
        <v>789 - Pakistan
133-245-3669
enjoy@pakistan.com</v>
      </c>
    </row>
    <row r="6" spans="2:6" x14ac:dyDescent="0.25">
      <c r="B6" t="s">
        <v>45</v>
      </c>
      <c r="C6" t="s">
        <v>46</v>
      </c>
      <c r="D6" t="s">
        <v>47</v>
      </c>
      <c r="E6" t="s">
        <v>48</v>
      </c>
      <c r="F6" s="2" t="str">
        <f>Table5[[#This Row],[Address]]&amp; CHAR(10)&amp;Table5[[#This Row],[Telephone]]&amp; CHAR(10) &amp;Table5[[#This Row],[Email]]</f>
        <v>548 - World
225-669-9989
customer@sales.com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5"/>
  <sheetViews>
    <sheetView workbookViewId="0">
      <selection activeCell="G14" sqref="G14"/>
    </sheetView>
  </sheetViews>
  <sheetFormatPr defaultRowHeight="15" x14ac:dyDescent="0.25"/>
  <cols>
    <col min="1" max="1" width="2.7109375" customWidth="1"/>
    <col min="2" max="2" width="3.42578125" bestFit="1" customWidth="1"/>
    <col min="3" max="3" width="48.7109375" customWidth="1"/>
    <col min="4" max="4" width="12.85546875" customWidth="1"/>
  </cols>
  <sheetData>
    <row r="2" spans="2:4" x14ac:dyDescent="0.25">
      <c r="B2" t="s">
        <v>5</v>
      </c>
      <c r="C2" t="s">
        <v>1</v>
      </c>
      <c r="D2" t="s">
        <v>4</v>
      </c>
    </row>
    <row r="3" spans="2:4" x14ac:dyDescent="0.25">
      <c r="B3">
        <f>ROW()-2</f>
        <v>1</v>
      </c>
      <c r="C3" t="s">
        <v>6</v>
      </c>
      <c r="D3">
        <v>50</v>
      </c>
    </row>
    <row r="4" spans="2:4" x14ac:dyDescent="0.25">
      <c r="B4">
        <f>ROW()-2</f>
        <v>2</v>
      </c>
      <c r="C4" t="s">
        <v>7</v>
      </c>
      <c r="D4">
        <v>150</v>
      </c>
    </row>
    <row r="5" spans="2:4" x14ac:dyDescent="0.25">
      <c r="B5">
        <f>ROW()-2</f>
        <v>3</v>
      </c>
      <c r="C5" t="s">
        <v>8</v>
      </c>
      <c r="D5">
        <v>90</v>
      </c>
    </row>
    <row r="6" spans="2:4" x14ac:dyDescent="0.25">
      <c r="B6">
        <f>ROW()-2</f>
        <v>4</v>
      </c>
      <c r="C6" t="s">
        <v>9</v>
      </c>
      <c r="D6">
        <v>450</v>
      </c>
    </row>
    <row r="7" spans="2:4" x14ac:dyDescent="0.25">
      <c r="B7">
        <f>ROW()-2</f>
        <v>5</v>
      </c>
      <c r="C7" t="s">
        <v>10</v>
      </c>
      <c r="D7">
        <v>180</v>
      </c>
    </row>
    <row r="8" spans="2:4" x14ac:dyDescent="0.25">
      <c r="B8">
        <f>ROW()-2</f>
        <v>6</v>
      </c>
      <c r="C8" t="s">
        <v>11</v>
      </c>
      <c r="D8">
        <v>6</v>
      </c>
    </row>
    <row r="9" spans="2:4" x14ac:dyDescent="0.25">
      <c r="B9">
        <f>ROW()-2</f>
        <v>7</v>
      </c>
      <c r="C9" t="s">
        <v>12</v>
      </c>
      <c r="D9">
        <v>80</v>
      </c>
    </row>
    <row r="10" spans="2:4" x14ac:dyDescent="0.25">
      <c r="B10">
        <f>ROW()-2</f>
        <v>8</v>
      </c>
      <c r="C10" t="s">
        <v>13</v>
      </c>
      <c r="D10">
        <v>115</v>
      </c>
    </row>
    <row r="11" spans="2:4" x14ac:dyDescent="0.25">
      <c r="B11">
        <f>ROW()-2</f>
        <v>9</v>
      </c>
      <c r="C11" t="s">
        <v>14</v>
      </c>
      <c r="D11">
        <v>89</v>
      </c>
    </row>
    <row r="12" spans="2:4" x14ac:dyDescent="0.25">
      <c r="B12">
        <f>ROW()-2</f>
        <v>10</v>
      </c>
      <c r="C12" t="s">
        <v>15</v>
      </c>
      <c r="D12">
        <v>60</v>
      </c>
    </row>
    <row r="13" spans="2:4" x14ac:dyDescent="0.25">
      <c r="B13">
        <f>ROW()-2</f>
        <v>11</v>
      </c>
      <c r="C13" t="s">
        <v>16</v>
      </c>
      <c r="D13">
        <v>99</v>
      </c>
    </row>
    <row r="14" spans="2:4" x14ac:dyDescent="0.25">
      <c r="B14">
        <f>ROW()-2</f>
        <v>12</v>
      </c>
      <c r="C14" t="s">
        <v>49</v>
      </c>
      <c r="D14">
        <v>1500</v>
      </c>
    </row>
    <row r="15" spans="2:4" x14ac:dyDescent="0.25">
      <c r="B15">
        <f>ROW()-2</f>
        <v>13</v>
      </c>
      <c r="C15" t="s">
        <v>50</v>
      </c>
      <c r="D15">
        <v>10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Invoice</vt:lpstr>
      <vt:lpstr>Customers</vt:lpstr>
      <vt:lpstr>Products</vt:lpstr>
      <vt:lpstr>Customer_Name</vt:lpstr>
      <vt:lpstr>invoice_product</vt:lpstr>
      <vt:lpstr>Invoice!Print_Area</vt:lpstr>
      <vt:lpstr>products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Hasaan</dc:creator>
  <cp:lastModifiedBy>Hasaan</cp:lastModifiedBy>
  <cp:lastPrinted>2014-10-26T07:41:22Z</cp:lastPrinted>
  <dcterms:created xsi:type="dcterms:W3CDTF">2014-10-25T13:30:59Z</dcterms:created>
  <dcterms:modified xsi:type="dcterms:W3CDTF">2014-10-26T08:02:44Z</dcterms:modified>
</cp:coreProperties>
</file>