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a\Documents\VTT\Artikkelit\2014 Ovarian cancer metabolomics\Kuvia ja taulukoita\"/>
    </mc:Choice>
  </mc:AlternateContent>
  <bookViews>
    <workbookView xWindow="0" yWindow="0" windowWidth="28800" windowHeight="11805"/>
  </bookViews>
  <sheets>
    <sheet name="Tau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2" i="1"/>
  <c r="G19" i="1" l="1"/>
  <c r="G21" i="1" l="1"/>
  <c r="G20" i="1"/>
  <c r="G17" i="1"/>
  <c r="G16" i="1"/>
</calcChain>
</file>

<file path=xl/sharedStrings.xml><?xml version="1.0" encoding="utf-8"?>
<sst xmlns="http://schemas.openxmlformats.org/spreadsheetml/2006/main" count="112" uniqueCount="65">
  <si>
    <t>OXCT1</t>
  </si>
  <si>
    <t>ALDH1B1</t>
  </si>
  <si>
    <t>EHHADH</t>
  </si>
  <si>
    <t>HMGCS1</t>
  </si>
  <si>
    <t>FABP4</t>
  </si>
  <si>
    <t>ALDH7A1</t>
  </si>
  <si>
    <t>ALDH5A1</t>
  </si>
  <si>
    <t>ECI1</t>
  </si>
  <si>
    <t>HADHA</t>
  </si>
  <si>
    <t>CPT1B</t>
  </si>
  <si>
    <t>p-value</t>
  </si>
  <si>
    <t>Succinyl-CoA:3-ketoacid-coenzyme A transferase 1</t>
  </si>
  <si>
    <t>3-hydroxy-3-methylglutaryl-CoA synthase 1</t>
  </si>
  <si>
    <t>Fatty acid binding protein 4</t>
  </si>
  <si>
    <t>Succinic semialdehyde dehydrogenase</t>
  </si>
  <si>
    <t>Aldehyde dehydrogenase X, mitochondrial</t>
  </si>
  <si>
    <t>Peroxisomal bifunctional enzyme</t>
  </si>
  <si>
    <t>Antiquitin</t>
  </si>
  <si>
    <t>Enoyl-CoA delta isomerase 1</t>
  </si>
  <si>
    <t>Mitochondrial beta oxidation of long chain fatty acids</t>
  </si>
  <si>
    <t>Mitochondrial trifunctional protein</t>
  </si>
  <si>
    <t>Carnitine palmitoyltransferase I</t>
  </si>
  <si>
    <t>Worse survival</t>
  </si>
  <si>
    <t>Low</t>
  </si>
  <si>
    <t>Loss</t>
  </si>
  <si>
    <t>-</t>
  </si>
  <si>
    <t>Gain</t>
  </si>
  <si>
    <t>Percent</t>
  </si>
  <si>
    <t>Deficiency / pathway related to</t>
  </si>
  <si>
    <t>Fatty acid beta oxidation</t>
  </si>
  <si>
    <t>SSADH deficiency</t>
  </si>
  <si>
    <t>HMGCL</t>
  </si>
  <si>
    <t>ACSL3</t>
  </si>
  <si>
    <t>ADH1B</t>
  </si>
  <si>
    <t>WT/loss</t>
  </si>
  <si>
    <t>Acyl-CoA Synthetase Long-Chain Family Member 3</t>
  </si>
  <si>
    <t>Alcohol dehydrogenase 1B</t>
  </si>
  <si>
    <t>Activation of long-chain fatty acids for synthesis and oxidation</t>
  </si>
  <si>
    <t>Fatty acid transport for oxidation</t>
  </si>
  <si>
    <t>Pipecolic acidemia, Zellweger syndrome</t>
  </si>
  <si>
    <t>Fatty acid beta oxidation of unsaturated fatty acids</t>
  </si>
  <si>
    <t>Peroxisomal oxidation of fatty acids, Zellweger syndrome</t>
  </si>
  <si>
    <t>Omega oxidation</t>
  </si>
  <si>
    <t>Ketogenesis</t>
  </si>
  <si>
    <t>Expression quartiles</t>
  </si>
  <si>
    <t>CNA</t>
  </si>
  <si>
    <t>Gene</t>
  </si>
  <si>
    <t>Enzyme</t>
  </si>
  <si>
    <t>High</t>
  </si>
  <si>
    <t>DLD</t>
  </si>
  <si>
    <t>Dihydrolipoamide dehydrogenase</t>
  </si>
  <si>
    <t>MCCC2</t>
  </si>
  <si>
    <t>Methylcrotonoyl-CoA carboxylase 2 (beta)</t>
  </si>
  <si>
    <t>HLCS</t>
  </si>
  <si>
    <t>Holocarboxylase synthetase</t>
  </si>
  <si>
    <t>AUH</t>
  </si>
  <si>
    <t>3-methylglutaconyl hydratase</t>
  </si>
  <si>
    <t>PEX12</t>
  </si>
  <si>
    <t>Peroxisomal biogenesis factor 12</t>
  </si>
  <si>
    <t>Peroxisomal biogenesis, Zellweger syndrome</t>
  </si>
  <si>
    <t>PEX6</t>
  </si>
  <si>
    <t>Peroxisomal biogenesis factor 6</t>
  </si>
  <si>
    <t>Leucine catabolism</t>
  </si>
  <si>
    <t>Ketogenesis, leucine catabolism</t>
  </si>
  <si>
    <t>3-hydroxymethyl-3-methylglutaryl-CoA lyase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</si>
</sst>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\ %"/>
    <numFmt numFmtId="166" formatCode="0.000"/>
    <numFmt numFmtId="167" formatCode="0.0E+00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theme="0"/>
      </bottom>
      <diagonal/>
    </border>
    <border>
      <left/>
      <right/>
      <top style="medium">
        <color auto="1"/>
      </top>
      <bottom style="medium">
        <color theme="0"/>
      </bottom>
      <diagonal/>
    </border>
    <border>
      <left/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auto="1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/>
      <top style="medium">
        <color theme="0"/>
      </top>
      <bottom style="medium">
        <color auto="1"/>
      </bottom>
      <diagonal/>
    </border>
    <border>
      <left/>
      <right/>
      <top style="medium">
        <color theme="0"/>
      </top>
      <bottom style="medium">
        <color auto="1"/>
      </bottom>
      <diagonal/>
    </border>
    <border>
      <left/>
      <right style="medium">
        <color auto="1"/>
      </right>
      <top style="medium">
        <color theme="0"/>
      </top>
      <bottom style="medium">
        <color auto="1"/>
      </bottom>
      <diagonal/>
    </border>
    <border>
      <left style="medium">
        <color auto="1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auto="1"/>
      </right>
      <top/>
      <bottom style="medium">
        <color theme="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6" fontId="4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5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6" fontId="2" fillId="0" borderId="11" xfId="0" applyNumberFormat="1" applyFont="1" applyBorder="1" applyAlignment="1">
      <alignment horizontal="center" vertical="center"/>
    </xf>
    <xf numFmtId="165" fontId="3" fillId="0" borderId="11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vertical="center" wrapText="1"/>
    </xf>
    <xf numFmtId="166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6" fontId="4" fillId="0" borderId="11" xfId="0" applyNumberFormat="1" applyFont="1" applyBorder="1" applyAlignment="1">
      <alignment horizontal="center" vertical="center"/>
    </xf>
    <xf numFmtId="166" fontId="1" fillId="0" borderId="11" xfId="0" applyNumberFormat="1" applyFont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vertical="center" wrapText="1"/>
    </xf>
    <xf numFmtId="166" fontId="2" fillId="0" borderId="14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6" fontId="1" fillId="0" borderId="14" xfId="0" applyNumberFormat="1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167" fontId="4" fillId="0" borderId="17" xfId="0" applyNumberFormat="1" applyFont="1" applyBorder="1" applyAlignment="1">
      <alignment horizontal="center" vertical="center"/>
    </xf>
    <xf numFmtId="164" fontId="3" fillId="0" borderId="17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5" fontId="3" fillId="0" borderId="17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vertical="center" wrapText="1"/>
    </xf>
    <xf numFmtId="167" fontId="4" fillId="0" borderId="2" xfId="0" applyNumberFormat="1" applyFont="1" applyBorder="1" applyAlignment="1">
      <alignment horizontal="center" vertical="center"/>
    </xf>
    <xf numFmtId="166" fontId="3" fillId="0" borderId="17" xfId="0" applyNumberFormat="1" applyFont="1" applyBorder="1" applyAlignment="1">
      <alignment horizontal="center" vertical="center"/>
    </xf>
    <xf numFmtId="167" fontId="4" fillId="0" borderId="1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3" fillId="0" borderId="16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2" fillId="0" borderId="13" xfId="0" applyFont="1" applyFill="1" applyBorder="1" applyAlignment="1">
      <alignment vertic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Normal="100" workbookViewId="0">
      <selection activeCell="B5" sqref="B5"/>
    </sheetView>
  </sheetViews>
  <sheetFormatPr defaultRowHeight="12.75" x14ac:dyDescent="0.2"/>
  <cols>
    <col min="1" max="1" width="9.140625" style="1"/>
    <col min="2" max="2" width="28.42578125" style="1" customWidth="1"/>
    <col min="3" max="7" width="9.7109375" style="5" customWidth="1"/>
    <col min="8" max="8" width="39.5703125" style="1" customWidth="1"/>
    <col min="9" max="9" width="46.85546875" style="1" customWidth="1"/>
    <col min="10" max="16384" width="9.140625" style="1"/>
  </cols>
  <sheetData>
    <row r="1" spans="1:9" x14ac:dyDescent="0.2">
      <c r="A1" s="6"/>
      <c r="B1" s="7"/>
      <c r="C1" s="48" t="s">
        <v>44</v>
      </c>
      <c r="D1" s="48"/>
      <c r="E1" s="48" t="s">
        <v>45</v>
      </c>
      <c r="F1" s="48"/>
      <c r="G1" s="48"/>
      <c r="H1" s="8"/>
    </row>
    <row r="2" spans="1:9" ht="26.25" thickBot="1" x14ac:dyDescent="0.25">
      <c r="A2" s="9" t="s">
        <v>46</v>
      </c>
      <c r="B2" s="10" t="s">
        <v>47</v>
      </c>
      <c r="C2" s="11" t="s">
        <v>10</v>
      </c>
      <c r="D2" s="12" t="s">
        <v>22</v>
      </c>
      <c r="E2" s="11" t="s">
        <v>10</v>
      </c>
      <c r="F2" s="12" t="s">
        <v>22</v>
      </c>
      <c r="G2" s="11" t="s">
        <v>27</v>
      </c>
      <c r="H2" s="13" t="s">
        <v>28</v>
      </c>
    </row>
    <row r="3" spans="1:9" s="3" customFormat="1" ht="26.25" thickBot="1" x14ac:dyDescent="0.25">
      <c r="A3" s="49" t="s">
        <v>6</v>
      </c>
      <c r="B3" s="35" t="s">
        <v>14</v>
      </c>
      <c r="C3" s="45">
        <v>4.0999999999999999E-4</v>
      </c>
      <c r="D3" s="14" t="s">
        <v>23</v>
      </c>
      <c r="E3" s="15">
        <v>2.5000000000000001E-2</v>
      </c>
      <c r="F3" s="16" t="s">
        <v>24</v>
      </c>
      <c r="G3" s="17">
        <v>0.17</v>
      </c>
      <c r="H3" s="18" t="s">
        <v>30</v>
      </c>
      <c r="I3" s="2"/>
    </row>
    <row r="4" spans="1:9" s="3" customFormat="1" ht="13.5" thickBot="1" x14ac:dyDescent="0.25">
      <c r="A4" s="50" t="s">
        <v>49</v>
      </c>
      <c r="B4" s="39" t="s">
        <v>50</v>
      </c>
      <c r="C4" s="47">
        <v>4.627128E-4</v>
      </c>
      <c r="D4" s="41" t="s">
        <v>48</v>
      </c>
      <c r="E4" s="46">
        <v>0.12</v>
      </c>
      <c r="F4" s="42" t="s">
        <v>25</v>
      </c>
      <c r="G4" s="43" t="s">
        <v>25</v>
      </c>
      <c r="H4" s="44" t="s">
        <v>62</v>
      </c>
      <c r="I4" s="2"/>
    </row>
    <row r="5" spans="1:9" s="3" customFormat="1" ht="13.5" thickBot="1" x14ac:dyDescent="0.25">
      <c r="A5" s="50" t="s">
        <v>60</v>
      </c>
      <c r="B5" s="36" t="s">
        <v>61</v>
      </c>
      <c r="C5" s="40">
        <v>8.5781870000000001E-4</v>
      </c>
      <c r="D5" s="41" t="s">
        <v>23</v>
      </c>
      <c r="E5" s="46">
        <v>0.2346</v>
      </c>
      <c r="F5" s="42" t="s">
        <v>25</v>
      </c>
      <c r="G5" s="43" t="s">
        <v>25</v>
      </c>
      <c r="H5" s="44" t="s">
        <v>59</v>
      </c>
      <c r="I5" s="2"/>
    </row>
    <row r="6" spans="1:9" s="3" customFormat="1" ht="26.25" thickBot="1" x14ac:dyDescent="0.25">
      <c r="A6" s="51" t="s">
        <v>31</v>
      </c>
      <c r="B6" s="36" t="s">
        <v>64</v>
      </c>
      <c r="C6" s="19">
        <v>4.0000000000000001E-3</v>
      </c>
      <c r="D6" s="20" t="s">
        <v>48</v>
      </c>
      <c r="E6" s="21">
        <v>0.56000000000000005</v>
      </c>
      <c r="F6" s="20" t="s">
        <v>25</v>
      </c>
      <c r="G6" s="22" t="s">
        <v>25</v>
      </c>
      <c r="H6" s="23" t="s">
        <v>63</v>
      </c>
      <c r="I6" s="2"/>
    </row>
    <row r="7" spans="1:9" s="3" customFormat="1" ht="26.25" thickBot="1" x14ac:dyDescent="0.25">
      <c r="A7" s="51" t="s">
        <v>32</v>
      </c>
      <c r="B7" s="36" t="s">
        <v>35</v>
      </c>
      <c r="C7" s="19">
        <v>8.9999999999999993E-3</v>
      </c>
      <c r="D7" s="20" t="s">
        <v>48</v>
      </c>
      <c r="E7" s="21">
        <v>0.13700000000000001</v>
      </c>
      <c r="F7" s="20" t="s">
        <v>25</v>
      </c>
      <c r="G7" s="22" t="s">
        <v>25</v>
      </c>
      <c r="H7" s="23" t="s">
        <v>37</v>
      </c>
      <c r="I7" s="2"/>
    </row>
    <row r="8" spans="1:9" s="3" customFormat="1" ht="13.5" thickBot="1" x14ac:dyDescent="0.25">
      <c r="A8" s="51" t="s">
        <v>33</v>
      </c>
      <c r="B8" s="36" t="s">
        <v>36</v>
      </c>
      <c r="C8" s="27">
        <v>2.7E-2</v>
      </c>
      <c r="D8" s="20" t="s">
        <v>48</v>
      </c>
      <c r="E8" s="21">
        <v>0.64100000000000001</v>
      </c>
      <c r="F8" s="20" t="s">
        <v>25</v>
      </c>
      <c r="G8" s="22" t="s">
        <v>25</v>
      </c>
      <c r="H8" s="23" t="s">
        <v>42</v>
      </c>
      <c r="I8" s="2"/>
    </row>
    <row r="9" spans="1:9" s="3" customFormat="1" ht="13.5" thickBot="1" x14ac:dyDescent="0.25">
      <c r="A9" s="51" t="s">
        <v>53</v>
      </c>
      <c r="B9" s="36" t="s">
        <v>54</v>
      </c>
      <c r="C9" s="27">
        <v>2.86E-2</v>
      </c>
      <c r="D9" s="20" t="s">
        <v>23</v>
      </c>
      <c r="E9" s="21">
        <v>0.3881</v>
      </c>
      <c r="F9" s="20" t="s">
        <v>25</v>
      </c>
      <c r="G9" s="22" t="s">
        <v>25</v>
      </c>
      <c r="H9" s="44" t="s">
        <v>62</v>
      </c>
      <c r="I9" s="2"/>
    </row>
    <row r="10" spans="1:9" s="3" customFormat="1" ht="13.5" thickBot="1" x14ac:dyDescent="0.25">
      <c r="A10" s="51" t="s">
        <v>55</v>
      </c>
      <c r="B10" s="36" t="s">
        <v>56</v>
      </c>
      <c r="C10" s="27">
        <v>3.32E-2</v>
      </c>
      <c r="D10" s="20" t="s">
        <v>48</v>
      </c>
      <c r="E10" s="21">
        <v>9.2799999999999994E-2</v>
      </c>
      <c r="F10" s="20" t="s">
        <v>25</v>
      </c>
      <c r="G10" s="22" t="s">
        <v>25</v>
      </c>
      <c r="H10" s="44" t="s">
        <v>62</v>
      </c>
      <c r="I10" s="2"/>
    </row>
    <row r="11" spans="1:9" ht="13.5" thickBot="1" x14ac:dyDescent="0.25">
      <c r="A11" s="51" t="s">
        <v>5</v>
      </c>
      <c r="B11" s="37" t="s">
        <v>17</v>
      </c>
      <c r="C11" s="27">
        <v>2.9000000000000001E-2</v>
      </c>
      <c r="D11" s="20" t="s">
        <v>25</v>
      </c>
      <c r="E11" s="27">
        <v>2.1999999999999999E-2</v>
      </c>
      <c r="F11" s="20" t="s">
        <v>26</v>
      </c>
      <c r="G11" s="28">
        <v>0.128</v>
      </c>
      <c r="H11" s="23" t="s">
        <v>39</v>
      </c>
      <c r="I11" s="4"/>
    </row>
    <row r="12" spans="1:9" s="3" customFormat="1" ht="26.25" thickBot="1" x14ac:dyDescent="0.25">
      <c r="A12" s="51" t="s">
        <v>51</v>
      </c>
      <c r="B12" s="36" t="s">
        <v>52</v>
      </c>
      <c r="C12" s="20">
        <v>0.88670000000000004</v>
      </c>
      <c r="D12" s="20" t="s">
        <v>25</v>
      </c>
      <c r="E12" s="40">
        <v>1.7028839999999999E-4</v>
      </c>
      <c r="F12" s="20" t="s">
        <v>26</v>
      </c>
      <c r="G12" s="22">
        <f>9/312</f>
        <v>2.8846153846153848E-2</v>
      </c>
      <c r="H12" s="44" t="s">
        <v>62</v>
      </c>
      <c r="I12" s="2"/>
    </row>
    <row r="13" spans="1:9" s="3" customFormat="1" ht="13.5" thickBot="1" x14ac:dyDescent="0.25">
      <c r="A13" s="51" t="s">
        <v>57</v>
      </c>
      <c r="B13" s="36" t="s">
        <v>58</v>
      </c>
      <c r="C13" s="20">
        <v>0.42799999999999999</v>
      </c>
      <c r="D13" s="20" t="s">
        <v>25</v>
      </c>
      <c r="E13" s="40">
        <v>3.0999999999999999E-3</v>
      </c>
      <c r="F13" s="20" t="s">
        <v>26</v>
      </c>
      <c r="G13" s="22">
        <f>10/312</f>
        <v>3.2051282051282048E-2</v>
      </c>
      <c r="H13" s="44" t="s">
        <v>59</v>
      </c>
      <c r="I13" s="2"/>
    </row>
    <row r="14" spans="1:9" s="3" customFormat="1" ht="26.25" thickBot="1" x14ac:dyDescent="0.25">
      <c r="A14" s="52" t="s">
        <v>0</v>
      </c>
      <c r="B14" s="36" t="s">
        <v>11</v>
      </c>
      <c r="C14" s="24">
        <v>0.17799999999999999</v>
      </c>
      <c r="D14" s="25" t="s">
        <v>25</v>
      </c>
      <c r="E14" s="26">
        <v>4.0000000000000001E-3</v>
      </c>
      <c r="F14" s="25" t="s">
        <v>24</v>
      </c>
      <c r="G14" s="22">
        <v>0.10299999999999999</v>
      </c>
      <c r="H14" s="23" t="s">
        <v>43</v>
      </c>
      <c r="I14" s="2"/>
    </row>
    <row r="15" spans="1:9" s="3" customFormat="1" ht="26.25" thickBot="1" x14ac:dyDescent="0.25">
      <c r="A15" s="52" t="s">
        <v>1</v>
      </c>
      <c r="B15" s="36" t="s">
        <v>15</v>
      </c>
      <c r="C15" s="24">
        <v>0.217</v>
      </c>
      <c r="D15" s="25" t="s">
        <v>25</v>
      </c>
      <c r="E15" s="26">
        <v>5.0000000000000001E-3</v>
      </c>
      <c r="F15" s="25" t="s">
        <v>24</v>
      </c>
      <c r="G15" s="22">
        <v>0.39400000000000002</v>
      </c>
      <c r="H15" s="23" t="s">
        <v>42</v>
      </c>
    </row>
    <row r="16" spans="1:9" s="3" customFormat="1" ht="26.25" thickBot="1" x14ac:dyDescent="0.25">
      <c r="A16" s="52" t="s">
        <v>2</v>
      </c>
      <c r="B16" s="36" t="s">
        <v>16</v>
      </c>
      <c r="C16" s="24">
        <v>6.3E-2</v>
      </c>
      <c r="D16" s="25" t="s">
        <v>25</v>
      </c>
      <c r="E16" s="26">
        <v>0.01</v>
      </c>
      <c r="F16" s="25" t="s">
        <v>24</v>
      </c>
      <c r="G16" s="22">
        <f>12/313</f>
        <v>3.8338658146964855E-2</v>
      </c>
      <c r="H16" s="23" t="s">
        <v>41</v>
      </c>
    </row>
    <row r="17" spans="1:8" s="3" customFormat="1" ht="26.25" thickBot="1" x14ac:dyDescent="0.25">
      <c r="A17" s="52" t="s">
        <v>3</v>
      </c>
      <c r="B17" s="36" t="s">
        <v>12</v>
      </c>
      <c r="C17" s="24">
        <v>8.2000000000000003E-2</v>
      </c>
      <c r="D17" s="25" t="s">
        <v>25</v>
      </c>
      <c r="E17" s="26">
        <v>1.2E-2</v>
      </c>
      <c r="F17" s="25" t="s">
        <v>24</v>
      </c>
      <c r="G17" s="22">
        <f>35/313</f>
        <v>0.11182108626198083</v>
      </c>
      <c r="H17" s="23" t="s">
        <v>63</v>
      </c>
    </row>
    <row r="18" spans="1:8" s="3" customFormat="1" ht="13.5" thickBot="1" x14ac:dyDescent="0.25">
      <c r="A18" s="52" t="s">
        <v>4</v>
      </c>
      <c r="B18" s="36" t="s">
        <v>13</v>
      </c>
      <c r="C18" s="24">
        <v>5.8999999999999997E-2</v>
      </c>
      <c r="D18" s="25" t="s">
        <v>25</v>
      </c>
      <c r="E18" s="26">
        <v>1.7999999999999999E-2</v>
      </c>
      <c r="F18" s="25" t="s">
        <v>26</v>
      </c>
      <c r="G18" s="22">
        <v>0.50900000000000001</v>
      </c>
      <c r="H18" s="23" t="s">
        <v>38</v>
      </c>
    </row>
    <row r="19" spans="1:8" ht="26.25" thickBot="1" x14ac:dyDescent="0.25">
      <c r="A19" s="51" t="s">
        <v>7</v>
      </c>
      <c r="B19" s="37" t="s">
        <v>18</v>
      </c>
      <c r="C19" s="20">
        <v>0.35499999999999998</v>
      </c>
      <c r="D19" s="20" t="s">
        <v>25</v>
      </c>
      <c r="E19" s="27">
        <v>2.5000000000000001E-2</v>
      </c>
      <c r="F19" s="20" t="s">
        <v>34</v>
      </c>
      <c r="G19" s="28">
        <f>(167+92)/313</f>
        <v>0.82747603833865813</v>
      </c>
      <c r="H19" s="23" t="s">
        <v>40</v>
      </c>
    </row>
    <row r="20" spans="1:8" ht="26.25" thickBot="1" x14ac:dyDescent="0.25">
      <c r="A20" s="51" t="s">
        <v>8</v>
      </c>
      <c r="B20" s="37" t="s">
        <v>20</v>
      </c>
      <c r="C20" s="21">
        <v>4.2999999999999997E-2</v>
      </c>
      <c r="D20" s="20" t="s">
        <v>25</v>
      </c>
      <c r="E20" s="27">
        <v>3.1E-2</v>
      </c>
      <c r="F20" s="20" t="s">
        <v>24</v>
      </c>
      <c r="G20" s="28">
        <f>41/313</f>
        <v>0.13099041533546327</v>
      </c>
      <c r="H20" s="29" t="s">
        <v>19</v>
      </c>
    </row>
    <row r="21" spans="1:8" ht="13.5" thickBot="1" x14ac:dyDescent="0.25">
      <c r="A21" s="53" t="s">
        <v>9</v>
      </c>
      <c r="B21" s="38" t="s">
        <v>21</v>
      </c>
      <c r="C21" s="30">
        <v>8.7999999999999995E-2</v>
      </c>
      <c r="D21" s="31" t="s">
        <v>25</v>
      </c>
      <c r="E21" s="32">
        <v>0.04</v>
      </c>
      <c r="F21" s="31" t="s">
        <v>26</v>
      </c>
      <c r="G21" s="33">
        <f>16/313</f>
        <v>5.1118210862619806E-2</v>
      </c>
      <c r="H21" s="34" t="s">
        <v>29</v>
      </c>
    </row>
  </sheetData>
  <sortState ref="A5:J15">
    <sortCondition ref="E5:E15"/>
  </sortState>
  <mergeCells count="2">
    <mergeCell ref="C1:D1"/>
    <mergeCell ref="E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Hilvo</dc:creator>
  <cp:lastModifiedBy>Mika Hilvo</cp:lastModifiedBy>
  <dcterms:created xsi:type="dcterms:W3CDTF">2014-11-11T19:34:45Z</dcterms:created>
  <dcterms:modified xsi:type="dcterms:W3CDTF">2015-05-03T15:40:23Z</dcterms:modified>
</cp:coreProperties>
</file>