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675" yWindow="3195" windowWidth="20730" windowHeight="11760" activeTab="1"/>
  </bookViews>
  <sheets>
    <sheet name="Sheet1" sheetId="1" r:id="rId1"/>
    <sheet name="RESPONSAVEL DO LOCAL" sheetId="2" r:id="rId2"/>
    <sheet name="CIDADAO" sheetId="3" r:id="rId3"/>
    <sheet name="GESTOR MUNICIPAL" sheetId="5" r:id="rId4"/>
    <sheet name="Sheet6" sheetId="6" r:id="rId5"/>
    <sheet name="Sheet4" sheetId="4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/>
  <c r="F3"/>
  <c r="E3" i="3"/>
  <c r="AO3"/>
  <c r="CC3" i="5"/>
  <c r="BX3"/>
  <c r="BN3"/>
  <c r="BD3"/>
  <c r="AP3"/>
  <c r="AD3"/>
  <c r="S3"/>
  <c r="I3"/>
  <c r="G3"/>
  <c r="CP3" i="3"/>
  <c r="CK3"/>
  <c r="CA3"/>
  <c r="BO3"/>
  <c r="AY3"/>
  <c r="AC3"/>
  <c r="S3"/>
  <c r="I3"/>
  <c r="F3"/>
  <c r="E3" i="2"/>
  <c r="G3"/>
  <c r="CT3"/>
  <c r="CO3"/>
  <c r="CE3"/>
  <c r="F3"/>
  <c r="BS3"/>
  <c r="BG3"/>
  <c r="AS3"/>
  <c r="AC3"/>
  <c r="S3"/>
  <c r="I3"/>
  <c r="G3" i="3" l="1"/>
</calcChain>
</file>

<file path=xl/sharedStrings.xml><?xml version="1.0" encoding="utf-8"?>
<sst xmlns="http://schemas.openxmlformats.org/spreadsheetml/2006/main" count="460" uniqueCount="214">
  <si>
    <t>Estrutura de ficheiros</t>
  </si>
  <si>
    <t>Constantes</t>
  </si>
  <si>
    <t>Funcoes</t>
  </si>
  <si>
    <t>Passagem de parametros</t>
  </si>
  <si>
    <t>Scope de variaveis (nao globais)</t>
  </si>
  <si>
    <t>Listas e dicionarios</t>
  </si>
  <si>
    <t>Ficheiros</t>
  </si>
  <si>
    <t>Acesso aos dados</t>
  </si>
  <si>
    <t>Cliente em simultaneo</t>
  </si>
  <si>
    <t>Threads/Select</t>
  </si>
  <si>
    <t xml:space="preserve">Inicio </t>
  </si>
  <si>
    <t>Fim</t>
  </si>
  <si>
    <t>Estr. Protocolo</t>
  </si>
  <si>
    <t>Rxd/txd</t>
  </si>
  <si>
    <t>TCP ou UDP fiavel</t>
  </si>
  <si>
    <t>Reutilização de sockets</t>
  </si>
  <si>
    <t>Tratamento de sinais</t>
  </si>
  <si>
    <t>Resposta do servidor</t>
  </si>
  <si>
    <t>REGISTO</t>
  </si>
  <si>
    <t>LISTAGEM</t>
  </si>
  <si>
    <t xml:space="preserve">Pedido de registo correto </t>
  </si>
  <si>
    <t>Pedido de listagem sem utilizador registado</t>
  </si>
  <si>
    <t>Resposta  correta</t>
  </si>
  <si>
    <t>Pedido de listagem correto (só o cliente registado)</t>
  </si>
  <si>
    <t>Pedido de listagem (vários clientes registados)</t>
  </si>
  <si>
    <t>CONVITE</t>
  </si>
  <si>
    <t xml:space="preserve">Pedido de convite correto (adversario  não registado) </t>
  </si>
  <si>
    <t>Pedido de convite sem utilizador registado</t>
  </si>
  <si>
    <t xml:space="preserve">Pedido de convite correto (adversario ocupado) </t>
  </si>
  <si>
    <t>Resposta  correta (lista de clientes e estado)</t>
  </si>
  <si>
    <t xml:space="preserve">Pedido de convite correto (adversario registado e livre) </t>
  </si>
  <si>
    <t>Resposta  correta (aceita jogar)</t>
  </si>
  <si>
    <t>Resposta  correta (recusa jogar)</t>
  </si>
  <si>
    <t>Resposta  correta (ocupado)</t>
  </si>
  <si>
    <t>JOGADA</t>
  </si>
  <si>
    <t>Pedido de jogada correto</t>
  </si>
  <si>
    <t>Resposta correta</t>
  </si>
  <si>
    <t>Pedido de jogada (posicao ocupada)</t>
  </si>
  <si>
    <t>Pedido de jogada sem parametros</t>
  </si>
  <si>
    <t>Pedido de jogada com parametros incorretos</t>
  </si>
  <si>
    <t>Pedido de convite sem parametros</t>
  </si>
  <si>
    <t xml:space="preserve">Pedido de jogada correto (adversario  não registado) </t>
  </si>
  <si>
    <t>Pedido de jogada sem utilizador registado</t>
  </si>
  <si>
    <t>Pedido de jogada correto-(perdeu)</t>
  </si>
  <si>
    <t>Pedido de jogada correto-(ganhou)</t>
  </si>
  <si>
    <t>Pedido de jogada correto-(empatou)</t>
  </si>
  <si>
    <t>FIM_REGISTO</t>
  </si>
  <si>
    <t xml:space="preserve">Pedido de fim_registo correto </t>
  </si>
  <si>
    <t>Registo de fim_registo correto (utilizador ocupado)</t>
  </si>
  <si>
    <t>Registo de fim_registo correto (utilizador não registado)</t>
  </si>
  <si>
    <t>Pedido de fim_registo sem parametros</t>
  </si>
  <si>
    <t>COMANDO INVALIDO</t>
  </si>
  <si>
    <t>Comando invalido</t>
  </si>
  <si>
    <t>Registo de registo sem parametros</t>
  </si>
  <si>
    <t>Pedido de registo correto (utilizador já registado)</t>
  </si>
  <si>
    <t>OK</t>
  </si>
  <si>
    <t>ERRO - tipo 1</t>
  </si>
  <si>
    <t>Erro - tipo 2</t>
  </si>
  <si>
    <t>ERRO - tipo 2</t>
  </si>
  <si>
    <t>Frescura dos dados (registos)</t>
  </si>
  <si>
    <t>GERAL</t>
  </si>
  <si>
    <t>CONCORRENCIA</t>
  </si>
  <si>
    <t>COMUNICACAO</t>
  </si>
  <si>
    <t>FUNCIONAMENTO</t>
  </si>
  <si>
    <t>CODIGO</t>
  </si>
  <si>
    <t>Nº</t>
  </si>
  <si>
    <t>Grupo</t>
  </si>
  <si>
    <t>Nome</t>
  </si>
  <si>
    <t>Resposta do servidor - informação de registo</t>
  </si>
  <si>
    <t>REGISTO DE LOCAL</t>
  </si>
  <si>
    <t>Pedido de registo correto (local já registado)</t>
  </si>
  <si>
    <t>Resposta do servidor - Local já registado</t>
  </si>
  <si>
    <t xml:space="preserve"> </t>
  </si>
  <si>
    <t>Pedido de registo incorreto - parametros em falta</t>
  </si>
  <si>
    <t>Resposta do servidor - parametros em falta</t>
  </si>
  <si>
    <t>Pedido de registo incorreto - sem parametros</t>
  </si>
  <si>
    <t xml:space="preserve">Resposta do servidor - sem parametros </t>
  </si>
  <si>
    <t>ERRO - TIPO 1</t>
  </si>
  <si>
    <t>ERRO - TIPO 2</t>
  </si>
  <si>
    <t>CONSULTA DE SALDO</t>
  </si>
  <si>
    <t xml:space="preserve">Pedido de consulta de saldo correto </t>
  </si>
  <si>
    <t>Resposta do servidor - saldo</t>
  </si>
  <si>
    <t>Pedido de consulta de saldo correto (local não registado)</t>
  </si>
  <si>
    <t>Resposta do servidor - Local não registado</t>
  </si>
  <si>
    <t>ERRO - TIPO 3</t>
  </si>
  <si>
    <t>Pedido de consulta de saldo incorreto - parametros em falta</t>
  </si>
  <si>
    <t>Resposta do servidor - parametros a mais</t>
  </si>
  <si>
    <t>Pedido de de consulta de saldo  incorreto - sem parametros</t>
  </si>
  <si>
    <t>CANCELAMENTO DE REGISTO DE LOCAL</t>
  </si>
  <si>
    <t>Pedido de cancelamento de registo correto (local não registado)</t>
  </si>
  <si>
    <t>Pedido de cancelamento de  registo incorreto - parametros em falta</t>
  </si>
  <si>
    <t>Pedido de  cancalemanto de registo incorreto - sem parametros</t>
  </si>
  <si>
    <t>Fecho imediato</t>
  </si>
  <si>
    <t>Pedido de  cancelamento de registo correto (local sem utentes</t>
  </si>
  <si>
    <t>Resposta do servidor - fecho imediato</t>
  </si>
  <si>
    <t>Aviso aos utentes</t>
  </si>
  <si>
    <t>Pedido de  cancelamento de registo correto (local com utentes)</t>
  </si>
  <si>
    <t>Resposta do servidor - fecho do local</t>
  </si>
  <si>
    <t>Fecho apos vazio</t>
  </si>
  <si>
    <t>Sem aviso</t>
  </si>
  <si>
    <t>CRIACAO DE ACTIVIDADE</t>
  </si>
  <si>
    <t xml:space="preserve">Pedido de criação de atividade  correto </t>
  </si>
  <si>
    <t>Resposta do servidor - informação de registo de atividade</t>
  </si>
  <si>
    <t>Pedido de criação de atividade correto (atividade já registada)</t>
  </si>
  <si>
    <t>Pedido de criação de atividade incorreto - parametros em falta</t>
  </si>
  <si>
    <t>Pedido de criação de atividade incorreto - sem parametros</t>
  </si>
  <si>
    <t>REMOÇÃO DE ATIVIDADE</t>
  </si>
  <si>
    <t>Pedido de cancelamento de atividades Incorreto - parametros em falta</t>
  </si>
  <si>
    <t>Pedido de  cancalemanto de atividades incorreto - sem parametros</t>
  </si>
  <si>
    <t>Resposta do servidor - Atividade já registado</t>
  </si>
  <si>
    <t>Pedido de criação de atividade correto (Local não registado)</t>
  </si>
  <si>
    <t>Pedido de criação de atividade correto (limite máximo de atividades)</t>
  </si>
  <si>
    <t>Resposta do servidor - Limite máximo de atividades)</t>
  </si>
  <si>
    <t>Resposta do servidor -  Atividade não registado</t>
  </si>
  <si>
    <t>MODIFICAÇÃO DE ATIVIDADES</t>
  </si>
  <si>
    <t xml:space="preserve">Pedido de modificação de atividades correto </t>
  </si>
  <si>
    <t>Pedido de modificação  de atividades correto (atividade não registada)</t>
  </si>
  <si>
    <t>Pedido de modificação  de atividades incorreto - parametros em falta</t>
  </si>
  <si>
    <t>Pedido de modificação  de atividades  incorreto - sem parametros</t>
  </si>
  <si>
    <t>Pedido de modificação  de atividades correto (atividade em curso)</t>
  </si>
  <si>
    <t>Resposta do servidor -  Atividade em curso</t>
  </si>
  <si>
    <t>Pedido de  cancelamento de atividade correto</t>
  </si>
  <si>
    <t>Resposta do servidor - cancelamento de atividade</t>
  </si>
  <si>
    <t>Pedido de cancelamento de atividade correto (atividade não registada)</t>
  </si>
  <si>
    <t>Resposta do servidor -  Atividade não registada</t>
  </si>
  <si>
    <t>Pedido de cancelamento de atividade correto (atividade em curso)</t>
  </si>
  <si>
    <t>Turno</t>
  </si>
  <si>
    <t>PONTOS</t>
  </si>
  <si>
    <t>FUNCIONAL</t>
  </si>
  <si>
    <t>DESENHO</t>
  </si>
  <si>
    <t>DEMO</t>
  </si>
  <si>
    <t>REGISTO DE UTENTE</t>
  </si>
  <si>
    <t>Pedido de registo correto (utente já registado)</t>
  </si>
  <si>
    <t>Resposta do servidor - Utente já registado</t>
  </si>
  <si>
    <t xml:space="preserve">Pedido de modificação de perfil correto </t>
  </si>
  <si>
    <t>Resposta do servidor - Utente não registado</t>
  </si>
  <si>
    <t xml:space="preserve">Pedido de registo de utente correto </t>
  </si>
  <si>
    <t>MODIFICAÇÂO DE PERFIL</t>
  </si>
  <si>
    <t>Resposta do servidor - modificação de perfil</t>
  </si>
  <si>
    <t>Pedido de de modificação de perfil correto (local não registado)</t>
  </si>
  <si>
    <t>Pedido de de modificação de perfil incorreto - parametros em falta</t>
  </si>
  <si>
    <t>Pedido de de modificação de perfil incorreto - sem parametros</t>
  </si>
  <si>
    <t>REMOÇÂO DE UTENTE</t>
  </si>
  <si>
    <t>Pedido de remoção de utente correto (local sem utentes</t>
  </si>
  <si>
    <t>Resposta do servidor -utente removido</t>
  </si>
  <si>
    <t>Pedido de remoção de utente correto (utente não registado)</t>
  </si>
  <si>
    <t>Pedido de remoção de utente incorreto - parametros em falta</t>
  </si>
  <si>
    <t>Pedido de remoção de utente incorreto - sem parametros</t>
  </si>
  <si>
    <t>CONSULTA DE ACTIVIDADE</t>
  </si>
  <si>
    <t xml:space="preserve">Pedido de consulta de atividade  correto </t>
  </si>
  <si>
    <t>Resposta do servidor - consulta de atividades</t>
  </si>
  <si>
    <t>Pedido de consulta de atividade correto (sem atividades  registada)</t>
  </si>
  <si>
    <t>Resposta do servidor - Sem atividades registadas</t>
  </si>
  <si>
    <t>Pedido de consulta de atividade incorreto - parametros em falta</t>
  </si>
  <si>
    <t>Pedido de consulta de atividade incorreto - sem parametros</t>
  </si>
  <si>
    <t>PEDIR ATIVIDADES</t>
  </si>
  <si>
    <t>Pedido  de atividades correto (lista vazia)</t>
  </si>
  <si>
    <t>Resposta do servidor - não há atividades registadas</t>
  </si>
  <si>
    <t>Pedido  de atividades  incorreto - sem parametros</t>
  </si>
  <si>
    <t>RECLAMAÇÂO</t>
  </si>
  <si>
    <t>Pedido de  reclamação de atividade correto</t>
  </si>
  <si>
    <t>Resposta do servidor - reclamação de atividade</t>
  </si>
  <si>
    <t>Pedido de reclamação de atividade correto (atividade não registada)</t>
  </si>
  <si>
    <t>Pedido de reclamação de atividade correto (local não registado)</t>
  </si>
  <si>
    <t>Resposta do servidor -  Local não registado</t>
  </si>
  <si>
    <t>Pedido de reclamação de atividades Incorreto - parametros em falta</t>
  </si>
  <si>
    <t>Pedido de reclamação  de atividades incorreto - sem parametros</t>
  </si>
  <si>
    <t>Pedido de remoção de utente correto (via servidor</t>
  </si>
  <si>
    <t>Resposta do servidor - atividade</t>
  </si>
  <si>
    <t xml:space="preserve">Pedido de atividade aleatoria correto - </t>
  </si>
  <si>
    <t xml:space="preserve">Pedido de atividade não aleatoria correto </t>
  </si>
  <si>
    <t>Pedido de  atividades correto (utente não tem perfil adequado)</t>
  </si>
  <si>
    <t>Resposta do servidor -  Atividade recusada (utente não tem perfil adequado)</t>
  </si>
  <si>
    <t>Pedido de  atividades correto (lotação esgotada)</t>
  </si>
  <si>
    <t>Resposta do servidor -  Atividade recusada (lotação esgotada)</t>
  </si>
  <si>
    <t>Pedido de  atividades correto (local em fecho)</t>
  </si>
  <si>
    <t>Resposta do servidor -  Atividade recusada (local em fecho)</t>
  </si>
  <si>
    <t>CONSULTA DE LOCAL</t>
  </si>
  <si>
    <t xml:space="preserve">Pedido de consulta de local correto </t>
  </si>
  <si>
    <t>Pedido de consulta de local incorreto - parametros em falta</t>
  </si>
  <si>
    <t>Pedido de consulta de local incorreto - sem parametros</t>
  </si>
  <si>
    <t>Pedido de consulta de local correto (local não registado)</t>
  </si>
  <si>
    <t>CONSULTA DE RECLAMAÇÃO</t>
  </si>
  <si>
    <t xml:space="preserve">Pedido de modificação de reclamação correto </t>
  </si>
  <si>
    <t>Resposta do servidor - reclamação</t>
  </si>
  <si>
    <t>Pedido de de reclamação correto (local não registado)</t>
  </si>
  <si>
    <t>Pedido de de reclamação incorreto - parametros em falta</t>
  </si>
  <si>
    <t>Pedido de de reclamação  incorreto - sem parametros</t>
  </si>
  <si>
    <t>CRIACAO DE SERVIÇO</t>
  </si>
  <si>
    <t xml:space="preserve">Pedido de criação de serviço  correto </t>
  </si>
  <si>
    <t>Resposta do servidor - informação de registo de serviço</t>
  </si>
  <si>
    <t>Pedido de criação de serviço correto (atividade já registada)</t>
  </si>
  <si>
    <t>Resposta do servidor - Serviço já registado</t>
  </si>
  <si>
    <t>Pedido de criação de serviço correto (Local não registado)</t>
  </si>
  <si>
    <t>Pedido de criação de serviço incorreto - parametros em falta</t>
  </si>
  <si>
    <t>Pedido de criação de serviço incorreto - sem parametros</t>
  </si>
  <si>
    <t>COBRANÇA</t>
  </si>
  <si>
    <t xml:space="preserve">Pedido de cobrança correto </t>
  </si>
  <si>
    <t>Resposta do servidor - cobrança</t>
  </si>
  <si>
    <t>Pedido de cobrança correto (serviço não registada)</t>
  </si>
  <si>
    <t>Resposta do servidor -  Serviço não registado</t>
  </si>
  <si>
    <t>Pedido de cobrança de atividades correto (local não registado)</t>
  </si>
  <si>
    <t>Pedido de cobrança de atividades correto (local sem saldo)</t>
  </si>
  <si>
    <t>Resposta do servidor -  Local  sem saldo</t>
  </si>
  <si>
    <t>Pedido de cobrança de atividades incorreto - parametros em falta</t>
  </si>
  <si>
    <t>Pedido de cobrança de atividades  incorreto - sem parametros</t>
  </si>
  <si>
    <t>TERMINAÇÃO DE SERVIÇO</t>
  </si>
  <si>
    <t>Pedido de terminação de serviço correto</t>
  </si>
  <si>
    <t>Resposta do servidor - terminação de serviço</t>
  </si>
  <si>
    <t>Pedido de terminação de serviço correto (serviço não registado)</t>
  </si>
  <si>
    <t>Pedido de terminação de serviço Incorreto - parametros em falta</t>
  </si>
  <si>
    <t>Pedido de terminação de serviço incorreto - sem parametros</t>
  </si>
  <si>
    <t>3ª feira - 11h</t>
  </si>
  <si>
    <t>Inês Lopes Gomes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</si>
</sst>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0" fontId="2" fillId="9" borderId="7" xfId="0" applyFont="1" applyFill="1" applyBorder="1" applyAlignment="1">
      <alignment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1" fillId="12" borderId="9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L9"/>
  <sheetViews>
    <sheetView topLeftCell="BH1" zoomScale="125" workbookViewId="0">
      <selection activeCell="BP4" sqref="BP4:CL4"/>
    </sheetView>
  </sheetViews>
  <sheetFormatPr defaultColWidth="11" defaultRowHeight="15.75"/>
  <cols>
    <col min="11" max="11" width="1.625" customWidth="1"/>
    <col min="13" max="13" width="11.875" customWidth="1"/>
    <col min="15" max="15" width="10.875" style="3"/>
    <col min="19" max="19" width="1.625" customWidth="1"/>
    <col min="21" max="21" width="11.875" customWidth="1"/>
    <col min="23" max="23" width="11.875" customWidth="1"/>
    <col min="25" max="25" width="10.875" style="3"/>
    <col min="27" max="27" width="10.875" style="3"/>
    <col min="33" max="33" width="2.625" customWidth="1"/>
    <col min="34" max="34" width="10.875" style="3"/>
    <col min="45" max="45" width="10.875" style="3"/>
    <col min="47" max="47" width="10.875" style="3"/>
    <col min="53" max="53" width="2.5" customWidth="1"/>
    <col min="63" max="63" width="2.875" customWidth="1"/>
    <col min="68" max="68" width="10.875" style="3"/>
    <col min="77" max="77" width="10.875" style="3"/>
    <col min="78" max="78" width="10.875" style="3" customWidth="1"/>
    <col min="83" max="83" width="12.625" customWidth="1"/>
  </cols>
  <sheetData>
    <row r="1" spans="1:90" ht="18.75">
      <c r="D1" s="49" t="s">
        <v>63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P1" s="43" t="s">
        <v>64</v>
      </c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</row>
    <row r="3" spans="1:90" ht="16.5" thickBot="1">
      <c r="D3" s="5"/>
      <c r="E3" s="41" t="s">
        <v>55</v>
      </c>
      <c r="F3" s="41"/>
      <c r="G3" s="48" t="s">
        <v>56</v>
      </c>
      <c r="H3" s="48"/>
      <c r="I3" s="51" t="s">
        <v>57</v>
      </c>
      <c r="J3" s="51"/>
      <c r="M3" s="47" t="s">
        <v>55</v>
      </c>
      <c r="N3" s="52"/>
      <c r="O3" s="52"/>
      <c r="P3" s="52"/>
      <c r="Q3" s="48" t="s">
        <v>56</v>
      </c>
      <c r="R3" s="48"/>
      <c r="U3" s="41" t="s">
        <v>55</v>
      </c>
      <c r="V3" s="42"/>
      <c r="W3" s="42"/>
      <c r="X3" s="42"/>
      <c r="Y3" s="42"/>
      <c r="Z3" s="42"/>
      <c r="AA3" s="48" t="s">
        <v>56</v>
      </c>
      <c r="AB3" s="48"/>
      <c r="AC3" s="50"/>
      <c r="AD3" s="50"/>
      <c r="AE3" s="45" t="s">
        <v>58</v>
      </c>
      <c r="AF3" s="46"/>
      <c r="AI3" s="41" t="s">
        <v>55</v>
      </c>
      <c r="AJ3" s="42"/>
      <c r="AK3" s="42"/>
      <c r="AL3" s="42"/>
      <c r="AM3" s="42"/>
      <c r="AN3" s="42"/>
      <c r="AO3" s="42"/>
      <c r="AP3" s="42"/>
      <c r="AQ3" s="48" t="s">
        <v>56</v>
      </c>
      <c r="AR3" s="48"/>
      <c r="AS3" s="48"/>
      <c r="AT3" s="48"/>
      <c r="AU3" s="48"/>
      <c r="AV3" s="48"/>
      <c r="AW3" s="48"/>
      <c r="AX3" s="48"/>
      <c r="AY3" s="45" t="s">
        <v>58</v>
      </c>
      <c r="AZ3" s="46"/>
      <c r="BC3" s="47" t="s">
        <v>55</v>
      </c>
      <c r="BD3" s="47"/>
      <c r="BE3" s="47"/>
      <c r="BF3" s="47"/>
      <c r="BG3" s="48" t="s">
        <v>56</v>
      </c>
      <c r="BH3" s="48"/>
      <c r="BI3" s="45" t="s">
        <v>58</v>
      </c>
      <c r="BJ3" s="46"/>
      <c r="BM3" s="45" t="s">
        <v>58</v>
      </c>
      <c r="BN3" s="46"/>
      <c r="BO3" s="6"/>
    </row>
    <row r="4" spans="1:90" s="1" customFormat="1" ht="60.75" thickBot="1">
      <c r="A4" s="37" t="s">
        <v>66</v>
      </c>
      <c r="B4" s="37" t="s">
        <v>65</v>
      </c>
      <c r="C4" s="37" t="s">
        <v>67</v>
      </c>
      <c r="D4" s="36" t="s">
        <v>18</v>
      </c>
      <c r="E4" s="8" t="s">
        <v>20</v>
      </c>
      <c r="F4" s="9" t="s">
        <v>17</v>
      </c>
      <c r="G4" s="13" t="s">
        <v>54</v>
      </c>
      <c r="H4" s="13" t="s">
        <v>17</v>
      </c>
      <c r="I4" s="18" t="s">
        <v>53</v>
      </c>
      <c r="J4" s="19" t="s">
        <v>17</v>
      </c>
      <c r="K4" s="4"/>
      <c r="L4" s="36" t="s">
        <v>19</v>
      </c>
      <c r="M4" s="8" t="s">
        <v>23</v>
      </c>
      <c r="N4" s="9" t="s">
        <v>29</v>
      </c>
      <c r="O4" s="10" t="s">
        <v>24</v>
      </c>
      <c r="P4" s="9" t="s">
        <v>29</v>
      </c>
      <c r="Q4" s="13" t="s">
        <v>21</v>
      </c>
      <c r="R4" s="13" t="s">
        <v>22</v>
      </c>
      <c r="S4" s="4"/>
      <c r="T4" s="36" t="s">
        <v>25</v>
      </c>
      <c r="U4" s="8" t="s">
        <v>30</v>
      </c>
      <c r="V4" s="9" t="s">
        <v>31</v>
      </c>
      <c r="W4" s="8" t="s">
        <v>30</v>
      </c>
      <c r="X4" s="9" t="s">
        <v>32</v>
      </c>
      <c r="Y4" s="8" t="s">
        <v>28</v>
      </c>
      <c r="Z4" s="9" t="s">
        <v>33</v>
      </c>
      <c r="AA4" s="14" t="s">
        <v>26</v>
      </c>
      <c r="AB4" s="13" t="s">
        <v>22</v>
      </c>
      <c r="AC4" s="13" t="s">
        <v>27</v>
      </c>
      <c r="AD4" s="13" t="s">
        <v>22</v>
      </c>
      <c r="AE4" s="20" t="s">
        <v>40</v>
      </c>
      <c r="AF4" s="20" t="s">
        <v>22</v>
      </c>
      <c r="AG4" s="4"/>
      <c r="AH4" s="36" t="s">
        <v>34</v>
      </c>
      <c r="AI4" s="8" t="s">
        <v>35</v>
      </c>
      <c r="AJ4" s="11" t="s">
        <v>36</v>
      </c>
      <c r="AK4" s="11" t="s">
        <v>43</v>
      </c>
      <c r="AL4" s="11" t="s">
        <v>36</v>
      </c>
      <c r="AM4" s="11" t="s">
        <v>44</v>
      </c>
      <c r="AN4" s="11" t="s">
        <v>36</v>
      </c>
      <c r="AO4" s="11" t="s">
        <v>45</v>
      </c>
      <c r="AP4" s="11" t="s">
        <v>36</v>
      </c>
      <c r="AQ4" s="13" t="s">
        <v>37</v>
      </c>
      <c r="AR4" s="15" t="s">
        <v>36</v>
      </c>
      <c r="AS4" s="13" t="s">
        <v>39</v>
      </c>
      <c r="AT4" s="16" t="s">
        <v>36</v>
      </c>
      <c r="AU4" s="17" t="s">
        <v>41</v>
      </c>
      <c r="AV4" s="13" t="s">
        <v>22</v>
      </c>
      <c r="AW4" s="13" t="s">
        <v>42</v>
      </c>
      <c r="AX4" s="15" t="s">
        <v>22</v>
      </c>
      <c r="AY4" s="20" t="s">
        <v>38</v>
      </c>
      <c r="AZ4" s="21" t="s">
        <v>36</v>
      </c>
      <c r="BA4" s="4"/>
      <c r="BB4" s="36" t="s">
        <v>46</v>
      </c>
      <c r="BC4" s="8" t="s">
        <v>47</v>
      </c>
      <c r="BD4" s="9" t="s">
        <v>17</v>
      </c>
      <c r="BE4" s="10" t="s">
        <v>48</v>
      </c>
      <c r="BF4" s="12" t="s">
        <v>17</v>
      </c>
      <c r="BG4" s="13" t="s">
        <v>49</v>
      </c>
      <c r="BH4" s="13" t="s">
        <v>17</v>
      </c>
      <c r="BI4" s="20" t="s">
        <v>50</v>
      </c>
      <c r="BJ4" s="20" t="s">
        <v>17</v>
      </c>
      <c r="BK4" s="4"/>
      <c r="BL4" s="36" t="s">
        <v>51</v>
      </c>
      <c r="BM4" s="22" t="s">
        <v>52</v>
      </c>
      <c r="BN4" s="20" t="s">
        <v>17</v>
      </c>
      <c r="BO4" s="4"/>
      <c r="BP4" s="35" t="s">
        <v>60</v>
      </c>
      <c r="BQ4" s="23" t="s">
        <v>0</v>
      </c>
      <c r="BR4" s="24" t="s">
        <v>1</v>
      </c>
      <c r="BS4" s="25" t="s">
        <v>2</v>
      </c>
      <c r="BT4" s="26" t="s">
        <v>3</v>
      </c>
      <c r="BU4" s="27" t="s">
        <v>4</v>
      </c>
      <c r="BV4" s="25" t="s">
        <v>5</v>
      </c>
      <c r="BW4" s="27" t="s">
        <v>6</v>
      </c>
      <c r="BX4" s="27" t="s">
        <v>59</v>
      </c>
      <c r="BY4" s="7"/>
      <c r="BZ4" s="35" t="s">
        <v>61</v>
      </c>
      <c r="CA4" s="28" t="s">
        <v>7</v>
      </c>
      <c r="CB4" s="29" t="s">
        <v>8</v>
      </c>
      <c r="CC4" s="30" t="s">
        <v>9</v>
      </c>
      <c r="CD4" s="31"/>
      <c r="CE4" s="35" t="s">
        <v>62</v>
      </c>
      <c r="CF4" s="32" t="s">
        <v>10</v>
      </c>
      <c r="CG4" s="33" t="s">
        <v>11</v>
      </c>
      <c r="CH4" s="33" t="s">
        <v>12</v>
      </c>
      <c r="CI4" s="33" t="s">
        <v>13</v>
      </c>
      <c r="CJ4" s="33" t="s">
        <v>14</v>
      </c>
      <c r="CK4" s="33" t="s">
        <v>15</v>
      </c>
      <c r="CL4" s="34" t="s">
        <v>16</v>
      </c>
    </row>
    <row r="8" spans="1:90" ht="16.5" thickBot="1"/>
    <row r="9" spans="1:90" ht="16.5" thickBot="1">
      <c r="M9" s="2"/>
      <c r="U9" s="2"/>
      <c r="W9" s="2"/>
    </row>
  </sheetData>
  <mergeCells count="17">
    <mergeCell ref="M3:P3"/>
    <mergeCell ref="U3:Z3"/>
    <mergeCell ref="BP1:CL1"/>
    <mergeCell ref="BI3:BJ3"/>
    <mergeCell ref="BM3:BN3"/>
    <mergeCell ref="BC3:BF3"/>
    <mergeCell ref="BG3:BH3"/>
    <mergeCell ref="D1:BN1"/>
    <mergeCell ref="AA3:AD3"/>
    <mergeCell ref="AE3:AF3"/>
    <mergeCell ref="AI3:AP3"/>
    <mergeCell ref="AQ3:AX3"/>
    <mergeCell ref="AY3:AZ3"/>
    <mergeCell ref="E3:F3"/>
    <mergeCell ref="G3:H3"/>
    <mergeCell ref="I3:J3"/>
    <mergeCell ref="Q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4"/>
  <sheetViews>
    <sheetView tabSelected="1" workbookViewId="0">
      <selection activeCell="F7" sqref="F7"/>
    </sheetView>
  </sheetViews>
  <sheetFormatPr defaultColWidth="11" defaultRowHeight="15.75"/>
  <sheetData>
    <row r="1" spans="1:105" ht="16.5" thickBot="1">
      <c r="J1" t="s">
        <v>55</v>
      </c>
      <c r="K1" t="s">
        <v>72</v>
      </c>
      <c r="L1" t="s">
        <v>77</v>
      </c>
      <c r="N1" t="s">
        <v>78</v>
      </c>
      <c r="P1" t="s">
        <v>84</v>
      </c>
      <c r="T1" t="s">
        <v>55</v>
      </c>
      <c r="U1" t="s">
        <v>72</v>
      </c>
      <c r="V1" t="s">
        <v>77</v>
      </c>
      <c r="X1" t="s">
        <v>78</v>
      </c>
      <c r="Z1" t="s">
        <v>84</v>
      </c>
      <c r="AD1" t="s">
        <v>55</v>
      </c>
      <c r="AG1" t="s">
        <v>72</v>
      </c>
      <c r="AL1" t="s">
        <v>77</v>
      </c>
      <c r="AN1" t="s">
        <v>78</v>
      </c>
      <c r="AP1" t="s">
        <v>84</v>
      </c>
      <c r="AT1" t="s">
        <v>55</v>
      </c>
      <c r="AU1" t="s">
        <v>72</v>
      </c>
      <c r="AV1" t="s">
        <v>77</v>
      </c>
      <c r="AX1" t="s">
        <v>77</v>
      </c>
      <c r="AZ1" t="s">
        <v>77</v>
      </c>
      <c r="BB1" t="s">
        <v>78</v>
      </c>
      <c r="BD1" t="s">
        <v>84</v>
      </c>
      <c r="BH1" t="s">
        <v>55</v>
      </c>
      <c r="BI1" t="s">
        <v>72</v>
      </c>
      <c r="BJ1" t="s">
        <v>77</v>
      </c>
      <c r="BN1" t="s">
        <v>78</v>
      </c>
      <c r="BP1" t="s">
        <v>84</v>
      </c>
      <c r="BT1" t="s">
        <v>55</v>
      </c>
      <c r="BU1" t="s">
        <v>72</v>
      </c>
      <c r="BV1" t="s">
        <v>77</v>
      </c>
      <c r="BZ1" t="s">
        <v>78</v>
      </c>
      <c r="CB1" t="s">
        <v>84</v>
      </c>
    </row>
    <row r="2" spans="1:105" ht="72.75" thickBot="1">
      <c r="A2" s="5" t="s">
        <v>126</v>
      </c>
      <c r="B2" s="5" t="s">
        <v>65</v>
      </c>
      <c r="C2" s="5" t="s">
        <v>67</v>
      </c>
      <c r="D2" s="5" t="s">
        <v>66</v>
      </c>
      <c r="E2" s="5" t="s">
        <v>127</v>
      </c>
      <c r="F2" s="5" t="s">
        <v>128</v>
      </c>
      <c r="G2" s="5" t="s">
        <v>129</v>
      </c>
      <c r="H2" s="5" t="s">
        <v>130</v>
      </c>
      <c r="I2" s="36" t="s">
        <v>69</v>
      </c>
      <c r="J2" s="8" t="s">
        <v>20</v>
      </c>
      <c r="K2" s="9" t="s">
        <v>68</v>
      </c>
      <c r="L2" s="13" t="s">
        <v>70</v>
      </c>
      <c r="M2" s="13" t="s">
        <v>71</v>
      </c>
      <c r="N2" s="38" t="s">
        <v>73</v>
      </c>
      <c r="O2" s="39" t="s">
        <v>74</v>
      </c>
      <c r="P2" s="18" t="s">
        <v>75</v>
      </c>
      <c r="Q2" s="19" t="s">
        <v>76</v>
      </c>
      <c r="S2" s="36" t="s">
        <v>79</v>
      </c>
      <c r="T2" s="8" t="s">
        <v>80</v>
      </c>
      <c r="U2" s="9" t="s">
        <v>81</v>
      </c>
      <c r="V2" s="13" t="s">
        <v>82</v>
      </c>
      <c r="W2" s="13" t="s">
        <v>83</v>
      </c>
      <c r="X2" s="38" t="s">
        <v>85</v>
      </c>
      <c r="Y2" s="39" t="s">
        <v>86</v>
      </c>
      <c r="Z2" s="18" t="s">
        <v>87</v>
      </c>
      <c r="AA2" s="19" t="s">
        <v>76</v>
      </c>
      <c r="AC2" s="36" t="s">
        <v>88</v>
      </c>
      <c r="AD2" s="8" t="s">
        <v>93</v>
      </c>
      <c r="AE2" s="40" t="s">
        <v>99</v>
      </c>
      <c r="AF2" s="40" t="s">
        <v>92</v>
      </c>
      <c r="AG2" s="9" t="s">
        <v>94</v>
      </c>
      <c r="AH2" s="8" t="s">
        <v>96</v>
      </c>
      <c r="AI2" s="9" t="s">
        <v>95</v>
      </c>
      <c r="AJ2" s="9" t="s">
        <v>98</v>
      </c>
      <c r="AK2" s="9" t="s">
        <v>97</v>
      </c>
      <c r="AL2" s="13" t="s">
        <v>89</v>
      </c>
      <c r="AM2" s="13" t="s">
        <v>83</v>
      </c>
      <c r="AN2" s="38" t="s">
        <v>90</v>
      </c>
      <c r="AO2" s="39" t="s">
        <v>74</v>
      </c>
      <c r="AP2" s="18" t="s">
        <v>91</v>
      </c>
      <c r="AQ2" s="19" t="s">
        <v>76</v>
      </c>
      <c r="AS2" s="36" t="s">
        <v>100</v>
      </c>
      <c r="AT2" s="8" t="s">
        <v>101</v>
      </c>
      <c r="AU2" s="9" t="s">
        <v>102</v>
      </c>
      <c r="AV2" s="13" t="s">
        <v>103</v>
      </c>
      <c r="AW2" s="13" t="s">
        <v>109</v>
      </c>
      <c r="AX2" s="13" t="s">
        <v>110</v>
      </c>
      <c r="AY2" s="13" t="s">
        <v>83</v>
      </c>
      <c r="AZ2" s="13" t="s">
        <v>111</v>
      </c>
      <c r="BA2" s="13" t="s">
        <v>112</v>
      </c>
      <c r="BB2" s="38" t="s">
        <v>104</v>
      </c>
      <c r="BC2" s="39" t="s">
        <v>74</v>
      </c>
      <c r="BD2" s="18" t="s">
        <v>105</v>
      </c>
      <c r="BE2" s="19" t="s">
        <v>76</v>
      </c>
      <c r="BG2" s="36" t="s">
        <v>114</v>
      </c>
      <c r="BH2" s="8" t="s">
        <v>115</v>
      </c>
      <c r="BI2" s="9" t="s">
        <v>81</v>
      </c>
      <c r="BJ2" s="13" t="s">
        <v>116</v>
      </c>
      <c r="BK2" s="13" t="s">
        <v>113</v>
      </c>
      <c r="BL2" s="13" t="s">
        <v>119</v>
      </c>
      <c r="BM2" s="13" t="s">
        <v>120</v>
      </c>
      <c r="BN2" s="38" t="s">
        <v>117</v>
      </c>
      <c r="BO2" s="39" t="s">
        <v>86</v>
      </c>
      <c r="BP2" s="18" t="s">
        <v>118</v>
      </c>
      <c r="BQ2" s="19" t="s">
        <v>76</v>
      </c>
      <c r="BS2" s="36" t="s">
        <v>106</v>
      </c>
      <c r="BT2" s="8" t="s">
        <v>121</v>
      </c>
      <c r="BU2" s="9" t="s">
        <v>122</v>
      </c>
      <c r="BV2" s="13" t="s">
        <v>123</v>
      </c>
      <c r="BW2" s="13" t="s">
        <v>124</v>
      </c>
      <c r="BX2" s="13" t="s">
        <v>125</v>
      </c>
      <c r="BY2" s="13" t="s">
        <v>120</v>
      </c>
      <c r="BZ2" s="38" t="s">
        <v>107</v>
      </c>
      <c r="CA2" s="39" t="s">
        <v>74</v>
      </c>
      <c r="CB2" s="18" t="s">
        <v>108</v>
      </c>
      <c r="CC2" s="19" t="s">
        <v>76</v>
      </c>
      <c r="CE2" s="35" t="s">
        <v>60</v>
      </c>
      <c r="CF2" s="23" t="s">
        <v>0</v>
      </c>
      <c r="CG2" s="24" t="s">
        <v>1</v>
      </c>
      <c r="CH2" s="25" t="s">
        <v>2</v>
      </c>
      <c r="CI2" s="26" t="s">
        <v>3</v>
      </c>
      <c r="CJ2" s="27" t="s">
        <v>4</v>
      </c>
      <c r="CK2" s="25" t="s">
        <v>5</v>
      </c>
      <c r="CL2" s="27" t="s">
        <v>6</v>
      </c>
      <c r="CM2" s="27" t="s">
        <v>59</v>
      </c>
      <c r="CN2" s="7"/>
      <c r="CO2" s="35" t="s">
        <v>61</v>
      </c>
      <c r="CP2" s="28" t="s">
        <v>7</v>
      </c>
      <c r="CQ2" s="29" t="s">
        <v>8</v>
      </c>
      <c r="CR2" s="30" t="s">
        <v>9</v>
      </c>
      <c r="CS2" s="31"/>
      <c r="CT2" s="35" t="s">
        <v>62</v>
      </c>
      <c r="CU2" s="32" t="s">
        <v>10</v>
      </c>
      <c r="CV2" s="33" t="s">
        <v>11</v>
      </c>
      <c r="CW2" s="33" t="s">
        <v>12</v>
      </c>
      <c r="CX2" s="33" t="s">
        <v>13</v>
      </c>
      <c r="CY2" s="33" t="s">
        <v>14</v>
      </c>
      <c r="CZ2" s="33" t="s">
        <v>15</v>
      </c>
      <c r="DA2" s="34" t="s">
        <v>16</v>
      </c>
    </row>
    <row r="3" spans="1:105">
      <c r="E3">
        <f>0.6*F3*20/62+0.4*G3*20/18</f>
        <v>20</v>
      </c>
      <c r="F3">
        <f>SUM(I3,S3,AC3,AS3,BG3,BS3)</f>
        <v>62</v>
      </c>
      <c r="G3">
        <f>SUM(CE3,CO3,CT3)</f>
        <v>18</v>
      </c>
      <c r="I3">
        <f>SUM(J3:Q3)</f>
        <v>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S3">
        <f>SUM(T3:AA3)</f>
        <v>8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C3">
        <f>SUM(AD3:AQ3)</f>
        <v>14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S3">
        <f>SUM(AT3:BE3)</f>
        <v>12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G3">
        <f>SUM(BH3:BQ3)</f>
        <v>10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S3">
        <f>SUM(BT3:CC3)</f>
        <v>10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E3">
        <f>SUM(CF3:CM3)</f>
        <v>8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O3">
        <f>SUM(CP3:CR3)</f>
        <v>3</v>
      </c>
      <c r="CP3">
        <v>1</v>
      </c>
      <c r="CQ3">
        <v>1</v>
      </c>
      <c r="CR3">
        <v>1</v>
      </c>
      <c r="CT3">
        <f>SUM(CU3:DA3)</f>
        <v>7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</row>
    <row r="4" spans="1:105">
      <c r="A4" t="s">
        <v>212</v>
      </c>
      <c r="B4">
        <v>96742</v>
      </c>
      <c r="C4" t="s">
        <v>213</v>
      </c>
      <c r="D4">
        <v>5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"/>
  <sheetViews>
    <sheetView topLeftCell="K1" zoomScale="150" zoomScaleNormal="150" workbookViewId="0">
      <selection activeCell="F11" sqref="F11"/>
    </sheetView>
  </sheetViews>
  <sheetFormatPr defaultColWidth="11" defaultRowHeight="15.75"/>
  <cols>
    <col min="19" max="19" width="11.875" customWidth="1"/>
    <col min="66" max="66" width="9.5" customWidth="1"/>
    <col min="67" max="67" width="13.125" customWidth="1"/>
  </cols>
  <sheetData>
    <row r="1" spans="1:101" ht="16.5" thickBot="1">
      <c r="J1" t="s">
        <v>55</v>
      </c>
      <c r="K1" t="s">
        <v>72</v>
      </c>
      <c r="L1" t="s">
        <v>77</v>
      </c>
      <c r="N1" t="s">
        <v>78</v>
      </c>
      <c r="P1" t="s">
        <v>84</v>
      </c>
      <c r="T1" t="s">
        <v>55</v>
      </c>
      <c r="U1" t="s">
        <v>72</v>
      </c>
      <c r="V1" t="s">
        <v>77</v>
      </c>
      <c r="X1" t="s">
        <v>78</v>
      </c>
      <c r="Z1" t="s">
        <v>84</v>
      </c>
      <c r="AD1" t="s">
        <v>55</v>
      </c>
      <c r="AE1" t="s">
        <v>72</v>
      </c>
      <c r="AG1" t="s">
        <v>72</v>
      </c>
      <c r="AH1" t="s">
        <v>77</v>
      </c>
      <c r="AJ1" t="s">
        <v>78</v>
      </c>
      <c r="AL1" t="s">
        <v>84</v>
      </c>
      <c r="AP1" t="s">
        <v>55</v>
      </c>
      <c r="AQ1" t="s">
        <v>72</v>
      </c>
      <c r="AR1" t="s">
        <v>77</v>
      </c>
      <c r="AT1" t="s">
        <v>78</v>
      </c>
      <c r="AV1" t="s">
        <v>84</v>
      </c>
      <c r="AZ1" t="s">
        <v>55</v>
      </c>
      <c r="BA1" t="s">
        <v>72</v>
      </c>
      <c r="BB1" t="s">
        <v>55</v>
      </c>
      <c r="BC1" t="s">
        <v>72</v>
      </c>
      <c r="BD1" t="s">
        <v>77</v>
      </c>
      <c r="BL1" t="s">
        <v>84</v>
      </c>
      <c r="BP1" t="s">
        <v>55</v>
      </c>
      <c r="BQ1" t="s">
        <v>72</v>
      </c>
      <c r="BR1" t="s">
        <v>77</v>
      </c>
      <c r="BV1" t="s">
        <v>78</v>
      </c>
      <c r="BX1" t="s">
        <v>84</v>
      </c>
    </row>
    <row r="2" spans="1:101" ht="84.75" thickBot="1">
      <c r="A2" s="5" t="s">
        <v>126</v>
      </c>
      <c r="B2" s="5" t="s">
        <v>65</v>
      </c>
      <c r="C2" s="5" t="s">
        <v>67</v>
      </c>
      <c r="D2" s="5" t="s">
        <v>66</v>
      </c>
      <c r="E2" s="5" t="s">
        <v>127</v>
      </c>
      <c r="F2" s="5" t="s">
        <v>128</v>
      </c>
      <c r="G2" s="5" t="s">
        <v>129</v>
      </c>
      <c r="H2" s="5" t="s">
        <v>130</v>
      </c>
      <c r="I2" s="36" t="s">
        <v>131</v>
      </c>
      <c r="J2" s="8" t="s">
        <v>136</v>
      </c>
      <c r="K2" s="9" t="s">
        <v>68</v>
      </c>
      <c r="L2" s="13" t="s">
        <v>132</v>
      </c>
      <c r="M2" s="13" t="s">
        <v>133</v>
      </c>
      <c r="N2" s="38" t="s">
        <v>73</v>
      </c>
      <c r="O2" s="39" t="s">
        <v>74</v>
      </c>
      <c r="P2" s="18" t="s">
        <v>75</v>
      </c>
      <c r="Q2" s="19" t="s">
        <v>76</v>
      </c>
      <c r="S2" s="36" t="s">
        <v>137</v>
      </c>
      <c r="T2" s="8" t="s">
        <v>134</v>
      </c>
      <c r="U2" s="9" t="s">
        <v>138</v>
      </c>
      <c r="V2" s="13" t="s">
        <v>139</v>
      </c>
      <c r="W2" s="13" t="s">
        <v>138</v>
      </c>
      <c r="X2" s="38" t="s">
        <v>140</v>
      </c>
      <c r="Y2" s="39" t="s">
        <v>86</v>
      </c>
      <c r="Z2" s="18" t="s">
        <v>141</v>
      </c>
      <c r="AA2" s="19" t="s">
        <v>76</v>
      </c>
      <c r="AC2" s="36" t="s">
        <v>142</v>
      </c>
      <c r="AD2" s="8" t="s">
        <v>143</v>
      </c>
      <c r="AE2" s="9" t="s">
        <v>144</v>
      </c>
      <c r="AF2" s="8" t="s">
        <v>167</v>
      </c>
      <c r="AG2" s="9" t="s">
        <v>144</v>
      </c>
      <c r="AH2" s="13" t="s">
        <v>145</v>
      </c>
      <c r="AI2" s="13" t="s">
        <v>135</v>
      </c>
      <c r="AJ2" s="38" t="s">
        <v>146</v>
      </c>
      <c r="AK2" s="39" t="s">
        <v>74</v>
      </c>
      <c r="AL2" s="18" t="s">
        <v>147</v>
      </c>
      <c r="AM2" s="19" t="s">
        <v>76</v>
      </c>
      <c r="AO2" s="36" t="s">
        <v>148</v>
      </c>
      <c r="AP2" s="8" t="s">
        <v>149</v>
      </c>
      <c r="AQ2" s="9" t="s">
        <v>150</v>
      </c>
      <c r="AR2" s="13" t="s">
        <v>151</v>
      </c>
      <c r="AS2" s="13" t="s">
        <v>152</v>
      </c>
      <c r="AT2" s="38" t="s">
        <v>153</v>
      </c>
      <c r="AU2" s="39" t="s">
        <v>74</v>
      </c>
      <c r="AV2" s="18" t="s">
        <v>154</v>
      </c>
      <c r="AW2" s="19" t="s">
        <v>76</v>
      </c>
      <c r="AY2" s="36" t="s">
        <v>155</v>
      </c>
      <c r="AZ2" s="8" t="s">
        <v>169</v>
      </c>
      <c r="BA2" s="9" t="s">
        <v>168</v>
      </c>
      <c r="BB2" s="8" t="s">
        <v>170</v>
      </c>
      <c r="BC2" s="9" t="s">
        <v>168</v>
      </c>
      <c r="BD2" s="13" t="s">
        <v>171</v>
      </c>
      <c r="BE2" s="13" t="s">
        <v>172</v>
      </c>
      <c r="BF2" s="13" t="s">
        <v>173</v>
      </c>
      <c r="BG2" s="13" t="s">
        <v>174</v>
      </c>
      <c r="BH2" s="13" t="s">
        <v>175</v>
      </c>
      <c r="BI2" s="13" t="s">
        <v>176</v>
      </c>
      <c r="BJ2" s="13" t="s">
        <v>156</v>
      </c>
      <c r="BK2" s="13" t="s">
        <v>157</v>
      </c>
      <c r="BL2" s="18" t="s">
        <v>158</v>
      </c>
      <c r="BM2" s="19" t="s">
        <v>76</v>
      </c>
      <c r="BO2" s="36" t="s">
        <v>159</v>
      </c>
      <c r="BP2" s="8" t="s">
        <v>160</v>
      </c>
      <c r="BQ2" s="9" t="s">
        <v>161</v>
      </c>
      <c r="BR2" s="13" t="s">
        <v>162</v>
      </c>
      <c r="BS2" s="13" t="s">
        <v>124</v>
      </c>
      <c r="BT2" s="13" t="s">
        <v>163</v>
      </c>
      <c r="BU2" s="13" t="s">
        <v>164</v>
      </c>
      <c r="BV2" s="38" t="s">
        <v>165</v>
      </c>
      <c r="BW2" s="39" t="s">
        <v>74</v>
      </c>
      <c r="BX2" s="18" t="s">
        <v>166</v>
      </c>
      <c r="BY2" s="19" t="s">
        <v>76</v>
      </c>
      <c r="CA2" s="35" t="s">
        <v>60</v>
      </c>
      <c r="CB2" s="23" t="s">
        <v>0</v>
      </c>
      <c r="CC2" s="24" t="s">
        <v>1</v>
      </c>
      <c r="CD2" s="25" t="s">
        <v>2</v>
      </c>
      <c r="CE2" s="26" t="s">
        <v>3</v>
      </c>
      <c r="CF2" s="27" t="s">
        <v>4</v>
      </c>
      <c r="CG2" s="25" t="s">
        <v>5</v>
      </c>
      <c r="CH2" s="27" t="s">
        <v>6</v>
      </c>
      <c r="CI2" s="27" t="s">
        <v>59</v>
      </c>
      <c r="CJ2" s="7"/>
      <c r="CK2" s="35" t="s">
        <v>61</v>
      </c>
      <c r="CL2" s="28" t="s">
        <v>7</v>
      </c>
      <c r="CM2" s="29" t="s">
        <v>8</v>
      </c>
      <c r="CN2" s="30" t="s">
        <v>9</v>
      </c>
      <c r="CO2" s="31"/>
      <c r="CP2" s="35" t="s">
        <v>62</v>
      </c>
      <c r="CQ2" s="32" t="s">
        <v>10</v>
      </c>
      <c r="CR2" s="33" t="s">
        <v>11</v>
      </c>
      <c r="CS2" s="33" t="s">
        <v>12</v>
      </c>
      <c r="CT2" s="33" t="s">
        <v>13</v>
      </c>
      <c r="CU2" s="33" t="s">
        <v>14</v>
      </c>
      <c r="CV2" s="33" t="s">
        <v>15</v>
      </c>
      <c r="CW2" s="34" t="s">
        <v>16</v>
      </c>
    </row>
    <row r="3" spans="1:101">
      <c r="E3">
        <f>0.6*F3*20/54+0.4*G3*20/18</f>
        <v>20</v>
      </c>
      <c r="F3">
        <f>SUM(I3,S3,AC3,AO3,AY3,BO3)</f>
        <v>54</v>
      </c>
      <c r="G3">
        <f>SUM(CA3,CK3,CP3)</f>
        <v>18</v>
      </c>
      <c r="I3">
        <f>SUM(J3:Q3)</f>
        <v>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S3">
        <f>SUM(T3:AA3)</f>
        <v>8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C3">
        <f>SUM(AF3:AM3)</f>
        <v>8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O3">
        <f>SUM(AP3:AW3)</f>
        <v>8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Y3">
        <f>SUM(BB3:BM3)</f>
        <v>12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O3">
        <f>SUM(BP3:BY3)</f>
        <v>10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CA3">
        <f>SUM(CB3:CI3)</f>
        <v>8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K3">
        <f>SUM(CL3:CN3)</f>
        <v>3</v>
      </c>
      <c r="CL3">
        <v>1</v>
      </c>
      <c r="CM3">
        <v>1</v>
      </c>
      <c r="CN3">
        <v>1</v>
      </c>
      <c r="CP3">
        <f>SUM(CQ3:CW3)</f>
        <v>7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J3"/>
  <sheetViews>
    <sheetView zoomScale="115" zoomScaleNormal="115" workbookViewId="0">
      <selection activeCell="A4" sqref="A4"/>
    </sheetView>
  </sheetViews>
  <sheetFormatPr defaultColWidth="11" defaultRowHeight="15.75"/>
  <cols>
    <col min="19" max="19" width="11.875" customWidth="1"/>
    <col min="56" max="56" width="12.375" customWidth="1"/>
  </cols>
  <sheetData>
    <row r="1" spans="1:88" ht="16.5" thickBot="1">
      <c r="J1" t="s">
        <v>55</v>
      </c>
      <c r="K1" t="s">
        <v>72</v>
      </c>
      <c r="L1" t="s">
        <v>77</v>
      </c>
      <c r="N1" t="s">
        <v>78</v>
      </c>
      <c r="P1" t="s">
        <v>84</v>
      </c>
      <c r="T1" t="s">
        <v>55</v>
      </c>
      <c r="U1" t="s">
        <v>72</v>
      </c>
      <c r="V1" t="s">
        <v>77</v>
      </c>
      <c r="X1" t="s">
        <v>78</v>
      </c>
      <c r="Z1" t="s">
        <v>84</v>
      </c>
      <c r="AE1" t="s">
        <v>55</v>
      </c>
      <c r="AF1" t="s">
        <v>72</v>
      </c>
      <c r="AG1" t="s">
        <v>77</v>
      </c>
      <c r="AK1" t="s">
        <v>78</v>
      </c>
      <c r="AM1" t="s">
        <v>84</v>
      </c>
      <c r="AQ1" t="s">
        <v>55</v>
      </c>
      <c r="AR1" t="s">
        <v>72</v>
      </c>
      <c r="AS1" t="s">
        <v>77</v>
      </c>
      <c r="AY1" t="s">
        <v>78</v>
      </c>
      <c r="BA1" t="s">
        <v>84</v>
      </c>
      <c r="BE1" t="s">
        <v>55</v>
      </c>
      <c r="BF1" t="s">
        <v>72</v>
      </c>
      <c r="BG1" t="s">
        <v>77</v>
      </c>
      <c r="BI1" t="s">
        <v>78</v>
      </c>
      <c r="BK1" t="s">
        <v>84</v>
      </c>
    </row>
    <row r="2" spans="1:88" ht="72.75" thickBot="1">
      <c r="A2" s="5" t="s">
        <v>126</v>
      </c>
      <c r="B2" s="5" t="s">
        <v>65</v>
      </c>
      <c r="C2" s="5" t="s">
        <v>67</v>
      </c>
      <c r="D2" s="5" t="s">
        <v>66</v>
      </c>
      <c r="E2" s="5" t="s">
        <v>127</v>
      </c>
      <c r="F2" s="5" t="s">
        <v>128</v>
      </c>
      <c r="G2" s="5" t="s">
        <v>129</v>
      </c>
      <c r="H2" s="5" t="s">
        <v>130</v>
      </c>
      <c r="I2" s="36" t="s">
        <v>177</v>
      </c>
      <c r="J2" s="8" t="s">
        <v>178</v>
      </c>
      <c r="K2" s="9" t="s">
        <v>68</v>
      </c>
      <c r="L2" s="13" t="s">
        <v>181</v>
      </c>
      <c r="M2" s="13" t="s">
        <v>83</v>
      </c>
      <c r="N2" s="38" t="s">
        <v>179</v>
      </c>
      <c r="O2" s="39" t="s">
        <v>74</v>
      </c>
      <c r="P2" s="18" t="s">
        <v>180</v>
      </c>
      <c r="Q2" s="19" t="s">
        <v>76</v>
      </c>
      <c r="S2" s="36" t="s">
        <v>182</v>
      </c>
      <c r="T2" s="8" t="s">
        <v>183</v>
      </c>
      <c r="U2" s="9" t="s">
        <v>184</v>
      </c>
      <c r="V2" s="13" t="s">
        <v>185</v>
      </c>
      <c r="W2" s="13" t="s">
        <v>83</v>
      </c>
      <c r="X2" s="38" t="s">
        <v>186</v>
      </c>
      <c r="Y2" s="39" t="s">
        <v>86</v>
      </c>
      <c r="Z2" s="18" t="s">
        <v>187</v>
      </c>
      <c r="AA2" s="19" t="s">
        <v>76</v>
      </c>
      <c r="AD2" s="36" t="s">
        <v>188</v>
      </c>
      <c r="AE2" s="8" t="s">
        <v>189</v>
      </c>
      <c r="AF2" s="9" t="s">
        <v>190</v>
      </c>
      <c r="AG2" s="13" t="s">
        <v>191</v>
      </c>
      <c r="AH2" s="13" t="s">
        <v>192</v>
      </c>
      <c r="AI2" s="13" t="s">
        <v>193</v>
      </c>
      <c r="AJ2" s="13" t="s">
        <v>83</v>
      </c>
      <c r="AK2" s="38" t="s">
        <v>194</v>
      </c>
      <c r="AL2" s="39" t="s">
        <v>74</v>
      </c>
      <c r="AM2" s="18" t="s">
        <v>195</v>
      </c>
      <c r="AN2" s="19" t="s">
        <v>76</v>
      </c>
      <c r="AP2" s="36" t="s">
        <v>196</v>
      </c>
      <c r="AQ2" s="8" t="s">
        <v>197</v>
      </c>
      <c r="AR2" s="9" t="s">
        <v>198</v>
      </c>
      <c r="AS2" s="13" t="s">
        <v>199</v>
      </c>
      <c r="AT2" s="13" t="s">
        <v>200</v>
      </c>
      <c r="AU2" s="13" t="s">
        <v>201</v>
      </c>
      <c r="AV2" s="13" t="s">
        <v>164</v>
      </c>
      <c r="AW2" s="13" t="s">
        <v>202</v>
      </c>
      <c r="AX2" s="13" t="s">
        <v>203</v>
      </c>
      <c r="AY2" s="38" t="s">
        <v>204</v>
      </c>
      <c r="AZ2" s="39" t="s">
        <v>86</v>
      </c>
      <c r="BA2" s="18" t="s">
        <v>205</v>
      </c>
      <c r="BB2" s="19" t="s">
        <v>76</v>
      </c>
      <c r="BD2" s="36" t="s">
        <v>206</v>
      </c>
      <c r="BE2" s="8" t="s">
        <v>207</v>
      </c>
      <c r="BF2" s="9" t="s">
        <v>208</v>
      </c>
      <c r="BG2" s="13" t="s">
        <v>209</v>
      </c>
      <c r="BH2" s="13" t="s">
        <v>200</v>
      </c>
      <c r="BI2" s="38" t="s">
        <v>210</v>
      </c>
      <c r="BJ2" s="39" t="s">
        <v>74</v>
      </c>
      <c r="BK2" s="18" t="s">
        <v>211</v>
      </c>
      <c r="BL2" s="19" t="s">
        <v>76</v>
      </c>
      <c r="BN2" s="35" t="s">
        <v>60</v>
      </c>
      <c r="BO2" s="23" t="s">
        <v>0</v>
      </c>
      <c r="BP2" s="24" t="s">
        <v>1</v>
      </c>
      <c r="BQ2" s="25" t="s">
        <v>2</v>
      </c>
      <c r="BR2" s="26" t="s">
        <v>3</v>
      </c>
      <c r="BS2" s="27" t="s">
        <v>4</v>
      </c>
      <c r="BT2" s="25" t="s">
        <v>5</v>
      </c>
      <c r="BU2" s="27" t="s">
        <v>6</v>
      </c>
      <c r="BV2" s="27" t="s">
        <v>59</v>
      </c>
      <c r="BW2" s="7"/>
      <c r="BX2" s="35" t="s">
        <v>61</v>
      </c>
      <c r="BY2" s="28" t="s">
        <v>7</v>
      </c>
      <c r="BZ2" s="29" t="s">
        <v>8</v>
      </c>
      <c r="CA2" s="30" t="s">
        <v>9</v>
      </c>
      <c r="CB2" s="31"/>
      <c r="CC2" s="35" t="s">
        <v>62</v>
      </c>
      <c r="CD2" s="32" t="s">
        <v>10</v>
      </c>
      <c r="CE2" s="33" t="s">
        <v>11</v>
      </c>
      <c r="CF2" s="33" t="s">
        <v>12</v>
      </c>
      <c r="CG2" s="33" t="s">
        <v>13</v>
      </c>
      <c r="CH2" s="33" t="s">
        <v>14</v>
      </c>
      <c r="CI2" s="33" t="s">
        <v>15</v>
      </c>
      <c r="CJ2" s="34" t="s">
        <v>16</v>
      </c>
    </row>
    <row r="3" spans="1:88">
      <c r="E3">
        <f>0.6*F3*20/46+0.4*G3*20/18</f>
        <v>20</v>
      </c>
      <c r="F3">
        <f>SUM(I3,S3,AD3,AP3,BD3)</f>
        <v>46</v>
      </c>
      <c r="G3">
        <f>SUM(BN3,BX3,CC3)</f>
        <v>18</v>
      </c>
      <c r="I3">
        <f>SUM(J3:Q3)</f>
        <v>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S3">
        <f>SUM(T3:AA3)</f>
        <v>8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D3">
        <f>SUM(AE3:AN3)</f>
        <v>10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P3">
        <f>SUM(AQ3:BB3)</f>
        <v>12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D3">
        <f>SUM(BE3:BL3)</f>
        <v>8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N3">
        <f>SUM(BO3:BV3)</f>
        <v>8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X3">
        <f>SUM(BY3:CA3)</f>
        <v>3</v>
      </c>
      <c r="BY3">
        <v>1</v>
      </c>
      <c r="BZ3">
        <v>1</v>
      </c>
      <c r="CA3">
        <v>1</v>
      </c>
      <c r="CC3">
        <f>SUM(CD3:CJ3)</f>
        <v>7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Sheet1</vt:lpstr>
      <vt:lpstr>RESPONSAVEL DO LOCAL</vt:lpstr>
      <vt:lpstr>CIDADAO</vt:lpstr>
      <vt:lpstr>GESTOR MUNICIPAL</vt:lpstr>
      <vt:lpstr>Sheet6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Maria Sá Ferreira Vazão Vasques</dc:creator>
  <cp:lastModifiedBy>inesg</cp:lastModifiedBy>
  <dcterms:created xsi:type="dcterms:W3CDTF">2020-05-08T08:46:23Z</dcterms:created>
  <dcterms:modified xsi:type="dcterms:W3CDTF">2021-05-28T17:40:12Z</dcterms:modified>
</cp:coreProperties>
</file>