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EC571121-C7A2-B849-BCE2-E27E5CC0C8AF}" xr6:coauthVersionLast="46" xr6:coauthVersionMax="46" xr10:uidLastSave="{00000000-0000-0000-0000-000000000000}"/>
  <bookViews>
    <workbookView minimized="1" xWindow="-20" yWindow="460" windowWidth="51200" windowHeight="2114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5" i="1" l="1"/>
  <c r="I76" i="1"/>
  <c r="H75" i="1"/>
  <c r="I74" i="1"/>
  <c r="I72" i="1"/>
  <c r="I71" i="1"/>
  <c r="I70" i="1"/>
  <c r="H69" i="1"/>
  <c r="I67" i="1"/>
  <c r="I66" i="1"/>
  <c r="I65" i="1"/>
  <c r="I64" i="1"/>
  <c r="H63" i="1"/>
  <c r="I62" i="1"/>
  <c r="H61" i="1"/>
  <c r="I60" i="1"/>
  <c r="I59" i="1"/>
  <c r="I57" i="1"/>
  <c r="I56" i="1"/>
  <c r="H55" i="1"/>
  <c r="H54" i="1"/>
  <c r="H53" i="1"/>
  <c r="H52" i="1"/>
  <c r="I51" i="1"/>
  <c r="I49" i="1"/>
  <c r="I48" i="1"/>
  <c r="I47" i="1"/>
  <c r="I45" i="1"/>
  <c r="I46" i="1"/>
  <c r="I44" i="1"/>
  <c r="I43" i="1"/>
  <c r="I42" i="1"/>
  <c r="I41" i="1"/>
  <c r="I39" i="1"/>
  <c r="I38" i="1"/>
  <c r="I37" i="1"/>
  <c r="H36" i="1"/>
  <c r="H35" i="1"/>
  <c r="I34" i="1"/>
  <c r="I33" i="1"/>
  <c r="L6" i="1"/>
  <c r="M6" i="1" s="1"/>
  <c r="I32" i="1"/>
  <c r="I30" i="1"/>
  <c r="I29" i="1"/>
  <c r="I28" i="1"/>
  <c r="H27" i="1"/>
  <c r="H26" i="1"/>
  <c r="I25" i="1"/>
  <c r="I24" i="1"/>
  <c r="I23" i="1"/>
  <c r="I21" i="1"/>
  <c r="I18" i="1"/>
  <c r="L67" i="1" l="1"/>
  <c r="M67" i="1" s="1"/>
  <c r="L72" i="1"/>
  <c r="M72" i="1" s="1"/>
  <c r="L57" i="1"/>
  <c r="M57" i="1" s="1"/>
  <c r="L49" i="1"/>
  <c r="M49" i="1" s="1"/>
  <c r="L39" i="1"/>
  <c r="M39" i="1" s="1"/>
  <c r="L30" i="1"/>
  <c r="M30" i="1" s="1"/>
  <c r="I17" i="1"/>
  <c r="I16" i="1"/>
  <c r="H14" i="1"/>
  <c r="H13" i="1"/>
  <c r="I15" i="1"/>
  <c r="I12" i="1"/>
  <c r="I11" i="1"/>
  <c r="L19" i="1" l="1"/>
  <c r="M19" i="1" s="1"/>
  <c r="G80" i="1"/>
  <c r="E80" i="1"/>
  <c r="C80" i="1"/>
  <c r="G19" i="2"/>
  <c r="G16" i="2"/>
  <c r="G14" i="2"/>
  <c r="E15" i="2"/>
  <c r="G11" i="2"/>
  <c r="G8" i="2"/>
  <c r="G5" i="2"/>
  <c r="B19" i="2"/>
  <c r="E6" i="2"/>
  <c r="E7" i="2"/>
  <c r="E8" i="2"/>
  <c r="E9" i="2"/>
  <c r="E10" i="2"/>
  <c r="E11" i="2"/>
  <c r="E12" i="2"/>
  <c r="E13" i="2"/>
  <c r="E14" i="2"/>
  <c r="E16" i="2"/>
  <c r="E17" i="2"/>
  <c r="E18" i="2"/>
  <c r="E19" i="2" s="1"/>
  <c r="E5" i="2"/>
</calcChain>
</file>

<file path=xl/sharedStrings.xml><?xml version="1.0" encoding="utf-8"?>
<sst xmlns="http://schemas.openxmlformats.org/spreadsheetml/2006/main" count="302" uniqueCount="102">
  <si>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</si>
  <si>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</si>
  <si>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</si>
  <si>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</si>
  <si>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</si>
  <si>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</si>
  <si>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</si>
  <si>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</si>
  <si>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</si>
  <si>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</si>
  <si>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</si>
  <si>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</si>
  <si>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</si>
  <si>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</si>
  <si>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</si>
  <si>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</si>
  <si>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</si>
  <si>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</si>
  <si>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</si>
  <si>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</si>
  <si>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</si>
  <si>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</si>
  <si>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</si>
  <si>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</si>
  <si>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</si>
  <si>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</si>
  <si>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</si>
  <si>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</si>
  <si>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</si>
  <si>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</si>
  <si>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</si>
  <si>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</si>
  <si>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</si>
  <si>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</si>
  <si>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</si>
  <si>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</si>
  <si>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</si>
  <si>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</si>
  <si>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</si>
  <si>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</si>
  <si>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</si>
  <si>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</si>
  <si>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</si>
  <si>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</si>
  <si>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</si>
  <si>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</si>
  <si>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</si>
  <si>
    <t>Zitate gepflegt</t>
  </si>
  <si>
    <t>Weitere Nutzeranforderungen</t>
  </si>
  <si>
    <t>Domainen Experten rekrutieren</t>
  </si>
  <si>
    <t>Architekturstile Recherche</t>
  </si>
  <si>
    <t>Uber Architektur recherchieren</t>
  </si>
  <si>
    <t>Architekturstile vergleichen</t>
  </si>
  <si>
    <t>Architektur modellieren &amp; planen</t>
  </si>
  <si>
    <t>Moegliche Technologien</t>
  </si>
  <si>
    <t>Wissenschaftliches Arbeiten</t>
  </si>
  <si>
    <t>Mind Map und Notizen</t>
  </si>
  <si>
    <t>Themenfeldanalyse</t>
  </si>
  <si>
    <t>Moderation und Miro board vorbereiten</t>
  </si>
  <si>
    <t>User Stories mit Freiwilligen</t>
  </si>
  <si>
    <t>User Stories erweitern</t>
  </si>
  <si>
    <t>Wochensumme</t>
  </si>
  <si>
    <t>Mit Arbeit bei IW Medien</t>
  </si>
  <si>
    <t>Beziehungen herstellen zwischen den Anforderungen</t>
  </si>
  <si>
    <t>UML Diagramm anfertigen</t>
  </si>
  <si>
    <t>Erfassen und Dokumentieren im Issue</t>
  </si>
  <si>
    <t>Vorstellung</t>
  </si>
  <si>
    <t>Notizen von der Vorstellung festhalten</t>
  </si>
  <si>
    <t>Aenderungen uebernehmen und weitere Organisation</t>
  </si>
  <si>
    <t>Abhaengigkeiten aktualisieren und Architekturstile recherchieren</t>
  </si>
  <si>
    <t>Konzeptuelles Design</t>
  </si>
  <si>
    <t>Systemarchitektur</t>
  </si>
  <si>
    <t>Architekturstile sammeln</t>
  </si>
  <si>
    <t>Architekturstile gegenueberstellen</t>
  </si>
  <si>
    <t>Systemarchitektur Anforderungen sammeln</t>
  </si>
  <si>
    <t>Systemarchitektur modellieren</t>
  </si>
  <si>
    <t>Modellierung erweitern</t>
  </si>
  <si>
    <t>Modellierung verfeinern</t>
  </si>
  <si>
    <t>Modellierung dokumentieren</t>
  </si>
  <si>
    <t>Schreibwerkstatt</t>
  </si>
  <si>
    <t>Abschlussvorträge und Fragen stellen</t>
  </si>
  <si>
    <t>Expose überarbeiten</t>
  </si>
  <si>
    <t>Peer Reviewed Expose</t>
  </si>
  <si>
    <t>Expose der anderen kommentieren</t>
  </si>
  <si>
    <t>Umfrage</t>
  </si>
  <si>
    <t>Umfrage erstellt und versendet</t>
  </si>
  <si>
    <t>Umfrage auswerten</t>
  </si>
  <si>
    <t>Content Map</t>
  </si>
  <si>
    <t>Content Map beginnen</t>
  </si>
  <si>
    <t>Content Map iterieren</t>
  </si>
  <si>
    <t>Peer reviewed Exposé</t>
  </si>
  <si>
    <t>Exposé vorstellen</t>
  </si>
  <si>
    <t>Exposé reviewen</t>
  </si>
  <si>
    <t>Interface Design</t>
  </si>
  <si>
    <t>Kurzvortrag</t>
  </si>
  <si>
    <t>Folien erstellen und Vortrag üben</t>
  </si>
  <si>
    <t>Navigation Map</t>
  </si>
  <si>
    <t>Rudimentäre Navigationswege zeichnen</t>
  </si>
  <si>
    <t>Wireframes</t>
  </si>
  <si>
    <t>Navigationswege auf Wireframes darstellen</t>
  </si>
  <si>
    <t>Vortrag üben</t>
  </si>
  <si>
    <t>Verbesserungen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</si>
</sst>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0" fontId="0" fillId="2" borderId="9" xfId="0" applyNumberFormat="1" applyFill="1" applyBorder="1" applyAlignment="1">
      <alignment horizontal="center"/>
    </xf>
    <xf numFmtId="20" fontId="0" fillId="2" borderId="10" xfId="0" applyNumberFormat="1" applyFill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3" xfId="0" applyBorder="1"/>
    <xf numFmtId="20" fontId="0" fillId="2" borderId="0" xfId="0" applyNumberFormat="1" applyFill="1" applyBorder="1" applyAlignment="1">
      <alignment horizontal="center"/>
    </xf>
    <xf numFmtId="0" fontId="0" fillId="0" borderId="9" xfId="0" applyBorder="1"/>
    <xf numFmtId="0" fontId="1" fillId="0" borderId="0" xfId="0" applyFont="1" applyFill="1" applyBorder="1" applyAlignment="1">
      <alignment horizontal="right"/>
    </xf>
    <xf numFmtId="2" fontId="0" fillId="0" borderId="13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80"/>
  <sheetViews>
    <sheetView tabSelected="1" topLeftCell="A62" zoomScale="137" zoomScaleNormal="138" workbookViewId="0">
      <selection activeCell="I80" sqref="A1:I80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10.1640625" customWidth="1"/>
    <col min="4" max="4" width="21.6640625" customWidth="1"/>
    <col min="5" max="5" width="26.664062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0" width="10.83203125" style="19"/>
    <col min="11" max="11" width="10.83203125" style="20"/>
    <col min="12" max="12" width="16.1640625" customWidth="1"/>
    <col min="13" max="13" width="22.5" customWidth="1"/>
  </cols>
  <sheetData>
    <row r="1" spans="1:16" ht="17" thickBot="1" x14ac:dyDescent="0.25">
      <c r="A1" s="1" t="s">
        <v>0</v>
      </c>
      <c r="B1" s="1" t="s">
        <v>1</v>
      </c>
      <c r="C1" s="1" t="s">
        <v>8</v>
      </c>
      <c r="D1" s="1" t="s">
        <v>2</v>
      </c>
      <c r="E1" s="1" t="s">
        <v>23</v>
      </c>
      <c r="F1" s="1" t="s">
        <v>3</v>
      </c>
      <c r="G1" s="14" t="s">
        <v>4</v>
      </c>
      <c r="H1" s="14" t="s">
        <v>45</v>
      </c>
      <c r="I1" s="14" t="s">
        <v>46</v>
      </c>
      <c r="J1" s="17" t="s">
        <v>32</v>
      </c>
      <c r="K1" s="18" t="s">
        <v>33</v>
      </c>
      <c r="L1" s="14" t="s">
        <v>61</v>
      </c>
      <c r="M1" s="30" t="s">
        <v>62</v>
      </c>
      <c r="N1" t="s">
        <v>10</v>
      </c>
    </row>
    <row r="2" spans="1:16" x14ac:dyDescent="0.2">
      <c r="A2">
        <v>8</v>
      </c>
      <c r="B2" t="s">
        <v>36</v>
      </c>
      <c r="C2" t="s">
        <v>6</v>
      </c>
      <c r="D2" t="s">
        <v>50</v>
      </c>
      <c r="E2" t="s">
        <v>54</v>
      </c>
      <c r="F2" s="2">
        <v>44293</v>
      </c>
      <c r="G2" s="2">
        <v>44317</v>
      </c>
      <c r="H2" s="14"/>
      <c r="I2">
        <v>6</v>
      </c>
      <c r="J2" s="25"/>
      <c r="K2" s="26"/>
      <c r="L2" s="14"/>
    </row>
    <row r="3" spans="1:16" x14ac:dyDescent="0.2">
      <c r="A3">
        <v>1</v>
      </c>
      <c r="B3" t="s">
        <v>5</v>
      </c>
      <c r="C3" t="s">
        <v>6</v>
      </c>
      <c r="D3" t="s">
        <v>7</v>
      </c>
      <c r="E3" t="s">
        <v>28</v>
      </c>
      <c r="F3" s="2">
        <v>44292</v>
      </c>
      <c r="G3" s="2">
        <v>44298</v>
      </c>
      <c r="I3">
        <v>6</v>
      </c>
      <c r="N3" t="s">
        <v>11</v>
      </c>
      <c r="O3" t="s">
        <v>43</v>
      </c>
    </row>
    <row r="4" spans="1:16" x14ac:dyDescent="0.2">
      <c r="A4">
        <v>1</v>
      </c>
      <c r="B4" t="s">
        <v>5</v>
      </c>
      <c r="C4" t="s">
        <v>12</v>
      </c>
      <c r="D4" t="s">
        <v>7</v>
      </c>
      <c r="E4" t="s">
        <v>24</v>
      </c>
      <c r="F4" s="2">
        <v>44295</v>
      </c>
      <c r="G4" s="2">
        <v>44298</v>
      </c>
      <c r="I4">
        <v>3</v>
      </c>
      <c r="N4" t="s">
        <v>12</v>
      </c>
      <c r="O4" t="s">
        <v>42</v>
      </c>
    </row>
    <row r="5" spans="1:16" x14ac:dyDescent="0.2">
      <c r="A5">
        <v>1</v>
      </c>
      <c r="B5" t="s">
        <v>5</v>
      </c>
      <c r="C5" t="s">
        <v>6</v>
      </c>
      <c r="D5" t="s">
        <v>7</v>
      </c>
      <c r="E5" t="s">
        <v>25</v>
      </c>
      <c r="F5" s="2">
        <v>44296</v>
      </c>
      <c r="G5" s="2">
        <v>44298</v>
      </c>
      <c r="I5">
        <v>1</v>
      </c>
      <c r="N5" t="s">
        <v>6</v>
      </c>
      <c r="O5" t="s">
        <v>41</v>
      </c>
    </row>
    <row r="6" spans="1:16" ht="17" thickBot="1" x14ac:dyDescent="0.25">
      <c r="A6">
        <v>1</v>
      </c>
      <c r="B6" t="s">
        <v>5</v>
      </c>
      <c r="C6" t="s">
        <v>6</v>
      </c>
      <c r="D6" t="s">
        <v>7</v>
      </c>
      <c r="E6" t="s">
        <v>26</v>
      </c>
      <c r="F6" s="2">
        <v>44296</v>
      </c>
      <c r="G6" s="2">
        <v>44298</v>
      </c>
      <c r="I6">
        <v>1</v>
      </c>
      <c r="L6" s="27">
        <f>SUM(H2:I6)</f>
        <v>17</v>
      </c>
      <c r="M6">
        <f>SUM(L6+16)</f>
        <v>33</v>
      </c>
      <c r="N6" s="23" t="s">
        <v>38</v>
      </c>
      <c r="O6" t="s">
        <v>44</v>
      </c>
    </row>
    <row r="7" spans="1:16" ht="17" thickTop="1" x14ac:dyDescent="0.2">
      <c r="F7" s="2"/>
      <c r="G7" s="2"/>
      <c r="L7" s="7"/>
      <c r="N7" s="23"/>
    </row>
    <row r="8" spans="1:16" x14ac:dyDescent="0.2">
      <c r="A8">
        <v>1</v>
      </c>
      <c r="B8" t="s">
        <v>5</v>
      </c>
      <c r="C8" t="s">
        <v>12</v>
      </c>
      <c r="D8" t="s">
        <v>7</v>
      </c>
      <c r="E8" t="s">
        <v>27</v>
      </c>
      <c r="F8" s="2">
        <v>44298</v>
      </c>
      <c r="G8" s="2">
        <v>44298</v>
      </c>
      <c r="H8" s="13"/>
      <c r="I8" s="13">
        <v>0.25</v>
      </c>
    </row>
    <row r="9" spans="1:16" x14ac:dyDescent="0.2">
      <c r="A9">
        <v>4</v>
      </c>
      <c r="B9" t="s">
        <v>36</v>
      </c>
      <c r="C9" t="s">
        <v>12</v>
      </c>
      <c r="D9" t="s">
        <v>35</v>
      </c>
      <c r="E9" t="s">
        <v>30</v>
      </c>
      <c r="F9" s="2">
        <v>44298</v>
      </c>
      <c r="G9" s="2">
        <v>44317</v>
      </c>
      <c r="I9">
        <v>0.5</v>
      </c>
    </row>
    <row r="10" spans="1:16" x14ac:dyDescent="0.2">
      <c r="A10">
        <v>10</v>
      </c>
      <c r="B10" t="s">
        <v>36</v>
      </c>
      <c r="C10" t="s">
        <v>6</v>
      </c>
      <c r="D10" t="s">
        <v>29</v>
      </c>
      <c r="E10" t="s">
        <v>31</v>
      </c>
      <c r="F10" s="2">
        <v>44298</v>
      </c>
      <c r="G10" s="2">
        <v>44317</v>
      </c>
      <c r="I10">
        <v>1.5</v>
      </c>
      <c r="L10" s="15"/>
    </row>
    <row r="11" spans="1:16" x14ac:dyDescent="0.2">
      <c r="A11">
        <v>4</v>
      </c>
      <c r="B11" t="s">
        <v>36</v>
      </c>
      <c r="C11" t="s">
        <v>12</v>
      </c>
      <c r="D11" t="s">
        <v>35</v>
      </c>
      <c r="E11" t="s">
        <v>30</v>
      </c>
      <c r="F11" s="2">
        <v>44298</v>
      </c>
      <c r="G11" s="2">
        <v>44317</v>
      </c>
      <c r="H11" s="15"/>
      <c r="I11" s="15">
        <f>ROUNDUP(((SUM(K11-J11)*24*60/60)/0.25),0)*0.25</f>
        <v>1</v>
      </c>
      <c r="J11" s="21">
        <v>0.68402777777777779</v>
      </c>
      <c r="K11" s="22">
        <v>0.72222222222222221</v>
      </c>
      <c r="L11" s="16"/>
      <c r="M11" s="15"/>
      <c r="P11" s="15"/>
    </row>
    <row r="12" spans="1:16" x14ac:dyDescent="0.2">
      <c r="A12">
        <v>1</v>
      </c>
      <c r="B12" t="s">
        <v>5</v>
      </c>
      <c r="C12" t="s">
        <v>6</v>
      </c>
      <c r="D12" t="s">
        <v>7</v>
      </c>
      <c r="E12" t="s">
        <v>34</v>
      </c>
      <c r="F12" s="2">
        <v>44298</v>
      </c>
      <c r="G12" s="2">
        <v>44317</v>
      </c>
      <c r="H12" s="15"/>
      <c r="I12" s="15">
        <f>ROUNDUP(((SUM(K12-J12)*24*60/60)/0.25),0)*0.25</f>
        <v>0.5</v>
      </c>
      <c r="J12" s="21">
        <v>0.72916666666666663</v>
      </c>
      <c r="K12" s="22">
        <v>0.73958333333333337</v>
      </c>
      <c r="L12" s="16"/>
      <c r="M12" s="15"/>
      <c r="P12" s="15"/>
    </row>
    <row r="13" spans="1:16" x14ac:dyDescent="0.2">
      <c r="A13">
        <v>11</v>
      </c>
      <c r="B13" t="s">
        <v>36</v>
      </c>
      <c r="C13" t="s">
        <v>38</v>
      </c>
      <c r="D13" t="s">
        <v>37</v>
      </c>
      <c r="E13" t="s">
        <v>39</v>
      </c>
      <c r="F13" s="2">
        <v>44299</v>
      </c>
      <c r="G13" s="2">
        <v>44299</v>
      </c>
      <c r="H13" s="15">
        <f>ROUNDUP(((SUM(K13-J13)*24*60/60)/0.25),0)*0.25</f>
        <v>1.5</v>
      </c>
      <c r="I13" s="15"/>
      <c r="J13" s="21">
        <v>0.41666666666666669</v>
      </c>
      <c r="K13" s="22">
        <v>0.47361111111111115</v>
      </c>
    </row>
    <row r="14" spans="1:16" x14ac:dyDescent="0.2">
      <c r="A14">
        <v>11</v>
      </c>
      <c r="B14" t="s">
        <v>36</v>
      </c>
      <c r="C14" t="s">
        <v>38</v>
      </c>
      <c r="D14" t="s">
        <v>37</v>
      </c>
      <c r="E14" t="s">
        <v>40</v>
      </c>
      <c r="F14" s="2">
        <v>44299</v>
      </c>
      <c r="G14" s="2">
        <v>44299</v>
      </c>
      <c r="H14" s="15">
        <f>ROUNDUP(((SUM(K14-J14)*24*60/60)/0.25),0)*0.25</f>
        <v>2.25</v>
      </c>
      <c r="I14" s="15"/>
      <c r="J14" s="21">
        <v>0.5</v>
      </c>
      <c r="K14" s="22">
        <v>0.59375</v>
      </c>
    </row>
    <row r="15" spans="1:16" x14ac:dyDescent="0.2">
      <c r="A15">
        <v>4</v>
      </c>
      <c r="B15" t="s">
        <v>36</v>
      </c>
      <c r="C15" t="s">
        <v>6</v>
      </c>
      <c r="D15" t="s">
        <v>35</v>
      </c>
      <c r="E15" t="s">
        <v>47</v>
      </c>
      <c r="F15" s="2">
        <v>44299</v>
      </c>
      <c r="G15" s="2">
        <v>44317</v>
      </c>
      <c r="I15" s="15">
        <f t="shared" ref="I15:I51" si="0">ROUNDUP(((SUM(K15-J15)*24*60/60)/0.25),0)*0.25</f>
        <v>0.25</v>
      </c>
      <c r="J15" s="21">
        <v>0.59722222222222221</v>
      </c>
      <c r="K15" s="22">
        <v>0.60416666666666663</v>
      </c>
    </row>
    <row r="16" spans="1:16" x14ac:dyDescent="0.2">
      <c r="A16">
        <v>4</v>
      </c>
      <c r="B16" t="s">
        <v>36</v>
      </c>
      <c r="C16" t="s">
        <v>6</v>
      </c>
      <c r="D16" t="s">
        <v>35</v>
      </c>
      <c r="E16" t="s">
        <v>48</v>
      </c>
      <c r="F16" s="2">
        <v>44299</v>
      </c>
      <c r="G16" s="2">
        <v>44317</v>
      </c>
      <c r="H16" s="15"/>
      <c r="I16" s="15">
        <f t="shared" si="0"/>
        <v>1</v>
      </c>
      <c r="J16" s="21">
        <v>0.69097222222222221</v>
      </c>
      <c r="K16" s="22">
        <v>0.7270833333333333</v>
      </c>
    </row>
    <row r="17" spans="1:13" x14ac:dyDescent="0.2">
      <c r="A17">
        <v>4</v>
      </c>
      <c r="B17" t="s">
        <v>36</v>
      </c>
      <c r="C17" t="s">
        <v>6</v>
      </c>
      <c r="D17" t="s">
        <v>35</v>
      </c>
      <c r="E17" t="s">
        <v>35</v>
      </c>
      <c r="F17" s="2">
        <v>44299</v>
      </c>
      <c r="G17" s="2">
        <v>44317</v>
      </c>
      <c r="I17" s="15">
        <f t="shared" si="0"/>
        <v>0.75</v>
      </c>
      <c r="J17" s="21">
        <v>0.75347222222222221</v>
      </c>
      <c r="K17" s="22">
        <v>0.77777777777777779</v>
      </c>
    </row>
    <row r="18" spans="1:13" x14ac:dyDescent="0.2">
      <c r="A18">
        <v>10</v>
      </c>
      <c r="B18" t="s">
        <v>36</v>
      </c>
      <c r="C18" t="s">
        <v>6</v>
      </c>
      <c r="D18" t="s">
        <v>29</v>
      </c>
      <c r="E18" t="s">
        <v>31</v>
      </c>
      <c r="F18" s="2">
        <v>44299</v>
      </c>
      <c r="G18" s="2">
        <v>44317</v>
      </c>
      <c r="I18" s="15">
        <f t="shared" si="0"/>
        <v>0.75</v>
      </c>
      <c r="J18" s="21">
        <v>0.79513888888888884</v>
      </c>
      <c r="K18" s="22">
        <v>0.82291666666666663</v>
      </c>
    </row>
    <row r="19" spans="1:13" ht="17" thickBot="1" x14ac:dyDescent="0.25">
      <c r="A19">
        <v>10</v>
      </c>
      <c r="B19" t="s">
        <v>36</v>
      </c>
      <c r="C19" t="s">
        <v>6</v>
      </c>
      <c r="D19" t="s">
        <v>29</v>
      </c>
      <c r="E19" t="s">
        <v>49</v>
      </c>
      <c r="F19" s="2">
        <v>44300</v>
      </c>
      <c r="G19" s="2">
        <v>44317</v>
      </c>
      <c r="I19" s="15">
        <v>0.75</v>
      </c>
      <c r="L19" s="27">
        <f>SUM(H8:I19)</f>
        <v>11</v>
      </c>
      <c r="M19">
        <f>SUM(L19+16)</f>
        <v>27</v>
      </c>
    </row>
    <row r="20" spans="1:13" ht="17" thickTop="1" x14ac:dyDescent="0.2">
      <c r="F20" s="2"/>
      <c r="G20" s="2"/>
      <c r="I20" s="15"/>
      <c r="L20" s="7"/>
    </row>
    <row r="21" spans="1:13" x14ac:dyDescent="0.2">
      <c r="A21">
        <v>10</v>
      </c>
      <c r="B21" t="s">
        <v>36</v>
      </c>
      <c r="C21" t="s">
        <v>6</v>
      </c>
      <c r="D21" t="s">
        <v>29</v>
      </c>
      <c r="E21" t="s">
        <v>31</v>
      </c>
      <c r="F21" s="2">
        <v>44302</v>
      </c>
      <c r="G21" s="2">
        <v>44317</v>
      </c>
      <c r="I21" s="15">
        <f t="shared" si="0"/>
        <v>2</v>
      </c>
      <c r="J21" s="21">
        <v>0.54166666666666663</v>
      </c>
      <c r="K21" s="22">
        <v>0.625</v>
      </c>
    </row>
    <row r="22" spans="1:13" x14ac:dyDescent="0.2">
      <c r="A22">
        <v>8</v>
      </c>
      <c r="B22" t="s">
        <v>36</v>
      </c>
      <c r="C22" t="s">
        <v>6</v>
      </c>
      <c r="D22" t="s">
        <v>50</v>
      </c>
      <c r="E22" t="s">
        <v>51</v>
      </c>
      <c r="F22" s="2">
        <v>44302</v>
      </c>
      <c r="G22" s="2">
        <v>44317</v>
      </c>
      <c r="I22" s="15">
        <v>0.5</v>
      </c>
    </row>
    <row r="23" spans="1:13" x14ac:dyDescent="0.2">
      <c r="A23">
        <v>8</v>
      </c>
      <c r="B23" t="s">
        <v>36</v>
      </c>
      <c r="C23" t="s">
        <v>6</v>
      </c>
      <c r="D23" t="s">
        <v>50</v>
      </c>
      <c r="E23" t="s">
        <v>52</v>
      </c>
      <c r="F23" s="2">
        <v>44302</v>
      </c>
      <c r="G23" s="2">
        <v>44317</v>
      </c>
      <c r="I23" s="15">
        <f t="shared" si="0"/>
        <v>1</v>
      </c>
      <c r="J23" s="21">
        <v>0.75</v>
      </c>
      <c r="K23" s="28">
        <v>0.79166666666666663</v>
      </c>
      <c r="L23" s="29"/>
    </row>
    <row r="24" spans="1:13" x14ac:dyDescent="0.2">
      <c r="A24">
        <v>8</v>
      </c>
      <c r="B24" t="s">
        <v>36</v>
      </c>
      <c r="C24" t="s">
        <v>6</v>
      </c>
      <c r="D24" t="s">
        <v>50</v>
      </c>
      <c r="E24" t="s">
        <v>54</v>
      </c>
      <c r="F24" s="2">
        <v>44305</v>
      </c>
      <c r="G24" s="2">
        <v>44317</v>
      </c>
      <c r="H24" s="14"/>
      <c r="I24" s="15">
        <f t="shared" si="0"/>
        <v>2</v>
      </c>
      <c r="J24" s="21">
        <v>0.375</v>
      </c>
      <c r="K24" s="22">
        <v>0.45833333333333331</v>
      </c>
    </row>
    <row r="25" spans="1:13" x14ac:dyDescent="0.2">
      <c r="A25">
        <v>8</v>
      </c>
      <c r="B25" t="s">
        <v>36</v>
      </c>
      <c r="C25" t="s">
        <v>6</v>
      </c>
      <c r="D25" t="s">
        <v>50</v>
      </c>
      <c r="E25" t="s">
        <v>53</v>
      </c>
      <c r="F25" s="2">
        <v>44305</v>
      </c>
      <c r="G25" s="2">
        <v>44317</v>
      </c>
      <c r="I25" s="15">
        <f t="shared" si="0"/>
        <v>1.5</v>
      </c>
      <c r="J25" s="21">
        <v>0.54166666666666663</v>
      </c>
      <c r="K25" s="22">
        <v>0.6020833333333333</v>
      </c>
    </row>
    <row r="26" spans="1:13" x14ac:dyDescent="0.2">
      <c r="A26">
        <v>12</v>
      </c>
      <c r="B26" t="s">
        <v>36</v>
      </c>
      <c r="C26" t="s">
        <v>38</v>
      </c>
      <c r="D26" t="s">
        <v>55</v>
      </c>
      <c r="E26" t="s">
        <v>56</v>
      </c>
      <c r="F26" s="2">
        <v>44306</v>
      </c>
      <c r="G26" s="2">
        <v>44317</v>
      </c>
      <c r="H26" s="15">
        <f>ROUNDUP(((SUM(K26-J26)*24*60/60)/0.25),0)*0.25</f>
        <v>4</v>
      </c>
      <c r="I26" s="15"/>
      <c r="J26" s="21">
        <v>0.41666666666666669</v>
      </c>
      <c r="K26" s="22">
        <v>0.58333333333333337</v>
      </c>
    </row>
    <row r="27" spans="1:13" x14ac:dyDescent="0.2">
      <c r="A27">
        <v>13</v>
      </c>
      <c r="B27" t="s">
        <v>36</v>
      </c>
      <c r="C27" t="s">
        <v>38</v>
      </c>
      <c r="D27" t="s">
        <v>57</v>
      </c>
      <c r="E27" t="s">
        <v>57</v>
      </c>
      <c r="F27" s="2">
        <v>44306</v>
      </c>
      <c r="G27" s="2">
        <v>44317</v>
      </c>
      <c r="H27" s="15">
        <f>ROUNDUP(((SUM(K27-J27)*24*60/60)/0.25),0)*0.25</f>
        <v>1.25</v>
      </c>
      <c r="I27" s="15"/>
      <c r="J27" s="21">
        <v>0.58333333333333337</v>
      </c>
      <c r="K27" s="22">
        <v>0.63541666666666663</v>
      </c>
    </row>
    <row r="28" spans="1:13" x14ac:dyDescent="0.2">
      <c r="A28">
        <v>10</v>
      </c>
      <c r="B28" t="s">
        <v>36</v>
      </c>
      <c r="C28" t="s">
        <v>6</v>
      </c>
      <c r="D28" t="s">
        <v>29</v>
      </c>
      <c r="E28" t="s">
        <v>49</v>
      </c>
      <c r="F28" s="2">
        <v>44309</v>
      </c>
      <c r="G28" s="2">
        <v>44317</v>
      </c>
      <c r="I28" s="15">
        <f t="shared" si="0"/>
        <v>3</v>
      </c>
      <c r="J28" s="21">
        <v>0.375</v>
      </c>
      <c r="K28" s="22">
        <v>0.5</v>
      </c>
    </row>
    <row r="29" spans="1:13" x14ac:dyDescent="0.2">
      <c r="A29">
        <v>10</v>
      </c>
      <c r="B29" t="s">
        <v>36</v>
      </c>
      <c r="C29" t="s">
        <v>6</v>
      </c>
      <c r="D29" t="s">
        <v>29</v>
      </c>
      <c r="E29" t="s">
        <v>58</v>
      </c>
      <c r="F29" s="2">
        <v>44309</v>
      </c>
      <c r="G29" s="2">
        <v>44317</v>
      </c>
      <c r="I29" s="15">
        <f t="shared" si="0"/>
        <v>2</v>
      </c>
      <c r="J29" s="21">
        <v>0.66666666666666663</v>
      </c>
      <c r="K29" s="22">
        <v>0.75</v>
      </c>
    </row>
    <row r="30" spans="1:13" ht="17" thickBot="1" x14ac:dyDescent="0.25">
      <c r="A30">
        <v>10</v>
      </c>
      <c r="B30" t="s">
        <v>36</v>
      </c>
      <c r="C30" t="s">
        <v>12</v>
      </c>
      <c r="D30" t="s">
        <v>29</v>
      </c>
      <c r="E30" t="s">
        <v>59</v>
      </c>
      <c r="F30" s="2">
        <v>44311</v>
      </c>
      <c r="G30" s="2">
        <v>44317</v>
      </c>
      <c r="I30" s="15">
        <f t="shared" si="0"/>
        <v>2.75</v>
      </c>
      <c r="J30" s="21">
        <v>0.69097222222222221</v>
      </c>
      <c r="K30" s="22">
        <v>0.80208333333333337</v>
      </c>
      <c r="L30" s="27">
        <f>SUM(H21:I30)</f>
        <v>20</v>
      </c>
      <c r="M30">
        <f>SUM(L30+16)</f>
        <v>36</v>
      </c>
    </row>
    <row r="31" spans="1:13" ht="17" thickTop="1" x14ac:dyDescent="0.2">
      <c r="F31" s="2"/>
      <c r="G31" s="2"/>
      <c r="I31" s="15"/>
      <c r="J31" s="21"/>
      <c r="K31" s="22"/>
      <c r="L31" s="7"/>
    </row>
    <row r="32" spans="1:13" x14ac:dyDescent="0.2">
      <c r="A32">
        <v>10</v>
      </c>
      <c r="B32" t="s">
        <v>36</v>
      </c>
      <c r="C32" t="s">
        <v>12</v>
      </c>
      <c r="D32" t="s">
        <v>29</v>
      </c>
      <c r="E32" t="s">
        <v>60</v>
      </c>
      <c r="F32" s="2">
        <v>44312</v>
      </c>
      <c r="G32" s="2">
        <v>44317</v>
      </c>
      <c r="I32" s="15">
        <f t="shared" si="0"/>
        <v>4.5</v>
      </c>
      <c r="J32" s="21">
        <v>0.375</v>
      </c>
      <c r="K32" s="22">
        <v>0.5625</v>
      </c>
    </row>
    <row r="33" spans="1:13" x14ac:dyDescent="0.2">
      <c r="A33">
        <v>7</v>
      </c>
      <c r="B33" t="s">
        <v>36</v>
      </c>
      <c r="C33" t="s">
        <v>12</v>
      </c>
      <c r="D33" t="s">
        <v>63</v>
      </c>
      <c r="E33" t="s">
        <v>64</v>
      </c>
      <c r="F33" s="2">
        <v>44312</v>
      </c>
      <c r="G33" s="2">
        <v>44317</v>
      </c>
      <c r="I33" s="15">
        <f t="shared" si="0"/>
        <v>2.5</v>
      </c>
      <c r="J33" s="21">
        <v>0.625</v>
      </c>
      <c r="K33" s="22">
        <v>0.72916666666666663</v>
      </c>
    </row>
    <row r="34" spans="1:13" x14ac:dyDescent="0.2">
      <c r="A34">
        <v>4</v>
      </c>
      <c r="B34" t="s">
        <v>36</v>
      </c>
      <c r="C34" t="s">
        <v>12</v>
      </c>
      <c r="D34" t="s">
        <v>35</v>
      </c>
      <c r="E34" t="s">
        <v>65</v>
      </c>
      <c r="F34" s="2">
        <v>44312</v>
      </c>
      <c r="G34" s="2">
        <v>44317</v>
      </c>
      <c r="I34" s="15">
        <f t="shared" si="0"/>
        <v>1.25</v>
      </c>
      <c r="J34" s="21">
        <v>0.72916666666666663</v>
      </c>
      <c r="K34" s="22">
        <v>0.77083333333333337</v>
      </c>
    </row>
    <row r="35" spans="1:13" x14ac:dyDescent="0.2">
      <c r="A35">
        <v>12</v>
      </c>
      <c r="B35" t="s">
        <v>36</v>
      </c>
      <c r="C35" t="s">
        <v>38</v>
      </c>
      <c r="D35" t="s">
        <v>57</v>
      </c>
      <c r="E35" t="s">
        <v>66</v>
      </c>
      <c r="F35" s="2">
        <v>44313</v>
      </c>
      <c r="G35" s="2">
        <v>44317</v>
      </c>
      <c r="H35" s="15">
        <f>ROUNDUP(((SUM(K35-J35)*24*60/60)/0.25),0)*0.25</f>
        <v>4</v>
      </c>
      <c r="J35" s="21">
        <v>0.375</v>
      </c>
      <c r="K35" s="22">
        <v>0.54166666666666663</v>
      </c>
    </row>
    <row r="36" spans="1:13" x14ac:dyDescent="0.2">
      <c r="A36">
        <v>12</v>
      </c>
      <c r="B36" t="s">
        <v>36</v>
      </c>
      <c r="C36" t="s">
        <v>38</v>
      </c>
      <c r="D36" t="s">
        <v>57</v>
      </c>
      <c r="E36" t="s">
        <v>67</v>
      </c>
      <c r="F36" s="2">
        <v>44313</v>
      </c>
      <c r="G36" s="2">
        <v>44317</v>
      </c>
      <c r="H36" s="15">
        <f>ROUNDUP(((SUM(K36-J36)*24*60/60)/0.25),0)*0.25</f>
        <v>1</v>
      </c>
      <c r="J36" s="21">
        <v>0.58333333333333337</v>
      </c>
      <c r="K36" s="22">
        <v>0.625</v>
      </c>
    </row>
    <row r="37" spans="1:13" x14ac:dyDescent="0.2">
      <c r="A37">
        <v>10</v>
      </c>
      <c r="B37" t="s">
        <v>36</v>
      </c>
      <c r="C37" t="s">
        <v>12</v>
      </c>
      <c r="D37" t="s">
        <v>29</v>
      </c>
      <c r="E37" t="s">
        <v>68</v>
      </c>
      <c r="F37" s="2">
        <v>44313</v>
      </c>
      <c r="G37" s="2">
        <v>44317</v>
      </c>
      <c r="H37" s="15"/>
      <c r="I37" s="15">
        <f t="shared" si="0"/>
        <v>2</v>
      </c>
      <c r="J37" s="21">
        <v>0.70833333333333337</v>
      </c>
      <c r="K37" s="22">
        <v>0.79166666666666663</v>
      </c>
    </row>
    <row r="38" spans="1:13" x14ac:dyDescent="0.2">
      <c r="A38">
        <v>4</v>
      </c>
      <c r="B38" t="s">
        <v>36</v>
      </c>
      <c r="C38" t="s">
        <v>6</v>
      </c>
      <c r="D38" t="s">
        <v>35</v>
      </c>
      <c r="E38" t="s">
        <v>69</v>
      </c>
      <c r="F38" s="2">
        <v>44317</v>
      </c>
      <c r="G38" s="2">
        <v>44317</v>
      </c>
      <c r="H38" s="15"/>
      <c r="I38" s="15">
        <f t="shared" si="0"/>
        <v>6</v>
      </c>
      <c r="J38" s="21">
        <v>0.375</v>
      </c>
      <c r="K38" s="22">
        <v>0.625</v>
      </c>
    </row>
    <row r="39" spans="1:13" ht="17" thickBot="1" x14ac:dyDescent="0.25">
      <c r="A39">
        <v>4</v>
      </c>
      <c r="B39" t="s">
        <v>36</v>
      </c>
      <c r="C39" t="s">
        <v>6</v>
      </c>
      <c r="D39" t="s">
        <v>35</v>
      </c>
      <c r="E39" t="s">
        <v>52</v>
      </c>
      <c r="F39" s="2">
        <v>44318</v>
      </c>
      <c r="G39" s="2">
        <v>44317</v>
      </c>
      <c r="H39" s="15"/>
      <c r="I39" s="15">
        <f t="shared" si="0"/>
        <v>2</v>
      </c>
      <c r="J39" s="21">
        <v>0.625</v>
      </c>
      <c r="K39" s="22">
        <v>0.70833333333333337</v>
      </c>
      <c r="L39" s="27">
        <f>SUM(H32:I39)</f>
        <v>23.25</v>
      </c>
      <c r="M39">
        <f>SUM(L39+16)</f>
        <v>39.25</v>
      </c>
    </row>
    <row r="40" spans="1:13" ht="17" thickTop="1" x14ac:dyDescent="0.2">
      <c r="F40" s="2"/>
      <c r="G40" s="2"/>
      <c r="H40" s="15"/>
      <c r="I40" s="15"/>
      <c r="J40" s="21"/>
      <c r="K40" s="22"/>
      <c r="L40" s="7"/>
    </row>
    <row r="41" spans="1:13" x14ac:dyDescent="0.2">
      <c r="A41">
        <v>9</v>
      </c>
      <c r="B41" t="s">
        <v>70</v>
      </c>
      <c r="C41" t="s">
        <v>12</v>
      </c>
      <c r="D41" t="s">
        <v>71</v>
      </c>
      <c r="E41" t="s">
        <v>72</v>
      </c>
      <c r="F41" s="2">
        <v>44319</v>
      </c>
      <c r="G41" s="2">
        <v>44338</v>
      </c>
      <c r="H41" s="15"/>
      <c r="I41" s="15">
        <f t="shared" si="0"/>
        <v>4</v>
      </c>
      <c r="J41" s="21">
        <v>0.375</v>
      </c>
      <c r="K41" s="22">
        <v>0.54166666666666663</v>
      </c>
    </row>
    <row r="42" spans="1:13" x14ac:dyDescent="0.2">
      <c r="A42">
        <v>9</v>
      </c>
      <c r="B42" t="s">
        <v>70</v>
      </c>
      <c r="C42" t="s">
        <v>12</v>
      </c>
      <c r="D42" t="s">
        <v>71</v>
      </c>
      <c r="E42" t="s">
        <v>73</v>
      </c>
      <c r="F42" s="2">
        <v>44319</v>
      </c>
      <c r="G42" s="2">
        <v>44338</v>
      </c>
      <c r="H42" s="15"/>
      <c r="I42" s="15">
        <f t="shared" si="0"/>
        <v>1.5</v>
      </c>
      <c r="J42" s="21">
        <v>0.5625</v>
      </c>
      <c r="K42" s="22">
        <v>0.625</v>
      </c>
    </row>
    <row r="43" spans="1:13" x14ac:dyDescent="0.2">
      <c r="A43">
        <v>9</v>
      </c>
      <c r="B43" t="s">
        <v>70</v>
      </c>
      <c r="C43" t="s">
        <v>6</v>
      </c>
      <c r="D43" t="s">
        <v>71</v>
      </c>
      <c r="E43" t="s">
        <v>74</v>
      </c>
      <c r="F43" s="2">
        <v>44320</v>
      </c>
      <c r="G43" s="2">
        <v>44338</v>
      </c>
      <c r="H43" s="15"/>
      <c r="I43" s="15">
        <f t="shared" si="0"/>
        <v>4</v>
      </c>
      <c r="J43" s="21">
        <v>0.375</v>
      </c>
      <c r="K43" s="22">
        <v>0.54166666666666663</v>
      </c>
    </row>
    <row r="44" spans="1:13" x14ac:dyDescent="0.2">
      <c r="A44">
        <v>9</v>
      </c>
      <c r="B44" t="s">
        <v>70</v>
      </c>
      <c r="C44" t="s">
        <v>6</v>
      </c>
      <c r="D44" t="s">
        <v>71</v>
      </c>
      <c r="E44" t="s">
        <v>75</v>
      </c>
      <c r="F44" s="2">
        <v>44320</v>
      </c>
      <c r="G44" s="2">
        <v>44338</v>
      </c>
      <c r="H44" s="15"/>
      <c r="I44" s="15">
        <f t="shared" si="0"/>
        <v>4.75</v>
      </c>
      <c r="J44" s="21">
        <v>0.58333333333333337</v>
      </c>
      <c r="K44" s="22">
        <v>0.78125</v>
      </c>
    </row>
    <row r="45" spans="1:13" x14ac:dyDescent="0.2">
      <c r="A45">
        <v>9</v>
      </c>
      <c r="B45" t="s">
        <v>70</v>
      </c>
      <c r="C45" t="s">
        <v>6</v>
      </c>
      <c r="D45" t="s">
        <v>71</v>
      </c>
      <c r="E45" t="s">
        <v>75</v>
      </c>
      <c r="F45" s="2">
        <v>44322</v>
      </c>
      <c r="G45" s="2">
        <v>44338</v>
      </c>
      <c r="H45" s="15"/>
      <c r="I45" s="15">
        <f t="shared" si="0"/>
        <v>3</v>
      </c>
      <c r="J45" s="21">
        <v>0.58333333333333337</v>
      </c>
      <c r="K45" s="22">
        <v>0.70833333333333337</v>
      </c>
    </row>
    <row r="46" spans="1:13" x14ac:dyDescent="0.2">
      <c r="A46">
        <v>9</v>
      </c>
      <c r="B46" t="s">
        <v>70</v>
      </c>
      <c r="C46" t="s">
        <v>6</v>
      </c>
      <c r="D46" t="s">
        <v>71</v>
      </c>
      <c r="E46" t="s">
        <v>76</v>
      </c>
      <c r="F46" s="2">
        <v>44323</v>
      </c>
      <c r="G46" s="2">
        <v>44338</v>
      </c>
      <c r="H46" s="15"/>
      <c r="I46" s="15">
        <f t="shared" si="0"/>
        <v>3</v>
      </c>
      <c r="J46" s="21">
        <v>0.58333333333333337</v>
      </c>
      <c r="K46" s="22">
        <v>0.70833333333333337</v>
      </c>
    </row>
    <row r="47" spans="1:13" x14ac:dyDescent="0.2">
      <c r="A47">
        <v>9</v>
      </c>
      <c r="B47" t="s">
        <v>70</v>
      </c>
      <c r="C47" t="s">
        <v>6</v>
      </c>
      <c r="D47" t="s">
        <v>71</v>
      </c>
      <c r="E47" t="s">
        <v>77</v>
      </c>
      <c r="F47" s="2">
        <v>44323</v>
      </c>
      <c r="G47" s="2">
        <v>44338</v>
      </c>
      <c r="H47" s="15"/>
      <c r="I47" s="15">
        <f t="shared" si="0"/>
        <v>3</v>
      </c>
      <c r="J47" s="21">
        <v>0.70833333333333337</v>
      </c>
      <c r="K47" s="22">
        <v>0.83333333333333337</v>
      </c>
    </row>
    <row r="48" spans="1:13" x14ac:dyDescent="0.2">
      <c r="A48">
        <v>9</v>
      </c>
      <c r="B48" t="s">
        <v>70</v>
      </c>
      <c r="C48" t="s">
        <v>6</v>
      </c>
      <c r="D48" t="s">
        <v>71</v>
      </c>
      <c r="E48" t="s">
        <v>78</v>
      </c>
      <c r="F48" s="2">
        <v>44325</v>
      </c>
      <c r="G48" s="2">
        <v>44338</v>
      </c>
      <c r="H48" s="15"/>
      <c r="I48" s="15">
        <f t="shared" si="0"/>
        <v>6</v>
      </c>
      <c r="J48" s="21">
        <v>0.5</v>
      </c>
      <c r="K48" s="22">
        <v>0.75</v>
      </c>
    </row>
    <row r="49" spans="1:13" ht="17" thickBot="1" x14ac:dyDescent="0.25">
      <c r="A49">
        <v>9</v>
      </c>
      <c r="B49" t="s">
        <v>70</v>
      </c>
      <c r="C49" t="s">
        <v>6</v>
      </c>
      <c r="D49" t="s">
        <v>71</v>
      </c>
      <c r="E49" t="s">
        <v>78</v>
      </c>
      <c r="F49" s="2">
        <v>44325</v>
      </c>
      <c r="G49" s="2">
        <v>44338</v>
      </c>
      <c r="H49" s="15"/>
      <c r="I49" s="15">
        <f t="shared" si="0"/>
        <v>0.75</v>
      </c>
      <c r="J49" s="21">
        <v>0.79166666666666663</v>
      </c>
      <c r="K49" s="22">
        <v>0.82291666666666663</v>
      </c>
      <c r="L49" s="31">
        <f>SUM(H41:I49)</f>
        <v>30</v>
      </c>
      <c r="M49">
        <f>SUM(L49+16)</f>
        <v>46</v>
      </c>
    </row>
    <row r="50" spans="1:13" ht="17" thickTop="1" x14ac:dyDescent="0.2">
      <c r="F50" s="2"/>
      <c r="G50" s="2"/>
      <c r="H50" s="15"/>
      <c r="I50" s="15"/>
      <c r="J50" s="21"/>
      <c r="K50" s="22"/>
    </row>
    <row r="51" spans="1:13" x14ac:dyDescent="0.2">
      <c r="A51">
        <v>9</v>
      </c>
      <c r="B51" t="s">
        <v>70</v>
      </c>
      <c r="C51" t="s">
        <v>6</v>
      </c>
      <c r="D51" t="s">
        <v>71</v>
      </c>
      <c r="F51" s="2">
        <v>44326</v>
      </c>
      <c r="G51" s="2">
        <v>44338</v>
      </c>
      <c r="H51" s="15"/>
      <c r="I51" s="15">
        <f t="shared" si="0"/>
        <v>0</v>
      </c>
      <c r="J51" s="21"/>
      <c r="K51" s="22"/>
    </row>
    <row r="52" spans="1:13" x14ac:dyDescent="0.2">
      <c r="A52">
        <v>15</v>
      </c>
      <c r="B52" t="s">
        <v>70</v>
      </c>
      <c r="C52" t="s">
        <v>38</v>
      </c>
      <c r="D52" t="s">
        <v>79</v>
      </c>
      <c r="E52" t="s">
        <v>80</v>
      </c>
      <c r="F52" s="2">
        <v>44327</v>
      </c>
      <c r="G52" s="2">
        <v>44338</v>
      </c>
      <c r="H52" s="15">
        <f>ROUNDUP(((SUM(K52-J52)*24*60/60)/0.25),0)*0.25</f>
        <v>4.75</v>
      </c>
      <c r="I52" s="15"/>
      <c r="J52" s="21">
        <v>0.35416666666666669</v>
      </c>
      <c r="K52" s="22">
        <v>0.55208333333333337</v>
      </c>
    </row>
    <row r="53" spans="1:13" x14ac:dyDescent="0.2">
      <c r="A53">
        <v>15</v>
      </c>
      <c r="B53" t="s">
        <v>70</v>
      </c>
      <c r="C53" t="s">
        <v>38</v>
      </c>
      <c r="D53" t="s">
        <v>82</v>
      </c>
      <c r="E53" t="s">
        <v>81</v>
      </c>
      <c r="F53" s="2">
        <v>44327</v>
      </c>
      <c r="G53" s="2">
        <v>44338</v>
      </c>
      <c r="H53" s="15">
        <f>ROUNDUP(((SUM(K53-J53)*24*60/60)/0.25),0)*0.25</f>
        <v>4.75</v>
      </c>
      <c r="I53" s="15"/>
      <c r="J53" s="21">
        <v>0.55208333333333337</v>
      </c>
      <c r="K53" s="22">
        <v>0.75</v>
      </c>
    </row>
    <row r="54" spans="1:13" x14ac:dyDescent="0.2">
      <c r="A54">
        <v>15</v>
      </c>
      <c r="B54" t="s">
        <v>70</v>
      </c>
      <c r="C54" t="s">
        <v>38</v>
      </c>
      <c r="D54" t="s">
        <v>82</v>
      </c>
      <c r="E54" t="s">
        <v>81</v>
      </c>
      <c r="F54" s="2">
        <v>44329</v>
      </c>
      <c r="G54" s="2">
        <v>44338</v>
      </c>
      <c r="H54" s="15">
        <f>ROUNDUP(((SUM(K54-J54)*24*60/60)/0.25),0)*0.25</f>
        <v>6</v>
      </c>
      <c r="I54" s="15"/>
      <c r="J54" s="21">
        <v>0.375</v>
      </c>
      <c r="K54" s="22">
        <v>0.625</v>
      </c>
    </row>
    <row r="55" spans="1:13" x14ac:dyDescent="0.2">
      <c r="A55">
        <v>15</v>
      </c>
      <c r="B55" t="s">
        <v>70</v>
      </c>
      <c r="C55" t="s">
        <v>38</v>
      </c>
      <c r="D55" t="s">
        <v>82</v>
      </c>
      <c r="E55" t="s">
        <v>83</v>
      </c>
      <c r="F55" s="2">
        <v>44331</v>
      </c>
      <c r="G55" s="2">
        <v>44338</v>
      </c>
      <c r="H55" s="15">
        <f>ROUNDUP(((SUM(K55-J55)*24*60/60)/0.25),0)*0.25</f>
        <v>3</v>
      </c>
      <c r="I55" s="15"/>
      <c r="J55" s="21">
        <v>0.375</v>
      </c>
      <c r="K55" s="22">
        <v>0.5</v>
      </c>
    </row>
    <row r="56" spans="1:13" x14ac:dyDescent="0.2">
      <c r="A56">
        <v>14</v>
      </c>
      <c r="B56" t="s">
        <v>70</v>
      </c>
      <c r="C56" t="s">
        <v>12</v>
      </c>
      <c r="D56" t="s">
        <v>84</v>
      </c>
      <c r="E56" t="s">
        <v>85</v>
      </c>
      <c r="F56" s="2">
        <v>44331</v>
      </c>
      <c r="G56" s="2">
        <v>44338</v>
      </c>
      <c r="I56" s="15">
        <f t="shared" ref="I56:I62" si="1">ROUNDUP(((SUM(K56-J56)*24*60/60)/0.25),0)*0.25</f>
        <v>1.75</v>
      </c>
      <c r="J56" s="21">
        <v>0.5</v>
      </c>
      <c r="K56" s="22">
        <v>0.57291666666666663</v>
      </c>
    </row>
    <row r="57" spans="1:13" ht="17" thickBot="1" x14ac:dyDescent="0.25">
      <c r="A57">
        <v>14</v>
      </c>
      <c r="B57" t="s">
        <v>70</v>
      </c>
      <c r="C57" t="s">
        <v>6</v>
      </c>
      <c r="D57" t="s">
        <v>84</v>
      </c>
      <c r="E57" t="s">
        <v>86</v>
      </c>
      <c r="F57" s="2">
        <v>44332</v>
      </c>
      <c r="G57" s="2">
        <v>44338</v>
      </c>
      <c r="I57" s="15">
        <f t="shared" si="1"/>
        <v>2</v>
      </c>
      <c r="J57" s="21">
        <v>0.70833333333333337</v>
      </c>
      <c r="K57" s="22">
        <v>0.79166666666666663</v>
      </c>
      <c r="L57" s="31">
        <f>SUM(H49:I57)</f>
        <v>23</v>
      </c>
      <c r="M57">
        <f>SUM(L57+16)</f>
        <v>39</v>
      </c>
    </row>
    <row r="58" spans="1:13" ht="17" thickTop="1" x14ac:dyDescent="0.2">
      <c r="G58" s="2"/>
      <c r="I58" s="15"/>
      <c r="J58" s="21"/>
      <c r="K58" s="22"/>
    </row>
    <row r="59" spans="1:13" x14ac:dyDescent="0.2">
      <c r="A59">
        <v>18</v>
      </c>
      <c r="B59" t="s">
        <v>70</v>
      </c>
      <c r="C59" t="s">
        <v>12</v>
      </c>
      <c r="D59" t="s">
        <v>87</v>
      </c>
      <c r="E59" t="s">
        <v>88</v>
      </c>
      <c r="F59" s="2">
        <v>44333</v>
      </c>
      <c r="G59" s="2">
        <v>44338</v>
      </c>
      <c r="I59" s="15">
        <f t="shared" si="1"/>
        <v>3</v>
      </c>
      <c r="J59" s="21">
        <v>0.41666666666666669</v>
      </c>
      <c r="K59" s="22">
        <v>0.54166666666666663</v>
      </c>
    </row>
    <row r="60" spans="1:13" x14ac:dyDescent="0.2">
      <c r="A60">
        <v>18</v>
      </c>
      <c r="B60" t="s">
        <v>70</v>
      </c>
      <c r="C60" t="s">
        <v>6</v>
      </c>
      <c r="D60" t="s">
        <v>87</v>
      </c>
      <c r="E60" t="s">
        <v>89</v>
      </c>
      <c r="F60" s="2">
        <v>44333</v>
      </c>
      <c r="G60" s="2">
        <v>44338</v>
      </c>
      <c r="I60" s="15">
        <f t="shared" si="1"/>
        <v>2</v>
      </c>
      <c r="J60" s="21">
        <v>0.625</v>
      </c>
      <c r="K60" s="22">
        <v>0.70833333333333337</v>
      </c>
    </row>
    <row r="61" spans="1:13" x14ac:dyDescent="0.2">
      <c r="A61">
        <v>16</v>
      </c>
      <c r="B61" t="s">
        <v>70</v>
      </c>
      <c r="C61" t="s">
        <v>38</v>
      </c>
      <c r="D61" t="s">
        <v>90</v>
      </c>
      <c r="E61" t="s">
        <v>91</v>
      </c>
      <c r="F61" s="2">
        <v>44334</v>
      </c>
      <c r="G61" s="2">
        <v>44338</v>
      </c>
      <c r="H61" s="15">
        <f>ROUNDUP(((SUM(K61-J61)*24*60/60)/0.25),0)*0.25</f>
        <v>3</v>
      </c>
      <c r="I61" s="15"/>
      <c r="J61" s="21">
        <v>0.41666666666666669</v>
      </c>
      <c r="K61" s="22">
        <v>0.54166666666666663</v>
      </c>
    </row>
    <row r="62" spans="1:13" x14ac:dyDescent="0.2">
      <c r="A62">
        <v>18</v>
      </c>
      <c r="B62" t="s">
        <v>70</v>
      </c>
      <c r="C62" t="s">
        <v>6</v>
      </c>
      <c r="D62" t="s">
        <v>87</v>
      </c>
      <c r="E62" t="s">
        <v>89</v>
      </c>
      <c r="F62" s="2">
        <v>44334</v>
      </c>
      <c r="G62" s="2">
        <v>44338</v>
      </c>
      <c r="I62" s="15">
        <f t="shared" si="1"/>
        <v>5</v>
      </c>
      <c r="J62" s="21">
        <v>0.625</v>
      </c>
      <c r="K62" s="22">
        <v>0.83333333333333337</v>
      </c>
    </row>
    <row r="63" spans="1:13" x14ac:dyDescent="0.2">
      <c r="A63">
        <v>16</v>
      </c>
      <c r="B63" t="s">
        <v>70</v>
      </c>
      <c r="C63" t="s">
        <v>38</v>
      </c>
      <c r="D63" t="s">
        <v>90</v>
      </c>
      <c r="E63" t="s">
        <v>92</v>
      </c>
      <c r="F63" s="2">
        <v>44337</v>
      </c>
      <c r="G63" s="2">
        <v>44338</v>
      </c>
      <c r="H63" s="15">
        <f>ROUNDUP(((SUM(K63-J63)*24*60/60)/0.25),0)*0.25</f>
        <v>1</v>
      </c>
      <c r="I63" s="15"/>
      <c r="J63" s="21">
        <v>0.375</v>
      </c>
      <c r="K63" s="22">
        <v>0.41666666666666669</v>
      </c>
    </row>
    <row r="64" spans="1:13" x14ac:dyDescent="0.2">
      <c r="A64">
        <v>14</v>
      </c>
      <c r="B64" t="s">
        <v>70</v>
      </c>
      <c r="C64" t="s">
        <v>6</v>
      </c>
      <c r="D64" t="s">
        <v>84</v>
      </c>
      <c r="E64" t="s">
        <v>86</v>
      </c>
      <c r="F64" s="2">
        <v>44337</v>
      </c>
      <c r="G64" s="2">
        <v>44338</v>
      </c>
      <c r="I64" s="15">
        <f t="shared" ref="I64:I67" si="2">ROUNDUP(((SUM(K64-J64)*24*60/60)/0.25),0)*0.25</f>
        <v>2</v>
      </c>
      <c r="J64" s="21">
        <v>0.41666666666666669</v>
      </c>
      <c r="K64" s="22">
        <v>0.5</v>
      </c>
    </row>
    <row r="65" spans="1:13" x14ac:dyDescent="0.2">
      <c r="A65">
        <v>9</v>
      </c>
      <c r="B65" t="s">
        <v>70</v>
      </c>
      <c r="C65" t="s">
        <v>6</v>
      </c>
      <c r="D65" t="s">
        <v>71</v>
      </c>
      <c r="E65" t="s">
        <v>77</v>
      </c>
      <c r="F65" s="2">
        <v>44337</v>
      </c>
      <c r="G65" s="2">
        <v>44338</v>
      </c>
      <c r="H65" s="15"/>
      <c r="I65" s="15">
        <f t="shared" si="2"/>
        <v>0.75</v>
      </c>
      <c r="J65" s="21">
        <v>0.54166666666666663</v>
      </c>
      <c r="K65" s="22">
        <v>0.57291666666666663</v>
      </c>
    </row>
    <row r="66" spans="1:13" x14ac:dyDescent="0.2">
      <c r="A66">
        <v>18</v>
      </c>
      <c r="B66" t="s">
        <v>70</v>
      </c>
      <c r="C66" t="s">
        <v>6</v>
      </c>
      <c r="D66" t="s">
        <v>87</v>
      </c>
      <c r="E66" t="s">
        <v>89</v>
      </c>
      <c r="F66" s="2">
        <v>44337</v>
      </c>
      <c r="G66" s="2">
        <v>44338</v>
      </c>
      <c r="H66" s="15"/>
      <c r="I66" s="15">
        <f t="shared" si="2"/>
        <v>1</v>
      </c>
      <c r="J66" s="21">
        <v>0.58333333333333337</v>
      </c>
      <c r="K66" s="22">
        <v>0.625</v>
      </c>
    </row>
    <row r="67" spans="1:13" ht="17" thickBot="1" x14ac:dyDescent="0.25">
      <c r="A67">
        <v>18</v>
      </c>
      <c r="B67" t="s">
        <v>70</v>
      </c>
      <c r="C67" t="s">
        <v>6</v>
      </c>
      <c r="D67" t="s">
        <v>87</v>
      </c>
      <c r="E67" t="s">
        <v>89</v>
      </c>
      <c r="F67" s="2">
        <v>44338</v>
      </c>
      <c r="G67" s="2">
        <v>44338</v>
      </c>
      <c r="H67" s="15"/>
      <c r="I67" s="15">
        <f t="shared" si="2"/>
        <v>5</v>
      </c>
      <c r="J67" s="21">
        <v>0.375</v>
      </c>
      <c r="K67" s="22">
        <v>0.58333333333333337</v>
      </c>
      <c r="L67" s="31">
        <f>SUM(H59:I67)</f>
        <v>22.75</v>
      </c>
      <c r="M67">
        <f>SUM(L67+16)</f>
        <v>38.75</v>
      </c>
    </row>
    <row r="68" spans="1:13" ht="17" thickTop="1" x14ac:dyDescent="0.2">
      <c r="F68" s="2"/>
      <c r="G68" s="2"/>
      <c r="H68" s="15"/>
      <c r="I68" s="15"/>
    </row>
    <row r="69" spans="1:13" x14ac:dyDescent="0.2">
      <c r="A69">
        <v>17</v>
      </c>
      <c r="B69" t="s">
        <v>93</v>
      </c>
      <c r="C69" t="s">
        <v>38</v>
      </c>
      <c r="D69" t="s">
        <v>94</v>
      </c>
      <c r="E69" t="s">
        <v>95</v>
      </c>
      <c r="F69" s="2">
        <v>44341</v>
      </c>
      <c r="G69" s="2">
        <v>44359</v>
      </c>
      <c r="H69" s="15">
        <f>ROUNDUP(((SUM(K69-J69)*24*60/60)/0.25),0)*0.25</f>
        <v>6</v>
      </c>
      <c r="I69" s="15"/>
      <c r="J69" s="21">
        <v>0.375</v>
      </c>
      <c r="K69" s="22">
        <v>0.625</v>
      </c>
    </row>
    <row r="70" spans="1:13" x14ac:dyDescent="0.2">
      <c r="A70">
        <v>19</v>
      </c>
      <c r="B70" t="s">
        <v>93</v>
      </c>
      <c r="C70" t="s">
        <v>12</v>
      </c>
      <c r="D70" t="s">
        <v>96</v>
      </c>
      <c r="E70" t="s">
        <v>97</v>
      </c>
      <c r="F70" s="2">
        <v>44341</v>
      </c>
      <c r="G70" s="2">
        <v>44359</v>
      </c>
      <c r="H70" s="15"/>
      <c r="I70" s="15">
        <f t="shared" ref="I70:I76" si="3">ROUNDUP(((SUM(K70-J70)*24*60/60)/0.25),0)*0.25</f>
        <v>1.25</v>
      </c>
      <c r="J70" s="21">
        <v>0.66666666666666663</v>
      </c>
      <c r="K70" s="22">
        <v>0.71875</v>
      </c>
    </row>
    <row r="71" spans="1:13" x14ac:dyDescent="0.2">
      <c r="A71">
        <v>19</v>
      </c>
      <c r="B71" t="s">
        <v>93</v>
      </c>
      <c r="C71" t="s">
        <v>12</v>
      </c>
      <c r="D71" t="s">
        <v>98</v>
      </c>
      <c r="E71" t="s">
        <v>99</v>
      </c>
      <c r="F71" s="2">
        <v>44341</v>
      </c>
      <c r="G71" s="2">
        <v>44359</v>
      </c>
      <c r="H71" s="15"/>
      <c r="I71" s="15">
        <f t="shared" si="3"/>
        <v>1.25</v>
      </c>
      <c r="J71" s="21">
        <v>0.71875</v>
      </c>
      <c r="K71" s="22">
        <v>0.77083333333333337</v>
      </c>
    </row>
    <row r="72" spans="1:13" ht="17" thickBot="1" x14ac:dyDescent="0.25">
      <c r="A72">
        <v>19</v>
      </c>
      <c r="B72" t="s">
        <v>93</v>
      </c>
      <c r="C72" t="s">
        <v>12</v>
      </c>
      <c r="D72" t="s">
        <v>98</v>
      </c>
      <c r="E72" t="s">
        <v>99</v>
      </c>
      <c r="F72" s="2">
        <v>44344</v>
      </c>
      <c r="G72" s="2">
        <v>44359</v>
      </c>
      <c r="H72" s="15"/>
      <c r="I72" s="15">
        <f t="shared" si="3"/>
        <v>5</v>
      </c>
      <c r="J72" s="21">
        <v>0.54166666666666663</v>
      </c>
      <c r="K72" s="22">
        <v>0.75</v>
      </c>
      <c r="L72" s="31">
        <f>SUM(H69:I72)</f>
        <v>13.5</v>
      </c>
      <c r="M72">
        <f>SUM(L72+16)</f>
        <v>29.5</v>
      </c>
    </row>
    <row r="73" spans="1:13" ht="17" thickTop="1" x14ac:dyDescent="0.2">
      <c r="F73" s="2"/>
      <c r="G73" s="2"/>
      <c r="H73" s="15"/>
      <c r="I73" s="15"/>
    </row>
    <row r="74" spans="1:13" x14ac:dyDescent="0.2">
      <c r="A74">
        <v>19</v>
      </c>
      <c r="B74" t="s">
        <v>93</v>
      </c>
      <c r="C74" t="s">
        <v>12</v>
      </c>
      <c r="D74" t="s">
        <v>98</v>
      </c>
      <c r="E74" t="s">
        <v>99</v>
      </c>
      <c r="F74" s="2">
        <v>44347</v>
      </c>
      <c r="G74" s="2">
        <v>44359</v>
      </c>
      <c r="H74" s="15"/>
      <c r="I74" s="15">
        <f t="shared" si="3"/>
        <v>5</v>
      </c>
      <c r="J74" s="21">
        <v>0.5</v>
      </c>
      <c r="K74" s="22">
        <v>0.70833333333333337</v>
      </c>
    </row>
    <row r="75" spans="1:13" x14ac:dyDescent="0.2">
      <c r="A75">
        <v>17</v>
      </c>
      <c r="B75" t="s">
        <v>93</v>
      </c>
      <c r="C75" t="s">
        <v>38</v>
      </c>
      <c r="D75" t="s">
        <v>94</v>
      </c>
      <c r="E75" t="s">
        <v>100</v>
      </c>
      <c r="F75" s="2">
        <v>44347</v>
      </c>
      <c r="G75" s="2">
        <v>44359</v>
      </c>
      <c r="H75" s="15">
        <f>ROUNDUP(((SUM(K75-J75)*24*60/60)/0.25),0)*0.25</f>
        <v>1</v>
      </c>
      <c r="I75" s="15">
        <f t="shared" si="3"/>
        <v>1</v>
      </c>
      <c r="J75" s="21">
        <v>0.70833333333333337</v>
      </c>
      <c r="K75" s="22">
        <v>0.75</v>
      </c>
    </row>
    <row r="76" spans="1:13" x14ac:dyDescent="0.2">
      <c r="A76">
        <v>19</v>
      </c>
      <c r="B76" t="s">
        <v>93</v>
      </c>
      <c r="C76" t="s">
        <v>6</v>
      </c>
      <c r="D76" t="s">
        <v>98</v>
      </c>
      <c r="E76" t="s">
        <v>101</v>
      </c>
      <c r="F76" s="2">
        <v>44347</v>
      </c>
      <c r="G76" s="2">
        <v>44359</v>
      </c>
      <c r="H76" s="15"/>
      <c r="I76" s="15">
        <f t="shared" si="3"/>
        <v>0.75</v>
      </c>
      <c r="J76" s="21">
        <v>0.75</v>
      </c>
      <c r="K76" s="22">
        <v>0.78125</v>
      </c>
    </row>
    <row r="77" spans="1:13" x14ac:dyDescent="0.2">
      <c r="F77" s="2"/>
      <c r="G77" s="2"/>
      <c r="H77" s="15"/>
      <c r="I77" s="15"/>
    </row>
    <row r="78" spans="1:13" x14ac:dyDescent="0.2">
      <c r="F78" s="2"/>
      <c r="G78" s="2"/>
      <c r="H78" s="15"/>
      <c r="I78" s="15"/>
    </row>
    <row r="79" spans="1:13" x14ac:dyDescent="0.2">
      <c r="F79" s="2"/>
      <c r="G79" s="2"/>
      <c r="H79" s="15"/>
      <c r="I79" s="15"/>
    </row>
    <row r="80" spans="1:13" x14ac:dyDescent="0.2">
      <c r="B80" s="1" t="s">
        <v>9</v>
      </c>
      <c r="C80" s="24">
        <f>SUM(I:I)+SUM(H:H)</f>
        <v>167.5</v>
      </c>
      <c r="D80" s="14" t="s">
        <v>45</v>
      </c>
      <c r="E80" s="24">
        <f>SUM(H:H)</f>
        <v>43.5</v>
      </c>
      <c r="F80" s="14" t="s">
        <v>46</v>
      </c>
      <c r="G80" s="24">
        <f>SUM(I:I)</f>
        <v>124</v>
      </c>
    </row>
  </sheetData>
  <dataValidations count="2">
    <dataValidation type="list" allowBlank="1" showInputMessage="1" showErrorMessage="1" errorTitle="Prefix nicht unterstützt" error="Es konnte kein korrekter Prefix ausgegeben werden_x000a_" promptTitle="Prefix" prompt="Wählen Sie einen Prefix aus" sqref="C4:C12 C18:C21 C28:C34 C37:C40" xr:uid="{D855B4B3-52DF-7445-9249-7A409F05BF2B}">
      <formula1>$N$3:$N$5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C2:C3 C13:C17 C22:C27 C35:C36 C41:C79" xr:uid="{6F8E02CB-534C-AB4D-A4E7-36DF02FD6C81}">
      <formula1>$N$3:$N$6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2021-05-31T16:44:30Z</dcterms:modified>
</cp:coreProperties>
</file>