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beitsmatrix" sheetId="1" state="visible" r:id="rId2"/>
    <sheet name="Projektplan rechnu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<sst xmlns="http://schemas.openxmlformats.org/spreadsheetml/2006/main" count="596" uniqueCount="174">
  <si>
    <t xml:space="preserve">Issue Nr</t>
  </si>
  <si>
    <t xml:space="preserve">Projektphase</t>
  </si>
  <si>
    <t xml:space="preserve">Issue Bezeichner</t>
  </si>
  <si>
    <t xml:space="preserve">Prefix</t>
  </si>
  <si>
    <t xml:space="preserve">Beschreibung</t>
  </si>
  <si>
    <t xml:space="preserve">Bearbeitet am</t>
  </si>
  <si>
    <t xml:space="preserve">Fertigzustellen bis</t>
  </si>
  <si>
    <t xml:space="preserve">Stunden Seminar</t>
  </si>
  <si>
    <t xml:space="preserve">Stunden Projekt</t>
  </si>
  <si>
    <t xml:space="preserve">Beginn</t>
  </si>
  <si>
    <t xml:space="preserve">Ende</t>
  </si>
  <si>
    <t xml:space="preserve">Wochensumme</t>
  </si>
  <si>
    <t xml:space="preserve">Mit Arbeit bei IW Medien</t>
  </si>
  <si>
    <t xml:space="preserve">Mögliche Prefixe</t>
  </si>
  <si>
    <t xml:space="preserve">Domaenenanalyse</t>
  </si>
  <si>
    <t xml:space="preserve">Architekturstile Recherche</t>
  </si>
  <si>
    <t xml:space="preserve">[TASK]</t>
  </si>
  <si>
    <t xml:space="preserve">Moegliche Technologien</t>
  </si>
  <si>
    <t xml:space="preserve">Projektplanung</t>
  </si>
  <si>
    <t xml:space="preserve">Projektplan</t>
  </si>
  <si>
    <t xml:space="preserve">Erste Schaetzung und Recherche</t>
  </si>
  <si>
    <t xml:space="preserve">[BUGFIX]</t>
  </si>
  <si>
    <t xml:space="preserve">Fixes something that was really wrong and breaked stuff</t>
  </si>
  <si>
    <t xml:space="preserve">[FEATURE]</t>
  </si>
  <si>
    <t xml:space="preserve">Anlegen von OpenProject</t>
  </si>
  <si>
    <t xml:space="preserve">Everything new</t>
  </si>
  <si>
    <t xml:space="preserve">Anpassungen von OpenProject</t>
  </si>
  <si>
    <t xml:space="preserve">Everything that has already been set up but had to be done again</t>
  </si>
  <si>
    <t xml:space="preserve">Repository Update</t>
  </si>
  <si>
    <t xml:space="preserve">[SEMINAR]</t>
  </si>
  <si>
    <t xml:space="preserve">Everything done for the seminars</t>
  </si>
  <si>
    <t xml:space="preserve">Issues anlegen</t>
  </si>
  <si>
    <t xml:space="preserve">Abhaengigkeiten</t>
  </si>
  <si>
    <t xml:space="preserve">Nutzeranforderungen ermitteln</t>
  </si>
  <si>
    <t xml:space="preserve">User Stories (mapping)</t>
  </si>
  <si>
    <t xml:space="preserve">Mitschrift vom Buch</t>
  </si>
  <si>
    <t xml:space="preserve">Excel Formular</t>
  </si>
  <si>
    <t xml:space="preserve">Kick-Off</t>
  </si>
  <si>
    <t xml:space="preserve">Zoom Call</t>
  </si>
  <si>
    <t xml:space="preserve">Zusammenfassung</t>
  </si>
  <si>
    <t xml:space="preserve">Zitate gepflegt</t>
  </si>
  <si>
    <t xml:space="preserve">Weitere Nutzeranforderungen</t>
  </si>
  <si>
    <t xml:space="preserve">Domainen Experten rekrutieren</t>
  </si>
  <si>
    <t xml:space="preserve">Uber Architektur recherchieren</t>
  </si>
  <si>
    <t xml:space="preserve">Architekturstile vergleichen</t>
  </si>
  <si>
    <t xml:space="preserve">Architektur modellieren &amp; planen</t>
  </si>
  <si>
    <t xml:space="preserve">Wissenschaftliches Arbeiten</t>
  </si>
  <si>
    <t xml:space="preserve">Mind Map und Notizen</t>
  </si>
  <si>
    <t xml:space="preserve">Themenfeldanalyse</t>
  </si>
  <si>
    <t xml:space="preserve">Moderation und Miro board vorbereiten</t>
  </si>
  <si>
    <t xml:space="preserve">User Stories mit Freiwilligen</t>
  </si>
  <si>
    <t xml:space="preserve">User Stories erweitern</t>
  </si>
  <si>
    <t xml:space="preserve">Beziehungen herstellen zwischen den Anforderungen</t>
  </si>
  <si>
    <t xml:space="preserve">UML Diagramm anfertigen</t>
  </si>
  <si>
    <t xml:space="preserve">Erfassen und Dokumentieren im Issue</t>
  </si>
  <si>
    <t xml:space="preserve">Vorstellung</t>
  </si>
  <si>
    <t xml:space="preserve">Notizen von der Vorstellung festhalten</t>
  </si>
  <si>
    <t xml:space="preserve">Aenderungen uebernehmen und weitere Organisation</t>
  </si>
  <si>
    <t xml:space="preserve">Abhaengigkeiten aktualisieren und Architekturstile recherchieren</t>
  </si>
  <si>
    <t xml:space="preserve">Konzeptuelles Design</t>
  </si>
  <si>
    <t xml:space="preserve">Systemarchitektur</t>
  </si>
  <si>
    <t xml:space="preserve">Architekturstile sammeln</t>
  </si>
  <si>
    <t xml:space="preserve">Architekturstile gegenueberstellen</t>
  </si>
  <si>
    <t xml:space="preserve">Systemarchitektur Anforderungen sammeln</t>
  </si>
  <si>
    <t xml:space="preserve">Systemarchitektur modellieren</t>
  </si>
  <si>
    <t xml:space="preserve">Modellierung erweitern</t>
  </si>
  <si>
    <t xml:space="preserve">Modellierung verfeinern</t>
  </si>
  <si>
    <t xml:space="preserve">Modellierung dokumentieren</t>
  </si>
  <si>
    <t xml:space="preserve">Schreibwerkstatt</t>
  </si>
  <si>
    <t xml:space="preserve">Abschlussvortraege und Fragen stellen</t>
  </si>
  <si>
    <t xml:space="preserve">Peer Reviewed Expose</t>
  </si>
  <si>
    <t xml:space="preserve">Expose ueberarbeiten</t>
  </si>
  <si>
    <t xml:space="preserve">Expose der anderen kommentieren</t>
  </si>
  <si>
    <t xml:space="preserve">Umfrage</t>
  </si>
  <si>
    <t xml:space="preserve">Umfrage erstellt und versendet</t>
  </si>
  <si>
    <t xml:space="preserve">Umfrage auswerten</t>
  </si>
  <si>
    <t xml:space="preserve">Content Map</t>
  </si>
  <si>
    <t xml:space="preserve">Content Map beginnen</t>
  </si>
  <si>
    <t xml:space="preserve">Content Map iterieren</t>
  </si>
  <si>
    <t xml:space="preserve">Peer reviewed Expose</t>
  </si>
  <si>
    <t xml:space="preserve">Expose vorstellen</t>
  </si>
  <si>
    <t xml:space="preserve">Expose reviewen</t>
  </si>
  <si>
    <t xml:space="preserve">Interface Design</t>
  </si>
  <si>
    <t xml:space="preserve">Kurzvortrag</t>
  </si>
  <si>
    <t xml:space="preserve">Folien erstellen und Vortrag ueben</t>
  </si>
  <si>
    <t xml:space="preserve">Navigation Map</t>
  </si>
  <si>
    <t xml:space="preserve">Rudimentaere Navigationswege zeichnen</t>
  </si>
  <si>
    <t xml:space="preserve">Wireframes</t>
  </si>
  <si>
    <t xml:space="preserve">Navigationswege auf Wireframes darstellen</t>
  </si>
  <si>
    <t xml:space="preserve">Vortrag ueben</t>
  </si>
  <si>
    <t xml:space="preserve">Verbesserungen</t>
  </si>
  <si>
    <t xml:space="preserve">Vortraege hoeren und selber halten</t>
  </si>
  <si>
    <t xml:space="preserve">Domaenenmodell ueberarbeiten</t>
  </si>
  <si>
    <t xml:space="preserve">Iteration eins</t>
  </si>
  <si>
    <t xml:space="preserve">Iteration zwei und drei</t>
  </si>
  <si>
    <t xml:space="preserve">Iteration anfertigen</t>
  </si>
  <si>
    <t xml:space="preserve">Styleguide</t>
  </si>
  <si>
    <t xml:space="preserve">Farbschema, Schriftart, Moodboard</t>
  </si>
  <si>
    <t xml:space="preserve">LaTex Workshop</t>
  </si>
  <si>
    <t xml:space="preserve">How to LaTex</t>
  </si>
  <si>
    <t xml:space="preserve">Typografie</t>
  </si>
  <si>
    <t xml:space="preserve">Typografie Umfrage auswertung</t>
  </si>
  <si>
    <t xml:space="preserve">Abschlussvortrag hoeren und Open Space</t>
  </si>
  <si>
    <t xml:space="preserve">Guidelines vergleichen</t>
  </si>
  <si>
    <t xml:space="preserve">Guidelines konzipieren</t>
  </si>
  <si>
    <t xml:space="preserve">Typography und Color Scheme</t>
  </si>
  <si>
    <t xml:space="preserve">Neue Umfrage</t>
  </si>
  <si>
    <t xml:space="preserve">Design iterationen</t>
  </si>
  <si>
    <t xml:space="preserve">Umfrage auswertung &amp; Design iterationen</t>
  </si>
  <si>
    <t xml:space="preserve">Pseudo Code</t>
  </si>
  <si>
    <t xml:space="preserve">Algorithmus fuer Empfehlungen und Aehnliche Rezepte</t>
  </si>
  <si>
    <t xml:space="preserve">Erklaerung der Struktur</t>
  </si>
  <si>
    <t xml:space="preserve">Pseudocode fuer Aehnliche Rezepte</t>
  </si>
  <si>
    <t xml:space="preserve">Pseudocode fuer Empfohlene Rezepte</t>
  </si>
  <si>
    <t xml:space="preserve">MockUps</t>
  </si>
  <si>
    <t xml:space="preserve">MockUps Icons Grid und Layouts</t>
  </si>
  <si>
    <t xml:space="preserve">MockUps Icons bauen</t>
  </si>
  <si>
    <t xml:space="preserve">MockUps Rezept Teaser</t>
  </si>
  <si>
    <t xml:space="preserve">Alle Filter Optionen Sammeln</t>
  </si>
  <si>
    <t xml:space="preserve">Filterarten bestimmen und konzipieren</t>
  </si>
  <si>
    <t xml:space="preserve">MockUps Rezept Filter</t>
  </si>
  <si>
    <t xml:space="preserve">Sommerpause: Urlaub und Denkblokade</t>
  </si>
  <si>
    <t xml:space="preserve">Neue Abgabe Termine</t>
  </si>
  <si>
    <t xml:space="preserve">Neues Rezept Mock Up refinement</t>
  </si>
  <si>
    <t xml:space="preserve">Neues Rezept Mock Up finished</t>
  </si>
  <si>
    <t xml:space="preserve">Mein Kochbuch Mock Up first iteration</t>
  </si>
  <si>
    <t xml:space="preserve">Rezeptansicht Mock Up first iteration</t>
  </si>
  <si>
    <t xml:space="preserve">Rezeptansicht Mock Up refinement</t>
  </si>
  <si>
    <t xml:space="preserve">Rezeptansicht Mock Up finished</t>
  </si>
  <si>
    <t xml:space="preserve">Profil ansichten und refinements</t>
  </si>
  <si>
    <t xml:space="preserve">Rezept bearbeiten Screen anfertigen</t>
  </si>
  <si>
    <t xml:space="preserve">Freundeliste und kleine Anpassungen</t>
  </si>
  <si>
    <t xml:space="preserve">TODO refinement</t>
  </si>
  <si>
    <t xml:space="preserve">Einstellungen Screen, Icons und Ideensammlung</t>
  </si>
  <si>
    <t xml:space="preserve">Benachrichtigungen und Freundschaftsanfragen</t>
  </si>
  <si>
    <t xml:space="preserve">Freundschaftsanfrage ausstehend</t>
  </si>
  <si>
    <t xml:space="preserve">Login und SignIn Screen</t>
  </si>
  <si>
    <t xml:space="preserve">Vorgaenger und Original Rezept</t>
  </si>
  <si>
    <t xml:space="preserve">Figma Refinement, new Styleguide, Minor Changes</t>
  </si>
  <si>
    <t xml:space="preserve">Übersetzen, FreundRezeptAnsicht und Imports</t>
  </si>
  <si>
    <t xml:space="preserve">Einführungsscreens</t>
  </si>
  <si>
    <t xml:space="preserve">Einstellungsicons</t>
  </si>
  <si>
    <t xml:space="preserve">Einführungskommentare</t>
  </si>
  <si>
    <t xml:space="preserve">Bilder austauschen</t>
  </si>
  <si>
    <t xml:space="preserve">Umbau von Ordner Struktur und anlegen von Tablets</t>
  </si>
  <si>
    <t xml:space="preserve">Tablet Card design</t>
  </si>
  <si>
    <t xml:space="preserve">Refinement und neue Todos</t>
  </si>
  <si>
    <t xml:space="preserve">Mobile and Tablet Card design</t>
  </si>
  <si>
    <t xml:space="preserve">Mobile refinement</t>
  </si>
  <si>
    <t xml:space="preserve">Tablet Startseite und Profilübersicht</t>
  </si>
  <si>
    <t xml:space="preserve">Tablet Mein Kochbuch</t>
  </si>
  <si>
    <t xml:space="preserve">Tablet Album und Kochbuch Einstellungen</t>
  </si>
  <si>
    <t xml:space="preserve">Tablet und Mobile Rezept bearbeiten</t>
  </si>
  <si>
    <t xml:space="preserve">Tablet und Mobile Rezept ansicht</t>
  </si>
  <si>
    <t xml:space="preserve">Tablet und Mobile Profile</t>
  </si>
  <si>
    <t xml:space="preserve">Tablet und Mobile Freundschaftsanfragen und Einstellungen</t>
  </si>
  <si>
    <t xml:space="preserve">Tablet und Mobile Mein Kochbuch und Untermenues</t>
  </si>
  <si>
    <t xml:space="preserve">Tablet neues Rezept anlegen screen</t>
  </si>
  <si>
    <t xml:space="preserve">Tablet neues Rezept anlegen screens</t>
  </si>
  <si>
    <t xml:space="preserve">Tablet Einfuehrung in die App</t>
  </si>
  <si>
    <t xml:space="preserve">Stunden insgesamt</t>
  </si>
  <si>
    <t xml:space="preserve">Budget: </t>
  </si>
  <si>
    <t xml:space="preserve">Kredits erreicht:</t>
  </si>
  <si>
    <t xml:space="preserve">Kredits erfordert:</t>
  </si>
  <si>
    <t xml:space="preserve">KW</t>
  </si>
  <si>
    <t xml:space="preserve">Projekt</t>
  </si>
  <si>
    <t xml:space="preserve">Seminar</t>
  </si>
  <si>
    <t xml:space="preserve">Selbststudium</t>
  </si>
  <si>
    <t xml:space="preserve">Summe</t>
  </si>
  <si>
    <t xml:space="preserve">D</t>
  </si>
  <si>
    <t xml:space="preserve">K</t>
  </si>
  <si>
    <t xml:space="preserve">I</t>
  </si>
  <si>
    <t xml:space="preserve">P</t>
  </si>
  <si>
    <t xml:space="preserve">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</si>
</sst>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General"/>
    <numFmt numFmtId="167" formatCode="0.00"/>
    <numFmt numFmtId="168" formatCode="hh:mm"/>
    <numFmt numFmtId="169" formatCode="dd/\ mmm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B0F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70"/>
  <sheetViews>
    <sheetView showFormulas="false" showGridLines="true" showRowColHeaders="true" showZeros="true" rightToLeft="false" tabSelected="true" showOutlineSymbols="true" defaultGridColor="true" view="normal" topLeftCell="A142" colorId="64" zoomScale="81" zoomScaleNormal="81" zoomScalePageLayoutView="100" workbookViewId="0">
      <selection pane="topLeft" activeCell="I170" activeCellId="0" sqref="I170"/>
    </sheetView>
  </sheetViews>
  <sheetFormatPr defaultColWidth="10.51171875" defaultRowHeight="16" zeroHeight="false" outlineLevelRow="0" outlineLevelCol="0"/>
  <cols>
    <col collapsed="false" customWidth="true" hidden="false" outlineLevel="0" max="1" min="1" style="0" width="8.17"/>
    <col collapsed="false" customWidth="true" hidden="false" outlineLevel="0" max="2" min="2" style="0" width="16.84"/>
    <col collapsed="false" customWidth="true" hidden="false" outlineLevel="0" max="3" min="3" style="0" width="21.66"/>
    <col collapsed="false" customWidth="true" hidden="false" outlineLevel="0" max="4" min="4" style="0" width="18.33"/>
    <col collapsed="false" customWidth="true" hidden="false" outlineLevel="0" max="5" min="5" style="0" width="44.5"/>
    <col collapsed="false" customWidth="true" hidden="false" outlineLevel="0" max="6" min="6" style="0" width="18.5"/>
    <col collapsed="false" customWidth="true" hidden="false" outlineLevel="0" max="7" min="7" style="0" width="16.84"/>
    <col collapsed="false" customWidth="true" hidden="false" outlineLevel="0" max="8" min="8" style="0" width="15.33"/>
    <col collapsed="false" customWidth="true" hidden="false" outlineLevel="0" max="9" min="9" style="0" width="18.16"/>
    <col collapsed="false" customWidth="true" hidden="false" outlineLevel="0" max="11" min="10" style="1" width="10.83"/>
    <col collapsed="false" customWidth="true" hidden="false" outlineLevel="0" max="12" min="12" style="0" width="16.16"/>
    <col collapsed="false" customWidth="true" hidden="false" outlineLevel="0" max="13" min="13" style="0" width="22.5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5" t="s">
        <v>12</v>
      </c>
      <c r="N1" s="0" t="s">
        <v>13</v>
      </c>
    </row>
    <row r="2" customFormat="false" ht="16" hidden="false" customHeight="false" outlineLevel="0" collapsed="false">
      <c r="A2" s="0" t="n">
        <v>8</v>
      </c>
      <c r="B2" s="0" t="s">
        <v>14</v>
      </c>
      <c r="C2" s="0" t="s">
        <v>15</v>
      </c>
      <c r="D2" s="6" t="s">
        <v>16</v>
      </c>
      <c r="E2" s="0" t="s">
        <v>17</v>
      </c>
      <c r="F2" s="7" t="n">
        <v>44293</v>
      </c>
      <c r="G2" s="7" t="n">
        <v>44317</v>
      </c>
      <c r="H2" s="3"/>
      <c r="I2" s="0" t="n">
        <v>6</v>
      </c>
      <c r="J2" s="4"/>
      <c r="K2" s="4"/>
      <c r="L2" s="3"/>
    </row>
    <row r="3" customFormat="false" ht="16" hidden="false" customHeight="false" outlineLevel="0" collapsed="false">
      <c r="A3" s="0" t="n">
        <v>1</v>
      </c>
      <c r="B3" s="0" t="s">
        <v>18</v>
      </c>
      <c r="C3" s="0" t="s">
        <v>19</v>
      </c>
      <c r="D3" s="6" t="s">
        <v>16</v>
      </c>
      <c r="E3" s="0" t="s">
        <v>20</v>
      </c>
      <c r="F3" s="7" t="n">
        <v>44292</v>
      </c>
      <c r="G3" s="7" t="n">
        <v>44298</v>
      </c>
      <c r="I3" s="0" t="n">
        <v>6</v>
      </c>
      <c r="N3" s="0" t="s">
        <v>21</v>
      </c>
      <c r="O3" s="0" t="s">
        <v>22</v>
      </c>
    </row>
    <row r="4" customFormat="false" ht="16" hidden="false" customHeight="false" outlineLevel="0" collapsed="false">
      <c r="A4" s="0" t="n">
        <v>1</v>
      </c>
      <c r="B4" s="0" t="s">
        <v>18</v>
      </c>
      <c r="C4" s="0" t="s">
        <v>19</v>
      </c>
      <c r="D4" s="6" t="s">
        <v>23</v>
      </c>
      <c r="E4" s="0" t="s">
        <v>24</v>
      </c>
      <c r="F4" s="7" t="n">
        <v>44295</v>
      </c>
      <c r="G4" s="7" t="n">
        <v>44298</v>
      </c>
      <c r="I4" s="0" t="n">
        <v>3</v>
      </c>
      <c r="N4" s="0" t="s">
        <v>23</v>
      </c>
      <c r="O4" s="0" t="s">
        <v>25</v>
      </c>
    </row>
    <row r="5" customFormat="false" ht="16" hidden="false" customHeight="false" outlineLevel="0" collapsed="false">
      <c r="A5" s="0" t="n">
        <v>1</v>
      </c>
      <c r="B5" s="0" t="s">
        <v>18</v>
      </c>
      <c r="C5" s="0" t="s">
        <v>19</v>
      </c>
      <c r="D5" s="6" t="s">
        <v>16</v>
      </c>
      <c r="E5" s="0" t="s">
        <v>26</v>
      </c>
      <c r="F5" s="7" t="n">
        <v>44296</v>
      </c>
      <c r="G5" s="7" t="n">
        <v>44298</v>
      </c>
      <c r="I5" s="0" t="n">
        <v>1</v>
      </c>
      <c r="N5" s="0" t="s">
        <v>16</v>
      </c>
      <c r="O5" s="0" t="s">
        <v>27</v>
      </c>
    </row>
    <row r="6" customFormat="false" ht="17" hidden="false" customHeight="false" outlineLevel="0" collapsed="false">
      <c r="A6" s="0" t="n">
        <v>1</v>
      </c>
      <c r="B6" s="0" t="s">
        <v>18</v>
      </c>
      <c r="C6" s="0" t="s">
        <v>19</v>
      </c>
      <c r="D6" s="6" t="s">
        <v>16</v>
      </c>
      <c r="E6" s="0" t="s">
        <v>28</v>
      </c>
      <c r="F6" s="7" t="n">
        <v>44296</v>
      </c>
      <c r="G6" s="7" t="n">
        <v>44298</v>
      </c>
      <c r="I6" s="0" t="n">
        <v>1</v>
      </c>
      <c r="L6" s="8" t="n">
        <f aca="false">SUM(H2:I6)</f>
        <v>17</v>
      </c>
      <c r="M6" s="0" t="n">
        <f aca="false">SUM(L6+16)</f>
        <v>33</v>
      </c>
      <c r="N6" s="9" t="s">
        <v>29</v>
      </c>
      <c r="O6" s="0" t="s">
        <v>30</v>
      </c>
    </row>
    <row r="7" customFormat="false" ht="17" hidden="false" customHeight="false" outlineLevel="0" collapsed="false">
      <c r="D7" s="6"/>
      <c r="F7" s="7"/>
      <c r="G7" s="7"/>
      <c r="L7" s="10"/>
      <c r="N7" s="9"/>
    </row>
    <row r="8" customFormat="false" ht="16" hidden="false" customHeight="false" outlineLevel="0" collapsed="false">
      <c r="A8" s="0" t="n">
        <v>1</v>
      </c>
      <c r="B8" s="0" t="s">
        <v>18</v>
      </c>
      <c r="C8" s="0" t="s">
        <v>19</v>
      </c>
      <c r="D8" s="6" t="s">
        <v>23</v>
      </c>
      <c r="E8" s="0" t="s">
        <v>31</v>
      </c>
      <c r="F8" s="7" t="n">
        <v>44298</v>
      </c>
      <c r="G8" s="7" t="n">
        <v>44298</v>
      </c>
      <c r="H8" s="11"/>
      <c r="I8" s="11" t="n">
        <v>0.25</v>
      </c>
    </row>
    <row r="9" customFormat="false" ht="16" hidden="false" customHeight="false" outlineLevel="0" collapsed="false">
      <c r="A9" s="0" t="n">
        <v>4</v>
      </c>
      <c r="B9" s="0" t="s">
        <v>14</v>
      </c>
      <c r="C9" s="0" t="s">
        <v>32</v>
      </c>
      <c r="D9" s="6" t="s">
        <v>23</v>
      </c>
      <c r="E9" s="0" t="s">
        <v>33</v>
      </c>
      <c r="F9" s="7" t="n">
        <v>44298</v>
      </c>
      <c r="G9" s="7" t="n">
        <v>44317</v>
      </c>
      <c r="I9" s="0" t="n">
        <v>0.5</v>
      </c>
    </row>
    <row r="10" customFormat="false" ht="16" hidden="false" customHeight="false" outlineLevel="0" collapsed="false">
      <c r="A10" s="0" t="n">
        <v>10</v>
      </c>
      <c r="B10" s="0" t="s">
        <v>14</v>
      </c>
      <c r="C10" s="0" t="s">
        <v>34</v>
      </c>
      <c r="D10" s="6" t="s">
        <v>16</v>
      </c>
      <c r="E10" s="0" t="s">
        <v>35</v>
      </c>
      <c r="F10" s="7" t="n">
        <v>44298</v>
      </c>
      <c r="G10" s="7" t="n">
        <v>44317</v>
      </c>
      <c r="I10" s="0" t="n">
        <v>1.5</v>
      </c>
      <c r="L10" s="12"/>
    </row>
    <row r="11" customFormat="false" ht="16" hidden="false" customHeight="false" outlineLevel="0" collapsed="false">
      <c r="A11" s="0" t="n">
        <v>4</v>
      </c>
      <c r="B11" s="0" t="s">
        <v>14</v>
      </c>
      <c r="C11" s="0" t="s">
        <v>32</v>
      </c>
      <c r="D11" s="6" t="s">
        <v>23</v>
      </c>
      <c r="E11" s="0" t="s">
        <v>33</v>
      </c>
      <c r="F11" s="7" t="n">
        <v>44298</v>
      </c>
      <c r="G11" s="7" t="n">
        <v>44317</v>
      </c>
      <c r="H11" s="12"/>
      <c r="I11" s="12" t="n">
        <f aca="false">ROUNDUP(((SUM(K11-J11)*24*60/60)/0.25),0)*0.25</f>
        <v>1</v>
      </c>
      <c r="J11" s="13" t="n">
        <v>0.684027777777778</v>
      </c>
      <c r="K11" s="13" t="n">
        <v>0.722222222222222</v>
      </c>
      <c r="M11" s="12"/>
      <c r="P11" s="12"/>
    </row>
    <row r="12" customFormat="false" ht="16" hidden="false" customHeight="false" outlineLevel="0" collapsed="false">
      <c r="A12" s="0" t="n">
        <v>1</v>
      </c>
      <c r="B12" s="0" t="s">
        <v>18</v>
      </c>
      <c r="C12" s="0" t="s">
        <v>19</v>
      </c>
      <c r="D12" s="6" t="s">
        <v>16</v>
      </c>
      <c r="E12" s="0" t="s">
        <v>36</v>
      </c>
      <c r="F12" s="7" t="n">
        <v>44298</v>
      </c>
      <c r="G12" s="7" t="n">
        <v>44317</v>
      </c>
      <c r="H12" s="12"/>
      <c r="I12" s="12" t="n">
        <f aca="false">ROUNDUP(((SUM(K12-J12)*24*60/60)/0.25),0)*0.25</f>
        <v>0.5</v>
      </c>
      <c r="J12" s="13" t="n">
        <v>0.729166666666667</v>
      </c>
      <c r="K12" s="13" t="n">
        <v>0.739583333333333</v>
      </c>
      <c r="M12" s="12"/>
      <c r="P12" s="12"/>
    </row>
    <row r="13" customFormat="false" ht="16" hidden="false" customHeight="false" outlineLevel="0" collapsed="false">
      <c r="A13" s="0" t="n">
        <v>11</v>
      </c>
      <c r="B13" s="0" t="s">
        <v>14</v>
      </c>
      <c r="C13" s="0" t="s">
        <v>37</v>
      </c>
      <c r="D13" s="6" t="s">
        <v>29</v>
      </c>
      <c r="E13" s="0" t="s">
        <v>38</v>
      </c>
      <c r="F13" s="7" t="n">
        <v>44299</v>
      </c>
      <c r="G13" s="7" t="n">
        <v>44299</v>
      </c>
      <c r="H13" s="12" t="n">
        <f aca="false">ROUNDUP(((SUM(K13-J13)*24*60/60)/0.25),0)*0.25</f>
        <v>1.5</v>
      </c>
      <c r="I13" s="12"/>
      <c r="J13" s="13" t="n">
        <v>0.416666666666667</v>
      </c>
      <c r="K13" s="13" t="n">
        <v>0.473611111111111</v>
      </c>
    </row>
    <row r="14" customFormat="false" ht="16" hidden="false" customHeight="false" outlineLevel="0" collapsed="false">
      <c r="A14" s="0" t="n">
        <v>11</v>
      </c>
      <c r="B14" s="0" t="s">
        <v>14</v>
      </c>
      <c r="C14" s="0" t="s">
        <v>37</v>
      </c>
      <c r="D14" s="6" t="s">
        <v>29</v>
      </c>
      <c r="E14" s="0" t="s">
        <v>39</v>
      </c>
      <c r="F14" s="7" t="n">
        <v>44299</v>
      </c>
      <c r="G14" s="7" t="n">
        <v>44299</v>
      </c>
      <c r="H14" s="12" t="n">
        <f aca="false">ROUNDUP(((SUM(K14-J14)*24*60/60)/0.25),0)*0.25</f>
        <v>2.25</v>
      </c>
      <c r="I14" s="12"/>
      <c r="J14" s="13" t="n">
        <v>0.5</v>
      </c>
      <c r="K14" s="13" t="n">
        <v>0.59375</v>
      </c>
    </row>
    <row r="15" customFormat="false" ht="16" hidden="false" customHeight="false" outlineLevel="0" collapsed="false">
      <c r="A15" s="0" t="n">
        <v>4</v>
      </c>
      <c r="B15" s="0" t="s">
        <v>14</v>
      </c>
      <c r="C15" s="0" t="s">
        <v>32</v>
      </c>
      <c r="D15" s="6" t="s">
        <v>16</v>
      </c>
      <c r="E15" s="0" t="s">
        <v>40</v>
      </c>
      <c r="F15" s="7" t="n">
        <v>44299</v>
      </c>
      <c r="G15" s="7" t="n">
        <v>44317</v>
      </c>
      <c r="I15" s="12" t="n">
        <f aca="false">ROUNDUP(((SUM(K15-J15)*24*60/60)/0.25),0)*0.25</f>
        <v>0.25</v>
      </c>
      <c r="J15" s="13" t="n">
        <v>0.597222222222222</v>
      </c>
      <c r="K15" s="13" t="n">
        <v>0.604166666666667</v>
      </c>
    </row>
    <row r="16" customFormat="false" ht="16" hidden="false" customHeight="false" outlineLevel="0" collapsed="false">
      <c r="A16" s="0" t="n">
        <v>4</v>
      </c>
      <c r="B16" s="0" t="s">
        <v>14</v>
      </c>
      <c r="C16" s="0" t="s">
        <v>32</v>
      </c>
      <c r="D16" s="6" t="s">
        <v>16</v>
      </c>
      <c r="E16" s="0" t="s">
        <v>41</v>
      </c>
      <c r="F16" s="7" t="n">
        <v>44299</v>
      </c>
      <c r="G16" s="7" t="n">
        <v>44317</v>
      </c>
      <c r="H16" s="12"/>
      <c r="I16" s="12" t="n">
        <f aca="false">ROUNDUP(((SUM(K16-J16)*24*60/60)/0.25),0)*0.25</f>
        <v>1</v>
      </c>
      <c r="J16" s="13" t="n">
        <v>0.690972222222222</v>
      </c>
      <c r="K16" s="13" t="n">
        <v>0.727083333333333</v>
      </c>
    </row>
    <row r="17" customFormat="false" ht="16" hidden="false" customHeight="false" outlineLevel="0" collapsed="false">
      <c r="A17" s="0" t="n">
        <v>4</v>
      </c>
      <c r="B17" s="0" t="s">
        <v>14</v>
      </c>
      <c r="C17" s="0" t="s">
        <v>32</v>
      </c>
      <c r="D17" s="6" t="s">
        <v>16</v>
      </c>
      <c r="E17" s="0" t="s">
        <v>32</v>
      </c>
      <c r="F17" s="7" t="n">
        <v>44299</v>
      </c>
      <c r="G17" s="7" t="n">
        <v>44317</v>
      </c>
      <c r="I17" s="12" t="n">
        <f aca="false">ROUNDUP(((SUM(K17-J17)*24*60/60)/0.25),0)*0.25</f>
        <v>0.75</v>
      </c>
      <c r="J17" s="13" t="n">
        <v>0.753472222222222</v>
      </c>
      <c r="K17" s="13" t="n">
        <v>0.777777777777778</v>
      </c>
    </row>
    <row r="18" customFormat="false" ht="16" hidden="false" customHeight="false" outlineLevel="0" collapsed="false">
      <c r="A18" s="0" t="n">
        <v>10</v>
      </c>
      <c r="B18" s="0" t="s">
        <v>14</v>
      </c>
      <c r="C18" s="0" t="s">
        <v>34</v>
      </c>
      <c r="D18" s="6" t="s">
        <v>16</v>
      </c>
      <c r="E18" s="0" t="s">
        <v>35</v>
      </c>
      <c r="F18" s="7" t="n">
        <v>44299</v>
      </c>
      <c r="G18" s="7" t="n">
        <v>44317</v>
      </c>
      <c r="I18" s="12" t="n">
        <f aca="false">ROUNDUP(((SUM(K18-J18)*24*60/60)/0.25),0)*0.25</f>
        <v>0.75</v>
      </c>
      <c r="J18" s="13" t="n">
        <v>0.795138888888889</v>
      </c>
      <c r="K18" s="13" t="n">
        <v>0.822916666666667</v>
      </c>
    </row>
    <row r="19" customFormat="false" ht="17" hidden="false" customHeight="false" outlineLevel="0" collapsed="false">
      <c r="A19" s="0" t="n">
        <v>10</v>
      </c>
      <c r="B19" s="0" t="s">
        <v>14</v>
      </c>
      <c r="C19" s="0" t="s">
        <v>34</v>
      </c>
      <c r="D19" s="6" t="s">
        <v>16</v>
      </c>
      <c r="E19" s="0" t="s">
        <v>42</v>
      </c>
      <c r="F19" s="7" t="n">
        <v>44300</v>
      </c>
      <c r="G19" s="7" t="n">
        <v>44317</v>
      </c>
      <c r="I19" s="12" t="n">
        <v>0.75</v>
      </c>
      <c r="L19" s="8" t="n">
        <f aca="false">SUM(H8:I19)</f>
        <v>11</v>
      </c>
      <c r="M19" s="0" t="n">
        <f aca="false">SUM(L19+16)</f>
        <v>27</v>
      </c>
    </row>
    <row r="20" customFormat="false" ht="17" hidden="false" customHeight="false" outlineLevel="0" collapsed="false">
      <c r="D20" s="6"/>
      <c r="F20" s="7"/>
      <c r="G20" s="7"/>
      <c r="I20" s="12"/>
      <c r="L20" s="10"/>
    </row>
    <row r="21" customFormat="false" ht="16" hidden="false" customHeight="false" outlineLevel="0" collapsed="false">
      <c r="A21" s="0" t="n">
        <v>10</v>
      </c>
      <c r="B21" s="0" t="s">
        <v>14</v>
      </c>
      <c r="C21" s="0" t="s">
        <v>34</v>
      </c>
      <c r="D21" s="6" t="s">
        <v>16</v>
      </c>
      <c r="E21" s="0" t="s">
        <v>35</v>
      </c>
      <c r="F21" s="7" t="n">
        <v>44302</v>
      </c>
      <c r="G21" s="7" t="n">
        <v>44317</v>
      </c>
      <c r="I21" s="12" t="n">
        <f aca="false">ROUNDUP(((SUM(K21-J21)*24*60/60)/0.25),0)*0.25</f>
        <v>2</v>
      </c>
      <c r="J21" s="13" t="n">
        <v>0.541666666666667</v>
      </c>
      <c r="K21" s="13" t="n">
        <v>0.625</v>
      </c>
    </row>
    <row r="22" customFormat="false" ht="16" hidden="false" customHeight="false" outlineLevel="0" collapsed="false">
      <c r="A22" s="0" t="n">
        <v>8</v>
      </c>
      <c r="B22" s="0" t="s">
        <v>14</v>
      </c>
      <c r="C22" s="0" t="s">
        <v>15</v>
      </c>
      <c r="D22" s="6" t="s">
        <v>16</v>
      </c>
      <c r="E22" s="0" t="s">
        <v>43</v>
      </c>
      <c r="F22" s="7" t="n">
        <v>44302</v>
      </c>
      <c r="G22" s="7" t="n">
        <v>44317</v>
      </c>
      <c r="I22" s="12" t="n">
        <v>0.5</v>
      </c>
    </row>
    <row r="23" customFormat="false" ht="16" hidden="false" customHeight="false" outlineLevel="0" collapsed="false">
      <c r="A23" s="0" t="n">
        <v>8</v>
      </c>
      <c r="B23" s="0" t="s">
        <v>14</v>
      </c>
      <c r="C23" s="0" t="s">
        <v>15</v>
      </c>
      <c r="D23" s="6" t="s">
        <v>16</v>
      </c>
      <c r="E23" s="0" t="s">
        <v>44</v>
      </c>
      <c r="F23" s="7" t="n">
        <v>44302</v>
      </c>
      <c r="G23" s="7" t="n">
        <v>44317</v>
      </c>
      <c r="I23" s="12" t="n">
        <f aca="false">ROUNDUP(((SUM(K23-J23)*24*60/60)/0.25),0)*0.25</f>
        <v>1</v>
      </c>
      <c r="J23" s="13" t="n">
        <v>0.75</v>
      </c>
      <c r="K23" s="13" t="n">
        <v>0.791666666666667</v>
      </c>
      <c r="L23" s="10"/>
    </row>
    <row r="24" customFormat="false" ht="16" hidden="false" customHeight="false" outlineLevel="0" collapsed="false">
      <c r="A24" s="0" t="n">
        <v>8</v>
      </c>
      <c r="B24" s="0" t="s">
        <v>14</v>
      </c>
      <c r="C24" s="0" t="s">
        <v>15</v>
      </c>
      <c r="D24" s="6" t="s">
        <v>16</v>
      </c>
      <c r="E24" s="0" t="s">
        <v>17</v>
      </c>
      <c r="F24" s="7" t="n">
        <v>44305</v>
      </c>
      <c r="G24" s="7" t="n">
        <v>44317</v>
      </c>
      <c r="H24" s="3"/>
      <c r="I24" s="12" t="n">
        <f aca="false">ROUNDUP(((SUM(K24-J24)*24*60/60)/0.25),0)*0.25</f>
        <v>2</v>
      </c>
      <c r="J24" s="13" t="n">
        <v>0.375</v>
      </c>
      <c r="K24" s="13" t="n">
        <v>0.458333333333333</v>
      </c>
    </row>
    <row r="25" customFormat="false" ht="16" hidden="false" customHeight="false" outlineLevel="0" collapsed="false">
      <c r="A25" s="0" t="n">
        <v>8</v>
      </c>
      <c r="B25" s="0" t="s">
        <v>14</v>
      </c>
      <c r="C25" s="0" t="s">
        <v>15</v>
      </c>
      <c r="D25" s="6" t="s">
        <v>16</v>
      </c>
      <c r="E25" s="0" t="s">
        <v>45</v>
      </c>
      <c r="F25" s="7" t="n">
        <v>44305</v>
      </c>
      <c r="G25" s="7" t="n">
        <v>44317</v>
      </c>
      <c r="I25" s="12" t="n">
        <f aca="false">ROUNDUP(((SUM(K25-J25)*24*60/60)/0.25),0)*0.25</f>
        <v>1.5</v>
      </c>
      <c r="J25" s="13" t="n">
        <v>0.541666666666667</v>
      </c>
      <c r="K25" s="13" t="n">
        <v>0.602083333333333</v>
      </c>
    </row>
    <row r="26" customFormat="false" ht="16" hidden="false" customHeight="false" outlineLevel="0" collapsed="false">
      <c r="A26" s="0" t="n">
        <v>12</v>
      </c>
      <c r="B26" s="0" t="s">
        <v>14</v>
      </c>
      <c r="C26" s="0" t="s">
        <v>46</v>
      </c>
      <c r="D26" s="6" t="s">
        <v>29</v>
      </c>
      <c r="E26" s="0" t="s">
        <v>47</v>
      </c>
      <c r="F26" s="7" t="n">
        <v>44306</v>
      </c>
      <c r="G26" s="7" t="n">
        <v>44317</v>
      </c>
      <c r="H26" s="12" t="n">
        <f aca="false">ROUNDUP(((SUM(K26-J26)*24*60/60)/0.25),0)*0.25</f>
        <v>4</v>
      </c>
      <c r="I26" s="12"/>
      <c r="J26" s="13" t="n">
        <v>0.416666666666667</v>
      </c>
      <c r="K26" s="13" t="n">
        <v>0.583333333333333</v>
      </c>
    </row>
    <row r="27" customFormat="false" ht="16" hidden="false" customHeight="false" outlineLevel="0" collapsed="false">
      <c r="A27" s="0" t="n">
        <v>13</v>
      </c>
      <c r="B27" s="0" t="s">
        <v>14</v>
      </c>
      <c r="C27" s="0" t="s">
        <v>48</v>
      </c>
      <c r="D27" s="6" t="s">
        <v>29</v>
      </c>
      <c r="E27" s="0" t="s">
        <v>48</v>
      </c>
      <c r="F27" s="7" t="n">
        <v>44306</v>
      </c>
      <c r="G27" s="7" t="n">
        <v>44317</v>
      </c>
      <c r="H27" s="12" t="n">
        <f aca="false">ROUNDUP(((SUM(K27-J27)*24*60/60)/0.25),0)*0.25</f>
        <v>1.25</v>
      </c>
      <c r="I27" s="12"/>
      <c r="J27" s="13" t="n">
        <v>0.583333333333333</v>
      </c>
      <c r="K27" s="13" t="n">
        <v>0.635416666666667</v>
      </c>
    </row>
    <row r="28" customFormat="false" ht="16" hidden="false" customHeight="false" outlineLevel="0" collapsed="false">
      <c r="A28" s="0" t="n">
        <v>10</v>
      </c>
      <c r="B28" s="0" t="s">
        <v>14</v>
      </c>
      <c r="C28" s="0" t="s">
        <v>34</v>
      </c>
      <c r="D28" s="6" t="s">
        <v>16</v>
      </c>
      <c r="E28" s="0" t="s">
        <v>42</v>
      </c>
      <c r="F28" s="7" t="n">
        <v>44309</v>
      </c>
      <c r="G28" s="7" t="n">
        <v>44317</v>
      </c>
      <c r="I28" s="12" t="n">
        <f aca="false">ROUNDUP(((SUM(K28-J28)*24*60/60)/0.25),0)*0.25</f>
        <v>3</v>
      </c>
      <c r="J28" s="13" t="n">
        <v>0.375</v>
      </c>
      <c r="K28" s="13" t="n">
        <v>0.5</v>
      </c>
    </row>
    <row r="29" customFormat="false" ht="16" hidden="false" customHeight="false" outlineLevel="0" collapsed="false">
      <c r="A29" s="0" t="n">
        <v>10</v>
      </c>
      <c r="B29" s="0" t="s">
        <v>14</v>
      </c>
      <c r="C29" s="0" t="s">
        <v>34</v>
      </c>
      <c r="D29" s="6" t="s">
        <v>16</v>
      </c>
      <c r="E29" s="0" t="s">
        <v>49</v>
      </c>
      <c r="F29" s="7" t="n">
        <v>44309</v>
      </c>
      <c r="G29" s="7" t="n">
        <v>44317</v>
      </c>
      <c r="I29" s="12" t="n">
        <f aca="false">ROUNDUP(((SUM(K29-J29)*24*60/60)/0.25),0)*0.25</f>
        <v>2</v>
      </c>
      <c r="J29" s="13" t="n">
        <v>0.666666666666667</v>
      </c>
      <c r="K29" s="13" t="n">
        <v>0.75</v>
      </c>
    </row>
    <row r="30" customFormat="false" ht="17" hidden="false" customHeight="false" outlineLevel="0" collapsed="false">
      <c r="A30" s="0" t="n">
        <v>10</v>
      </c>
      <c r="B30" s="0" t="s">
        <v>14</v>
      </c>
      <c r="C30" s="0" t="s">
        <v>34</v>
      </c>
      <c r="D30" s="6" t="s">
        <v>23</v>
      </c>
      <c r="E30" s="0" t="s">
        <v>50</v>
      </c>
      <c r="F30" s="7" t="n">
        <v>44311</v>
      </c>
      <c r="G30" s="7" t="n">
        <v>44317</v>
      </c>
      <c r="I30" s="12" t="n">
        <f aca="false">ROUNDUP(((SUM(K30-J30)*24*60/60)/0.25),0)*0.25</f>
        <v>2.75</v>
      </c>
      <c r="J30" s="13" t="n">
        <v>0.690972222222222</v>
      </c>
      <c r="K30" s="13" t="n">
        <v>0.802083333333333</v>
      </c>
      <c r="L30" s="8" t="n">
        <f aca="false">SUM(H21:I30)</f>
        <v>20</v>
      </c>
      <c r="M30" s="0" t="n">
        <f aca="false">SUM(L30+16)</f>
        <v>36</v>
      </c>
    </row>
    <row r="31" customFormat="false" ht="17" hidden="false" customHeight="false" outlineLevel="0" collapsed="false">
      <c r="D31" s="6"/>
      <c r="F31" s="7"/>
      <c r="G31" s="7"/>
      <c r="I31" s="12"/>
      <c r="J31" s="13"/>
      <c r="K31" s="13"/>
      <c r="L31" s="10"/>
    </row>
    <row r="32" customFormat="false" ht="16" hidden="false" customHeight="false" outlineLevel="0" collapsed="false">
      <c r="A32" s="0" t="n">
        <v>10</v>
      </c>
      <c r="B32" s="0" t="s">
        <v>14</v>
      </c>
      <c r="C32" s="0" t="s">
        <v>34</v>
      </c>
      <c r="D32" s="6" t="s">
        <v>23</v>
      </c>
      <c r="E32" s="0" t="s">
        <v>51</v>
      </c>
      <c r="F32" s="7" t="n">
        <v>44312</v>
      </c>
      <c r="G32" s="7" t="n">
        <v>44317</v>
      </c>
      <c r="I32" s="12" t="n">
        <f aca="false">ROUNDUP(((SUM(K32-J32)*24*60/60)/0.25),0)*0.25</f>
        <v>4.5</v>
      </c>
      <c r="J32" s="13" t="n">
        <v>0.375</v>
      </c>
      <c r="K32" s="13" t="n">
        <v>0.5625</v>
      </c>
    </row>
    <row r="33" customFormat="false" ht="16" hidden="false" customHeight="false" outlineLevel="0" collapsed="false">
      <c r="A33" s="0" t="n">
        <v>7</v>
      </c>
      <c r="B33" s="0" t="s">
        <v>14</v>
      </c>
      <c r="C33" s="0" t="s">
        <v>52</v>
      </c>
      <c r="D33" s="6" t="s">
        <v>23</v>
      </c>
      <c r="E33" s="0" t="s">
        <v>53</v>
      </c>
      <c r="F33" s="7" t="n">
        <v>44312</v>
      </c>
      <c r="G33" s="7" t="n">
        <v>44317</v>
      </c>
      <c r="I33" s="12" t="n">
        <f aca="false">ROUNDUP(((SUM(K33-J33)*24*60/60)/0.25),0)*0.25</f>
        <v>2.5</v>
      </c>
      <c r="J33" s="13" t="n">
        <v>0.625</v>
      </c>
      <c r="K33" s="13" t="n">
        <v>0.729166666666667</v>
      </c>
    </row>
    <row r="34" customFormat="false" ht="16" hidden="false" customHeight="false" outlineLevel="0" collapsed="false">
      <c r="A34" s="0" t="n">
        <v>4</v>
      </c>
      <c r="B34" s="0" t="s">
        <v>14</v>
      </c>
      <c r="C34" s="0" t="s">
        <v>32</v>
      </c>
      <c r="D34" s="6" t="s">
        <v>23</v>
      </c>
      <c r="E34" s="0" t="s">
        <v>54</v>
      </c>
      <c r="F34" s="7" t="n">
        <v>44312</v>
      </c>
      <c r="G34" s="7" t="n">
        <v>44317</v>
      </c>
      <c r="I34" s="12" t="n">
        <f aca="false">ROUNDUP(((SUM(K34-J34)*24*60/60)/0.25),0)*0.25</f>
        <v>1</v>
      </c>
      <c r="J34" s="13" t="n">
        <v>0.729166666666667</v>
      </c>
      <c r="K34" s="13" t="n">
        <v>0.770833333333333</v>
      </c>
    </row>
    <row r="35" customFormat="false" ht="16" hidden="false" customHeight="false" outlineLevel="0" collapsed="false">
      <c r="A35" s="0" t="n">
        <v>12</v>
      </c>
      <c r="B35" s="0" t="s">
        <v>14</v>
      </c>
      <c r="C35" s="0" t="s">
        <v>48</v>
      </c>
      <c r="D35" s="6" t="s">
        <v>29</v>
      </c>
      <c r="E35" s="0" t="s">
        <v>55</v>
      </c>
      <c r="F35" s="7" t="n">
        <v>44313</v>
      </c>
      <c r="G35" s="7" t="n">
        <v>44317</v>
      </c>
      <c r="H35" s="12" t="n">
        <f aca="false">ROUNDUP(((SUM(K35-J35)*24*60/60)/0.25),0)*0.25</f>
        <v>4</v>
      </c>
      <c r="J35" s="13" t="n">
        <v>0.375</v>
      </c>
      <c r="K35" s="13" t="n">
        <v>0.541666666666667</v>
      </c>
    </row>
    <row r="36" customFormat="false" ht="16" hidden="false" customHeight="false" outlineLevel="0" collapsed="false">
      <c r="A36" s="0" t="n">
        <v>12</v>
      </c>
      <c r="B36" s="0" t="s">
        <v>14</v>
      </c>
      <c r="C36" s="0" t="s">
        <v>48</v>
      </c>
      <c r="D36" s="6" t="s">
        <v>29</v>
      </c>
      <c r="E36" s="0" t="s">
        <v>56</v>
      </c>
      <c r="F36" s="7" t="n">
        <v>44313</v>
      </c>
      <c r="G36" s="7" t="n">
        <v>44317</v>
      </c>
      <c r="H36" s="12" t="n">
        <f aca="false">ROUNDUP(((SUM(K36-J36)*24*60/60)/0.25),0)*0.25</f>
        <v>1</v>
      </c>
      <c r="J36" s="13" t="n">
        <v>0.583333333333333</v>
      </c>
      <c r="K36" s="13" t="n">
        <v>0.625</v>
      </c>
    </row>
    <row r="37" customFormat="false" ht="16" hidden="false" customHeight="false" outlineLevel="0" collapsed="false">
      <c r="A37" s="0" t="n">
        <v>10</v>
      </c>
      <c r="B37" s="0" t="s">
        <v>14</v>
      </c>
      <c r="C37" s="0" t="s">
        <v>34</v>
      </c>
      <c r="D37" s="6" t="s">
        <v>23</v>
      </c>
      <c r="E37" s="0" t="s">
        <v>57</v>
      </c>
      <c r="F37" s="7" t="n">
        <v>44313</v>
      </c>
      <c r="G37" s="7" t="n">
        <v>44317</v>
      </c>
      <c r="H37" s="12"/>
      <c r="I37" s="12" t="n">
        <f aca="false">ROUNDUP(((SUM(K37-J37)*24*60/60)/0.25),0)*0.25</f>
        <v>2</v>
      </c>
      <c r="J37" s="13" t="n">
        <v>0.708333333333333</v>
      </c>
      <c r="K37" s="13" t="n">
        <v>0.791666666666667</v>
      </c>
    </row>
    <row r="38" customFormat="false" ht="16" hidden="false" customHeight="false" outlineLevel="0" collapsed="false">
      <c r="A38" s="0" t="n">
        <v>4</v>
      </c>
      <c r="B38" s="0" t="s">
        <v>14</v>
      </c>
      <c r="C38" s="0" t="s">
        <v>32</v>
      </c>
      <c r="D38" s="6" t="s">
        <v>16</v>
      </c>
      <c r="E38" s="0" t="s">
        <v>58</v>
      </c>
      <c r="F38" s="7" t="n">
        <v>44317</v>
      </c>
      <c r="G38" s="7" t="n">
        <v>44317</v>
      </c>
      <c r="H38" s="12"/>
      <c r="I38" s="12" t="n">
        <f aca="false">ROUNDUP(((SUM(K38-J38)*24*60/60)/0.25),0)*0.25</f>
        <v>6</v>
      </c>
      <c r="J38" s="13" t="n">
        <v>0.375</v>
      </c>
      <c r="K38" s="13" t="n">
        <v>0.625</v>
      </c>
    </row>
    <row r="39" customFormat="false" ht="17" hidden="false" customHeight="false" outlineLevel="0" collapsed="false">
      <c r="A39" s="0" t="n">
        <v>4</v>
      </c>
      <c r="B39" s="0" t="s">
        <v>14</v>
      </c>
      <c r="C39" s="0" t="s">
        <v>32</v>
      </c>
      <c r="D39" s="6" t="s">
        <v>16</v>
      </c>
      <c r="E39" s="0" t="s">
        <v>44</v>
      </c>
      <c r="F39" s="7" t="n">
        <v>44318</v>
      </c>
      <c r="G39" s="7" t="n">
        <v>44317</v>
      </c>
      <c r="H39" s="12"/>
      <c r="I39" s="12" t="n">
        <f aca="false">ROUNDUP(((SUM(K39-J39)*24*60/60)/0.25),0)*0.25</f>
        <v>2</v>
      </c>
      <c r="J39" s="13" t="n">
        <v>0.625</v>
      </c>
      <c r="K39" s="13" t="n">
        <v>0.708333333333333</v>
      </c>
      <c r="L39" s="8" t="n">
        <f aca="false">SUM(H32:I39)</f>
        <v>23.25</v>
      </c>
      <c r="M39" s="0" t="n">
        <f aca="false">SUM(L39+16)</f>
        <v>39.25</v>
      </c>
    </row>
    <row r="40" customFormat="false" ht="17" hidden="false" customHeight="false" outlineLevel="0" collapsed="false">
      <c r="D40" s="6"/>
      <c r="F40" s="7"/>
      <c r="G40" s="7"/>
      <c r="H40" s="12"/>
      <c r="I40" s="12"/>
      <c r="J40" s="13"/>
      <c r="K40" s="13"/>
      <c r="L40" s="10"/>
    </row>
    <row r="41" customFormat="false" ht="16" hidden="false" customHeight="false" outlineLevel="0" collapsed="false">
      <c r="A41" s="0" t="n">
        <v>9</v>
      </c>
      <c r="B41" s="0" t="s">
        <v>59</v>
      </c>
      <c r="C41" s="0" t="s">
        <v>60</v>
      </c>
      <c r="D41" s="6" t="s">
        <v>23</v>
      </c>
      <c r="E41" s="0" t="s">
        <v>61</v>
      </c>
      <c r="F41" s="7" t="n">
        <v>44319</v>
      </c>
      <c r="G41" s="7" t="n">
        <v>44338</v>
      </c>
      <c r="H41" s="12"/>
      <c r="I41" s="12" t="n">
        <f aca="false">ROUNDUP(((SUM(K41-J41)*24*60/60)/0.25),0)*0.25</f>
        <v>4</v>
      </c>
      <c r="J41" s="13" t="n">
        <v>0.375</v>
      </c>
      <c r="K41" s="13" t="n">
        <v>0.541666666666667</v>
      </c>
    </row>
    <row r="42" customFormat="false" ht="16" hidden="false" customHeight="false" outlineLevel="0" collapsed="false">
      <c r="A42" s="0" t="n">
        <v>9</v>
      </c>
      <c r="B42" s="0" t="s">
        <v>59</v>
      </c>
      <c r="C42" s="0" t="s">
        <v>60</v>
      </c>
      <c r="D42" s="6" t="s">
        <v>23</v>
      </c>
      <c r="E42" s="0" t="s">
        <v>62</v>
      </c>
      <c r="F42" s="7" t="n">
        <v>44319</v>
      </c>
      <c r="G42" s="7" t="n">
        <v>44338</v>
      </c>
      <c r="H42" s="12"/>
      <c r="I42" s="12" t="n">
        <f aca="false">ROUNDUP(((SUM(K42-J42)*24*60/60)/0.25),0)*0.25</f>
        <v>1.5</v>
      </c>
      <c r="J42" s="13" t="n">
        <v>0.5625</v>
      </c>
      <c r="K42" s="13" t="n">
        <v>0.625</v>
      </c>
    </row>
    <row r="43" customFormat="false" ht="16" hidden="false" customHeight="false" outlineLevel="0" collapsed="false">
      <c r="A43" s="0" t="n">
        <v>9</v>
      </c>
      <c r="B43" s="0" t="s">
        <v>59</v>
      </c>
      <c r="C43" s="0" t="s">
        <v>60</v>
      </c>
      <c r="D43" s="6" t="s">
        <v>16</v>
      </c>
      <c r="E43" s="0" t="s">
        <v>63</v>
      </c>
      <c r="F43" s="7" t="n">
        <v>44320</v>
      </c>
      <c r="G43" s="7" t="n">
        <v>44338</v>
      </c>
      <c r="H43" s="12"/>
      <c r="I43" s="12" t="n">
        <f aca="false">ROUNDUP(((SUM(K43-J43)*24*60/60)/0.25),0)*0.25</f>
        <v>4</v>
      </c>
      <c r="J43" s="13" t="n">
        <v>0.375</v>
      </c>
      <c r="K43" s="13" t="n">
        <v>0.541666666666667</v>
      </c>
    </row>
    <row r="44" customFormat="false" ht="16" hidden="false" customHeight="false" outlineLevel="0" collapsed="false">
      <c r="A44" s="0" t="n">
        <v>9</v>
      </c>
      <c r="B44" s="0" t="s">
        <v>59</v>
      </c>
      <c r="C44" s="0" t="s">
        <v>60</v>
      </c>
      <c r="D44" s="6" t="s">
        <v>16</v>
      </c>
      <c r="E44" s="0" t="s">
        <v>64</v>
      </c>
      <c r="F44" s="7" t="n">
        <v>44320</v>
      </c>
      <c r="G44" s="7" t="n">
        <v>44338</v>
      </c>
      <c r="H44" s="12"/>
      <c r="I44" s="12" t="n">
        <f aca="false">ROUNDUP(((SUM(K44-J44)*24*60/60)/0.25),0)*0.25</f>
        <v>4.75</v>
      </c>
      <c r="J44" s="13" t="n">
        <v>0.583333333333333</v>
      </c>
      <c r="K44" s="13" t="n">
        <v>0.78125</v>
      </c>
    </row>
    <row r="45" customFormat="false" ht="16" hidden="false" customHeight="false" outlineLevel="0" collapsed="false">
      <c r="A45" s="0" t="n">
        <v>9</v>
      </c>
      <c r="B45" s="0" t="s">
        <v>59</v>
      </c>
      <c r="C45" s="0" t="s">
        <v>60</v>
      </c>
      <c r="D45" s="6" t="s">
        <v>16</v>
      </c>
      <c r="E45" s="0" t="s">
        <v>64</v>
      </c>
      <c r="F45" s="7" t="n">
        <v>44322</v>
      </c>
      <c r="G45" s="7" t="n">
        <v>44338</v>
      </c>
      <c r="H45" s="12"/>
      <c r="I45" s="12" t="n">
        <f aca="false">ROUNDUP(((SUM(K45-J45)*24*60/60)/0.25),0)*0.25</f>
        <v>3</v>
      </c>
      <c r="J45" s="13" t="n">
        <v>0.583333333333333</v>
      </c>
      <c r="K45" s="13" t="n">
        <v>0.708333333333333</v>
      </c>
    </row>
    <row r="46" customFormat="false" ht="16" hidden="false" customHeight="false" outlineLevel="0" collapsed="false">
      <c r="A46" s="0" t="n">
        <v>9</v>
      </c>
      <c r="B46" s="0" t="s">
        <v>59</v>
      </c>
      <c r="C46" s="0" t="s">
        <v>60</v>
      </c>
      <c r="D46" s="6" t="s">
        <v>16</v>
      </c>
      <c r="E46" s="0" t="s">
        <v>65</v>
      </c>
      <c r="F46" s="7" t="n">
        <v>44323</v>
      </c>
      <c r="G46" s="7" t="n">
        <v>44338</v>
      </c>
      <c r="H46" s="12"/>
      <c r="I46" s="12" t="n">
        <f aca="false">ROUNDUP(((SUM(K46-J46)*24*60/60)/0.25),0)*0.25</f>
        <v>3</v>
      </c>
      <c r="J46" s="13" t="n">
        <v>0.583333333333333</v>
      </c>
      <c r="K46" s="13" t="n">
        <v>0.708333333333333</v>
      </c>
    </row>
    <row r="47" customFormat="false" ht="16" hidden="false" customHeight="false" outlineLevel="0" collapsed="false">
      <c r="A47" s="0" t="n">
        <v>9</v>
      </c>
      <c r="B47" s="0" t="s">
        <v>59</v>
      </c>
      <c r="C47" s="0" t="s">
        <v>60</v>
      </c>
      <c r="D47" s="6" t="s">
        <v>16</v>
      </c>
      <c r="E47" s="0" t="s">
        <v>66</v>
      </c>
      <c r="F47" s="7" t="n">
        <v>44323</v>
      </c>
      <c r="G47" s="7" t="n">
        <v>44338</v>
      </c>
      <c r="H47" s="12"/>
      <c r="I47" s="12" t="n">
        <f aca="false">ROUNDUP(((SUM(K47-J47)*24*60/60)/0.25),0)*0.25</f>
        <v>3</v>
      </c>
      <c r="J47" s="13" t="n">
        <v>0.708333333333333</v>
      </c>
      <c r="K47" s="13" t="n">
        <v>0.833333333333333</v>
      </c>
    </row>
    <row r="48" customFormat="false" ht="16" hidden="false" customHeight="false" outlineLevel="0" collapsed="false">
      <c r="A48" s="0" t="n">
        <v>9</v>
      </c>
      <c r="B48" s="0" t="s">
        <v>59</v>
      </c>
      <c r="C48" s="0" t="s">
        <v>60</v>
      </c>
      <c r="D48" s="6" t="s">
        <v>16</v>
      </c>
      <c r="E48" s="0" t="s">
        <v>67</v>
      </c>
      <c r="F48" s="7" t="n">
        <v>44325</v>
      </c>
      <c r="G48" s="7" t="n">
        <v>44338</v>
      </c>
      <c r="H48" s="12"/>
      <c r="I48" s="12" t="n">
        <f aca="false">ROUNDUP(((SUM(K48-J48)*24*60/60)/0.25),0)*0.25</f>
        <v>6</v>
      </c>
      <c r="J48" s="13" t="n">
        <v>0.5</v>
      </c>
      <c r="K48" s="13" t="n">
        <v>0.75</v>
      </c>
    </row>
    <row r="49" customFormat="false" ht="17" hidden="false" customHeight="false" outlineLevel="0" collapsed="false">
      <c r="A49" s="0" t="n">
        <v>9</v>
      </c>
      <c r="B49" s="0" t="s">
        <v>59</v>
      </c>
      <c r="C49" s="0" t="s">
        <v>60</v>
      </c>
      <c r="D49" s="6" t="s">
        <v>16</v>
      </c>
      <c r="E49" s="0" t="s">
        <v>67</v>
      </c>
      <c r="F49" s="7" t="n">
        <v>44325</v>
      </c>
      <c r="G49" s="7" t="n">
        <v>44338</v>
      </c>
      <c r="H49" s="12"/>
      <c r="I49" s="12" t="n">
        <f aca="false">ROUNDUP(((SUM(K49-J49)*24*60/60)/0.25),0)*0.25</f>
        <v>0.75</v>
      </c>
      <c r="J49" s="13" t="n">
        <v>0.791666666666667</v>
      </c>
      <c r="K49" s="13" t="n">
        <v>0.822916666666667</v>
      </c>
      <c r="L49" s="14" t="n">
        <f aca="false">SUM(H41:I49)</f>
        <v>30</v>
      </c>
      <c r="M49" s="0" t="n">
        <f aca="false">SUM(L49+16)</f>
        <v>46</v>
      </c>
    </row>
    <row r="50" customFormat="false" ht="17" hidden="false" customHeight="false" outlineLevel="0" collapsed="false">
      <c r="D50" s="6"/>
      <c r="F50" s="7"/>
      <c r="G50" s="7"/>
      <c r="H50" s="12"/>
      <c r="I50" s="12"/>
      <c r="J50" s="13"/>
      <c r="K50" s="13"/>
    </row>
    <row r="51" customFormat="false" ht="16" hidden="false" customHeight="false" outlineLevel="0" collapsed="false">
      <c r="A51" s="0" t="n">
        <v>9</v>
      </c>
      <c r="B51" s="0" t="s">
        <v>59</v>
      </c>
      <c r="C51" s="0" t="s">
        <v>60</v>
      </c>
      <c r="D51" s="6" t="s">
        <v>16</v>
      </c>
      <c r="F51" s="7" t="n">
        <v>44326</v>
      </c>
      <c r="G51" s="7" t="n">
        <v>44338</v>
      </c>
      <c r="H51" s="12"/>
      <c r="I51" s="12" t="n">
        <f aca="false">ROUNDUP(((SUM(K51-J51)*24*60/60)/0.25),0)*0.25</f>
        <v>0</v>
      </c>
      <c r="J51" s="13"/>
      <c r="K51" s="13"/>
    </row>
    <row r="52" customFormat="false" ht="16" hidden="false" customHeight="false" outlineLevel="0" collapsed="false">
      <c r="A52" s="0" t="n">
        <v>15</v>
      </c>
      <c r="B52" s="0" t="s">
        <v>59</v>
      </c>
      <c r="C52" s="0" t="s">
        <v>68</v>
      </c>
      <c r="D52" s="6" t="s">
        <v>29</v>
      </c>
      <c r="E52" s="0" t="s">
        <v>69</v>
      </c>
      <c r="F52" s="7" t="n">
        <v>44327</v>
      </c>
      <c r="G52" s="7" t="n">
        <v>44338</v>
      </c>
      <c r="H52" s="12" t="n">
        <f aca="false">ROUNDUP(((SUM(K52-J52)*24*60/60)/0.25),0)*0.25</f>
        <v>4.75</v>
      </c>
      <c r="I52" s="12"/>
      <c r="J52" s="13" t="n">
        <v>0.354166666666667</v>
      </c>
      <c r="K52" s="13" t="n">
        <v>0.552083333333333</v>
      </c>
    </row>
    <row r="53" customFormat="false" ht="16" hidden="false" customHeight="false" outlineLevel="0" collapsed="false">
      <c r="A53" s="0" t="n">
        <v>15</v>
      </c>
      <c r="B53" s="0" t="s">
        <v>59</v>
      </c>
      <c r="C53" s="0" t="s">
        <v>70</v>
      </c>
      <c r="D53" s="6" t="s">
        <v>29</v>
      </c>
      <c r="E53" s="0" t="s">
        <v>71</v>
      </c>
      <c r="F53" s="7" t="n">
        <v>44327</v>
      </c>
      <c r="G53" s="7" t="n">
        <v>44338</v>
      </c>
      <c r="H53" s="12" t="n">
        <f aca="false">ROUNDUP(((SUM(K53-J53)*24*60/60)/0.25),0)*0.25</f>
        <v>4.75</v>
      </c>
      <c r="I53" s="12"/>
      <c r="J53" s="13" t="n">
        <v>0.552083333333333</v>
      </c>
      <c r="K53" s="13" t="n">
        <v>0.75</v>
      </c>
    </row>
    <row r="54" customFormat="false" ht="16" hidden="false" customHeight="false" outlineLevel="0" collapsed="false">
      <c r="A54" s="0" t="n">
        <v>15</v>
      </c>
      <c r="B54" s="0" t="s">
        <v>59</v>
      </c>
      <c r="C54" s="0" t="s">
        <v>70</v>
      </c>
      <c r="D54" s="6" t="s">
        <v>29</v>
      </c>
      <c r="E54" s="0" t="s">
        <v>71</v>
      </c>
      <c r="F54" s="7" t="n">
        <v>44329</v>
      </c>
      <c r="G54" s="7" t="n">
        <v>44338</v>
      </c>
      <c r="H54" s="12" t="n">
        <f aca="false">ROUNDUP(((SUM(K54-J54)*24*60/60)/0.25),0)*0.25</f>
        <v>6</v>
      </c>
      <c r="I54" s="12"/>
      <c r="J54" s="13" t="n">
        <v>0.375</v>
      </c>
      <c r="K54" s="13" t="n">
        <v>0.625</v>
      </c>
    </row>
    <row r="55" customFormat="false" ht="16" hidden="false" customHeight="false" outlineLevel="0" collapsed="false">
      <c r="A55" s="0" t="n">
        <v>15</v>
      </c>
      <c r="B55" s="0" t="s">
        <v>59</v>
      </c>
      <c r="C55" s="0" t="s">
        <v>70</v>
      </c>
      <c r="D55" s="6" t="s">
        <v>29</v>
      </c>
      <c r="E55" s="0" t="s">
        <v>72</v>
      </c>
      <c r="F55" s="7" t="n">
        <v>44331</v>
      </c>
      <c r="G55" s="7" t="n">
        <v>44338</v>
      </c>
      <c r="H55" s="12" t="n">
        <f aca="false">ROUNDUP(((SUM(K55-J55)*24*60/60)/0.25),0)*0.25</f>
        <v>3</v>
      </c>
      <c r="I55" s="12"/>
      <c r="J55" s="13" t="n">
        <v>0.375</v>
      </c>
      <c r="K55" s="13" t="n">
        <v>0.5</v>
      </c>
    </row>
    <row r="56" customFormat="false" ht="16" hidden="false" customHeight="false" outlineLevel="0" collapsed="false">
      <c r="A56" s="0" t="n">
        <v>14</v>
      </c>
      <c r="B56" s="0" t="s">
        <v>59</v>
      </c>
      <c r="C56" s="0" t="s">
        <v>73</v>
      </c>
      <c r="D56" s="6" t="s">
        <v>23</v>
      </c>
      <c r="E56" s="0" t="s">
        <v>74</v>
      </c>
      <c r="F56" s="7" t="n">
        <v>44331</v>
      </c>
      <c r="G56" s="7" t="n">
        <v>44338</v>
      </c>
      <c r="I56" s="12" t="n">
        <f aca="false">ROUNDUP(((SUM(K56-J56)*24*60/60)/0.25),0)*0.25</f>
        <v>1.75</v>
      </c>
      <c r="J56" s="13" t="n">
        <v>0.5</v>
      </c>
      <c r="K56" s="13" t="n">
        <v>0.572916666666667</v>
      </c>
    </row>
    <row r="57" customFormat="false" ht="17" hidden="false" customHeight="false" outlineLevel="0" collapsed="false">
      <c r="A57" s="0" t="n">
        <v>14</v>
      </c>
      <c r="B57" s="0" t="s">
        <v>59</v>
      </c>
      <c r="C57" s="0" t="s">
        <v>73</v>
      </c>
      <c r="D57" s="6" t="s">
        <v>16</v>
      </c>
      <c r="E57" s="0" t="s">
        <v>75</v>
      </c>
      <c r="F57" s="7" t="n">
        <v>44332</v>
      </c>
      <c r="G57" s="7" t="n">
        <v>44338</v>
      </c>
      <c r="I57" s="12" t="n">
        <f aca="false">ROUNDUP(((SUM(K57-J57)*24*60/60)/0.25),0)*0.25</f>
        <v>2</v>
      </c>
      <c r="J57" s="13" t="n">
        <v>0.708333333333333</v>
      </c>
      <c r="K57" s="13" t="n">
        <v>0.791666666666667</v>
      </c>
      <c r="L57" s="14" t="n">
        <f aca="false">SUM(H49:I57)</f>
        <v>23</v>
      </c>
      <c r="M57" s="0" t="n">
        <f aca="false">SUM(L57+16)</f>
        <v>39</v>
      </c>
    </row>
    <row r="58" customFormat="false" ht="17" hidden="false" customHeight="false" outlineLevel="0" collapsed="false">
      <c r="D58" s="6"/>
      <c r="G58" s="7"/>
      <c r="I58" s="12"/>
      <c r="J58" s="13"/>
      <c r="K58" s="13"/>
    </row>
    <row r="59" customFormat="false" ht="16" hidden="false" customHeight="false" outlineLevel="0" collapsed="false">
      <c r="A59" s="0" t="n">
        <v>18</v>
      </c>
      <c r="B59" s="0" t="s">
        <v>59</v>
      </c>
      <c r="C59" s="0" t="s">
        <v>76</v>
      </c>
      <c r="D59" s="6" t="s">
        <v>23</v>
      </c>
      <c r="E59" s="0" t="s">
        <v>77</v>
      </c>
      <c r="F59" s="7" t="n">
        <v>44333</v>
      </c>
      <c r="G59" s="7" t="n">
        <v>44338</v>
      </c>
      <c r="I59" s="12" t="n">
        <f aca="false">ROUNDUP(((SUM(K59-J59)*24*60/60)/0.25),0)*0.25</f>
        <v>3</v>
      </c>
      <c r="J59" s="13" t="n">
        <v>0.416666666666667</v>
      </c>
      <c r="K59" s="13" t="n">
        <v>0.541666666666667</v>
      </c>
    </row>
    <row r="60" customFormat="false" ht="16" hidden="false" customHeight="false" outlineLevel="0" collapsed="false">
      <c r="A60" s="0" t="n">
        <v>18</v>
      </c>
      <c r="B60" s="0" t="s">
        <v>59</v>
      </c>
      <c r="C60" s="0" t="s">
        <v>76</v>
      </c>
      <c r="D60" s="6" t="s">
        <v>16</v>
      </c>
      <c r="E60" s="0" t="s">
        <v>78</v>
      </c>
      <c r="F60" s="7" t="n">
        <v>44333</v>
      </c>
      <c r="G60" s="7" t="n">
        <v>44338</v>
      </c>
      <c r="I60" s="12" t="n">
        <f aca="false">ROUNDUP(((SUM(K60-J60)*24*60/60)/0.25),0)*0.25</f>
        <v>2</v>
      </c>
      <c r="J60" s="13" t="n">
        <v>0.625</v>
      </c>
      <c r="K60" s="13" t="n">
        <v>0.708333333333333</v>
      </c>
    </row>
    <row r="61" customFormat="false" ht="16" hidden="false" customHeight="false" outlineLevel="0" collapsed="false">
      <c r="A61" s="0" t="n">
        <v>16</v>
      </c>
      <c r="B61" s="0" t="s">
        <v>59</v>
      </c>
      <c r="C61" s="0" t="s">
        <v>79</v>
      </c>
      <c r="D61" s="6" t="s">
        <v>29</v>
      </c>
      <c r="E61" s="0" t="s">
        <v>80</v>
      </c>
      <c r="F61" s="7" t="n">
        <v>44334</v>
      </c>
      <c r="G61" s="7" t="n">
        <v>44338</v>
      </c>
      <c r="H61" s="12" t="n">
        <f aca="false">ROUNDUP(((SUM(K61-J61)*24*60/60)/0.25),0)*0.25</f>
        <v>3</v>
      </c>
      <c r="I61" s="12"/>
      <c r="J61" s="13" t="n">
        <v>0.416666666666667</v>
      </c>
      <c r="K61" s="13" t="n">
        <v>0.541666666666667</v>
      </c>
    </row>
    <row r="62" customFormat="false" ht="16" hidden="false" customHeight="false" outlineLevel="0" collapsed="false">
      <c r="A62" s="0" t="n">
        <v>18</v>
      </c>
      <c r="B62" s="0" t="s">
        <v>59</v>
      </c>
      <c r="C62" s="0" t="s">
        <v>76</v>
      </c>
      <c r="D62" s="6" t="s">
        <v>16</v>
      </c>
      <c r="E62" s="0" t="s">
        <v>78</v>
      </c>
      <c r="F62" s="7" t="n">
        <v>44334</v>
      </c>
      <c r="G62" s="7" t="n">
        <v>44338</v>
      </c>
      <c r="I62" s="12" t="n">
        <f aca="false">ROUNDUP(((SUM(K62-J62)*24*60/60)/0.25),0)*0.25</f>
        <v>5</v>
      </c>
      <c r="J62" s="13" t="n">
        <v>0.625</v>
      </c>
      <c r="K62" s="13" t="n">
        <v>0.833333333333333</v>
      </c>
    </row>
    <row r="63" customFormat="false" ht="16" hidden="false" customHeight="false" outlineLevel="0" collapsed="false">
      <c r="A63" s="0" t="n">
        <v>16</v>
      </c>
      <c r="B63" s="0" t="s">
        <v>59</v>
      </c>
      <c r="C63" s="0" t="s">
        <v>79</v>
      </c>
      <c r="D63" s="6" t="s">
        <v>29</v>
      </c>
      <c r="E63" s="0" t="s">
        <v>81</v>
      </c>
      <c r="F63" s="7" t="n">
        <v>44337</v>
      </c>
      <c r="G63" s="7" t="n">
        <v>44338</v>
      </c>
      <c r="H63" s="12" t="n">
        <f aca="false">ROUNDUP(((SUM(K63-J63)*24*60/60)/0.25),0)*0.25</f>
        <v>1</v>
      </c>
      <c r="I63" s="12"/>
      <c r="J63" s="13" t="n">
        <v>0.375</v>
      </c>
      <c r="K63" s="13" t="n">
        <v>0.416666666666667</v>
      </c>
    </row>
    <row r="64" customFormat="false" ht="16" hidden="false" customHeight="false" outlineLevel="0" collapsed="false">
      <c r="A64" s="0" t="n">
        <v>14</v>
      </c>
      <c r="B64" s="0" t="s">
        <v>59</v>
      </c>
      <c r="C64" s="0" t="s">
        <v>73</v>
      </c>
      <c r="D64" s="6" t="s">
        <v>16</v>
      </c>
      <c r="E64" s="0" t="s">
        <v>75</v>
      </c>
      <c r="F64" s="7" t="n">
        <v>44337</v>
      </c>
      <c r="G64" s="7" t="n">
        <v>44338</v>
      </c>
      <c r="I64" s="12" t="n">
        <f aca="false">ROUNDUP(((SUM(K64-J64)*24*60/60)/0.25),0)*0.25</f>
        <v>2</v>
      </c>
      <c r="J64" s="13" t="n">
        <v>0.416666666666667</v>
      </c>
      <c r="K64" s="13" t="n">
        <v>0.5</v>
      </c>
    </row>
    <row r="65" customFormat="false" ht="16" hidden="false" customHeight="false" outlineLevel="0" collapsed="false">
      <c r="A65" s="0" t="n">
        <v>9</v>
      </c>
      <c r="B65" s="0" t="s">
        <v>59</v>
      </c>
      <c r="C65" s="0" t="s">
        <v>60</v>
      </c>
      <c r="D65" s="6" t="s">
        <v>16</v>
      </c>
      <c r="E65" s="0" t="s">
        <v>66</v>
      </c>
      <c r="F65" s="7" t="n">
        <v>44337</v>
      </c>
      <c r="G65" s="7" t="n">
        <v>44338</v>
      </c>
      <c r="H65" s="12"/>
      <c r="I65" s="12" t="n">
        <f aca="false">ROUNDUP(((SUM(K65-J65)*24*60/60)/0.25),0)*0.25</f>
        <v>0.75</v>
      </c>
      <c r="J65" s="13" t="n">
        <v>0.541666666666667</v>
      </c>
      <c r="K65" s="13" t="n">
        <v>0.572916666666667</v>
      </c>
    </row>
    <row r="66" customFormat="false" ht="16" hidden="false" customHeight="false" outlineLevel="0" collapsed="false">
      <c r="A66" s="0" t="n">
        <v>18</v>
      </c>
      <c r="B66" s="0" t="s">
        <v>59</v>
      </c>
      <c r="C66" s="0" t="s">
        <v>76</v>
      </c>
      <c r="D66" s="6" t="s">
        <v>16</v>
      </c>
      <c r="E66" s="0" t="s">
        <v>78</v>
      </c>
      <c r="F66" s="7" t="n">
        <v>44337</v>
      </c>
      <c r="G66" s="7" t="n">
        <v>44338</v>
      </c>
      <c r="H66" s="12"/>
      <c r="I66" s="12" t="n">
        <f aca="false">ROUNDUP(((SUM(K66-J66)*24*60/60)/0.25),0)*0.25</f>
        <v>1</v>
      </c>
      <c r="J66" s="13" t="n">
        <v>0.583333333333333</v>
      </c>
      <c r="K66" s="13" t="n">
        <v>0.625</v>
      </c>
    </row>
    <row r="67" customFormat="false" ht="17" hidden="false" customHeight="false" outlineLevel="0" collapsed="false">
      <c r="A67" s="0" t="n">
        <v>18</v>
      </c>
      <c r="B67" s="0" t="s">
        <v>59</v>
      </c>
      <c r="C67" s="0" t="s">
        <v>76</v>
      </c>
      <c r="D67" s="6" t="s">
        <v>16</v>
      </c>
      <c r="E67" s="0" t="s">
        <v>78</v>
      </c>
      <c r="F67" s="7" t="n">
        <v>44338</v>
      </c>
      <c r="G67" s="7" t="n">
        <v>44338</v>
      </c>
      <c r="H67" s="12"/>
      <c r="I67" s="12" t="n">
        <f aca="false">ROUNDUP(((SUM(K67-J67)*24*60/60)/0.25),0)*0.25</f>
        <v>5</v>
      </c>
      <c r="J67" s="13" t="n">
        <v>0.375</v>
      </c>
      <c r="K67" s="13" t="n">
        <v>0.583333333333333</v>
      </c>
      <c r="L67" s="14" t="n">
        <f aca="false">SUM(H59:I67)</f>
        <v>22.75</v>
      </c>
      <c r="M67" s="0" t="n">
        <f aca="false">SUM(L67+16)</f>
        <v>38.75</v>
      </c>
    </row>
    <row r="68" customFormat="false" ht="17" hidden="false" customHeight="false" outlineLevel="0" collapsed="false">
      <c r="D68" s="6"/>
      <c r="F68" s="7"/>
      <c r="G68" s="7"/>
      <c r="H68" s="12"/>
      <c r="I68" s="12"/>
    </row>
    <row r="69" customFormat="false" ht="16" hidden="false" customHeight="false" outlineLevel="0" collapsed="false">
      <c r="A69" s="0" t="n">
        <v>17</v>
      </c>
      <c r="B69" s="0" t="s">
        <v>82</v>
      </c>
      <c r="C69" s="0" t="s">
        <v>83</v>
      </c>
      <c r="D69" s="6" t="s">
        <v>29</v>
      </c>
      <c r="E69" s="0" t="s">
        <v>84</v>
      </c>
      <c r="F69" s="7" t="n">
        <v>44341</v>
      </c>
      <c r="G69" s="7" t="n">
        <v>44359</v>
      </c>
      <c r="H69" s="12" t="n">
        <f aca="false">ROUNDUP(((SUM(K69-J69)*24*60/60)/0.25),0)*0.25</f>
        <v>6</v>
      </c>
      <c r="I69" s="12"/>
      <c r="J69" s="13" t="n">
        <v>0.375</v>
      </c>
      <c r="K69" s="13" t="n">
        <v>0.625</v>
      </c>
    </row>
    <row r="70" customFormat="false" ht="16" hidden="false" customHeight="false" outlineLevel="0" collapsed="false">
      <c r="A70" s="0" t="n">
        <v>19</v>
      </c>
      <c r="B70" s="0" t="s">
        <v>82</v>
      </c>
      <c r="C70" s="0" t="s">
        <v>85</v>
      </c>
      <c r="D70" s="6" t="s">
        <v>23</v>
      </c>
      <c r="E70" s="0" t="s">
        <v>86</v>
      </c>
      <c r="F70" s="7" t="n">
        <v>44341</v>
      </c>
      <c r="G70" s="7" t="n">
        <v>44359</v>
      </c>
      <c r="H70" s="12"/>
      <c r="I70" s="12" t="n">
        <f aca="false">ROUNDUP(((SUM(K70-J70)*24*60/60)/0.25),0)*0.25</f>
        <v>1.25</v>
      </c>
      <c r="J70" s="13" t="n">
        <v>0.666666666666667</v>
      </c>
      <c r="K70" s="13" t="n">
        <v>0.71875</v>
      </c>
    </row>
    <row r="71" customFormat="false" ht="16" hidden="false" customHeight="false" outlineLevel="0" collapsed="false">
      <c r="A71" s="0" t="n">
        <v>19</v>
      </c>
      <c r="B71" s="0" t="s">
        <v>82</v>
      </c>
      <c r="C71" s="0" t="s">
        <v>87</v>
      </c>
      <c r="D71" s="6" t="s">
        <v>23</v>
      </c>
      <c r="E71" s="0" t="s">
        <v>88</v>
      </c>
      <c r="F71" s="7" t="n">
        <v>44341</v>
      </c>
      <c r="G71" s="7" t="n">
        <v>44359</v>
      </c>
      <c r="H71" s="12"/>
      <c r="I71" s="12" t="n">
        <f aca="false">ROUNDUP(((SUM(K71-J71)*24*60/60)/0.25),0)*0.25</f>
        <v>1.25</v>
      </c>
      <c r="J71" s="13" t="n">
        <v>0.71875</v>
      </c>
      <c r="K71" s="13" t="n">
        <v>0.770833333333333</v>
      </c>
    </row>
    <row r="72" customFormat="false" ht="17" hidden="false" customHeight="false" outlineLevel="0" collapsed="false">
      <c r="A72" s="0" t="n">
        <v>19</v>
      </c>
      <c r="B72" s="0" t="s">
        <v>82</v>
      </c>
      <c r="C72" s="0" t="s">
        <v>87</v>
      </c>
      <c r="D72" s="6" t="s">
        <v>23</v>
      </c>
      <c r="E72" s="0" t="s">
        <v>88</v>
      </c>
      <c r="F72" s="7" t="n">
        <v>44344</v>
      </c>
      <c r="G72" s="7" t="n">
        <v>44359</v>
      </c>
      <c r="H72" s="12"/>
      <c r="I72" s="12" t="n">
        <f aca="false">ROUNDUP(((SUM(K72-J72)*24*60/60)/0.25),0)*0.25</f>
        <v>5</v>
      </c>
      <c r="J72" s="13" t="n">
        <v>0.541666666666667</v>
      </c>
      <c r="K72" s="13" t="n">
        <v>0.75</v>
      </c>
      <c r="L72" s="14" t="n">
        <f aca="false">SUM(H69:I72)</f>
        <v>13.5</v>
      </c>
      <c r="M72" s="0" t="n">
        <f aca="false">SUM(L72+16)</f>
        <v>29.5</v>
      </c>
    </row>
    <row r="73" customFormat="false" ht="17" hidden="false" customHeight="false" outlineLevel="0" collapsed="false">
      <c r="D73" s="6"/>
      <c r="F73" s="7"/>
      <c r="G73" s="7"/>
      <c r="H73" s="12"/>
      <c r="I73" s="12"/>
    </row>
    <row r="74" customFormat="false" ht="16" hidden="false" customHeight="false" outlineLevel="0" collapsed="false">
      <c r="A74" s="0" t="n">
        <v>19</v>
      </c>
      <c r="B74" s="0" t="s">
        <v>82</v>
      </c>
      <c r="C74" s="0" t="s">
        <v>87</v>
      </c>
      <c r="D74" s="6" t="s">
        <v>23</v>
      </c>
      <c r="E74" s="0" t="s">
        <v>88</v>
      </c>
      <c r="F74" s="7" t="n">
        <v>44347</v>
      </c>
      <c r="G74" s="7" t="n">
        <v>44359</v>
      </c>
      <c r="H74" s="12"/>
      <c r="I74" s="12" t="n">
        <f aca="false">ROUNDUP(((SUM(K74-J74)*24*60/60)/0.25),0)*0.25</f>
        <v>5</v>
      </c>
      <c r="J74" s="13" t="n">
        <v>0.5</v>
      </c>
      <c r="K74" s="13" t="n">
        <v>0.708333333333333</v>
      </c>
    </row>
    <row r="75" customFormat="false" ht="16" hidden="false" customHeight="false" outlineLevel="0" collapsed="false">
      <c r="A75" s="0" t="n">
        <v>17</v>
      </c>
      <c r="B75" s="0" t="s">
        <v>82</v>
      </c>
      <c r="C75" s="0" t="s">
        <v>83</v>
      </c>
      <c r="D75" s="6" t="s">
        <v>29</v>
      </c>
      <c r="E75" s="0" t="s">
        <v>89</v>
      </c>
      <c r="F75" s="7" t="n">
        <v>44347</v>
      </c>
      <c r="G75" s="7" t="n">
        <v>44359</v>
      </c>
      <c r="H75" s="12" t="n">
        <f aca="false">ROUNDUP(((SUM(K75-J75)*24*60/60)/0.25),0)*0.25</f>
        <v>1</v>
      </c>
      <c r="I75" s="12"/>
      <c r="J75" s="13" t="n">
        <v>0.708333333333333</v>
      </c>
      <c r="K75" s="13" t="n">
        <v>0.75</v>
      </c>
    </row>
    <row r="76" customFormat="false" ht="16" hidden="false" customHeight="false" outlineLevel="0" collapsed="false">
      <c r="A76" s="0" t="n">
        <v>19</v>
      </c>
      <c r="B76" s="0" t="s">
        <v>82</v>
      </c>
      <c r="C76" s="0" t="s">
        <v>87</v>
      </c>
      <c r="D76" s="6" t="s">
        <v>16</v>
      </c>
      <c r="E76" s="0" t="s">
        <v>90</v>
      </c>
      <c r="F76" s="7" t="n">
        <v>44347</v>
      </c>
      <c r="G76" s="7" t="n">
        <v>44359</v>
      </c>
      <c r="H76" s="12"/>
      <c r="I76" s="12" t="n">
        <f aca="false">ROUNDUP(((SUM(K76-J76)*24*60/60)/0.25),0)*0.25</f>
        <v>0.75</v>
      </c>
      <c r="J76" s="13" t="n">
        <v>0.75</v>
      </c>
      <c r="K76" s="13" t="n">
        <v>0.78125</v>
      </c>
    </row>
    <row r="77" customFormat="false" ht="16" hidden="false" customHeight="false" outlineLevel="0" collapsed="false">
      <c r="A77" s="0" t="n">
        <v>17</v>
      </c>
      <c r="B77" s="0" t="s">
        <v>82</v>
      </c>
      <c r="C77" s="0" t="s">
        <v>83</v>
      </c>
      <c r="D77" s="6" t="s">
        <v>29</v>
      </c>
      <c r="E77" s="0" t="s">
        <v>91</v>
      </c>
      <c r="F77" s="7" t="n">
        <v>44348</v>
      </c>
      <c r="G77" s="7" t="n">
        <v>44359</v>
      </c>
      <c r="H77" s="12" t="n">
        <f aca="false">ROUNDUP(((SUM(K77-J77)*24*60/60)/0.25),0)*0.25</f>
        <v>3.25</v>
      </c>
      <c r="I77" s="12"/>
      <c r="J77" s="13" t="n">
        <v>0.40625</v>
      </c>
      <c r="K77" s="13" t="n">
        <v>0.541666666666667</v>
      </c>
    </row>
    <row r="78" customFormat="false" ht="16" hidden="false" customHeight="false" outlineLevel="0" collapsed="false">
      <c r="A78" s="0" t="n">
        <v>23</v>
      </c>
      <c r="B78" s="0" t="s">
        <v>82</v>
      </c>
      <c r="C78" s="0" t="s">
        <v>92</v>
      </c>
      <c r="D78" s="6" t="s">
        <v>16</v>
      </c>
      <c r="E78" s="0" t="s">
        <v>93</v>
      </c>
      <c r="F78" s="7" t="n">
        <v>44348</v>
      </c>
      <c r="G78" s="7" t="n">
        <v>44359</v>
      </c>
      <c r="H78" s="12"/>
      <c r="I78" s="12" t="n">
        <f aca="false">ROUNDUP(((SUM(K78-J78)*24*60/60)/0.25),0)*0.25</f>
        <v>2</v>
      </c>
      <c r="J78" s="13" t="n">
        <v>0.666666666666667</v>
      </c>
      <c r="K78" s="13" t="n">
        <v>0.75</v>
      </c>
    </row>
    <row r="79" customFormat="false" ht="17" hidden="false" customHeight="false" outlineLevel="0" collapsed="false">
      <c r="A79" s="0" t="n">
        <v>23</v>
      </c>
      <c r="B79" s="0" t="s">
        <v>82</v>
      </c>
      <c r="C79" s="0" t="s">
        <v>92</v>
      </c>
      <c r="D79" s="6" t="s">
        <v>16</v>
      </c>
      <c r="E79" s="0" t="s">
        <v>94</v>
      </c>
      <c r="F79" s="7" t="n">
        <v>44350</v>
      </c>
      <c r="G79" s="7" t="n">
        <v>44359</v>
      </c>
      <c r="H79" s="12"/>
      <c r="I79" s="12" t="n">
        <f aca="false">ROUNDUP(((SUM(K79-J79)*24*60/60)/0.25),0)*0.25</f>
        <v>4</v>
      </c>
      <c r="J79" s="13" t="n">
        <v>0.416666666666667</v>
      </c>
      <c r="K79" s="13" t="n">
        <v>0.583333333333333</v>
      </c>
      <c r="L79" s="14" t="n">
        <f aca="false">SUM(H74:I79)</f>
        <v>16</v>
      </c>
      <c r="M79" s="0" t="n">
        <f aca="false">SUM(L79+16)</f>
        <v>32</v>
      </c>
    </row>
    <row r="80" customFormat="false" ht="17" hidden="false" customHeight="false" outlineLevel="0" collapsed="false">
      <c r="D80" s="6"/>
      <c r="F80" s="7"/>
      <c r="G80" s="7"/>
      <c r="H80" s="12"/>
      <c r="I80" s="12"/>
    </row>
    <row r="81" customFormat="false" ht="16" hidden="false" customHeight="false" outlineLevel="0" collapsed="false">
      <c r="A81" s="0" t="n">
        <v>23</v>
      </c>
      <c r="B81" s="0" t="s">
        <v>82</v>
      </c>
      <c r="C81" s="0" t="s">
        <v>92</v>
      </c>
      <c r="D81" s="6" t="s">
        <v>16</v>
      </c>
      <c r="E81" s="0" t="s">
        <v>95</v>
      </c>
      <c r="F81" s="7" t="n">
        <v>44354</v>
      </c>
      <c r="G81" s="7" t="n">
        <v>44359</v>
      </c>
      <c r="H81" s="12"/>
      <c r="I81" s="12" t="n">
        <f aca="false">ROUNDUP(((SUM(K81-J81)*24*60/60)/0.25),0)*0.25</f>
        <v>3.25</v>
      </c>
      <c r="J81" s="13" t="n">
        <v>0.416666666666667</v>
      </c>
      <c r="K81" s="13" t="n">
        <v>0.552083333333333</v>
      </c>
    </row>
    <row r="82" customFormat="false" ht="16" hidden="false" customHeight="false" outlineLevel="0" collapsed="false">
      <c r="A82" s="0" t="n">
        <v>22</v>
      </c>
      <c r="B82" s="0" t="s">
        <v>82</v>
      </c>
      <c r="C82" s="0" t="s">
        <v>96</v>
      </c>
      <c r="D82" s="6" t="s">
        <v>23</v>
      </c>
      <c r="E82" s="0" t="s">
        <v>97</v>
      </c>
      <c r="F82" s="7" t="n">
        <v>44354</v>
      </c>
      <c r="G82" s="7" t="n">
        <v>44359</v>
      </c>
      <c r="H82" s="12"/>
      <c r="I82" s="12" t="n">
        <f aca="false">ROUNDUP(((SUM(K82-J82)*24*60/60)/0.25),0)*0.25</f>
        <v>5.25</v>
      </c>
      <c r="J82" s="13" t="n">
        <v>0.552083333333333</v>
      </c>
      <c r="K82" s="13" t="n">
        <v>0.767361111111111</v>
      </c>
    </row>
    <row r="83" customFormat="false" ht="16" hidden="false" customHeight="false" outlineLevel="0" collapsed="false">
      <c r="A83" s="0" t="n">
        <v>17</v>
      </c>
      <c r="B83" s="0" t="s">
        <v>82</v>
      </c>
      <c r="C83" s="0" t="s">
        <v>98</v>
      </c>
      <c r="D83" s="6" t="s">
        <v>29</v>
      </c>
      <c r="E83" s="0" t="s">
        <v>99</v>
      </c>
      <c r="F83" s="7" t="n">
        <v>44355</v>
      </c>
      <c r="G83" s="7" t="n">
        <v>44359</v>
      </c>
      <c r="H83" s="12" t="n">
        <f aca="false">ROUNDUP(((SUM(K83-J83)*24*60/60)/0.25),0)*0.25</f>
        <v>2.75</v>
      </c>
      <c r="I83" s="12"/>
      <c r="J83" s="13" t="n">
        <v>0.416666666666667</v>
      </c>
      <c r="K83" s="13" t="n">
        <v>0.53125</v>
      </c>
    </row>
    <row r="84" customFormat="false" ht="16" hidden="false" customHeight="false" outlineLevel="0" collapsed="false">
      <c r="A84" s="0" t="n">
        <v>22</v>
      </c>
      <c r="B84" s="0" t="s">
        <v>82</v>
      </c>
      <c r="C84" s="0" t="s">
        <v>96</v>
      </c>
      <c r="D84" s="6" t="s">
        <v>23</v>
      </c>
      <c r="E84" s="0" t="s">
        <v>97</v>
      </c>
      <c r="F84" s="7" t="n">
        <v>44355</v>
      </c>
      <c r="G84" s="7" t="n">
        <v>44359</v>
      </c>
      <c r="H84" s="12"/>
      <c r="I84" s="12" t="n">
        <f aca="false">ROUNDUP(((SUM(K84-J84)*24*60/60)/0.25),0)*0.25</f>
        <v>6.5</v>
      </c>
      <c r="J84" s="13" t="n">
        <v>0.552083333333333</v>
      </c>
      <c r="K84" s="13" t="n">
        <v>0.822916666666667</v>
      </c>
    </row>
    <row r="85" customFormat="false" ht="16" hidden="false" customHeight="false" outlineLevel="0" collapsed="false">
      <c r="A85" s="15" t="n">
        <v>22</v>
      </c>
      <c r="B85" s="15" t="s">
        <v>82</v>
      </c>
      <c r="C85" s="15" t="s">
        <v>96</v>
      </c>
      <c r="D85" s="6" t="s">
        <v>16</v>
      </c>
      <c r="E85" s="15" t="s">
        <v>100</v>
      </c>
      <c r="F85" s="7" t="n">
        <v>44358</v>
      </c>
      <c r="G85" s="7" t="n">
        <v>44359</v>
      </c>
      <c r="H85" s="12"/>
      <c r="I85" s="12" t="n">
        <f aca="false">ROUNDUP(((SUM(K85-J85)*24*60/60)/0.25),0)*0.25</f>
        <v>5.75</v>
      </c>
      <c r="J85" s="13" t="n">
        <v>0.583333333333333</v>
      </c>
      <c r="K85" s="13" t="n">
        <v>0.822916666666667</v>
      </c>
    </row>
    <row r="86" customFormat="false" ht="17" hidden="false" customHeight="false" outlineLevel="0" collapsed="false">
      <c r="A86" s="15" t="n">
        <v>22</v>
      </c>
      <c r="B86" s="15" t="s">
        <v>82</v>
      </c>
      <c r="C86" s="15" t="s">
        <v>96</v>
      </c>
      <c r="D86" s="6" t="s">
        <v>16</v>
      </c>
      <c r="E86" s="15" t="s">
        <v>101</v>
      </c>
      <c r="F86" s="7" t="n">
        <v>44359</v>
      </c>
      <c r="G86" s="7" t="n">
        <v>44359</v>
      </c>
      <c r="H86" s="12"/>
      <c r="I86" s="12" t="n">
        <f aca="false">ROUNDUP(((SUM(K86-J86)*24*60/60)/0.25),0)*0.25</f>
        <v>2</v>
      </c>
      <c r="J86" s="13" t="n">
        <v>0.458333333333333</v>
      </c>
      <c r="K86" s="13" t="n">
        <v>0.541666666666667</v>
      </c>
      <c r="L86" s="14" t="n">
        <f aca="false">SUM(H81:I86)</f>
        <v>25.5</v>
      </c>
      <c r="M86" s="0" t="n">
        <f aca="false">SUM(L86+16)</f>
        <v>41.5</v>
      </c>
    </row>
    <row r="87" customFormat="false" ht="17" hidden="false" customHeight="false" outlineLevel="0" collapsed="false">
      <c r="D87" s="6"/>
      <c r="F87" s="7"/>
      <c r="G87" s="7"/>
      <c r="H87" s="12"/>
      <c r="I87" s="12"/>
    </row>
    <row r="88" customFormat="false" ht="16" hidden="false" customHeight="false" outlineLevel="0" collapsed="false">
      <c r="A88" s="0" t="n">
        <v>17</v>
      </c>
      <c r="B88" s="0" t="s">
        <v>82</v>
      </c>
      <c r="C88" s="0" t="s">
        <v>102</v>
      </c>
      <c r="D88" s="6" t="s">
        <v>29</v>
      </c>
      <c r="E88" s="0" t="s">
        <v>102</v>
      </c>
      <c r="F88" s="7" t="n">
        <v>44362</v>
      </c>
      <c r="G88" s="7" t="n">
        <v>44359</v>
      </c>
      <c r="H88" s="12" t="n">
        <f aca="false">ROUNDUP(((SUM(K88-J88)*24*60/60)/0.25),0)*0.25</f>
        <v>1.5</v>
      </c>
      <c r="I88" s="12"/>
      <c r="J88" s="13" t="n">
        <v>0.375</v>
      </c>
      <c r="K88" s="13" t="n">
        <v>0.4375</v>
      </c>
    </row>
    <row r="89" customFormat="false" ht="16" hidden="false" customHeight="false" outlineLevel="0" collapsed="false">
      <c r="A89" s="15" t="n">
        <v>22</v>
      </c>
      <c r="B89" s="15" t="s">
        <v>82</v>
      </c>
      <c r="C89" s="15" t="s">
        <v>96</v>
      </c>
      <c r="D89" s="6" t="s">
        <v>16</v>
      </c>
      <c r="E89" s="15" t="s">
        <v>103</v>
      </c>
      <c r="F89" s="7" t="n">
        <v>44362</v>
      </c>
      <c r="G89" s="7" t="n">
        <v>44359</v>
      </c>
      <c r="H89" s="12"/>
      <c r="I89" s="12" t="n">
        <f aca="false">ROUNDUP(((SUM(K89-J89)*24*60/60)/0.25),0)*0.25</f>
        <v>2.25</v>
      </c>
      <c r="J89" s="13" t="n">
        <v>0.458333333333333</v>
      </c>
      <c r="K89" s="13" t="n">
        <v>0.552083333333333</v>
      </c>
    </row>
    <row r="90" customFormat="false" ht="16" hidden="false" customHeight="false" outlineLevel="0" collapsed="false">
      <c r="A90" s="15" t="n">
        <v>22</v>
      </c>
      <c r="B90" s="15" t="s">
        <v>82</v>
      </c>
      <c r="C90" s="15" t="s">
        <v>96</v>
      </c>
      <c r="D90" s="6" t="s">
        <v>16</v>
      </c>
      <c r="E90" s="15" t="s">
        <v>104</v>
      </c>
      <c r="F90" s="7" t="n">
        <v>44362</v>
      </c>
      <c r="G90" s="7" t="n">
        <v>44359</v>
      </c>
      <c r="H90" s="12"/>
      <c r="I90" s="12" t="n">
        <f aca="false">ROUNDUP(((SUM(K90-J90)*24*60/60)/0.25),0)*0.25</f>
        <v>2</v>
      </c>
      <c r="J90" s="13" t="n">
        <v>0.583333333333333</v>
      </c>
      <c r="K90" s="13" t="n">
        <v>0.666666666666667</v>
      </c>
    </row>
    <row r="91" customFormat="false" ht="16" hidden="false" customHeight="false" outlineLevel="0" collapsed="false">
      <c r="A91" s="15" t="n">
        <v>22</v>
      </c>
      <c r="B91" s="15" t="s">
        <v>82</v>
      </c>
      <c r="C91" s="15" t="s">
        <v>96</v>
      </c>
      <c r="D91" s="6" t="s">
        <v>16</v>
      </c>
      <c r="E91" s="15" t="s">
        <v>105</v>
      </c>
      <c r="F91" s="7" t="n">
        <v>44362</v>
      </c>
      <c r="G91" s="7" t="n">
        <v>44359</v>
      </c>
      <c r="H91" s="12"/>
      <c r="I91" s="12" t="n">
        <f aca="false">ROUNDUP(((SUM(K91-J91)*24*60/60)/0.25),0)*0.25</f>
        <v>3</v>
      </c>
      <c r="J91" s="13" t="n">
        <v>0.666666666666667</v>
      </c>
      <c r="K91" s="13" t="n">
        <v>0.791666666666667</v>
      </c>
    </row>
    <row r="92" customFormat="false" ht="16" hidden="false" customHeight="false" outlineLevel="0" collapsed="false">
      <c r="A92" s="15" t="n">
        <v>22</v>
      </c>
      <c r="B92" s="15" t="s">
        <v>82</v>
      </c>
      <c r="C92" s="15" t="s">
        <v>96</v>
      </c>
      <c r="D92" s="6" t="s">
        <v>16</v>
      </c>
      <c r="E92" s="15" t="s">
        <v>106</v>
      </c>
      <c r="F92" s="7" t="n">
        <v>44365</v>
      </c>
      <c r="G92" s="7" t="n">
        <v>44359</v>
      </c>
      <c r="H92" s="12"/>
      <c r="I92" s="12" t="n">
        <f aca="false">ROUNDUP(((SUM(K92-J92)*24*60/60)/0.25),0)*0.25</f>
        <v>5</v>
      </c>
      <c r="J92" s="13" t="n">
        <v>0.375</v>
      </c>
      <c r="K92" s="13" t="n">
        <v>0.583333333333333</v>
      </c>
    </row>
    <row r="93" customFormat="false" ht="16" hidden="false" customHeight="false" outlineLevel="0" collapsed="false">
      <c r="A93" s="15" t="n">
        <v>22</v>
      </c>
      <c r="B93" s="15" t="s">
        <v>82</v>
      </c>
      <c r="C93" s="15" t="s">
        <v>96</v>
      </c>
      <c r="D93" s="6" t="s">
        <v>16</v>
      </c>
      <c r="E93" s="15" t="s">
        <v>107</v>
      </c>
      <c r="F93" s="7" t="n">
        <v>44365</v>
      </c>
      <c r="G93" s="7" t="n">
        <v>44359</v>
      </c>
      <c r="H93" s="12"/>
      <c r="I93" s="12" t="n">
        <f aca="false">ROUNDUP(((SUM(K93-J93)*24*60/60)/0.25),0)*0.25</f>
        <v>2</v>
      </c>
      <c r="J93" s="13" t="n">
        <v>0.666666666666667</v>
      </c>
      <c r="K93" s="13" t="n">
        <v>0.75</v>
      </c>
    </row>
    <row r="94" customFormat="false" ht="17" hidden="false" customHeight="false" outlineLevel="0" collapsed="false">
      <c r="A94" s="15" t="n">
        <v>22</v>
      </c>
      <c r="B94" s="15" t="s">
        <v>82</v>
      </c>
      <c r="C94" s="15" t="s">
        <v>96</v>
      </c>
      <c r="D94" s="6" t="s">
        <v>16</v>
      </c>
      <c r="E94" s="15" t="s">
        <v>108</v>
      </c>
      <c r="F94" s="7" t="n">
        <v>44366</v>
      </c>
      <c r="G94" s="7" t="n">
        <v>44359</v>
      </c>
      <c r="H94" s="12"/>
      <c r="I94" s="12" t="n">
        <f aca="false">ROUNDUP(((SUM(K94-J94)*24*60/60)/0.25),0)*0.25</f>
        <v>3</v>
      </c>
      <c r="J94" s="13" t="n">
        <v>0.625</v>
      </c>
      <c r="K94" s="13" t="n">
        <v>0.75</v>
      </c>
      <c r="L94" s="14" t="n">
        <f aca="false">SUM(H89:I94)</f>
        <v>17.5</v>
      </c>
      <c r="M94" s="0" t="n">
        <f aca="false">SUM(L94+16)</f>
        <v>33.5</v>
      </c>
    </row>
    <row r="95" customFormat="false" ht="17" hidden="false" customHeight="false" outlineLevel="0" collapsed="false">
      <c r="D95" s="6"/>
      <c r="F95" s="7"/>
      <c r="G95" s="7"/>
      <c r="H95" s="12"/>
      <c r="I95" s="12"/>
    </row>
    <row r="96" customFormat="false" ht="16" hidden="false" customHeight="false" outlineLevel="0" collapsed="false">
      <c r="A96" s="15" t="n">
        <v>22</v>
      </c>
      <c r="B96" s="15" t="s">
        <v>82</v>
      </c>
      <c r="C96" s="15" t="s">
        <v>96</v>
      </c>
      <c r="D96" s="6" t="s">
        <v>16</v>
      </c>
      <c r="E96" s="15" t="s">
        <v>108</v>
      </c>
      <c r="F96" s="7" t="n">
        <v>44368</v>
      </c>
      <c r="G96" s="7" t="n">
        <v>44359</v>
      </c>
      <c r="H96" s="12"/>
      <c r="I96" s="12" t="n">
        <f aca="false">ROUNDUP(((SUM(K96-J96)*24*60/60)/0.25),0)*0.25</f>
        <v>9</v>
      </c>
      <c r="J96" s="13" t="n">
        <v>0.416666666666667</v>
      </c>
      <c r="K96" s="13" t="n">
        <v>0.791666666666667</v>
      </c>
    </row>
    <row r="97" customFormat="false" ht="16" hidden="false" customHeight="false" outlineLevel="0" collapsed="false">
      <c r="A97" s="0" t="n">
        <v>17</v>
      </c>
      <c r="B97" s="0" t="s">
        <v>82</v>
      </c>
      <c r="C97" s="0" t="s">
        <v>102</v>
      </c>
      <c r="D97" s="6" t="s">
        <v>29</v>
      </c>
      <c r="E97" s="0" t="s">
        <v>102</v>
      </c>
      <c r="F97" s="7" t="n">
        <v>44369</v>
      </c>
      <c r="G97" s="7" t="n">
        <v>44359</v>
      </c>
      <c r="H97" s="12" t="n">
        <f aca="false">ROUNDUP(((SUM(K97-J97)*24*60/60)/0.25),0)*0.25</f>
        <v>4</v>
      </c>
      <c r="I97" s="12"/>
      <c r="J97" s="13" t="n">
        <v>0.375</v>
      </c>
      <c r="K97" s="13" t="n">
        <v>0.541666666666667</v>
      </c>
    </row>
    <row r="98" customFormat="false" ht="16" hidden="false" customHeight="false" outlineLevel="0" collapsed="false">
      <c r="A98" s="15" t="n">
        <v>21</v>
      </c>
      <c r="B98" s="0" t="s">
        <v>82</v>
      </c>
      <c r="C98" s="15" t="s">
        <v>109</v>
      </c>
      <c r="D98" s="6" t="s">
        <v>23</v>
      </c>
      <c r="E98" s="15" t="s">
        <v>110</v>
      </c>
      <c r="F98" s="7" t="n">
        <v>44369</v>
      </c>
      <c r="G98" s="7" t="n">
        <v>44359</v>
      </c>
      <c r="H98" s="12"/>
      <c r="I98" s="12" t="n">
        <f aca="false">ROUNDUP(((SUM(K98-J98)*24*60/60)/0.25),0)*0.25</f>
        <v>2.5</v>
      </c>
      <c r="J98" s="13" t="n">
        <v>0.625</v>
      </c>
      <c r="K98" s="13" t="n">
        <v>0.729166666666667</v>
      </c>
    </row>
    <row r="99" customFormat="false" ht="16" hidden="false" customHeight="false" outlineLevel="0" collapsed="false">
      <c r="A99" s="15" t="n">
        <v>21</v>
      </c>
      <c r="B99" s="0" t="s">
        <v>82</v>
      </c>
      <c r="C99" s="15" t="s">
        <v>109</v>
      </c>
      <c r="D99" s="6" t="s">
        <v>16</v>
      </c>
      <c r="E99" s="15" t="s">
        <v>111</v>
      </c>
      <c r="F99" s="7" t="n">
        <v>44369</v>
      </c>
      <c r="G99" s="7" t="n">
        <v>44359</v>
      </c>
      <c r="H99" s="12"/>
      <c r="I99" s="12" t="n">
        <f aca="false">ROUNDUP(((SUM(K99-J99)*24*60/60)/0.25),0)*0.25</f>
        <v>0.5</v>
      </c>
      <c r="J99" s="13" t="n">
        <v>0.729166666666667</v>
      </c>
      <c r="K99" s="13" t="n">
        <v>0.75</v>
      </c>
    </row>
    <row r="100" customFormat="false" ht="16" hidden="false" customHeight="false" outlineLevel="0" collapsed="false">
      <c r="A100" s="15" t="n">
        <v>22</v>
      </c>
      <c r="B100" s="0" t="s">
        <v>82</v>
      </c>
      <c r="C100" s="15" t="s">
        <v>109</v>
      </c>
      <c r="D100" s="6" t="s">
        <v>23</v>
      </c>
      <c r="E100" s="15" t="s">
        <v>112</v>
      </c>
      <c r="F100" s="7" t="n">
        <v>44372</v>
      </c>
      <c r="G100" s="7" t="n">
        <v>44359</v>
      </c>
      <c r="H100" s="12"/>
      <c r="I100" s="12" t="n">
        <f aca="false">ROUNDUP(((SUM(K100-J100)*24*60/60)/0.25),0)*0.25</f>
        <v>2</v>
      </c>
      <c r="J100" s="13" t="n">
        <v>0.583333333333333</v>
      </c>
      <c r="K100" s="13" t="n">
        <v>0.666666666666667</v>
      </c>
    </row>
    <row r="101" customFormat="false" ht="16" hidden="false" customHeight="false" outlineLevel="0" collapsed="false">
      <c r="A101" s="15" t="n">
        <v>23</v>
      </c>
      <c r="B101" s="0" t="s">
        <v>82</v>
      </c>
      <c r="C101" s="15" t="s">
        <v>109</v>
      </c>
      <c r="D101" s="6" t="s">
        <v>23</v>
      </c>
      <c r="E101" s="15" t="s">
        <v>113</v>
      </c>
      <c r="F101" s="7" t="n">
        <v>44372</v>
      </c>
      <c r="G101" s="7" t="n">
        <v>44359</v>
      </c>
      <c r="H101" s="12"/>
      <c r="I101" s="12" t="n">
        <f aca="false">ROUNDUP(((SUM(K101-J101)*24*60/60)/0.25),0)*0.25</f>
        <v>2</v>
      </c>
      <c r="J101" s="13" t="n">
        <v>0.666666666666667</v>
      </c>
      <c r="K101" s="13" t="n">
        <v>0.75</v>
      </c>
    </row>
    <row r="102" customFormat="false" ht="16" hidden="false" customHeight="false" outlineLevel="0" collapsed="false">
      <c r="A102" s="15" t="n">
        <v>22</v>
      </c>
      <c r="B102" s="0" t="s">
        <v>82</v>
      </c>
      <c r="C102" s="15" t="s">
        <v>109</v>
      </c>
      <c r="D102" s="6" t="s">
        <v>23</v>
      </c>
      <c r="E102" s="15" t="s">
        <v>112</v>
      </c>
      <c r="F102" s="7" t="n">
        <v>44372</v>
      </c>
      <c r="G102" s="7" t="n">
        <v>44359</v>
      </c>
      <c r="H102" s="12"/>
      <c r="I102" s="12" t="n">
        <f aca="false">ROUNDUP(((SUM(K102-J102)*24*60/60)/0.25),0)*0.25</f>
        <v>1</v>
      </c>
      <c r="J102" s="13" t="n">
        <v>0.75</v>
      </c>
      <c r="K102" s="13" t="n">
        <v>0.791666666666667</v>
      </c>
    </row>
    <row r="103" customFormat="false" ht="17" hidden="false" customHeight="false" outlineLevel="0" collapsed="false">
      <c r="A103" s="15" t="n">
        <v>22</v>
      </c>
      <c r="B103" s="15" t="s">
        <v>82</v>
      </c>
      <c r="C103" s="15" t="s">
        <v>114</v>
      </c>
      <c r="D103" s="6" t="s">
        <v>23</v>
      </c>
      <c r="E103" s="15" t="s">
        <v>115</v>
      </c>
      <c r="F103" s="7" t="n">
        <v>44373</v>
      </c>
      <c r="G103" s="7" t="n">
        <v>44359</v>
      </c>
      <c r="H103" s="12"/>
      <c r="I103" s="12" t="n">
        <f aca="false">ROUNDUP(((SUM(K103-J103)*24*60/60)/0.25),0)*0.25</f>
        <v>8</v>
      </c>
      <c r="J103" s="13" t="n">
        <v>0.458333333333333</v>
      </c>
      <c r="K103" s="13" t="n">
        <v>0.791666666666667</v>
      </c>
      <c r="L103" s="14" t="n">
        <f aca="false">SUM(H96:I103)</f>
        <v>29</v>
      </c>
      <c r="M103" s="12" t="n">
        <f aca="false">SUM(L103+19.5)</f>
        <v>48.5</v>
      </c>
    </row>
    <row r="104" customFormat="false" ht="17" hidden="false" customHeight="false" outlineLevel="0" collapsed="false">
      <c r="F104" s="7"/>
      <c r="G104" s="7"/>
    </row>
    <row r="105" customFormat="false" ht="16" hidden="false" customHeight="false" outlineLevel="0" collapsed="false">
      <c r="A105" s="15" t="n">
        <v>22</v>
      </c>
      <c r="B105" s="15" t="s">
        <v>82</v>
      </c>
      <c r="C105" s="15" t="s">
        <v>114</v>
      </c>
      <c r="D105" s="6" t="s">
        <v>23</v>
      </c>
      <c r="E105" s="15" t="s">
        <v>116</v>
      </c>
      <c r="F105" s="7" t="n">
        <v>44375</v>
      </c>
      <c r="G105" s="7" t="n">
        <v>44359</v>
      </c>
      <c r="I105" s="12" t="n">
        <f aca="false">ROUNDUP(((SUM(K105-J105)*24*60/60)/0.25),0)*0.25</f>
        <v>4</v>
      </c>
      <c r="J105" s="13" t="n">
        <v>0.625</v>
      </c>
      <c r="K105" s="13" t="n">
        <v>0.791666666666667</v>
      </c>
    </row>
    <row r="106" customFormat="false" ht="16" hidden="false" customHeight="false" outlineLevel="0" collapsed="false">
      <c r="A106" s="15" t="n">
        <v>22</v>
      </c>
      <c r="B106" s="15" t="s">
        <v>82</v>
      </c>
      <c r="C106" s="15" t="s">
        <v>114</v>
      </c>
      <c r="D106" s="6" t="s">
        <v>23</v>
      </c>
      <c r="E106" s="15" t="s">
        <v>117</v>
      </c>
      <c r="F106" s="7" t="n">
        <v>44376</v>
      </c>
      <c r="G106" s="7" t="n">
        <v>44359</v>
      </c>
      <c r="I106" s="12" t="n">
        <f aca="false">ROUNDUP(((SUM(K106-J106)*24*60/60)/0.25),0)*0.25</f>
        <v>6</v>
      </c>
      <c r="J106" s="13" t="n">
        <v>0.375</v>
      </c>
      <c r="K106" s="13" t="n">
        <v>0.625</v>
      </c>
    </row>
    <row r="107" customFormat="false" ht="16" hidden="false" customHeight="false" outlineLevel="0" collapsed="false">
      <c r="A107" s="0" t="n">
        <v>18</v>
      </c>
      <c r="B107" s="0" t="s">
        <v>59</v>
      </c>
      <c r="C107" s="0" t="s">
        <v>76</v>
      </c>
      <c r="D107" s="6" t="s">
        <v>23</v>
      </c>
      <c r="E107" s="0" t="s">
        <v>118</v>
      </c>
      <c r="F107" s="7" t="n">
        <v>44376</v>
      </c>
      <c r="G107" s="7" t="n">
        <v>44359</v>
      </c>
      <c r="I107" s="12" t="n">
        <f aca="false">ROUNDUP(((SUM(K107-J107)*24*60/60)/0.25),0)*0.25</f>
        <v>1</v>
      </c>
      <c r="J107" s="13" t="n">
        <v>0.666666666666667</v>
      </c>
      <c r="K107" s="13" t="n">
        <v>0.708333333333333</v>
      </c>
    </row>
    <row r="108" customFormat="false" ht="16" hidden="false" customHeight="false" outlineLevel="0" collapsed="false">
      <c r="A108" s="0" t="n">
        <v>18</v>
      </c>
      <c r="B108" s="0" t="s">
        <v>59</v>
      </c>
      <c r="C108" s="0" t="s">
        <v>76</v>
      </c>
      <c r="D108" s="6" t="s">
        <v>23</v>
      </c>
      <c r="E108" s="0" t="s">
        <v>119</v>
      </c>
      <c r="F108" s="7" t="n">
        <v>44379</v>
      </c>
      <c r="G108" s="7" t="n">
        <v>44359</v>
      </c>
      <c r="I108" s="12" t="n">
        <f aca="false">ROUNDUP(((SUM(K108-J108)*24*60/60)/0.25),0)*0.25</f>
        <v>1</v>
      </c>
      <c r="J108" s="13" t="n">
        <v>0.625</v>
      </c>
      <c r="K108" s="13" t="n">
        <v>0.666666666666667</v>
      </c>
    </row>
    <row r="109" customFormat="false" ht="16" hidden="false" customHeight="false" outlineLevel="0" collapsed="false">
      <c r="A109" s="0" t="n">
        <v>23</v>
      </c>
      <c r="B109" s="0" t="s">
        <v>82</v>
      </c>
      <c r="C109" s="0" t="s">
        <v>92</v>
      </c>
      <c r="D109" s="6" t="s">
        <v>16</v>
      </c>
      <c r="E109" s="0" t="s">
        <v>95</v>
      </c>
      <c r="F109" s="7" t="n">
        <v>44379</v>
      </c>
      <c r="G109" s="7" t="n">
        <v>44359</v>
      </c>
      <c r="I109" s="12" t="n">
        <f aca="false">ROUNDUP(((SUM(K109-J109)*24*60/60)/0.25),0)*0.25</f>
        <v>0.25</v>
      </c>
      <c r="J109" s="13" t="n">
        <v>0.708333333333333</v>
      </c>
      <c r="K109" s="13" t="n">
        <v>0.71875</v>
      </c>
    </row>
    <row r="110" customFormat="false" ht="16" hidden="false" customHeight="false" outlineLevel="0" collapsed="false">
      <c r="A110" s="15" t="n">
        <v>22</v>
      </c>
      <c r="B110" s="15" t="s">
        <v>82</v>
      </c>
      <c r="C110" s="15" t="s">
        <v>114</v>
      </c>
      <c r="D110" s="6" t="s">
        <v>23</v>
      </c>
      <c r="E110" s="15" t="s">
        <v>120</v>
      </c>
      <c r="F110" s="7" t="n">
        <v>44379</v>
      </c>
      <c r="G110" s="7" t="n">
        <v>44359</v>
      </c>
      <c r="I110" s="12" t="n">
        <f aca="false">ROUNDUP(((SUM(K110-J110)*24*60/60)/0.25),0)*0.25</f>
        <v>1.75</v>
      </c>
      <c r="J110" s="13" t="n">
        <v>0.71875</v>
      </c>
      <c r="K110" s="13" t="n">
        <v>0.791666666666667</v>
      </c>
    </row>
    <row r="111" customFormat="false" ht="16" hidden="false" customHeight="false" outlineLevel="0" collapsed="false">
      <c r="A111" s="15" t="n">
        <v>22</v>
      </c>
      <c r="B111" s="15" t="s">
        <v>82</v>
      </c>
      <c r="C111" s="15" t="s">
        <v>114</v>
      </c>
      <c r="D111" s="6" t="s">
        <v>23</v>
      </c>
      <c r="E111" s="15" t="s">
        <v>120</v>
      </c>
      <c r="F111" s="7" t="n">
        <v>44380</v>
      </c>
      <c r="G111" s="7" t="n">
        <v>44359</v>
      </c>
      <c r="I111" s="12" t="n">
        <f aca="false">ROUNDUP(((SUM(K111-J111)*24*60/60)/0.25),0)*0.25</f>
        <v>2</v>
      </c>
      <c r="J111" s="13" t="n">
        <v>0.583333333333333</v>
      </c>
      <c r="K111" s="13" t="n">
        <v>0.666666666666667</v>
      </c>
    </row>
    <row r="112" customFormat="false" ht="17" hidden="false" customHeight="false" outlineLevel="0" collapsed="false">
      <c r="A112" s="0" t="n">
        <v>18</v>
      </c>
      <c r="B112" s="0" t="s">
        <v>59</v>
      </c>
      <c r="C112" s="0" t="s">
        <v>76</v>
      </c>
      <c r="D112" s="6" t="s">
        <v>23</v>
      </c>
      <c r="E112" s="0" t="s">
        <v>119</v>
      </c>
      <c r="F112" s="7" t="n">
        <v>44380</v>
      </c>
      <c r="G112" s="7" t="n">
        <v>44359</v>
      </c>
      <c r="I112" s="12" t="n">
        <f aca="false">ROUNDUP(((SUM(K112-J112)*24*60/60)/0.25),0)*0.25</f>
        <v>1</v>
      </c>
      <c r="J112" s="13" t="n">
        <v>0.666666666666667</v>
      </c>
      <c r="K112" s="13" t="n">
        <v>0.708333333333333</v>
      </c>
      <c r="L112" s="14" t="n">
        <f aca="false">SUM(H105:I112)</f>
        <v>17.5</v>
      </c>
      <c r="M112" s="12" t="n">
        <f aca="false">SUM(L112+19.5)</f>
        <v>37</v>
      </c>
    </row>
    <row r="113" customFormat="false" ht="17" hidden="false" customHeight="false" outlineLevel="0" collapsed="false">
      <c r="D113" s="6"/>
      <c r="F113" s="7"/>
      <c r="G113" s="7"/>
    </row>
    <row r="114" customFormat="false" ht="16" hidden="false" customHeight="false" outlineLevel="0" collapsed="false">
      <c r="A114" s="15" t="n">
        <v>18</v>
      </c>
      <c r="B114" s="15" t="s">
        <v>59</v>
      </c>
      <c r="C114" s="15" t="s">
        <v>76</v>
      </c>
      <c r="D114" s="6" t="s">
        <v>23</v>
      </c>
      <c r="E114" s="15" t="s">
        <v>119</v>
      </c>
      <c r="F114" s="16" t="n">
        <v>44382</v>
      </c>
      <c r="G114" s="16" t="n">
        <v>44359</v>
      </c>
      <c r="I114" s="12" t="n">
        <f aca="false">ROUNDUP(((SUM(K114-J114)*24*60/60)/0.25),0)*0.25</f>
        <v>3.5</v>
      </c>
      <c r="J114" s="13" t="n">
        <v>0.541666666666667</v>
      </c>
      <c r="K114" s="13" t="n">
        <v>0.684027777777778</v>
      </c>
    </row>
    <row r="115" customFormat="false" ht="16" hidden="false" customHeight="false" outlineLevel="0" collapsed="false">
      <c r="D115" s="6"/>
      <c r="F115" s="7"/>
      <c r="G115" s="7"/>
    </row>
    <row r="116" customFormat="false" ht="16" hidden="false" customHeight="false" outlineLevel="0" collapsed="false">
      <c r="B116" s="0" t="s">
        <v>121</v>
      </c>
      <c r="D116" s="6"/>
      <c r="F116" s="7"/>
      <c r="G116" s="7" t="s">
        <v>122</v>
      </c>
    </row>
    <row r="117" customFormat="false" ht="16" hidden="false" customHeight="false" outlineLevel="0" collapsed="false">
      <c r="D117" s="6"/>
      <c r="F117" s="7"/>
      <c r="G117" s="7"/>
    </row>
    <row r="118" customFormat="false" ht="16" hidden="false" customHeight="false" outlineLevel="0" collapsed="false">
      <c r="A118" s="15" t="n">
        <v>22</v>
      </c>
      <c r="B118" s="15" t="s">
        <v>82</v>
      </c>
      <c r="C118" s="15" t="s">
        <v>114</v>
      </c>
      <c r="D118" s="6" t="s">
        <v>16</v>
      </c>
      <c r="E118" s="15" t="s">
        <v>123</v>
      </c>
      <c r="F118" s="7" t="n">
        <v>44438</v>
      </c>
      <c r="G118" s="7" t="n">
        <v>44479</v>
      </c>
      <c r="I118" s="12" t="n">
        <f aca="false">ROUNDUP(((SUM(K118-J118)*24*60/60)/0.25),0)*0.25</f>
        <v>6</v>
      </c>
      <c r="J118" s="13" t="n">
        <v>0.541666666666667</v>
      </c>
      <c r="K118" s="13" t="n">
        <v>0.791666666666667</v>
      </c>
    </row>
    <row r="119" customFormat="false" ht="16" hidden="false" customHeight="false" outlineLevel="0" collapsed="false">
      <c r="A119" s="15" t="n">
        <v>22</v>
      </c>
      <c r="B119" s="15" t="s">
        <v>82</v>
      </c>
      <c r="C119" s="15" t="s">
        <v>114</v>
      </c>
      <c r="D119" s="6" t="s">
        <v>23</v>
      </c>
      <c r="E119" s="15" t="s">
        <v>124</v>
      </c>
      <c r="F119" s="7" t="n">
        <v>44445</v>
      </c>
      <c r="G119" s="7" t="n">
        <v>44481</v>
      </c>
      <c r="I119" s="12" t="n">
        <f aca="false">ROUNDUP(((SUM(K119-J119)*24*60/60)/0.25),0)*0.25</f>
        <v>5.25</v>
      </c>
      <c r="J119" s="13" t="n">
        <v>0.333333333333333</v>
      </c>
      <c r="K119" s="13" t="n">
        <v>0.552083333333333</v>
      </c>
    </row>
    <row r="120" customFormat="false" ht="16" hidden="false" customHeight="false" outlineLevel="0" collapsed="false">
      <c r="A120" s="15" t="n">
        <v>22</v>
      </c>
      <c r="B120" s="15" t="s">
        <v>82</v>
      </c>
      <c r="C120" s="15" t="s">
        <v>114</v>
      </c>
      <c r="D120" s="6" t="s">
        <v>23</v>
      </c>
      <c r="E120" s="15" t="s">
        <v>125</v>
      </c>
      <c r="F120" s="7" t="n">
        <v>44445</v>
      </c>
      <c r="G120" s="7" t="n">
        <v>44481</v>
      </c>
      <c r="I120" s="12" t="n">
        <f aca="false">ROUNDUP(((SUM(K120-J120)*24*60/60)/0.25),0)*0.25</f>
        <v>1.25</v>
      </c>
      <c r="J120" s="13" t="n">
        <v>0.552083333333333</v>
      </c>
      <c r="K120" s="13" t="n">
        <v>0.604166666666667</v>
      </c>
    </row>
    <row r="121" customFormat="false" ht="16" hidden="false" customHeight="false" outlineLevel="0" collapsed="false">
      <c r="A121" s="15" t="n">
        <v>22</v>
      </c>
      <c r="B121" s="15" t="s">
        <v>82</v>
      </c>
      <c r="C121" s="15" t="s">
        <v>114</v>
      </c>
      <c r="D121" s="6" t="s">
        <v>23</v>
      </c>
      <c r="E121" s="15" t="s">
        <v>126</v>
      </c>
      <c r="F121" s="7" t="n">
        <v>44445</v>
      </c>
      <c r="G121" s="7" t="n">
        <v>44481</v>
      </c>
      <c r="I121" s="12" t="n">
        <f aca="false">ROUNDUP(((SUM(K121-J121)*24*60/60)/0.25),0)*0.25</f>
        <v>2.5</v>
      </c>
      <c r="J121" s="13" t="n">
        <v>0.604166666666667</v>
      </c>
      <c r="K121" s="13" t="n">
        <v>0.708333333333333</v>
      </c>
    </row>
    <row r="122" customFormat="false" ht="16" hidden="false" customHeight="false" outlineLevel="0" collapsed="false">
      <c r="A122" s="15" t="n">
        <v>22</v>
      </c>
      <c r="B122" s="15" t="s">
        <v>82</v>
      </c>
      <c r="C122" s="15" t="s">
        <v>114</v>
      </c>
      <c r="D122" s="6" t="s">
        <v>16</v>
      </c>
      <c r="E122" s="15" t="s">
        <v>127</v>
      </c>
      <c r="F122" s="7" t="n">
        <v>44445</v>
      </c>
      <c r="G122" s="7" t="n">
        <v>44481</v>
      </c>
      <c r="I122" s="12" t="n">
        <f aca="false">ROUNDUP(((SUM(K122-J122)*24*60/60)/0.25),0)*0.25</f>
        <v>0.5</v>
      </c>
      <c r="J122" s="13" t="n">
        <v>0.729166666666667</v>
      </c>
      <c r="K122" s="13" t="n">
        <v>0.75</v>
      </c>
    </row>
    <row r="123" customFormat="false" ht="16" hidden="false" customHeight="false" outlineLevel="0" collapsed="false">
      <c r="A123" s="15" t="n">
        <v>22</v>
      </c>
      <c r="B123" s="15" t="s">
        <v>82</v>
      </c>
      <c r="C123" s="15" t="s">
        <v>114</v>
      </c>
      <c r="D123" s="6" t="s">
        <v>23</v>
      </c>
      <c r="E123" s="15" t="s">
        <v>128</v>
      </c>
      <c r="F123" s="7" t="n">
        <v>44445</v>
      </c>
      <c r="G123" s="7" t="n">
        <v>44481</v>
      </c>
      <c r="I123" s="12" t="n">
        <f aca="false">ROUNDUP(((SUM(K123-J123)*24*60/60)/0.25),0)*0.25</f>
        <v>1.5</v>
      </c>
      <c r="J123" s="13" t="n">
        <v>0.385416666666667</v>
      </c>
      <c r="K123" s="13" t="n">
        <v>0.447916666666667</v>
      </c>
    </row>
    <row r="124" customFormat="false" ht="17" hidden="false" customHeight="false" outlineLevel="0" collapsed="false">
      <c r="A124" s="15" t="n">
        <v>22</v>
      </c>
      <c r="B124" s="15" t="s">
        <v>82</v>
      </c>
      <c r="C124" s="15" t="s">
        <v>114</v>
      </c>
      <c r="D124" s="6" t="s">
        <v>23</v>
      </c>
      <c r="E124" s="15" t="s">
        <v>129</v>
      </c>
      <c r="F124" s="7" t="n">
        <v>44445</v>
      </c>
      <c r="G124" s="7" t="n">
        <v>44481</v>
      </c>
      <c r="I124" s="12" t="n">
        <f aca="false">ROUNDUP(((SUM(K124-J124)*24*60/60)/0.25),0)*0.25</f>
        <v>2.75</v>
      </c>
      <c r="J124" s="13" t="n">
        <v>0.447916666666667</v>
      </c>
      <c r="K124" s="13" t="n">
        <v>0.555555555555556</v>
      </c>
      <c r="L124" s="14" t="n">
        <f aca="false">SUM(H114:I124)</f>
        <v>23.25</v>
      </c>
      <c r="M124" s="12" t="n">
        <f aca="false">SUM(L124+19.5)</f>
        <v>42.75</v>
      </c>
    </row>
    <row r="125" customFormat="false" ht="17" hidden="false" customHeight="false" outlineLevel="0" collapsed="false">
      <c r="D125" s="6"/>
      <c r="F125" s="7"/>
      <c r="G125" s="7"/>
    </row>
    <row r="126" customFormat="false" ht="16" hidden="false" customHeight="false" outlineLevel="0" collapsed="false">
      <c r="A126" s="15" t="n">
        <v>22</v>
      </c>
      <c r="B126" s="15" t="s">
        <v>82</v>
      </c>
      <c r="C126" s="15" t="s">
        <v>114</v>
      </c>
      <c r="D126" s="6" t="s">
        <v>23</v>
      </c>
      <c r="E126" s="15" t="s">
        <v>130</v>
      </c>
      <c r="F126" s="7" t="n">
        <v>44459</v>
      </c>
      <c r="G126" s="7" t="n">
        <v>44481</v>
      </c>
      <c r="I126" s="12" t="n">
        <f aca="false">ROUNDUP(((SUM(K126-J126)*24*60/60)/0.25),0)*0.25</f>
        <v>1.5</v>
      </c>
      <c r="J126" s="13" t="n">
        <v>0.583333333333333</v>
      </c>
      <c r="K126" s="13" t="n">
        <v>0.645833333333333</v>
      </c>
    </row>
    <row r="127" customFormat="false" ht="16" hidden="false" customHeight="false" outlineLevel="0" collapsed="false">
      <c r="A127" s="15" t="n">
        <v>22</v>
      </c>
      <c r="B127" s="15" t="s">
        <v>82</v>
      </c>
      <c r="C127" s="15" t="s">
        <v>114</v>
      </c>
      <c r="D127" s="6" t="s">
        <v>23</v>
      </c>
      <c r="E127" s="15" t="s">
        <v>131</v>
      </c>
      <c r="F127" s="7" t="n">
        <v>44459</v>
      </c>
      <c r="G127" s="7" t="n">
        <v>44481</v>
      </c>
      <c r="I127" s="12" t="n">
        <f aca="false">ROUNDUP(((SUM(K127-J127)*24*60/60)/0.25),0)*0.25</f>
        <v>0.5</v>
      </c>
      <c r="J127" s="13" t="n">
        <f aca="false">K126</f>
        <v>0.645833333333333</v>
      </c>
      <c r="K127" s="13" t="n">
        <v>0.666666666666667</v>
      </c>
    </row>
    <row r="128" customFormat="false" ht="16" hidden="false" customHeight="false" outlineLevel="0" collapsed="false">
      <c r="A128" s="15" t="n">
        <v>22</v>
      </c>
      <c r="B128" s="15" t="s">
        <v>82</v>
      </c>
      <c r="C128" s="15" t="s">
        <v>114</v>
      </c>
      <c r="D128" s="6" t="s">
        <v>16</v>
      </c>
      <c r="E128" s="15" t="s">
        <v>132</v>
      </c>
      <c r="F128" s="7" t="n">
        <v>44459</v>
      </c>
      <c r="G128" s="7" t="n">
        <v>44481</v>
      </c>
      <c r="I128" s="12" t="n">
        <f aca="false">ROUNDUP(((SUM(K128-J128)*24*60/60)/0.25),0)*0.25</f>
        <v>1</v>
      </c>
      <c r="J128" s="13" t="n">
        <v>0.708333333333333</v>
      </c>
      <c r="K128" s="13" t="n">
        <v>0.75</v>
      </c>
    </row>
    <row r="129" customFormat="false" ht="16" hidden="false" customHeight="false" outlineLevel="0" collapsed="false">
      <c r="A129" s="15" t="n">
        <v>22</v>
      </c>
      <c r="B129" s="15" t="s">
        <v>82</v>
      </c>
      <c r="C129" s="15" t="s">
        <v>114</v>
      </c>
      <c r="D129" s="6" t="s">
        <v>23</v>
      </c>
      <c r="E129" s="15" t="s">
        <v>133</v>
      </c>
      <c r="F129" s="7" t="n">
        <v>44459</v>
      </c>
      <c r="G129" s="7" t="n">
        <v>44481</v>
      </c>
      <c r="I129" s="12" t="n">
        <f aca="false">ROUNDUP(((SUM(K129-J129)*24*60/60)/0.25),0)*0.25</f>
        <v>1.75</v>
      </c>
      <c r="J129" s="13" t="n">
        <f aca="false">K128</f>
        <v>0.75</v>
      </c>
      <c r="K129" s="13" t="n">
        <v>0.822916666666667</v>
      </c>
    </row>
    <row r="130" customFormat="false" ht="16" hidden="false" customHeight="false" outlineLevel="0" collapsed="false">
      <c r="A130" s="15" t="n">
        <v>22</v>
      </c>
      <c r="B130" s="15" t="s">
        <v>82</v>
      </c>
      <c r="C130" s="15" t="s">
        <v>114</v>
      </c>
      <c r="D130" s="6" t="s">
        <v>23</v>
      </c>
      <c r="E130" s="15" t="s">
        <v>134</v>
      </c>
      <c r="F130" s="7" t="n">
        <v>44460</v>
      </c>
      <c r="G130" s="7" t="n">
        <v>44481</v>
      </c>
      <c r="I130" s="12" t="n">
        <f aca="false">ROUNDUP(((SUM(K130-J130)*24*60/60)/0.25),0)*0.25</f>
        <v>1</v>
      </c>
      <c r="J130" s="13" t="n">
        <v>0.416666666666667</v>
      </c>
      <c r="K130" s="13" t="n">
        <v>0.458333333333333</v>
      </c>
    </row>
    <row r="131" customFormat="false" ht="16" hidden="false" customHeight="false" outlineLevel="0" collapsed="false">
      <c r="A131" s="15" t="n">
        <v>22</v>
      </c>
      <c r="B131" s="15" t="s">
        <v>82</v>
      </c>
      <c r="C131" s="15" t="s">
        <v>114</v>
      </c>
      <c r="D131" s="6" t="s">
        <v>23</v>
      </c>
      <c r="E131" s="15" t="s">
        <v>135</v>
      </c>
      <c r="F131" s="7" t="n">
        <v>44460</v>
      </c>
      <c r="G131" s="7" t="n">
        <v>44481</v>
      </c>
      <c r="I131" s="12" t="n">
        <f aca="false">ROUNDUP(((SUM(K131-J131)*24*60/60)/0.25),0)*0.25</f>
        <v>0.5</v>
      </c>
      <c r="J131" s="13" t="n">
        <f aca="false">K130</f>
        <v>0.458333333333333</v>
      </c>
      <c r="K131" s="13" t="n">
        <v>0.479166666666667</v>
      </c>
    </row>
    <row r="132" customFormat="false" ht="16" hidden="false" customHeight="false" outlineLevel="0" collapsed="false">
      <c r="A132" s="15" t="n">
        <v>22</v>
      </c>
      <c r="B132" s="15" t="s">
        <v>82</v>
      </c>
      <c r="C132" s="15" t="s">
        <v>114</v>
      </c>
      <c r="D132" s="6" t="s">
        <v>23</v>
      </c>
      <c r="E132" s="15" t="s">
        <v>136</v>
      </c>
      <c r="F132" s="7" t="n">
        <v>44460</v>
      </c>
      <c r="G132" s="7" t="n">
        <v>44481</v>
      </c>
      <c r="I132" s="12" t="n">
        <f aca="false">ROUNDUP(((SUM(K132-J132)*24*60/60)/0.25),0)*0.25</f>
        <v>0.5</v>
      </c>
      <c r="J132" s="13" t="n">
        <f aca="false">K131</f>
        <v>0.479166666666667</v>
      </c>
      <c r="K132" s="13" t="n">
        <v>0.5</v>
      </c>
    </row>
    <row r="133" customFormat="false" ht="16" hidden="false" customHeight="false" outlineLevel="0" collapsed="false">
      <c r="A133" s="15" t="n">
        <v>22</v>
      </c>
      <c r="B133" s="15" t="s">
        <v>82</v>
      </c>
      <c r="C133" s="15" t="s">
        <v>114</v>
      </c>
      <c r="D133" s="6" t="s">
        <v>23</v>
      </c>
      <c r="E133" s="15" t="s">
        <v>137</v>
      </c>
      <c r="F133" s="7" t="n">
        <v>44460</v>
      </c>
      <c r="G133" s="7" t="n">
        <v>44481</v>
      </c>
      <c r="I133" s="12" t="n">
        <f aca="false">ROUNDUP(((SUM(K133-J133)*24*60/60)/0.25),0)*0.25</f>
        <v>1.5</v>
      </c>
      <c r="J133" s="13" t="n">
        <f aca="false">K132</f>
        <v>0.5</v>
      </c>
      <c r="K133" s="13" t="n">
        <v>0.5625</v>
      </c>
    </row>
    <row r="134" customFormat="false" ht="16" hidden="false" customHeight="false" outlineLevel="0" collapsed="false">
      <c r="A134" s="15" t="n">
        <v>22</v>
      </c>
      <c r="B134" s="15" t="s">
        <v>82</v>
      </c>
      <c r="C134" s="15" t="s">
        <v>114</v>
      </c>
      <c r="D134" s="6" t="s">
        <v>23</v>
      </c>
      <c r="E134" s="15" t="s">
        <v>138</v>
      </c>
      <c r="F134" s="7" t="n">
        <v>44460</v>
      </c>
      <c r="G134" s="7" t="n">
        <v>44481</v>
      </c>
      <c r="I134" s="12" t="n">
        <f aca="false">ROUNDUP(((SUM(K134-J134)*24*60/60)/0.25),0)*0.25</f>
        <v>2.75</v>
      </c>
      <c r="J134" s="13" t="n">
        <f aca="false">K133</f>
        <v>0.5625</v>
      </c>
      <c r="K134" s="13" t="n">
        <v>0.677083333333333</v>
      </c>
    </row>
    <row r="135" customFormat="false" ht="16" hidden="false" customHeight="false" outlineLevel="0" collapsed="false">
      <c r="A135" s="15" t="n">
        <v>22</v>
      </c>
      <c r="B135" s="15" t="s">
        <v>82</v>
      </c>
      <c r="C135" s="15" t="s">
        <v>114</v>
      </c>
      <c r="D135" s="6" t="s">
        <v>23</v>
      </c>
      <c r="E135" s="15" t="s">
        <v>138</v>
      </c>
      <c r="F135" s="7" t="n">
        <v>44460</v>
      </c>
      <c r="G135" s="7" t="n">
        <v>44481</v>
      </c>
      <c r="I135" s="12" t="n">
        <f aca="false">ROUNDUP(((SUM(K135-J135)*24*60/60)/0.25),0)*0.25</f>
        <v>0.75</v>
      </c>
      <c r="J135" s="13" t="n">
        <f aca="false">K134</f>
        <v>0.677083333333333</v>
      </c>
      <c r="K135" s="13" t="n">
        <v>0.701388888888889</v>
      </c>
    </row>
    <row r="136" customFormat="false" ht="17" hidden="false" customHeight="false" outlineLevel="0" collapsed="false">
      <c r="A136" s="15" t="n">
        <v>22</v>
      </c>
      <c r="B136" s="15" t="s">
        <v>82</v>
      </c>
      <c r="C136" s="15" t="s">
        <v>114</v>
      </c>
      <c r="D136" s="6" t="s">
        <v>23</v>
      </c>
      <c r="E136" s="15" t="s">
        <v>139</v>
      </c>
      <c r="F136" s="7" t="n">
        <v>44464</v>
      </c>
      <c r="G136" s="7" t="n">
        <v>44481</v>
      </c>
      <c r="I136" s="12" t="n">
        <f aca="false">ROUNDUP(((SUM(K136-J136)*24*60/60)/0.25),0)*0.25</f>
        <v>1</v>
      </c>
      <c r="J136" s="13" t="n">
        <v>0.552083333333333</v>
      </c>
      <c r="K136" s="13" t="n">
        <v>0.59375</v>
      </c>
      <c r="L136" s="14" t="n">
        <f aca="false">SUM(H126:I136)</f>
        <v>12.75</v>
      </c>
      <c r="M136" s="12" t="n">
        <f aca="false">SUM(L136+19.5)</f>
        <v>32.25</v>
      </c>
    </row>
    <row r="137" customFormat="false" ht="17" hidden="false" customHeight="false" outlineLevel="0" collapsed="false">
      <c r="D137" s="6"/>
      <c r="F137" s="7"/>
      <c r="G137" s="7"/>
      <c r="J137" s="13"/>
      <c r="K137" s="13"/>
    </row>
    <row r="138" customFormat="false" ht="16" hidden="false" customHeight="false" outlineLevel="0" collapsed="false">
      <c r="A138" s="15" t="n">
        <v>22</v>
      </c>
      <c r="B138" s="15" t="s">
        <v>82</v>
      </c>
      <c r="C138" s="15" t="s">
        <v>114</v>
      </c>
      <c r="D138" s="6" t="s">
        <v>23</v>
      </c>
      <c r="E138" s="15" t="s">
        <v>140</v>
      </c>
      <c r="F138" s="7" t="n">
        <v>44464</v>
      </c>
      <c r="G138" s="7" t="n">
        <v>44481</v>
      </c>
      <c r="I138" s="12" t="n">
        <f aca="false">ROUNDUP(((SUM(K138-J138)*24*60/60)/0.25),0)*0.25</f>
        <v>1.25</v>
      </c>
      <c r="J138" s="13" t="n">
        <v>0.458333333333333</v>
      </c>
      <c r="K138" s="13" t="n">
        <v>0.510416666666667</v>
      </c>
    </row>
    <row r="139" customFormat="false" ht="16" hidden="false" customHeight="false" outlineLevel="0" collapsed="false">
      <c r="A139" s="15" t="n">
        <v>22</v>
      </c>
      <c r="B139" s="15" t="s">
        <v>82</v>
      </c>
      <c r="C139" s="15" t="s">
        <v>114</v>
      </c>
      <c r="D139" s="6" t="s">
        <v>23</v>
      </c>
      <c r="E139" s="15" t="s">
        <v>141</v>
      </c>
      <c r="F139" s="16" t="n">
        <v>44464</v>
      </c>
      <c r="G139" s="16" t="n">
        <v>44481</v>
      </c>
      <c r="H139" s="15"/>
      <c r="I139" s="12" t="n">
        <f aca="false">ROUNDUP(((SUM(K139-J139)*24*60/60)/0.25),0)*0.25</f>
        <v>0.5</v>
      </c>
      <c r="J139" s="13" t="n">
        <f aca="false">K138</f>
        <v>0.510416666666667</v>
      </c>
      <c r="K139" s="17" t="n">
        <v>0.53125</v>
      </c>
    </row>
    <row r="140" customFormat="false" ht="16" hidden="false" customHeight="false" outlineLevel="0" collapsed="false">
      <c r="A140" s="15" t="n">
        <v>22</v>
      </c>
      <c r="B140" s="15" t="s">
        <v>82</v>
      </c>
      <c r="C140" s="15" t="s">
        <v>114</v>
      </c>
      <c r="D140" s="6" t="s">
        <v>23</v>
      </c>
      <c r="E140" s="15" t="s">
        <v>142</v>
      </c>
      <c r="F140" s="16" t="n">
        <v>44464</v>
      </c>
      <c r="G140" s="16" t="n">
        <v>44481</v>
      </c>
      <c r="H140" s="15"/>
      <c r="I140" s="12" t="n">
        <f aca="false">ROUNDUP(((SUM(K140-J140)*24*60/60)/0.25),0)*0.25</f>
        <v>0.5</v>
      </c>
      <c r="J140" s="13" t="n">
        <f aca="false">K139</f>
        <v>0.53125</v>
      </c>
      <c r="K140" s="17" t="n">
        <v>0.552083333333333</v>
      </c>
    </row>
    <row r="141" customFormat="false" ht="16" hidden="false" customHeight="false" outlineLevel="0" collapsed="false">
      <c r="A141" s="15" t="n">
        <v>22</v>
      </c>
      <c r="B141" s="15" t="s">
        <v>82</v>
      </c>
      <c r="C141" s="15" t="s">
        <v>114</v>
      </c>
      <c r="D141" s="6" t="s">
        <v>16</v>
      </c>
      <c r="E141" s="15" t="s">
        <v>143</v>
      </c>
      <c r="F141" s="16" t="n">
        <v>44464</v>
      </c>
      <c r="G141" s="16" t="n">
        <v>44481</v>
      </c>
      <c r="H141" s="15"/>
      <c r="I141" s="12" t="n">
        <f aca="false">ROUNDUP(((SUM(K141-J141)*24*60/60)/0.25),0)*0.25</f>
        <v>0.25</v>
      </c>
      <c r="J141" s="13" t="n">
        <f aca="false">K140</f>
        <v>0.552083333333333</v>
      </c>
      <c r="K141" s="17" t="n">
        <v>0.5625</v>
      </c>
    </row>
    <row r="142" customFormat="false" ht="17" hidden="false" customHeight="false" outlineLevel="0" collapsed="false">
      <c r="A142" s="15" t="n">
        <v>22</v>
      </c>
      <c r="B142" s="15" t="s">
        <v>82</v>
      </c>
      <c r="C142" s="15" t="s">
        <v>114</v>
      </c>
      <c r="D142" s="6" t="s">
        <v>16</v>
      </c>
      <c r="E142" s="15" t="s">
        <v>144</v>
      </c>
      <c r="F142" s="16" t="n">
        <v>44464</v>
      </c>
      <c r="G142" s="16" t="n">
        <v>44481</v>
      </c>
      <c r="H142" s="15"/>
      <c r="I142" s="12" t="n">
        <f aca="false">ROUNDUP(((SUM(K142-J142)*24*60/60)/0.25),0)*0.25</f>
        <v>1.5</v>
      </c>
      <c r="J142" s="17" t="n">
        <v>0.552083333333333</v>
      </c>
      <c r="K142" s="17" t="n">
        <v>0.614583333333333</v>
      </c>
      <c r="L142" s="14" t="n">
        <f aca="false">SUM(H138:I142)</f>
        <v>4</v>
      </c>
      <c r="M142" s="0" t="n">
        <f aca="false">SUM(L142+16)</f>
        <v>20</v>
      </c>
    </row>
    <row r="143" customFormat="false" ht="17" hidden="false" customHeight="false" outlineLevel="0" collapsed="false">
      <c r="D143" s="6"/>
      <c r="F143" s="7"/>
      <c r="G143" s="7"/>
    </row>
    <row r="144" customFormat="false" ht="16" hidden="false" customHeight="false" outlineLevel="0" collapsed="false">
      <c r="A144" s="15" t="n">
        <v>22</v>
      </c>
      <c r="B144" s="15" t="s">
        <v>82</v>
      </c>
      <c r="C144" s="15" t="s">
        <v>114</v>
      </c>
      <c r="D144" s="6" t="s">
        <v>16</v>
      </c>
      <c r="E144" s="15" t="s">
        <v>145</v>
      </c>
      <c r="F144" s="7" t="n">
        <v>44481</v>
      </c>
      <c r="G144" s="7" t="n">
        <v>44481</v>
      </c>
      <c r="I144" s="12" t="n">
        <f aca="false">ROUNDUP(((SUM(K144-J144)*24*60/60)/0.25),0)*0.25</f>
        <v>3.5</v>
      </c>
      <c r="J144" s="13" t="n">
        <v>0.364583333333333</v>
      </c>
      <c r="K144" s="13" t="n">
        <v>0.510416666666667</v>
      </c>
    </row>
    <row r="145" customFormat="false" ht="17" hidden="false" customHeight="false" outlineLevel="0" collapsed="false">
      <c r="A145" s="15" t="n">
        <v>22</v>
      </c>
      <c r="B145" s="15" t="s">
        <v>82</v>
      </c>
      <c r="C145" s="15" t="s">
        <v>114</v>
      </c>
      <c r="D145" s="6" t="s">
        <v>16</v>
      </c>
      <c r="E145" s="15" t="s">
        <v>146</v>
      </c>
      <c r="F145" s="7" t="n">
        <v>44481</v>
      </c>
      <c r="G145" s="7" t="n">
        <v>44481</v>
      </c>
      <c r="I145" s="12" t="n">
        <f aca="false">ROUNDUP(((SUM(K145-J145)*24*60/60)/0.25),0)*0.25</f>
        <v>2.75</v>
      </c>
      <c r="J145" s="13" t="n">
        <v>0.583333333333333</v>
      </c>
      <c r="K145" s="13" t="n">
        <v>0.697916666666667</v>
      </c>
      <c r="L145" s="14" t="n">
        <f aca="false">SUM(H144:I145)</f>
        <v>6.25</v>
      </c>
      <c r="M145" s="0" t="n">
        <f aca="false">SUM(L145+16)</f>
        <v>22.25</v>
      </c>
    </row>
    <row r="146" customFormat="false" ht="17" hidden="false" customHeight="false" outlineLevel="0" collapsed="false">
      <c r="D146" s="6"/>
      <c r="F146" s="7"/>
      <c r="G146" s="7"/>
    </row>
    <row r="147" customFormat="false" ht="16" hidden="false" customHeight="false" outlineLevel="0" collapsed="false">
      <c r="A147" s="15" t="n">
        <v>22</v>
      </c>
      <c r="B147" s="15" t="s">
        <v>82</v>
      </c>
      <c r="C147" s="15" t="s">
        <v>114</v>
      </c>
      <c r="D147" s="6" t="s">
        <v>16</v>
      </c>
      <c r="E147" s="15" t="s">
        <v>147</v>
      </c>
      <c r="F147" s="7" t="n">
        <v>44489</v>
      </c>
      <c r="G147" s="7" t="n">
        <v>44481</v>
      </c>
      <c r="I147" s="12" t="n">
        <f aca="false">ROUNDUP(((SUM(K147-J147)*24*60/60)/0.25),0)*0.25</f>
        <v>5.75</v>
      </c>
      <c r="J147" s="13" t="n">
        <v>0.458333333333333</v>
      </c>
      <c r="K147" s="13" t="n">
        <v>0.697916666666667</v>
      </c>
    </row>
    <row r="148" customFormat="false" ht="16" hidden="false" customHeight="false" outlineLevel="0" collapsed="false">
      <c r="A148" s="15" t="n">
        <v>22</v>
      </c>
      <c r="B148" s="15" t="s">
        <v>82</v>
      </c>
      <c r="C148" s="15" t="s">
        <v>114</v>
      </c>
      <c r="D148" s="6" t="s">
        <v>16</v>
      </c>
      <c r="E148" s="15" t="s">
        <v>148</v>
      </c>
      <c r="F148" s="7" t="n">
        <v>44491</v>
      </c>
      <c r="G148" s="7" t="n">
        <v>44481</v>
      </c>
      <c r="I148" s="12" t="n">
        <f aca="false">ROUNDUP(((SUM(K148-J148)*24*60/60)/0.25),0)*0.25</f>
        <v>1</v>
      </c>
      <c r="J148" s="13" t="n">
        <v>0.458333333333333</v>
      </c>
      <c r="K148" s="13" t="n">
        <v>0.5</v>
      </c>
    </row>
    <row r="149" customFormat="false" ht="16" hidden="false" customHeight="false" outlineLevel="0" collapsed="false">
      <c r="A149" s="15" t="n">
        <v>22</v>
      </c>
      <c r="B149" s="15" t="s">
        <v>82</v>
      </c>
      <c r="C149" s="15" t="s">
        <v>114</v>
      </c>
      <c r="D149" s="6" t="s">
        <v>23</v>
      </c>
      <c r="E149" s="15" t="s">
        <v>149</v>
      </c>
      <c r="F149" s="7" t="n">
        <v>44491</v>
      </c>
      <c r="G149" s="7" t="n">
        <v>44481</v>
      </c>
      <c r="I149" s="12" t="n">
        <f aca="false">ROUNDUP(((SUM(K149-J149)*24*60/60)/0.25),0)*0.25</f>
        <v>4</v>
      </c>
      <c r="J149" s="13" t="n">
        <v>0.5</v>
      </c>
      <c r="K149" s="13" t="n">
        <v>0.666666666666667</v>
      </c>
    </row>
    <row r="150" customFormat="false" ht="17" hidden="false" customHeight="false" outlineLevel="0" collapsed="false">
      <c r="A150" s="15" t="n">
        <v>22</v>
      </c>
      <c r="B150" s="15" t="s">
        <v>82</v>
      </c>
      <c r="C150" s="15" t="s">
        <v>114</v>
      </c>
      <c r="D150" s="6" t="s">
        <v>23</v>
      </c>
      <c r="E150" s="15" t="s">
        <v>150</v>
      </c>
      <c r="F150" s="7" t="n">
        <v>44492</v>
      </c>
      <c r="G150" s="7" t="n">
        <v>44481</v>
      </c>
      <c r="I150" s="12" t="n">
        <f aca="false">ROUNDUP(((SUM(K150-J150)*24*60/60)/0.25),0)*0.25</f>
        <v>2.5</v>
      </c>
      <c r="J150" s="13" t="n">
        <v>0.5</v>
      </c>
      <c r="K150" s="13" t="n">
        <v>0.604166666666667</v>
      </c>
      <c r="L150" s="14" t="n">
        <f aca="false">SUM(H147:I150)</f>
        <v>13.25</v>
      </c>
      <c r="M150" s="0" t="n">
        <f aca="false">SUM(L150+16)</f>
        <v>29.25</v>
      </c>
    </row>
    <row r="151" customFormat="false" ht="17" hidden="false" customHeight="false" outlineLevel="0" collapsed="false">
      <c r="D151" s="6"/>
      <c r="F151" s="7"/>
      <c r="G151" s="7"/>
    </row>
    <row r="152" customFormat="false" ht="16" hidden="false" customHeight="false" outlineLevel="0" collapsed="false">
      <c r="A152" s="15" t="n">
        <v>22</v>
      </c>
      <c r="B152" s="15" t="s">
        <v>82</v>
      </c>
      <c r="C152" s="15" t="s">
        <v>114</v>
      </c>
      <c r="D152" s="6" t="s">
        <v>23</v>
      </c>
      <c r="E152" s="15" t="s">
        <v>151</v>
      </c>
      <c r="F152" s="7" t="n">
        <v>44494</v>
      </c>
      <c r="G152" s="7" t="n">
        <v>44481</v>
      </c>
      <c r="I152" s="12" t="n">
        <f aca="false">ROUNDUP(((SUM(K152-J152)*24*60/60)/0.25),0)*0.25</f>
        <v>2.5</v>
      </c>
      <c r="J152" s="13" t="n">
        <v>0.5</v>
      </c>
      <c r="K152" s="13" t="n">
        <v>0.604166666666667</v>
      </c>
    </row>
    <row r="153" customFormat="false" ht="17" hidden="false" customHeight="false" outlineLevel="0" collapsed="false">
      <c r="A153" s="15" t="n">
        <v>22</v>
      </c>
      <c r="B153" s="15" t="s">
        <v>82</v>
      </c>
      <c r="C153" s="15" t="s">
        <v>114</v>
      </c>
      <c r="D153" s="6" t="s">
        <v>23</v>
      </c>
      <c r="E153" s="15" t="s">
        <v>152</v>
      </c>
      <c r="F153" s="7" t="n">
        <v>44499</v>
      </c>
      <c r="G153" s="7" t="n">
        <v>44481</v>
      </c>
      <c r="I153" s="12" t="n">
        <f aca="false">ROUNDUP(((SUM(K153-J153)*24*60/60)/0.25),0)*0.25</f>
        <v>4.5</v>
      </c>
      <c r="J153" s="13" t="n">
        <v>0.458333333333333</v>
      </c>
      <c r="K153" s="13" t="n">
        <v>0.645833333333333</v>
      </c>
      <c r="L153" s="14" t="n">
        <f aca="false">SUM(H152:I153)</f>
        <v>7</v>
      </c>
      <c r="M153" s="0" t="n">
        <f aca="false">SUM(L153+16)</f>
        <v>23</v>
      </c>
    </row>
    <row r="154" customFormat="false" ht="17" hidden="false" customHeight="false" outlineLevel="0" collapsed="false">
      <c r="D154" s="6"/>
      <c r="F154" s="7"/>
      <c r="G154" s="7"/>
    </row>
    <row r="155" customFormat="false" ht="16" hidden="false" customHeight="false" outlineLevel="0" collapsed="false">
      <c r="A155" s="15" t="n">
        <v>22</v>
      </c>
      <c r="B155" s="15" t="s">
        <v>82</v>
      </c>
      <c r="C155" s="15" t="s">
        <v>114</v>
      </c>
      <c r="D155" s="6" t="s">
        <v>23</v>
      </c>
      <c r="E155" s="15" t="s">
        <v>153</v>
      </c>
      <c r="F155" s="16" t="n">
        <v>44501</v>
      </c>
      <c r="G155" s="16" t="n">
        <v>44481</v>
      </c>
      <c r="H155" s="15"/>
      <c r="I155" s="12" t="n">
        <f aca="false">ROUNDUP(((SUM(K155-J155)*24*60/60)/0.25),0)*0.25</f>
        <v>3.5</v>
      </c>
      <c r="J155" s="17" t="n">
        <v>0.458333333333333</v>
      </c>
      <c r="K155" s="17" t="n">
        <v>0.604166666666667</v>
      </c>
    </row>
    <row r="156" customFormat="false" ht="17" hidden="false" customHeight="false" outlineLevel="0" collapsed="false">
      <c r="A156" s="15" t="n">
        <v>22</v>
      </c>
      <c r="B156" s="15" t="s">
        <v>82</v>
      </c>
      <c r="C156" s="15" t="s">
        <v>114</v>
      </c>
      <c r="D156" s="6" t="s">
        <v>23</v>
      </c>
      <c r="E156" s="15" t="s">
        <v>154</v>
      </c>
      <c r="F156" s="16" t="n">
        <v>44501</v>
      </c>
      <c r="G156" s="16" t="n">
        <v>44481</v>
      </c>
      <c r="H156" s="15"/>
      <c r="I156" s="12" t="n">
        <f aca="false">ROUNDUP(((SUM(K156-J156)*24*60/60)/0.25),0)*0.25</f>
        <v>2.25</v>
      </c>
      <c r="J156" s="13" t="n">
        <f aca="false">K155</f>
        <v>0.604166666666667</v>
      </c>
      <c r="K156" s="17" t="n">
        <v>0.697916666666667</v>
      </c>
      <c r="L156" s="14" t="n">
        <f aca="false">SUM(H155:I156)</f>
        <v>5.75</v>
      </c>
      <c r="M156" s="0" t="n">
        <f aca="false">SUM(L156+16)</f>
        <v>21.75</v>
      </c>
    </row>
    <row r="157" customFormat="false" ht="17" hidden="false" customHeight="false" outlineLevel="0" collapsed="false">
      <c r="A157" s="15"/>
      <c r="B157" s="15"/>
      <c r="C157" s="15"/>
      <c r="D157" s="6"/>
      <c r="E157" s="15"/>
      <c r="F157" s="16"/>
      <c r="G157" s="16"/>
      <c r="H157" s="15"/>
      <c r="I157" s="12"/>
      <c r="J157" s="13"/>
      <c r="K157" s="17"/>
    </row>
    <row r="158" customFormat="false" ht="16" hidden="false" customHeight="false" outlineLevel="0" collapsed="false">
      <c r="A158" s="15" t="n">
        <v>22</v>
      </c>
      <c r="B158" s="15" t="s">
        <v>82</v>
      </c>
      <c r="C158" s="15" t="s">
        <v>114</v>
      </c>
      <c r="D158" s="6" t="s">
        <v>23</v>
      </c>
      <c r="E158" s="15" t="s">
        <v>155</v>
      </c>
      <c r="F158" s="16" t="n">
        <v>44508</v>
      </c>
      <c r="G158" s="16" t="n">
        <v>44481</v>
      </c>
      <c r="H158" s="15"/>
      <c r="I158" s="12" t="n">
        <f aca="false">ROUNDUP(((SUM(K158-J158)*24*60/60)/0.25),0)*0.25</f>
        <v>3</v>
      </c>
      <c r="J158" s="13" t="n">
        <v>0.458333333333333</v>
      </c>
      <c r="K158" s="17" t="n">
        <v>0.583333333333333</v>
      </c>
    </row>
    <row r="159" customFormat="false" ht="17" hidden="false" customHeight="false" outlineLevel="0" collapsed="false">
      <c r="A159" s="15" t="n">
        <v>22</v>
      </c>
      <c r="B159" s="15" t="s">
        <v>82</v>
      </c>
      <c r="C159" s="15" t="s">
        <v>114</v>
      </c>
      <c r="D159" s="6" t="s">
        <v>23</v>
      </c>
      <c r="E159" s="15" t="s">
        <v>156</v>
      </c>
      <c r="F159" s="16" t="n">
        <v>44509</v>
      </c>
      <c r="G159" s="16" t="n">
        <v>44481</v>
      </c>
      <c r="H159" s="15"/>
      <c r="I159" s="12" t="n">
        <f aca="false">ROUNDUP(((SUM(K159-J159)*24*60/60)/0.25),0)*0.25</f>
        <v>4</v>
      </c>
      <c r="J159" s="13" t="n">
        <v>0.5</v>
      </c>
      <c r="K159" s="17" t="n">
        <v>0.666666666666667</v>
      </c>
      <c r="L159" s="14" t="n">
        <f aca="false">SUM(H158:I159)</f>
        <v>7</v>
      </c>
      <c r="M159" s="0" t="n">
        <f aca="false">SUM(L159+16)</f>
        <v>23</v>
      </c>
    </row>
    <row r="160" customFormat="false" ht="17" hidden="false" customHeight="false" outlineLevel="0" collapsed="false">
      <c r="D160" s="6"/>
      <c r="F160" s="7"/>
      <c r="G160" s="7"/>
    </row>
    <row r="161" customFormat="false" ht="15" hidden="false" customHeight="false" outlineLevel="0" collapsed="false">
      <c r="A161" s="15" t="n">
        <v>22</v>
      </c>
      <c r="B161" s="15" t="s">
        <v>82</v>
      </c>
      <c r="C161" s="15" t="s">
        <v>114</v>
      </c>
      <c r="D161" s="6" t="s">
        <v>23</v>
      </c>
      <c r="E161" s="15" t="s">
        <v>157</v>
      </c>
      <c r="F161" s="16" t="n">
        <v>44513</v>
      </c>
      <c r="G161" s="16" t="n">
        <v>44481</v>
      </c>
      <c r="H161" s="15"/>
      <c r="I161" s="12" t="n">
        <f aca="false">ROUNDUP(((SUM(K161-J161)*24*60/60)/0.25),0)*0.25</f>
        <v>4</v>
      </c>
      <c r="J161" s="13" t="n">
        <v>0.541666666666667</v>
      </c>
      <c r="K161" s="17" t="n">
        <v>0.708333333333333</v>
      </c>
    </row>
    <row r="162" customFormat="false" ht="15" hidden="false" customHeight="false" outlineLevel="0" collapsed="false">
      <c r="A162" s="15" t="n">
        <v>22</v>
      </c>
      <c r="B162" s="15" t="s">
        <v>82</v>
      </c>
      <c r="C162" s="15" t="s">
        <v>114</v>
      </c>
      <c r="D162" s="6" t="s">
        <v>23</v>
      </c>
      <c r="E162" s="15" t="s">
        <v>158</v>
      </c>
      <c r="F162" s="16" t="n">
        <v>44514</v>
      </c>
      <c r="G162" s="16" t="n">
        <v>44481</v>
      </c>
      <c r="H162" s="15"/>
      <c r="I162" s="12" t="n">
        <f aca="false">ROUNDUP(((SUM(K162-J162)*24*60/60)/0.25),0)*0.25</f>
        <v>2</v>
      </c>
      <c r="J162" s="13" t="n">
        <v>0.708333333333333</v>
      </c>
      <c r="K162" s="17" t="n">
        <v>0.791666666666667</v>
      </c>
      <c r="L162" s="14" t="n">
        <f aca="false">SUM(H161:I162)</f>
        <v>6</v>
      </c>
      <c r="M162" s="0" t="n">
        <f aca="false">SUM(L162+16)</f>
        <v>22</v>
      </c>
    </row>
    <row r="163" customFormat="false" ht="15" hidden="false" customHeight="false" outlineLevel="0" collapsed="false">
      <c r="A163" s="15"/>
      <c r="B163" s="15"/>
      <c r="C163" s="15"/>
      <c r="D163" s="6"/>
      <c r="E163" s="15"/>
      <c r="F163" s="16"/>
      <c r="G163" s="16"/>
      <c r="H163" s="15"/>
      <c r="I163" s="12"/>
      <c r="J163" s="13"/>
      <c r="K163" s="17"/>
    </row>
    <row r="164" customFormat="false" ht="15" hidden="false" customHeight="false" outlineLevel="0" collapsed="false">
      <c r="A164" s="15" t="n">
        <v>22</v>
      </c>
      <c r="B164" s="15" t="s">
        <v>82</v>
      </c>
      <c r="C164" s="15" t="s">
        <v>114</v>
      </c>
      <c r="D164" s="6" t="s">
        <v>23</v>
      </c>
      <c r="E164" s="15" t="s">
        <v>158</v>
      </c>
      <c r="F164" s="16" t="n">
        <v>44515</v>
      </c>
      <c r="G164" s="16" t="n">
        <v>44481</v>
      </c>
      <c r="H164" s="15"/>
      <c r="I164" s="12" t="n">
        <f aca="false">ROUNDUP(((SUM(K164-J164)*24*60/60)/0.25),0)*0.25</f>
        <v>2</v>
      </c>
      <c r="J164" s="13" t="n">
        <v>0.541666666666667</v>
      </c>
      <c r="K164" s="17" t="n">
        <v>0.625</v>
      </c>
    </row>
    <row r="165" customFormat="false" ht="15" hidden="false" customHeight="false" outlineLevel="0" collapsed="false">
      <c r="A165" s="15" t="n">
        <v>22</v>
      </c>
      <c r="B165" s="15" t="s">
        <v>82</v>
      </c>
      <c r="C165" s="15" t="s">
        <v>114</v>
      </c>
      <c r="D165" s="6" t="s">
        <v>23</v>
      </c>
      <c r="E165" s="15" t="s">
        <v>159</v>
      </c>
      <c r="F165" s="16" t="n">
        <v>44515</v>
      </c>
      <c r="G165" s="16" t="n">
        <v>44481</v>
      </c>
      <c r="H165" s="15"/>
      <c r="I165" s="12" t="n">
        <f aca="false">ROUNDUP(((SUM(K165-J165)*24*60/60)/0.25),0)*0.25</f>
        <v>2</v>
      </c>
      <c r="J165" s="13" t="n">
        <v>0.666666666666667</v>
      </c>
      <c r="K165" s="17" t="n">
        <v>0.75</v>
      </c>
    </row>
    <row r="166" customFormat="false" ht="15" hidden="false" customHeight="false" outlineLevel="0" collapsed="false">
      <c r="D166" s="6"/>
      <c r="F166" s="7"/>
      <c r="G166" s="7"/>
    </row>
    <row r="167" customFormat="false" ht="16" hidden="false" customHeight="false" outlineLevel="0" collapsed="false">
      <c r="B167" s="2" t="s">
        <v>160</v>
      </c>
      <c r="C167" s="18" t="n">
        <f aca="false">SUM(I:I)+SUM(H:H)</f>
        <v>355</v>
      </c>
      <c r="D167" s="3" t="s">
        <v>7</v>
      </c>
      <c r="E167" s="18" t="n">
        <f aca="false">SUM(H:H)</f>
        <v>55</v>
      </c>
      <c r="F167" s="3" t="s">
        <v>8</v>
      </c>
      <c r="G167" s="18" t="n">
        <f aca="false">SUM(I:I)</f>
        <v>300</v>
      </c>
    </row>
    <row r="168" customFormat="false" ht="16" hidden="false" customHeight="false" outlineLevel="0" collapsed="false">
      <c r="D168" s="11" t="s">
        <v>161</v>
      </c>
      <c r="E168" s="19" t="n">
        <f aca="false">135-E167</f>
        <v>80</v>
      </c>
      <c r="F168" s="11" t="s">
        <v>161</v>
      </c>
      <c r="G168" s="19" t="n">
        <f aca="false">315-G167</f>
        <v>15</v>
      </c>
    </row>
    <row r="169" customFormat="false" ht="16" hidden="false" customHeight="false" outlineLevel="0" collapsed="false">
      <c r="B169" s="0" t="s">
        <v>162</v>
      </c>
      <c r="C169" s="0" t="n">
        <f aca="false">ROUNDUP(C167/30, 0)</f>
        <v>12</v>
      </c>
    </row>
    <row r="170" customFormat="false" ht="17" hidden="false" customHeight="false" outlineLevel="0" collapsed="false">
      <c r="A170" s="20"/>
      <c r="B170" s="20" t="s">
        <v>163</v>
      </c>
      <c r="C170" s="20" t="n">
        <v>15</v>
      </c>
      <c r="D170" s="20"/>
      <c r="E170" s="20"/>
      <c r="F170" s="20"/>
      <c r="G170" s="20"/>
      <c r="H170" s="20"/>
      <c r="I170" s="20"/>
    </row>
  </sheetData>
  <dataValidations count="2">
    <dataValidation allowBlank="true" error="Es konnte kein korrekter Prefix ausgegeben werden&#10;" errorStyle="stop" errorTitle="Prefix nicht unterstützt" operator="between" prompt="Wählen Sie einen Prefix aus" promptTitle="Prefix" showDropDown="false" showErrorMessage="true" showInputMessage="true" sqref="D4:D12 D18:D21 D28:D34 D37:D40" type="list">
      <formula1>$N$3:$N$5</formula1>
      <formula2>0</formula2>
    </dataValidation>
    <dataValidation allowBlank="true" error="Es konnte kein korrekter Prefix ausgegeben werden&#10;" errorStyle="stop" errorTitle="Prefix nicht unterstützt" operator="between" prompt="Wählen Sie einen Prefix aus" promptTitle="Prefix" showDropDown="false" showErrorMessage="true" showInputMessage="true" sqref="D2:D3 D13:D17 D22:D27 D35:D36 D41:D113 D115:D141 D143:D154 D160 D166" type="list">
      <formula1>$N$3:$N$6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H19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H26" activeCellId="0" sqref="H26"/>
    </sheetView>
  </sheetViews>
  <sheetFormatPr defaultColWidth="10.51171875" defaultRowHeight="16" zeroHeight="false" outlineLevelRow="0" outlineLevelCol="0"/>
  <sheetData>
    <row r="4" customFormat="false" ht="17" hidden="false" customHeight="false" outlineLevel="0" collapsed="false">
      <c r="A4" s="0" t="s">
        <v>164</v>
      </c>
      <c r="B4" s="0" t="s">
        <v>165</v>
      </c>
      <c r="C4" s="0" t="s">
        <v>166</v>
      </c>
      <c r="D4" s="0" t="s">
        <v>167</v>
      </c>
      <c r="E4" s="0" t="s">
        <v>168</v>
      </c>
    </row>
    <row r="5" customFormat="false" ht="16" hidden="false" customHeight="false" outlineLevel="0" collapsed="false">
      <c r="A5" s="21" t="n">
        <v>15</v>
      </c>
      <c r="B5" s="22" t="n">
        <v>8</v>
      </c>
      <c r="C5" s="22" t="n">
        <v>4</v>
      </c>
      <c r="D5" s="22" t="n">
        <v>8</v>
      </c>
      <c r="E5" s="23" t="n">
        <f aca="false">(B5*3)+C5+D5</f>
        <v>36</v>
      </c>
      <c r="F5" s="0" t="s">
        <v>169</v>
      </c>
      <c r="G5" s="0" t="n">
        <f aca="false">SUM(E5:E7)</f>
        <v>107</v>
      </c>
      <c r="H5" s="24" t="n">
        <v>44298</v>
      </c>
    </row>
    <row r="6" customFormat="false" ht="16" hidden="false" customHeight="false" outlineLevel="0" collapsed="false">
      <c r="A6" s="25" t="n">
        <v>16</v>
      </c>
      <c r="B6" s="10" t="n">
        <v>8</v>
      </c>
      <c r="C6" s="10" t="n">
        <v>4</v>
      </c>
      <c r="D6" s="10" t="n">
        <v>8</v>
      </c>
      <c r="E6" s="26" t="n">
        <f aca="false">(B6*3)+C6+D6</f>
        <v>36</v>
      </c>
    </row>
    <row r="7" customFormat="false" ht="17" hidden="false" customHeight="false" outlineLevel="0" collapsed="false">
      <c r="A7" s="27" t="n">
        <v>17</v>
      </c>
      <c r="B7" s="20" t="n">
        <v>8</v>
      </c>
      <c r="C7" s="20" t="n">
        <v>3</v>
      </c>
      <c r="D7" s="20" t="n">
        <v>8</v>
      </c>
      <c r="E7" s="28" t="n">
        <f aca="false">(B7*3)+C7+D7</f>
        <v>35</v>
      </c>
    </row>
    <row r="8" customFormat="false" ht="16" hidden="false" customHeight="false" outlineLevel="0" collapsed="false">
      <c r="A8" s="21" t="n">
        <v>18</v>
      </c>
      <c r="B8" s="22" t="n">
        <v>8</v>
      </c>
      <c r="C8" s="22"/>
      <c r="D8" s="22" t="n">
        <v>8</v>
      </c>
      <c r="E8" s="23" t="n">
        <f aca="false">(B8*3)+C8+D8</f>
        <v>32</v>
      </c>
      <c r="F8" s="0" t="s">
        <v>170</v>
      </c>
      <c r="G8" s="0" t="n">
        <f aca="false">SUM(E8:E10)</f>
        <v>102</v>
      </c>
      <c r="H8" s="24" t="n">
        <v>44319</v>
      </c>
    </row>
    <row r="9" customFormat="false" ht="16" hidden="false" customHeight="false" outlineLevel="0" collapsed="false">
      <c r="A9" s="25" t="n">
        <v>19</v>
      </c>
      <c r="B9" s="10" t="n">
        <v>8</v>
      </c>
      <c r="C9" s="10" t="n">
        <v>3</v>
      </c>
      <c r="D9" s="10" t="n">
        <v>8</v>
      </c>
      <c r="E9" s="26" t="n">
        <f aca="false">(B9*3)+C9+D9</f>
        <v>35</v>
      </c>
    </row>
    <row r="10" customFormat="false" ht="17" hidden="false" customHeight="false" outlineLevel="0" collapsed="false">
      <c r="A10" s="27" t="n">
        <v>20</v>
      </c>
      <c r="B10" s="20" t="n">
        <v>8</v>
      </c>
      <c r="C10" s="20" t="n">
        <v>3</v>
      </c>
      <c r="D10" s="20" t="n">
        <v>8</v>
      </c>
      <c r="E10" s="28" t="n">
        <f aca="false">(B10*3)+C10+D10</f>
        <v>35</v>
      </c>
    </row>
    <row r="11" customFormat="false" ht="16" hidden="false" customHeight="false" outlineLevel="0" collapsed="false">
      <c r="A11" s="21" t="n">
        <v>21</v>
      </c>
      <c r="B11" s="22" t="n">
        <v>8</v>
      </c>
      <c r="C11" s="22"/>
      <c r="D11" s="22" t="n">
        <v>8</v>
      </c>
      <c r="E11" s="23" t="n">
        <f aca="false">(B11*3)+C11+D11</f>
        <v>32</v>
      </c>
      <c r="F11" s="0" t="s">
        <v>171</v>
      </c>
      <c r="G11" s="0" t="n">
        <f aca="false">SUM(E11:E13)</f>
        <v>101</v>
      </c>
      <c r="H11" s="24" t="n">
        <v>44340</v>
      </c>
    </row>
    <row r="12" customFormat="false" ht="16" hidden="false" customHeight="false" outlineLevel="0" collapsed="false">
      <c r="A12" s="25" t="n">
        <v>22</v>
      </c>
      <c r="B12" s="10" t="n">
        <v>8</v>
      </c>
      <c r="C12" s="10"/>
      <c r="D12" s="10" t="n">
        <v>8</v>
      </c>
      <c r="E12" s="26" t="n">
        <f aca="false">(B12*3)+C12+D12</f>
        <v>32</v>
      </c>
    </row>
    <row r="13" customFormat="false" ht="17" hidden="false" customHeight="false" outlineLevel="0" collapsed="false">
      <c r="A13" s="25" t="n">
        <v>23</v>
      </c>
      <c r="B13" s="10" t="n">
        <v>8</v>
      </c>
      <c r="C13" s="10" t="n">
        <v>5</v>
      </c>
      <c r="D13" s="10" t="n">
        <v>8</v>
      </c>
      <c r="E13" s="26" t="n">
        <f aca="false">(B13*3)+C13+D13</f>
        <v>37</v>
      </c>
    </row>
    <row r="14" customFormat="false" ht="16" hidden="false" customHeight="false" outlineLevel="0" collapsed="false">
      <c r="A14" s="21" t="n">
        <v>24</v>
      </c>
      <c r="B14" s="22" t="n">
        <v>8</v>
      </c>
      <c r="C14" s="22" t="n">
        <v>5</v>
      </c>
      <c r="D14" s="22" t="n">
        <v>8</v>
      </c>
      <c r="E14" s="23" t="n">
        <f aca="false">(B14*3)+C14+D14</f>
        <v>37</v>
      </c>
      <c r="F14" s="0" t="s">
        <v>172</v>
      </c>
      <c r="G14" s="0" t="n">
        <f aca="false">SUM(E14:E15)</f>
        <v>74</v>
      </c>
      <c r="H14" s="24" t="n">
        <v>44361</v>
      </c>
    </row>
    <row r="15" customFormat="false" ht="17" hidden="false" customHeight="false" outlineLevel="0" collapsed="false">
      <c r="A15" s="27" t="n">
        <v>25</v>
      </c>
      <c r="B15" s="20" t="n">
        <v>8</v>
      </c>
      <c r="C15" s="20" t="n">
        <v>5</v>
      </c>
      <c r="D15" s="20" t="n">
        <v>8</v>
      </c>
      <c r="E15" s="28" t="n">
        <f aca="false">(B15*3)+C15+D15</f>
        <v>37</v>
      </c>
    </row>
    <row r="16" customFormat="false" ht="16" hidden="false" customHeight="false" outlineLevel="0" collapsed="false">
      <c r="A16" s="21" t="n">
        <v>26</v>
      </c>
      <c r="B16" s="22" t="n">
        <v>8</v>
      </c>
      <c r="C16" s="22"/>
      <c r="D16" s="22" t="n">
        <v>8</v>
      </c>
      <c r="E16" s="23" t="n">
        <f aca="false">(B16*3)+C16+D16</f>
        <v>32</v>
      </c>
      <c r="F16" s="0" t="s">
        <v>173</v>
      </c>
      <c r="G16" s="0" t="n">
        <f aca="false">SUM(E16:E17)</f>
        <v>64</v>
      </c>
      <c r="H16" s="24" t="n">
        <v>44375</v>
      </c>
    </row>
    <row r="17" customFormat="false" ht="17" hidden="false" customHeight="false" outlineLevel="0" collapsed="false">
      <c r="A17" s="27" t="n">
        <v>27</v>
      </c>
      <c r="B17" s="20" t="n">
        <v>8</v>
      </c>
      <c r="C17" s="20"/>
      <c r="D17" s="20" t="n">
        <v>8</v>
      </c>
      <c r="E17" s="28" t="n">
        <f aca="false">(B17*3)+C17+D17</f>
        <v>32</v>
      </c>
    </row>
    <row r="18" customFormat="false" ht="16" hidden="false" customHeight="false" outlineLevel="0" collapsed="false">
      <c r="A18" s="0" t="n">
        <v>28</v>
      </c>
      <c r="E18" s="0" t="n">
        <f aca="false">(B18*3)+C18+D18</f>
        <v>0</v>
      </c>
    </row>
    <row r="19" customFormat="false" ht="16" hidden="false" customHeight="false" outlineLevel="0" collapsed="false">
      <c r="B19" s="0" t="n">
        <f aca="false">SUM(B5:B18)*3</f>
        <v>312</v>
      </c>
      <c r="E19" s="0" t="n">
        <f aca="false">SUM(E5:E18)</f>
        <v>448</v>
      </c>
      <c r="G19" s="0" t="n">
        <f aca="false">SUM(G5:G16)</f>
        <v>448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2021-04-06T16:58:55Z</dcterms:created>
  <dc:creator>Microsoft Office User</dc:creator>
  <dc:description/>
  <dc:language>de-DE</dc:language>
  <cp:lastModifiedBy/>
  <dcterms:modified xsi:type="dcterms:W3CDTF">2021-11-15T18:06:35Z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