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904241B6-72CA-C54A-95EE-3437B96D8C20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5" i="1" l="1"/>
  <c r="L142" i="1"/>
  <c r="M142" i="1" s="1"/>
  <c r="I144" i="1"/>
  <c r="I142" i="1"/>
  <c r="J141" i="1"/>
  <c r="I141" i="1" s="1"/>
  <c r="J140" i="1"/>
  <c r="I140" i="1" s="1"/>
  <c r="J139" i="1"/>
  <c r="I139" i="1" s="1"/>
  <c r="I138" i="1"/>
  <c r="I136" i="1"/>
  <c r="J135" i="1"/>
  <c r="I135" i="1" s="1"/>
  <c r="J134" i="1"/>
  <c r="I134" i="1" s="1"/>
  <c r="J133" i="1"/>
  <c r="I133" i="1" s="1"/>
  <c r="J132" i="1"/>
  <c r="I132" i="1" s="1"/>
  <c r="J131" i="1"/>
  <c r="I131" i="1" s="1"/>
  <c r="J127" i="1"/>
  <c r="I127" i="1" s="1"/>
  <c r="J129" i="1"/>
  <c r="I129" i="1" s="1"/>
  <c r="I130" i="1"/>
  <c r="I128" i="1"/>
  <c r="I126" i="1"/>
  <c r="I124" i="1"/>
  <c r="I123" i="1"/>
  <c r="I122" i="1"/>
  <c r="I121" i="1"/>
  <c r="I120" i="1"/>
  <c r="I118" i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24" i="1" l="1"/>
  <c r="M124" i="1" s="1"/>
  <c r="L136" i="1"/>
  <c r="M136" i="1" s="1"/>
  <c r="L103" i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49" i="1" l="1"/>
  <c r="E150" i="1" s="1"/>
  <c r="C149" i="1"/>
  <c r="C151" i="1" s="1"/>
  <c r="G149" i="1"/>
  <c r="G150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<sst xmlns="http://schemas.openxmlformats.org/spreadsheetml/2006/main" count="540" uniqueCount="161">
  <si>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</si>
  <si>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</si>
  <si>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</si>
  <si>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</si>
  <si>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</si>
  <si>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</si>
  <si>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</si>
  <si>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</si>
  <si>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</si>
  <si>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</si>
  <si>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</si>
  <si>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</si>
  <si>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</si>
  <si>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</si>
  <si>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</si>
  <si>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</si>
  <si>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</si>
  <si>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</si>
  <si>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</si>
  <si>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</si>
  <si>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</si>
  <si>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</si>
  <si>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</si>
  <si>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</si>
  <si>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</si>
  <si>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</si>
  <si>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</si>
  <si>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</si>
  <si>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</si>
  <si>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</si>
  <si>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</si>
  <si>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</si>
  <si>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</si>
  <si>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</si>
  <si>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</si>
  <si>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</si>
  <si>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</si>
  <si>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</si>
  <si>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</si>
  <si>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</si>
  <si>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</si>
  <si>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</si>
  <si>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</si>
  <si>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</si>
  <si>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</si>
  <si>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</si>
  <si>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</si>
  <si>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</si>
  <si>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</si>
  <si>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</si>
  <si>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</si>
  <si>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</si>
  <si>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</si>
  <si>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</si>
  <si>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</si>
  <si>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</si>
  <si>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</si>
  <si>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</si>
  <si>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</si>
  <si>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</si>
  <si>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</si>
  <si>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</si>
  <si>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</si>
  <si>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</si>
  <si>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</si>
  <si>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</si>
  <si>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</si>
  <si>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</si>
  <si>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</si>
  <si>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</si>
  <si>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</si>
  <si>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</si>
  <si>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</si>
  <si>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</si>
  <si>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</si>
  <si>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</si>
  <si>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</si>
  <si>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</si>
  <si>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</si>
  <si>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</si>
  <si>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</si>
  <si>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</si>
  <si>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</si>
  <si>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</si>
  <si>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</si>
  <si>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</si>
  <si>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</si>
  <si>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</si>
  <si>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</si>
  <si>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</si>
  <si>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</si>
  <si>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</si>
  <si>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</si>
  <si>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</si>
  <si>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</si>
  <si>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</si>
  <si>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</si>
  <si>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</si>
  <si>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</si>
  <si>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</si>
  <si>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</si>
  <si>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</si>
  <si>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</si>
  <si>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</si>
  <si>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</si>
  <si>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</si>
  <si>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</si>
  <si>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</si>
  <si>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</si>
  <si>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</si>
  <si>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</si>
  <si>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</si>
  <si>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</si>
  <si>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</si>
  <si>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</si>
  <si>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</si>
  <si>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</si>
  <si>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</si>
  <si>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</si>
  <si>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</si>
  <si>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</si>
  <si>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</si>
  <si>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</si>
  <si>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</si>
  <si>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</si>
  <si>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</si>
  <si>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</si>
  <si>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</si>
  <si>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</si>
  <si>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</si>
  <si>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</si>
  <si>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</si>
  <si>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</si>
  <si>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</si>
  <si>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</si>
  <si>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</si>
  <si>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</si>
  <si>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</si>
  <si>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</si>
  <si>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</si>
  <si>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</si>
  <si>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</si>
  <si>
    <t>Rezeptansicht Mock Up finished</t>
  </si>
  <si>
    <t>Profil ansichten und refinements</t>
  </si>
  <si>
    <t>Rezept bearbeiten Screen anfertigen</t>
  </si>
  <si>
    <t>Freundeliste und kleine Anpassungen</t>
  </si>
  <si>
    <t>TODO refinement</t>
  </si>
  <si>
    <t>Einstellungen Screen, Icons und Ideensammlung</t>
  </si>
  <si>
    <t>Benachrichtigungen und Freundschaftsanfragen</t>
  </si>
  <si>
    <t>Freundschaftsanfrage ausstehend</t>
  </si>
  <si>
    <t>Login und SignIn Screen</t>
  </si>
  <si>
    <t>Vorgaenger und Original Rezept</t>
  </si>
  <si>
    <t>Figma Refinement, new Styleguide, Minor Changes</t>
  </si>
  <si>
    <t>Übersetzen, FreundRezeptAnsicht und Imports</t>
  </si>
  <si>
    <t>Einführungsscreens</t>
  </si>
  <si>
    <t>Einstellungsicons</t>
  </si>
  <si>
    <t>Einführungskommentare</t>
  </si>
  <si>
    <t>Bilder austauschen</t>
  </si>
  <si>
    <t>Umbau von Ordner Struktur und anlegen von Tablets</t>
  </si>
  <si>
    <t>Refinement und neue Todos</t>
  </si>
  <si>
    <t>Tablet Card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</si>
</sst>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20" fontId="0" fillId="2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0" fillId="0" borderId="9" xfId="0" applyBorder="1"/>
    <xf numFmtId="2" fontId="0" fillId="0" borderId="9" xfId="0" applyNumberFormat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0" fontId="3" fillId="3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52"/>
  <sheetViews>
    <sheetView tabSelected="1" topLeftCell="A136" zoomScale="137" zoomScaleNormal="138" workbookViewId="0">
      <selection activeCell="H147" sqref="H147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1" width="10.83203125" style="28"/>
    <col min="12" max="12" width="16.1640625" customWidth="1"/>
    <col min="13" max="13" width="22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27" t="s">
        <v>32</v>
      </c>
      <c r="K1" s="27" t="s">
        <v>33</v>
      </c>
      <c r="L1" s="14" t="s">
        <v>61</v>
      </c>
      <c r="M1" s="2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7"/>
      <c r="K2" s="27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5">
        <f>SUM(H2:I6)</f>
        <v>17</v>
      </c>
      <c r="M6">
        <f>SUM(L6+16)</f>
        <v>33</v>
      </c>
      <c r="N6" s="17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17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19">
        <v>0.68402777777777779</v>
      </c>
      <c r="K11" s="19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19">
        <v>0.72916666666666663</v>
      </c>
      <c r="K12" s="19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19">
        <v>0.41666666666666669</v>
      </c>
      <c r="K13" s="19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19">
        <v>0.5</v>
      </c>
      <c r="K14" s="19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19">
        <v>0.59722222222222221</v>
      </c>
      <c r="K15" s="19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19">
        <v>0.69097222222222221</v>
      </c>
      <c r="K16" s="19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19">
        <v>0.75347222222222221</v>
      </c>
      <c r="K17" s="19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19">
        <v>0.79513888888888884</v>
      </c>
      <c r="K18" s="19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5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19">
        <v>0.54166666666666663</v>
      </c>
      <c r="K21" s="19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19">
        <v>0.75</v>
      </c>
      <c r="K23" s="19">
        <v>0.79166666666666663</v>
      </c>
      <c r="L23" s="7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19">
        <v>0.375</v>
      </c>
      <c r="K24" s="19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19">
        <v>0.54166666666666663</v>
      </c>
      <c r="K25" s="19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19">
        <v>0.41666666666666669</v>
      </c>
      <c r="K26" s="19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19">
        <v>0.58333333333333337</v>
      </c>
      <c r="K27" s="19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19">
        <v>0.375</v>
      </c>
      <c r="K28" s="19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19">
        <v>0.66666666666666663</v>
      </c>
      <c r="K29" s="19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19">
        <v>0.69097222222222221</v>
      </c>
      <c r="K30" s="19">
        <v>0.80208333333333337</v>
      </c>
      <c r="L30" s="25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19"/>
      <c r="K31" s="19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19">
        <v>0.375</v>
      </c>
      <c r="K32" s="19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19">
        <v>0.625</v>
      </c>
      <c r="K33" s="19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19">
        <v>0.72916666666666663</v>
      </c>
      <c r="K34" s="19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19">
        <v>0.375</v>
      </c>
      <c r="K35" s="19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19">
        <v>0.58333333333333337</v>
      </c>
      <c r="K36" s="19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19">
        <v>0.70833333333333337</v>
      </c>
      <c r="K37" s="19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19">
        <v>0.375</v>
      </c>
      <c r="K38" s="19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19">
        <v>0.625</v>
      </c>
      <c r="K39" s="19">
        <v>0.70833333333333337</v>
      </c>
      <c r="L39" s="25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19"/>
      <c r="K40" s="19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19">
        <v>0.375</v>
      </c>
      <c r="K41" s="19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19">
        <v>0.5625</v>
      </c>
      <c r="K42" s="19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19">
        <v>0.375</v>
      </c>
      <c r="K43" s="19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19">
        <v>0.58333333333333337</v>
      </c>
      <c r="K44" s="19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19">
        <v>0.58333333333333337</v>
      </c>
      <c r="K45" s="19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19">
        <v>0.58333333333333337</v>
      </c>
      <c r="K46" s="19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19">
        <v>0.70833333333333337</v>
      </c>
      <c r="K47" s="19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19">
        <v>0.5</v>
      </c>
      <c r="K48" s="19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19">
        <v>0.79166666666666663</v>
      </c>
      <c r="K49" s="19">
        <v>0.82291666666666663</v>
      </c>
      <c r="L49" s="26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19"/>
      <c r="K50" s="19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19"/>
      <c r="K51" s="19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19">
        <v>0.35416666666666669</v>
      </c>
      <c r="K52" s="19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19">
        <v>0.55208333333333337</v>
      </c>
      <c r="K53" s="19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19">
        <v>0.375</v>
      </c>
      <c r="K54" s="19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19">
        <v>0.375</v>
      </c>
      <c r="K55" s="19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19">
        <v>0.5</v>
      </c>
      <c r="K56" s="19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19">
        <v>0.70833333333333337</v>
      </c>
      <c r="K57" s="19">
        <v>0.79166666666666663</v>
      </c>
      <c r="L57" s="26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19"/>
      <c r="K58" s="19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19">
        <v>0.41666666666666669</v>
      </c>
      <c r="K59" s="19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19">
        <v>0.625</v>
      </c>
      <c r="K60" s="19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19">
        <v>0.41666666666666669</v>
      </c>
      <c r="K61" s="19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19">
        <v>0.625</v>
      </c>
      <c r="K62" s="19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19">
        <v>0.375</v>
      </c>
      <c r="K63" s="19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19">
        <v>0.41666666666666669</v>
      </c>
      <c r="K64" s="19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19">
        <v>0.54166666666666663</v>
      </c>
      <c r="K65" s="19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19">
        <v>0.58333333333333337</v>
      </c>
      <c r="K66" s="19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19">
        <v>0.375</v>
      </c>
      <c r="K67" s="19">
        <v>0.58333333333333337</v>
      </c>
      <c r="L67" s="26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19">
        <v>0.375</v>
      </c>
      <c r="K69" s="19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19">
        <v>0.66666666666666663</v>
      </c>
      <c r="K70" s="19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19">
        <v>0.71875</v>
      </c>
      <c r="K71" s="19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19">
        <v>0.54166666666666663</v>
      </c>
      <c r="K72" s="19">
        <v>0.75</v>
      </c>
      <c r="L72" s="26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19">
        <v>0.5</v>
      </c>
      <c r="K74" s="19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19">
        <v>0.70833333333333337</v>
      </c>
      <c r="K75" s="19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19">
        <v>0.75</v>
      </c>
      <c r="K76" s="19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19">
        <v>0.40625</v>
      </c>
      <c r="K77" s="19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19">
        <v>0.66666666666666663</v>
      </c>
      <c r="K78" s="19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19">
        <v>0.41666666666666669</v>
      </c>
      <c r="K79" s="19">
        <v>0.58333333333333337</v>
      </c>
      <c r="L79" s="26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19">
        <v>0.41666666666666669</v>
      </c>
      <c r="K81" s="19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19">
        <v>0.55208333333333337</v>
      </c>
      <c r="K82" s="19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19">
        <v>0.41666666666666669</v>
      </c>
      <c r="K83" s="19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19">
        <v>0.55208333333333337</v>
      </c>
      <c r="K84" s="19">
        <v>0.82291666666666663</v>
      </c>
    </row>
    <row r="85" spans="1:13" x14ac:dyDescent="0.2">
      <c r="A85" s="21">
        <v>22</v>
      </c>
      <c r="B85" s="21" t="s">
        <v>88</v>
      </c>
      <c r="C85" s="21" t="s">
        <v>97</v>
      </c>
      <c r="D85" s="13" t="s">
        <v>6</v>
      </c>
      <c r="E85" s="21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19">
        <v>0.58333333333333337</v>
      </c>
      <c r="K85" s="19">
        <v>0.82291666666666663</v>
      </c>
    </row>
    <row r="86" spans="1:13" ht="17" thickBot="1" x14ac:dyDescent="0.25">
      <c r="A86" s="21">
        <v>22</v>
      </c>
      <c r="B86" s="21" t="s">
        <v>88</v>
      </c>
      <c r="C86" s="21" t="s">
        <v>97</v>
      </c>
      <c r="D86" s="13" t="s">
        <v>6</v>
      </c>
      <c r="E86" s="21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19">
        <v>0.45833333333333331</v>
      </c>
      <c r="K86" s="19">
        <v>0.54166666666666663</v>
      </c>
      <c r="L86" s="26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19">
        <v>0.375</v>
      </c>
      <c r="K88" s="19">
        <v>0.4375</v>
      </c>
    </row>
    <row r="89" spans="1:13" x14ac:dyDescent="0.2">
      <c r="A89" s="21">
        <v>22</v>
      </c>
      <c r="B89" s="21" t="s">
        <v>88</v>
      </c>
      <c r="C89" s="21" t="s">
        <v>97</v>
      </c>
      <c r="D89" s="13" t="s">
        <v>6</v>
      </c>
      <c r="E89" s="21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19">
        <v>0.45833333333333331</v>
      </c>
      <c r="K89" s="19">
        <v>0.55208333333333337</v>
      </c>
    </row>
    <row r="90" spans="1:13" x14ac:dyDescent="0.2">
      <c r="A90" s="21">
        <v>22</v>
      </c>
      <c r="B90" s="21" t="s">
        <v>88</v>
      </c>
      <c r="C90" s="21" t="s">
        <v>97</v>
      </c>
      <c r="D90" s="13" t="s">
        <v>6</v>
      </c>
      <c r="E90" s="21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19">
        <v>0.58333333333333337</v>
      </c>
      <c r="K90" s="19">
        <v>0.66666666666666663</v>
      </c>
    </row>
    <row r="91" spans="1:13" x14ac:dyDescent="0.2">
      <c r="A91" s="21">
        <v>22</v>
      </c>
      <c r="B91" s="21" t="s">
        <v>88</v>
      </c>
      <c r="C91" s="21" t="s">
        <v>97</v>
      </c>
      <c r="D91" s="13" t="s">
        <v>6</v>
      </c>
      <c r="E91" s="21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19">
        <v>0.66666666666666663</v>
      </c>
      <c r="K91" s="19">
        <v>0.79166666666666663</v>
      </c>
    </row>
    <row r="92" spans="1:13" x14ac:dyDescent="0.2">
      <c r="A92" s="21">
        <v>22</v>
      </c>
      <c r="B92" s="21" t="s">
        <v>88</v>
      </c>
      <c r="C92" s="21" t="s">
        <v>97</v>
      </c>
      <c r="D92" s="13" t="s">
        <v>6</v>
      </c>
      <c r="E92" s="21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19">
        <v>0.375</v>
      </c>
      <c r="K92" s="19">
        <v>0.58333333333333337</v>
      </c>
    </row>
    <row r="93" spans="1:13" x14ac:dyDescent="0.2">
      <c r="A93" s="21">
        <v>22</v>
      </c>
      <c r="B93" s="21" t="s">
        <v>88</v>
      </c>
      <c r="C93" s="21" t="s">
        <v>97</v>
      </c>
      <c r="D93" s="13" t="s">
        <v>6</v>
      </c>
      <c r="E93" s="21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19">
        <v>0.66666666666666663</v>
      </c>
      <c r="K93" s="19">
        <v>0.75</v>
      </c>
    </row>
    <row r="94" spans="1:13" ht="17" thickBot="1" x14ac:dyDescent="0.25">
      <c r="A94" s="21">
        <v>22</v>
      </c>
      <c r="B94" s="21" t="s">
        <v>88</v>
      </c>
      <c r="C94" s="21" t="s">
        <v>97</v>
      </c>
      <c r="D94" s="13" t="s">
        <v>6</v>
      </c>
      <c r="E94" s="21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19">
        <v>0.625</v>
      </c>
      <c r="K94" s="19">
        <v>0.75</v>
      </c>
      <c r="L94" s="26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21">
        <v>22</v>
      </c>
      <c r="B96" s="21" t="s">
        <v>88</v>
      </c>
      <c r="C96" s="21" t="s">
        <v>97</v>
      </c>
      <c r="D96" s="13" t="s">
        <v>6</v>
      </c>
      <c r="E96" s="21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19">
        <v>0.41666666666666669</v>
      </c>
      <c r="K96" s="19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19">
        <v>0.375</v>
      </c>
      <c r="K97" s="19">
        <v>0.54166666666666663</v>
      </c>
    </row>
    <row r="98" spans="1:13" x14ac:dyDescent="0.2">
      <c r="A98" s="21">
        <v>21</v>
      </c>
      <c r="B98" t="s">
        <v>88</v>
      </c>
      <c r="C98" s="21" t="s">
        <v>115</v>
      </c>
      <c r="D98" s="13" t="s">
        <v>12</v>
      </c>
      <c r="E98" s="21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19">
        <v>0.625</v>
      </c>
      <c r="K98" s="19">
        <v>0.72916666666666663</v>
      </c>
    </row>
    <row r="99" spans="1:13" x14ac:dyDescent="0.2">
      <c r="A99" s="21">
        <v>21</v>
      </c>
      <c r="B99" t="s">
        <v>88</v>
      </c>
      <c r="C99" s="21" t="s">
        <v>115</v>
      </c>
      <c r="D99" s="13" t="s">
        <v>6</v>
      </c>
      <c r="E99" s="21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19">
        <v>0.72916666666666663</v>
      </c>
      <c r="K99" s="19">
        <v>0.75</v>
      </c>
    </row>
    <row r="100" spans="1:13" x14ac:dyDescent="0.2">
      <c r="A100" s="21">
        <v>22</v>
      </c>
      <c r="B100" t="s">
        <v>88</v>
      </c>
      <c r="C100" s="21" t="s">
        <v>115</v>
      </c>
      <c r="D100" s="13" t="s">
        <v>12</v>
      </c>
      <c r="E100" s="21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19">
        <v>0.58333333333333337</v>
      </c>
      <c r="K100" s="19">
        <v>0.66666666666666663</v>
      </c>
    </row>
    <row r="101" spans="1:13" x14ac:dyDescent="0.2">
      <c r="A101" s="21">
        <v>23</v>
      </c>
      <c r="B101" t="s">
        <v>88</v>
      </c>
      <c r="C101" s="21" t="s">
        <v>115</v>
      </c>
      <c r="D101" s="13" t="s">
        <v>12</v>
      </c>
      <c r="E101" s="21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19">
        <v>0.66666666666666663</v>
      </c>
      <c r="K101" s="19">
        <v>0.75</v>
      </c>
    </row>
    <row r="102" spans="1:13" x14ac:dyDescent="0.2">
      <c r="A102" s="21">
        <v>22</v>
      </c>
      <c r="B102" t="s">
        <v>88</v>
      </c>
      <c r="C102" s="21" t="s">
        <v>115</v>
      </c>
      <c r="D102" s="13" t="s">
        <v>12</v>
      </c>
      <c r="E102" s="21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19">
        <v>0.75</v>
      </c>
      <c r="K102" s="19">
        <v>0.79166666666666663</v>
      </c>
    </row>
    <row r="103" spans="1:13" ht="17" thickBot="1" x14ac:dyDescent="0.25">
      <c r="A103" s="21">
        <v>22</v>
      </c>
      <c r="B103" s="21" t="s">
        <v>88</v>
      </c>
      <c r="C103" s="21" t="s">
        <v>126</v>
      </c>
      <c r="D103" s="13" t="s">
        <v>12</v>
      </c>
      <c r="E103" s="21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19">
        <v>0.45833333333333331</v>
      </c>
      <c r="K103" s="19">
        <v>0.79166666666666663</v>
      </c>
      <c r="L103" s="26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21">
        <v>22</v>
      </c>
      <c r="B105" s="21" t="s">
        <v>88</v>
      </c>
      <c r="C105" s="21" t="s">
        <v>126</v>
      </c>
      <c r="D105" s="13" t="s">
        <v>12</v>
      </c>
      <c r="E105" s="21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19">
        <v>0.625</v>
      </c>
      <c r="K105" s="19">
        <v>0.79166666666666663</v>
      </c>
    </row>
    <row r="106" spans="1:13" x14ac:dyDescent="0.2">
      <c r="A106" s="21">
        <v>22</v>
      </c>
      <c r="B106" s="21" t="s">
        <v>88</v>
      </c>
      <c r="C106" s="21" t="s">
        <v>126</v>
      </c>
      <c r="D106" s="13" t="s">
        <v>12</v>
      </c>
      <c r="E106" s="21" t="s">
        <v>129</v>
      </c>
      <c r="F106" s="2">
        <v>44376</v>
      </c>
      <c r="G106" s="2">
        <v>44359</v>
      </c>
      <c r="I106" s="15">
        <f t="shared" si="11"/>
        <v>6</v>
      </c>
      <c r="J106" s="19">
        <v>0.375</v>
      </c>
      <c r="K106" s="19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19">
        <v>0.66666666666666663</v>
      </c>
      <c r="K107" s="19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19">
        <v>0.625</v>
      </c>
      <c r="K108" s="19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19">
        <v>0.70833333333333337</v>
      </c>
      <c r="K109" s="19">
        <v>0.71875</v>
      </c>
    </row>
    <row r="110" spans="1:13" x14ac:dyDescent="0.2">
      <c r="A110" s="21">
        <v>22</v>
      </c>
      <c r="B110" s="21" t="s">
        <v>88</v>
      </c>
      <c r="C110" s="21" t="s">
        <v>126</v>
      </c>
      <c r="D110" s="13" t="s">
        <v>12</v>
      </c>
      <c r="E110" s="21" t="s">
        <v>134</v>
      </c>
      <c r="F110" s="2">
        <v>44379</v>
      </c>
      <c r="G110" s="2">
        <v>44359</v>
      </c>
      <c r="I110" s="15">
        <f t="shared" si="11"/>
        <v>1.75</v>
      </c>
      <c r="J110" s="19">
        <v>0.71875</v>
      </c>
      <c r="K110" s="19">
        <v>0.79166666666666663</v>
      </c>
    </row>
    <row r="111" spans="1:13" x14ac:dyDescent="0.2">
      <c r="A111" s="21">
        <v>22</v>
      </c>
      <c r="B111" s="21" t="s">
        <v>88</v>
      </c>
      <c r="C111" s="21" t="s">
        <v>126</v>
      </c>
      <c r="D111" s="13" t="s">
        <v>12</v>
      </c>
      <c r="E111" s="21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19">
        <v>0.58333333333333337</v>
      </c>
      <c r="K111" s="19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19">
        <v>0.66666666666666663</v>
      </c>
      <c r="K112" s="19">
        <v>0.70833333333333337</v>
      </c>
      <c r="L112" s="26">
        <f>SUM(H105:I112)</f>
        <v>17.5</v>
      </c>
      <c r="M112" s="15">
        <f>SUM(L112+19.5)</f>
        <v>37</v>
      </c>
    </row>
    <row r="113" spans="1:13" ht="17" thickTop="1" x14ac:dyDescent="0.2">
      <c r="D113" s="13"/>
      <c r="F113" s="2"/>
      <c r="G113" s="2"/>
    </row>
    <row r="114" spans="1:13" x14ac:dyDescent="0.2">
      <c r="A114" s="21">
        <v>18</v>
      </c>
      <c r="B114" s="21" t="s">
        <v>70</v>
      </c>
      <c r="C114" s="21" t="s">
        <v>85</v>
      </c>
      <c r="D114" s="23" t="s">
        <v>12</v>
      </c>
      <c r="E114" s="21" t="s">
        <v>130</v>
      </c>
      <c r="F114" s="24">
        <v>44382</v>
      </c>
      <c r="G114" s="24">
        <v>44359</v>
      </c>
      <c r="I114" s="15">
        <f t="shared" ref="I114" si="13">ROUNDUP(((SUM(K114-J114)*24*60/60)/0.25),0)*0.25</f>
        <v>3.5</v>
      </c>
      <c r="J114" s="19">
        <v>0.54166666666666663</v>
      </c>
      <c r="K114" s="19">
        <v>0.68402777777777779</v>
      </c>
    </row>
    <row r="115" spans="1:13" x14ac:dyDescent="0.2">
      <c r="D115" s="13"/>
      <c r="F115" s="2"/>
      <c r="G115" s="2"/>
    </row>
    <row r="116" spans="1:13" x14ac:dyDescent="0.2">
      <c r="B116" t="s">
        <v>135</v>
      </c>
      <c r="D116" s="13"/>
      <c r="F116" s="2"/>
      <c r="G116" s="2" t="s">
        <v>138</v>
      </c>
    </row>
    <row r="117" spans="1:13" x14ac:dyDescent="0.2">
      <c r="D117" s="13"/>
      <c r="F117" s="2"/>
      <c r="G117" s="2"/>
    </row>
    <row r="118" spans="1:13" x14ac:dyDescent="0.2">
      <c r="A118" s="21">
        <v>22</v>
      </c>
      <c r="B118" s="21" t="s">
        <v>88</v>
      </c>
      <c r="C118" s="21" t="s">
        <v>126</v>
      </c>
      <c r="D118" s="13" t="s">
        <v>6</v>
      </c>
      <c r="E118" s="21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19">
        <v>0.54166666666666663</v>
      </c>
      <c r="K118" s="19">
        <v>0.79166666666666663</v>
      </c>
    </row>
    <row r="119" spans="1:13" x14ac:dyDescent="0.2">
      <c r="A119" s="21">
        <v>22</v>
      </c>
      <c r="B119" s="21" t="s">
        <v>88</v>
      </c>
      <c r="C119" s="21" t="s">
        <v>126</v>
      </c>
      <c r="D119" s="13" t="s">
        <v>12</v>
      </c>
      <c r="E119" s="21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19">
        <v>0.33333333333333331</v>
      </c>
      <c r="K119" s="19">
        <v>0.55208333333333337</v>
      </c>
    </row>
    <row r="120" spans="1:13" x14ac:dyDescent="0.2">
      <c r="A120" s="21">
        <v>22</v>
      </c>
      <c r="B120" s="21" t="s">
        <v>88</v>
      </c>
      <c r="C120" s="21" t="s">
        <v>126</v>
      </c>
      <c r="D120" s="13" t="s">
        <v>12</v>
      </c>
      <c r="E120" s="21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19">
        <v>0.55208333333333337</v>
      </c>
      <c r="K120" s="19">
        <v>0.60416666666666663</v>
      </c>
    </row>
    <row r="121" spans="1:13" x14ac:dyDescent="0.2">
      <c r="A121" s="21">
        <v>22</v>
      </c>
      <c r="B121" s="21" t="s">
        <v>88</v>
      </c>
      <c r="C121" s="21" t="s">
        <v>126</v>
      </c>
      <c r="D121" s="13" t="s">
        <v>12</v>
      </c>
      <c r="E121" s="21" t="s">
        <v>140</v>
      </c>
      <c r="F121" s="2">
        <v>44445</v>
      </c>
      <c r="G121" s="2">
        <v>44481</v>
      </c>
      <c r="I121" s="15">
        <f t="shared" si="16"/>
        <v>2.5</v>
      </c>
      <c r="J121" s="19">
        <v>0.60416666666666663</v>
      </c>
      <c r="K121" s="19">
        <v>0.70833333333333337</v>
      </c>
    </row>
    <row r="122" spans="1:13" x14ac:dyDescent="0.2">
      <c r="A122" s="21">
        <v>22</v>
      </c>
      <c r="B122" s="21" t="s">
        <v>88</v>
      </c>
      <c r="C122" s="21" t="s">
        <v>126</v>
      </c>
      <c r="D122" s="13" t="s">
        <v>6</v>
      </c>
      <c r="E122" s="21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19">
        <v>0.72916666666666663</v>
      </c>
      <c r="K122" s="19">
        <v>0.75</v>
      </c>
    </row>
    <row r="123" spans="1:13" x14ac:dyDescent="0.2">
      <c r="A123" s="21">
        <v>22</v>
      </c>
      <c r="B123" s="21" t="s">
        <v>88</v>
      </c>
      <c r="C123" s="21" t="s">
        <v>126</v>
      </c>
      <c r="D123" s="13" t="s">
        <v>12</v>
      </c>
      <c r="E123" s="21" t="s">
        <v>142</v>
      </c>
      <c r="F123" s="2">
        <v>44445</v>
      </c>
      <c r="G123" s="2">
        <v>44481</v>
      </c>
      <c r="I123" s="15">
        <f t="shared" ref="I123" si="18">ROUNDUP(((SUM(K123-J123)*24*60/60)/0.25),0)*0.25</f>
        <v>1.5</v>
      </c>
      <c r="J123" s="19">
        <v>0.38541666666666669</v>
      </c>
      <c r="K123" s="19">
        <v>0.44791666666666669</v>
      </c>
    </row>
    <row r="124" spans="1:13" ht="17" thickBot="1" x14ac:dyDescent="0.25">
      <c r="A124" s="21">
        <v>22</v>
      </c>
      <c r="B124" s="21" t="s">
        <v>88</v>
      </c>
      <c r="C124" s="21" t="s">
        <v>126</v>
      </c>
      <c r="D124" s="13" t="s">
        <v>12</v>
      </c>
      <c r="E124" s="21" t="s">
        <v>143</v>
      </c>
      <c r="F124" s="2">
        <v>44445</v>
      </c>
      <c r="G124" s="2">
        <v>44481</v>
      </c>
      <c r="I124" s="15">
        <f t="shared" ref="I124:I126" si="19">ROUNDUP(((SUM(K124-J124)*24*60/60)/0.25),0)*0.25</f>
        <v>2.75</v>
      </c>
      <c r="J124" s="19">
        <v>0.44791666666666669</v>
      </c>
      <c r="K124" s="19">
        <v>0.55555555555555558</v>
      </c>
      <c r="L124" s="26">
        <f>SUM(H114:I124)</f>
        <v>23.25</v>
      </c>
      <c r="M124" s="15">
        <f>SUM(L124+19.5)</f>
        <v>42.75</v>
      </c>
    </row>
    <row r="125" spans="1:13" ht="17" thickTop="1" x14ac:dyDescent="0.2">
      <c r="D125" s="13"/>
      <c r="F125" s="2"/>
      <c r="G125" s="2"/>
    </row>
    <row r="126" spans="1:13" x14ac:dyDescent="0.2">
      <c r="A126" s="21">
        <v>22</v>
      </c>
      <c r="B126" s="21" t="s">
        <v>88</v>
      </c>
      <c r="C126" s="21" t="s">
        <v>126</v>
      </c>
      <c r="D126" s="13" t="s">
        <v>12</v>
      </c>
      <c r="E126" s="21" t="s">
        <v>144</v>
      </c>
      <c r="F126" s="2">
        <v>44459</v>
      </c>
      <c r="G126" s="2">
        <v>44481</v>
      </c>
      <c r="I126" s="15">
        <f t="shared" si="19"/>
        <v>1.5</v>
      </c>
      <c r="J126" s="19">
        <v>0.58333333333333337</v>
      </c>
      <c r="K126" s="19">
        <v>0.64583333333333337</v>
      </c>
    </row>
    <row r="127" spans="1:13" x14ac:dyDescent="0.2">
      <c r="A127" s="21">
        <v>22</v>
      </c>
      <c r="B127" s="21" t="s">
        <v>88</v>
      </c>
      <c r="C127" s="21" t="s">
        <v>126</v>
      </c>
      <c r="D127" s="13" t="s">
        <v>12</v>
      </c>
      <c r="E127" s="21" t="s">
        <v>145</v>
      </c>
      <c r="F127" s="2">
        <v>44459</v>
      </c>
      <c r="G127" s="2">
        <v>44481</v>
      </c>
      <c r="I127" s="15">
        <f t="shared" ref="I127" si="20">ROUNDUP(((SUM(K127-J127)*24*60/60)/0.25),0)*0.25</f>
        <v>0.5</v>
      </c>
      <c r="J127" s="19">
        <f>K126</f>
        <v>0.64583333333333337</v>
      </c>
      <c r="K127" s="19">
        <v>0.66666666666666663</v>
      </c>
    </row>
    <row r="128" spans="1:13" x14ac:dyDescent="0.2">
      <c r="A128" s="21">
        <v>22</v>
      </c>
      <c r="B128" s="21" t="s">
        <v>88</v>
      </c>
      <c r="C128" s="21" t="s">
        <v>126</v>
      </c>
      <c r="D128" s="13" t="s">
        <v>6</v>
      </c>
      <c r="E128" s="21" t="s">
        <v>146</v>
      </c>
      <c r="F128" s="2">
        <v>44459</v>
      </c>
      <c r="G128" s="2">
        <v>44481</v>
      </c>
      <c r="I128" s="15">
        <f t="shared" ref="I128" si="21">ROUNDUP(((SUM(K128-J128)*24*60/60)/0.25),0)*0.25</f>
        <v>1</v>
      </c>
      <c r="J128" s="19">
        <v>0.70833333333333337</v>
      </c>
      <c r="K128" s="19">
        <v>0.75</v>
      </c>
    </row>
    <row r="129" spans="1:13" x14ac:dyDescent="0.2">
      <c r="A129" s="21">
        <v>22</v>
      </c>
      <c r="B129" s="21" t="s">
        <v>88</v>
      </c>
      <c r="C129" s="21" t="s">
        <v>126</v>
      </c>
      <c r="D129" s="13" t="s">
        <v>12</v>
      </c>
      <c r="E129" s="21" t="s">
        <v>147</v>
      </c>
      <c r="F129" s="2">
        <v>44459</v>
      </c>
      <c r="G129" s="2">
        <v>44481</v>
      </c>
      <c r="I129" s="15">
        <f t="shared" ref="I129" si="22">ROUNDUP(((SUM(K129-J129)*24*60/60)/0.25),0)*0.25</f>
        <v>1.75</v>
      </c>
      <c r="J129" s="19">
        <f>K128</f>
        <v>0.75</v>
      </c>
      <c r="K129" s="19">
        <v>0.82291666666666663</v>
      </c>
    </row>
    <row r="130" spans="1:13" x14ac:dyDescent="0.2">
      <c r="A130" s="21">
        <v>22</v>
      </c>
      <c r="B130" s="21" t="s">
        <v>88</v>
      </c>
      <c r="C130" s="21" t="s">
        <v>126</v>
      </c>
      <c r="D130" s="13" t="s">
        <v>12</v>
      </c>
      <c r="E130" s="21" t="s">
        <v>148</v>
      </c>
      <c r="F130" s="2">
        <v>44460</v>
      </c>
      <c r="G130" s="2">
        <v>44481</v>
      </c>
      <c r="I130" s="15">
        <f t="shared" ref="I130" si="23">ROUNDUP(((SUM(K130-J130)*24*60/60)/0.25),0)*0.25</f>
        <v>1</v>
      </c>
      <c r="J130" s="19">
        <v>0.41666666666666669</v>
      </c>
      <c r="K130" s="19">
        <v>0.45833333333333331</v>
      </c>
    </row>
    <row r="131" spans="1:13" x14ac:dyDescent="0.2">
      <c r="A131" s="21">
        <v>22</v>
      </c>
      <c r="B131" s="21" t="s">
        <v>88</v>
      </c>
      <c r="C131" s="21" t="s">
        <v>126</v>
      </c>
      <c r="D131" s="13" t="s">
        <v>12</v>
      </c>
      <c r="E131" s="21" t="s">
        <v>149</v>
      </c>
      <c r="F131" s="2">
        <v>44460</v>
      </c>
      <c r="G131" s="2">
        <v>44481</v>
      </c>
      <c r="I131" s="15">
        <f t="shared" ref="I131" si="24">ROUNDUP(((SUM(K131-J131)*24*60/60)/0.25),0)*0.25</f>
        <v>0.5</v>
      </c>
      <c r="J131" s="19">
        <f>K130</f>
        <v>0.45833333333333331</v>
      </c>
      <c r="K131" s="19">
        <v>0.47916666666666669</v>
      </c>
    </row>
    <row r="132" spans="1:13" x14ac:dyDescent="0.2">
      <c r="A132" s="21">
        <v>22</v>
      </c>
      <c r="B132" s="21" t="s">
        <v>88</v>
      </c>
      <c r="C132" s="21" t="s">
        <v>126</v>
      </c>
      <c r="D132" s="13" t="s">
        <v>12</v>
      </c>
      <c r="E132" s="21" t="s">
        <v>150</v>
      </c>
      <c r="F132" s="2">
        <v>44460</v>
      </c>
      <c r="G132" s="2">
        <v>44481</v>
      </c>
      <c r="I132" s="15">
        <f t="shared" ref="I132" si="25">ROUNDUP(((SUM(K132-J132)*24*60/60)/0.25),0)*0.25</f>
        <v>0.5</v>
      </c>
      <c r="J132" s="19">
        <f>K131</f>
        <v>0.47916666666666669</v>
      </c>
      <c r="K132" s="19">
        <v>0.5</v>
      </c>
    </row>
    <row r="133" spans="1:13" x14ac:dyDescent="0.2">
      <c r="A133" s="21">
        <v>22</v>
      </c>
      <c r="B133" s="21" t="s">
        <v>88</v>
      </c>
      <c r="C133" s="21" t="s">
        <v>126</v>
      </c>
      <c r="D133" s="13" t="s">
        <v>12</v>
      </c>
      <c r="E133" s="21" t="s">
        <v>151</v>
      </c>
      <c r="F133" s="2">
        <v>44460</v>
      </c>
      <c r="G133" s="2">
        <v>44481</v>
      </c>
      <c r="I133" s="15">
        <f t="shared" ref="I133" si="26">ROUNDUP(((SUM(K133-J133)*24*60/60)/0.25),0)*0.25</f>
        <v>1.5</v>
      </c>
      <c r="J133" s="19">
        <f>K132</f>
        <v>0.5</v>
      </c>
      <c r="K133" s="19">
        <v>0.5625</v>
      </c>
    </row>
    <row r="134" spans="1:13" x14ac:dyDescent="0.2">
      <c r="A134" s="21">
        <v>22</v>
      </c>
      <c r="B134" s="21" t="s">
        <v>88</v>
      </c>
      <c r="C134" s="21" t="s">
        <v>126</v>
      </c>
      <c r="D134" s="13" t="s">
        <v>12</v>
      </c>
      <c r="E134" s="21" t="s">
        <v>152</v>
      </c>
      <c r="F134" s="2">
        <v>44460</v>
      </c>
      <c r="G134" s="2">
        <v>44481</v>
      </c>
      <c r="I134" s="15">
        <f t="shared" ref="I134" si="27">ROUNDUP(((SUM(K134-J134)*24*60/60)/0.25),0)*0.25</f>
        <v>2.75</v>
      </c>
      <c r="J134" s="19">
        <f>K133</f>
        <v>0.5625</v>
      </c>
      <c r="K134" s="19">
        <v>0.67708333333333337</v>
      </c>
    </row>
    <row r="135" spans="1:13" x14ac:dyDescent="0.2">
      <c r="A135" s="21">
        <v>22</v>
      </c>
      <c r="B135" s="21" t="s">
        <v>88</v>
      </c>
      <c r="C135" s="21" t="s">
        <v>126</v>
      </c>
      <c r="D135" s="13" t="s">
        <v>12</v>
      </c>
      <c r="E135" s="21" t="s">
        <v>152</v>
      </c>
      <c r="F135" s="2">
        <v>44460</v>
      </c>
      <c r="G135" s="2">
        <v>44481</v>
      </c>
      <c r="I135" s="15">
        <f t="shared" ref="I135" si="28">ROUNDUP(((SUM(K135-J135)*24*60/60)/0.25),0)*0.25</f>
        <v>0.75</v>
      </c>
      <c r="J135" s="19">
        <f>K134</f>
        <v>0.67708333333333337</v>
      </c>
      <c r="K135" s="19">
        <v>0.70138888888888884</v>
      </c>
    </row>
    <row r="136" spans="1:13" ht="17" thickBot="1" x14ac:dyDescent="0.25">
      <c r="A136" s="21">
        <v>22</v>
      </c>
      <c r="B136" s="21" t="s">
        <v>88</v>
      </c>
      <c r="C136" s="21" t="s">
        <v>126</v>
      </c>
      <c r="D136" s="13" t="s">
        <v>12</v>
      </c>
      <c r="E136" s="21" t="s">
        <v>153</v>
      </c>
      <c r="F136" s="2">
        <v>44464</v>
      </c>
      <c r="G136" s="2">
        <v>44481</v>
      </c>
      <c r="I136" s="15">
        <f t="shared" ref="I136" si="29">ROUNDUP(((SUM(K136-J136)*24*60/60)/0.25),0)*0.25</f>
        <v>1</v>
      </c>
      <c r="J136" s="19">
        <v>0.55208333333333337</v>
      </c>
      <c r="K136" s="19">
        <v>0.59375</v>
      </c>
      <c r="L136" s="26">
        <f>SUM(H126:I136)</f>
        <v>12.75</v>
      </c>
      <c r="M136" s="15">
        <f>SUM(L136+19.5)</f>
        <v>32.25</v>
      </c>
    </row>
    <row r="137" spans="1:13" ht="17" thickTop="1" x14ac:dyDescent="0.2">
      <c r="D137" s="13"/>
      <c r="F137" s="2"/>
      <c r="G137" s="2"/>
      <c r="J137" s="19"/>
      <c r="K137" s="19"/>
    </row>
    <row r="138" spans="1:13" x14ac:dyDescent="0.2">
      <c r="A138" s="21">
        <v>22</v>
      </c>
      <c r="B138" s="21" t="s">
        <v>88</v>
      </c>
      <c r="C138" s="21" t="s">
        <v>126</v>
      </c>
      <c r="D138" s="13" t="s">
        <v>12</v>
      </c>
      <c r="E138" s="21" t="s">
        <v>154</v>
      </c>
      <c r="F138" s="2">
        <v>44464</v>
      </c>
      <c r="G138" s="2">
        <v>44481</v>
      </c>
      <c r="I138" s="15">
        <f t="shared" ref="I138:I139" si="30">ROUNDUP(((SUM(K138-J138)*24*60/60)/0.25),0)*0.25</f>
        <v>1.25</v>
      </c>
      <c r="J138" s="19">
        <v>0.45833333333333331</v>
      </c>
      <c r="K138" s="19">
        <v>0.51041666666666663</v>
      </c>
    </row>
    <row r="139" spans="1:13" x14ac:dyDescent="0.2">
      <c r="A139" s="21">
        <v>22</v>
      </c>
      <c r="B139" s="21" t="s">
        <v>88</v>
      </c>
      <c r="C139" s="21" t="s">
        <v>126</v>
      </c>
      <c r="D139" s="13" t="s">
        <v>12</v>
      </c>
      <c r="E139" s="21" t="s">
        <v>155</v>
      </c>
      <c r="F139" s="24">
        <v>44464</v>
      </c>
      <c r="G139" s="24">
        <v>44481</v>
      </c>
      <c r="H139" s="21"/>
      <c r="I139" s="15">
        <f t="shared" si="30"/>
        <v>0.5</v>
      </c>
      <c r="J139" s="19">
        <f>K138</f>
        <v>0.51041666666666663</v>
      </c>
      <c r="K139" s="29">
        <v>0.53125</v>
      </c>
    </row>
    <row r="140" spans="1:13" x14ac:dyDescent="0.2">
      <c r="A140" s="21">
        <v>22</v>
      </c>
      <c r="B140" s="21" t="s">
        <v>88</v>
      </c>
      <c r="C140" s="21" t="s">
        <v>126</v>
      </c>
      <c r="D140" s="13" t="s">
        <v>12</v>
      </c>
      <c r="E140" s="21" t="s">
        <v>156</v>
      </c>
      <c r="F140" s="24">
        <v>44464</v>
      </c>
      <c r="G140" s="24">
        <v>44481</v>
      </c>
      <c r="H140" s="21"/>
      <c r="I140" s="15">
        <f t="shared" ref="I140" si="31">ROUNDUP(((SUM(K140-J140)*24*60/60)/0.25),0)*0.25</f>
        <v>0.5</v>
      </c>
      <c r="J140" s="19">
        <f>K139</f>
        <v>0.53125</v>
      </c>
      <c r="K140" s="29">
        <v>0.55208333333333337</v>
      </c>
    </row>
    <row r="141" spans="1:13" x14ac:dyDescent="0.2">
      <c r="A141" s="21">
        <v>22</v>
      </c>
      <c r="B141" s="21" t="s">
        <v>88</v>
      </c>
      <c r="C141" s="21" t="s">
        <v>126</v>
      </c>
      <c r="D141" s="13" t="s">
        <v>6</v>
      </c>
      <c r="E141" s="21" t="s">
        <v>157</v>
      </c>
      <c r="F141" s="24">
        <v>44464</v>
      </c>
      <c r="G141" s="24">
        <v>44481</v>
      </c>
      <c r="H141" s="21"/>
      <c r="I141" s="15">
        <f t="shared" ref="I141:I142" si="32">ROUNDUP(((SUM(K141-J141)*24*60/60)/0.25),0)*0.25</f>
        <v>0.25</v>
      </c>
      <c r="J141" s="19">
        <f>K140</f>
        <v>0.55208333333333337</v>
      </c>
      <c r="K141" s="29">
        <v>0.5625</v>
      </c>
    </row>
    <row r="142" spans="1:13" ht="17" thickBot="1" x14ac:dyDescent="0.25">
      <c r="A142" s="21">
        <v>22</v>
      </c>
      <c r="B142" s="21" t="s">
        <v>88</v>
      </c>
      <c r="C142" s="21" t="s">
        <v>126</v>
      </c>
      <c r="D142" s="23" t="s">
        <v>6</v>
      </c>
      <c r="E142" s="21" t="s">
        <v>158</v>
      </c>
      <c r="F142" s="24">
        <v>44464</v>
      </c>
      <c r="G142" s="24">
        <v>44481</v>
      </c>
      <c r="H142" s="21"/>
      <c r="I142" s="15">
        <f t="shared" si="32"/>
        <v>1.5</v>
      </c>
      <c r="J142" s="29">
        <v>0.55208333333333337</v>
      </c>
      <c r="K142" s="29">
        <v>0.61458333333333337</v>
      </c>
      <c r="L142" s="26">
        <f>SUM(H138:I142)</f>
        <v>4</v>
      </c>
      <c r="M142" s="15">
        <f>SUM(L142+19.5)</f>
        <v>23.5</v>
      </c>
    </row>
    <row r="143" spans="1:13" ht="17" thickTop="1" x14ac:dyDescent="0.2">
      <c r="D143" s="13"/>
      <c r="F143" s="2"/>
      <c r="G143" s="2"/>
    </row>
    <row r="144" spans="1:13" x14ac:dyDescent="0.2">
      <c r="A144" s="21">
        <v>22</v>
      </c>
      <c r="B144" s="21" t="s">
        <v>88</v>
      </c>
      <c r="C144" s="21" t="s">
        <v>126</v>
      </c>
      <c r="D144" s="13" t="s">
        <v>6</v>
      </c>
      <c r="E144" s="21" t="s">
        <v>160</v>
      </c>
      <c r="F144" s="2">
        <v>44481</v>
      </c>
      <c r="G144" s="2">
        <v>44481</v>
      </c>
      <c r="I144" s="15">
        <f t="shared" ref="I144" si="33">ROUNDUP(((SUM(K144-J144)*24*60/60)/0.25),0)*0.25</f>
        <v>3.5</v>
      </c>
      <c r="J144" s="19">
        <v>0.36458333333333331</v>
      </c>
      <c r="K144" s="19">
        <v>0.51041666666666663</v>
      </c>
    </row>
    <row r="145" spans="1:11" x14ac:dyDescent="0.2">
      <c r="A145" s="21">
        <v>22</v>
      </c>
      <c r="B145" s="21" t="s">
        <v>88</v>
      </c>
      <c r="C145" s="21" t="s">
        <v>126</v>
      </c>
      <c r="D145" s="13" t="s">
        <v>6</v>
      </c>
      <c r="E145" s="21" t="s">
        <v>159</v>
      </c>
      <c r="F145" s="2">
        <v>44481</v>
      </c>
      <c r="G145" s="2">
        <v>44481</v>
      </c>
      <c r="I145" s="15">
        <f t="shared" ref="I145" si="34">ROUNDUP(((SUM(K145-J145)*24*60/60)/0.25),0)*0.25</f>
        <v>2.75</v>
      </c>
      <c r="J145" s="19">
        <v>0.58333333333333337</v>
      </c>
      <c r="K145" s="19">
        <v>0.69791666666666663</v>
      </c>
    </row>
    <row r="146" spans="1:11" x14ac:dyDescent="0.2">
      <c r="D146" s="13"/>
      <c r="F146" s="2"/>
      <c r="G146" s="2"/>
    </row>
    <row r="147" spans="1:11" x14ac:dyDescent="0.2">
      <c r="D147" s="13"/>
      <c r="F147" s="2"/>
      <c r="G147" s="2"/>
    </row>
    <row r="148" spans="1:11" x14ac:dyDescent="0.2">
      <c r="D148" s="13"/>
      <c r="F148" s="2"/>
      <c r="G148" s="2"/>
    </row>
    <row r="149" spans="1:11" x14ac:dyDescent="0.2">
      <c r="B149" s="1" t="s">
        <v>9</v>
      </c>
      <c r="C149" s="18">
        <f>SUM(I:I)+SUM(H:H)</f>
        <v>313</v>
      </c>
      <c r="D149" s="14" t="s">
        <v>45</v>
      </c>
      <c r="E149" s="18">
        <f>SUM(H:H)</f>
        <v>55</v>
      </c>
      <c r="F149" s="14" t="s">
        <v>46</v>
      </c>
      <c r="G149" s="18">
        <f>SUM(I:I)</f>
        <v>258</v>
      </c>
    </row>
    <row r="150" spans="1:11" x14ac:dyDescent="0.2">
      <c r="D150" s="13" t="s">
        <v>131</v>
      </c>
      <c r="E150" s="22">
        <f>135-E149</f>
        <v>80</v>
      </c>
      <c r="F150" s="13" t="s">
        <v>131</v>
      </c>
      <c r="G150" s="22">
        <f>315-G149</f>
        <v>57</v>
      </c>
    </row>
    <row r="151" spans="1:11" x14ac:dyDescent="0.2">
      <c r="B151" t="s">
        <v>132</v>
      </c>
      <c r="C151">
        <f>ROUNDUP(C149/30, 0)</f>
        <v>11</v>
      </c>
    </row>
    <row r="152" spans="1:11" ht="17" thickBot="1" x14ac:dyDescent="0.25">
      <c r="A152" s="10"/>
      <c r="B152" s="10" t="s">
        <v>133</v>
      </c>
      <c r="C152" s="10">
        <v>15</v>
      </c>
      <c r="D152" s="10"/>
      <c r="E152" s="10"/>
      <c r="F152" s="10"/>
      <c r="G152" s="10"/>
      <c r="H152" s="10"/>
      <c r="I152" s="10"/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41 D143:D148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2021-10-12T14:42:43Z</dcterms:modified>
</cp:coreProperties>
</file>