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8349EE43-3E07-1D46-8487-814C78CEF2B5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2" i="1" l="1"/>
  <c r="J141" i="1"/>
  <c r="I141" i="1" s="1"/>
  <c r="J140" i="1"/>
  <c r="I140" i="1"/>
  <c r="J139" i="1"/>
  <c r="I139" i="1" s="1"/>
  <c r="I138" i="1"/>
  <c r="I136" i="1"/>
  <c r="J135" i="1"/>
  <c r="I135" i="1" s="1"/>
  <c r="J134" i="1"/>
  <c r="I134" i="1" s="1"/>
  <c r="J133" i="1"/>
  <c r="I133" i="1" s="1"/>
  <c r="J132" i="1"/>
  <c r="I132" i="1" s="1"/>
  <c r="J131" i="1"/>
  <c r="I131" i="1" s="1"/>
  <c r="J127" i="1"/>
  <c r="I127" i="1" s="1"/>
  <c r="J129" i="1"/>
  <c r="I129" i="1" s="1"/>
  <c r="I130" i="1"/>
  <c r="I128" i="1"/>
  <c r="I126" i="1"/>
  <c r="I124" i="1"/>
  <c r="I123" i="1"/>
  <c r="I122" i="1"/>
  <c r="I121" i="1"/>
  <c r="I120" i="1"/>
  <c r="I118" i="1"/>
  <c r="I119" i="1"/>
  <c r="I114" i="1"/>
  <c r="L124" i="1" s="1"/>
  <c r="M124" i="1" s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36" i="1" l="1"/>
  <c r="M136" i="1" s="1"/>
  <c r="L103" i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44" i="1" l="1"/>
  <c r="E145" i="1" s="1"/>
  <c r="C144" i="1"/>
  <c r="C146" i="1" s="1"/>
  <c r="G144" i="1"/>
  <c r="G145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<sst xmlns="http://schemas.openxmlformats.org/spreadsheetml/2006/main" count="532" uniqueCount="159">
  <si>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</si>
  <si>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</si>
  <si>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</si>
  <si>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</si>
  <si>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</si>
  <si>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</si>
  <si>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</si>
  <si>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</si>
  <si>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</si>
  <si>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</si>
  <si>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</si>
  <si>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</si>
  <si>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</si>
  <si>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</si>
  <si>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</si>
  <si>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</si>
  <si>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</si>
  <si>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</si>
  <si>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</si>
  <si>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</si>
  <si>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</si>
  <si>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</si>
  <si>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</si>
  <si>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</si>
  <si>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</si>
  <si>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</si>
  <si>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</si>
  <si>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</si>
  <si>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</si>
  <si>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</si>
  <si>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</si>
  <si>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</si>
  <si>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</si>
  <si>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</si>
  <si>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</si>
  <si>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</si>
  <si>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</si>
  <si>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</si>
  <si>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</si>
  <si>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</si>
  <si>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</si>
  <si>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</si>
  <si>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</si>
  <si>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</si>
  <si>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</si>
  <si>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</si>
  <si>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</si>
  <si>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</si>
  <si>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</si>
  <si>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</si>
  <si>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</si>
  <si>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</si>
  <si>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</si>
  <si>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</si>
  <si>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</si>
  <si>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</si>
  <si>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</si>
  <si>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</si>
  <si>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</si>
  <si>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</si>
  <si>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</si>
  <si>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</si>
  <si>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</si>
  <si>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</si>
  <si>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</si>
  <si>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</si>
  <si>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</si>
  <si>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</si>
  <si>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</si>
  <si>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</si>
  <si>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</si>
  <si>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</si>
  <si>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</si>
  <si>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</si>
  <si>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</si>
  <si>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</si>
  <si>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</si>
  <si>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</si>
  <si>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</si>
  <si>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</si>
  <si>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</si>
  <si>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</si>
  <si>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</si>
  <si>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</si>
  <si>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</si>
  <si>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</si>
  <si>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</si>
  <si>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</si>
  <si>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</si>
  <si>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</si>
  <si>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</si>
  <si>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</si>
  <si>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</si>
  <si>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</si>
  <si>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</si>
  <si>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</si>
  <si>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</si>
  <si>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</si>
  <si>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</si>
  <si>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</si>
  <si>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</si>
  <si>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</si>
  <si>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</si>
  <si>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</si>
  <si>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</si>
  <si>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</si>
  <si>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</si>
  <si>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</si>
  <si>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</si>
  <si>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</si>
  <si>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</si>
  <si>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</si>
  <si>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</si>
  <si>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</si>
  <si>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</si>
  <si>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</si>
  <si>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</si>
  <si>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</si>
  <si>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</si>
  <si>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</si>
  <si>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</si>
  <si>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</si>
  <si>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</si>
  <si>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</si>
  <si>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</si>
  <si>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</si>
  <si>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</si>
  <si>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</si>
  <si>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</si>
  <si>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</si>
  <si>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</si>
  <si>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</si>
  <si>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</si>
  <si>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</si>
  <si>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</si>
  <si>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</si>
  <si>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</si>
  <si>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</si>
  <si>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</si>
  <si>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</si>
  <si>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</si>
  <si>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</si>
  <si>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</si>
  <si>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</si>
  <si>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</si>
  <si>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</si>
  <si>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</si>
  <si>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</si>
  <si>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</si>
  <si>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</si>
  <si>
    <t>Login und SignIn Screen</t>
  </si>
  <si>
    <t>Vorgaenger und Original Rezept</t>
  </si>
  <si>
    <t>Figma Refinement, new Styleguide, Minor Changes</t>
  </si>
  <si>
    <t>Übersetzen, FreundRezeptAnsicht und Imports</t>
  </si>
  <si>
    <t>Einführungsscreens</t>
  </si>
  <si>
    <t>Einstellungsicons</t>
  </si>
  <si>
    <t>Einführungskommentare</t>
  </si>
  <si>
    <t>Bilder austauschen</t>
  </si>
  <si>
    <t>Umbau von Ordner Struktur und anlegen von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</si>
</sst>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0" fontId="3" fillId="3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47"/>
  <sheetViews>
    <sheetView tabSelected="1" topLeftCell="A129" zoomScale="137" zoomScaleNormal="138" workbookViewId="0">
      <selection activeCell="I144" sqref="I144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3" ht="17" thickTop="1" x14ac:dyDescent="0.2">
      <c r="D113" s="13"/>
      <c r="F113" s="2"/>
      <c r="G113" s="2"/>
    </row>
    <row r="114" spans="1:13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3" x14ac:dyDescent="0.2">
      <c r="D115" s="13"/>
      <c r="F115" s="2"/>
      <c r="G115" s="2"/>
    </row>
    <row r="116" spans="1:13" x14ac:dyDescent="0.2">
      <c r="B116" t="s">
        <v>135</v>
      </c>
      <c r="D116" s="13"/>
      <c r="F116" s="2"/>
      <c r="G116" s="2" t="s">
        <v>138</v>
      </c>
    </row>
    <row r="117" spans="1:13" x14ac:dyDescent="0.2">
      <c r="D117" s="13"/>
      <c r="F117" s="2"/>
      <c r="G117" s="2"/>
    </row>
    <row r="118" spans="1:13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3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3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3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3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3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3" ht="17" thickBot="1" x14ac:dyDescent="0.25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  <c r="L124" s="26">
        <f>SUM(H114:I124)</f>
        <v>23.25</v>
      </c>
      <c r="M124" s="15">
        <f>SUM(L124+19.5)</f>
        <v>42.75</v>
      </c>
    </row>
    <row r="125" spans="1:13" ht="17" thickTop="1" x14ac:dyDescent="0.2">
      <c r="D125" s="13"/>
      <c r="F125" s="2"/>
      <c r="G125" s="2"/>
    </row>
    <row r="126" spans="1:13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3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f>K126</f>
        <v>0.64583333333333337</v>
      </c>
      <c r="K127" s="19">
        <v>0.66666666666666663</v>
      </c>
    </row>
    <row r="128" spans="1:13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3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f>K128</f>
        <v>0.75</v>
      </c>
      <c r="K129" s="19">
        <v>0.82291666666666663</v>
      </c>
    </row>
    <row r="130" spans="1:13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3" x14ac:dyDescent="0.2">
      <c r="A131" s="21">
        <v>22</v>
      </c>
      <c r="B131" s="21" t="s">
        <v>88</v>
      </c>
      <c r="C131" s="21" t="s">
        <v>126</v>
      </c>
      <c r="D131" s="13" t="s">
        <v>12</v>
      </c>
      <c r="E131" s="21" t="s">
        <v>149</v>
      </c>
      <c r="F131" s="2">
        <v>44460</v>
      </c>
      <c r="G131" s="2">
        <v>44481</v>
      </c>
      <c r="I131" s="15">
        <f t="shared" ref="I131" si="24">ROUNDUP(((SUM(K131-J131)*24*60/60)/0.25),0)*0.25</f>
        <v>0.5</v>
      </c>
      <c r="J131" s="19">
        <f>K130</f>
        <v>0.45833333333333331</v>
      </c>
      <c r="K131" s="19">
        <v>0.47916666666666669</v>
      </c>
    </row>
    <row r="132" spans="1:13" x14ac:dyDescent="0.2">
      <c r="A132" s="21">
        <v>22</v>
      </c>
      <c r="B132" s="21" t="s">
        <v>88</v>
      </c>
      <c r="C132" s="21" t="s">
        <v>126</v>
      </c>
      <c r="D132" s="13" t="s">
        <v>12</v>
      </c>
      <c r="E132" s="21" t="s">
        <v>150</v>
      </c>
      <c r="F132" s="2">
        <v>44460</v>
      </c>
      <c r="G132" s="2">
        <v>44481</v>
      </c>
      <c r="I132" s="15">
        <f t="shared" ref="I132" si="25">ROUNDUP(((SUM(K132-J132)*24*60/60)/0.25),0)*0.25</f>
        <v>0.5</v>
      </c>
      <c r="J132" s="19">
        <f>K131</f>
        <v>0.47916666666666669</v>
      </c>
      <c r="K132" s="19">
        <v>0.5</v>
      </c>
    </row>
    <row r="133" spans="1:13" x14ac:dyDescent="0.2">
      <c r="A133" s="21">
        <v>22</v>
      </c>
      <c r="B133" s="21" t="s">
        <v>88</v>
      </c>
      <c r="C133" s="21" t="s">
        <v>126</v>
      </c>
      <c r="D133" s="13" t="s">
        <v>12</v>
      </c>
      <c r="E133" s="21" t="s">
        <v>151</v>
      </c>
      <c r="F133" s="2">
        <v>44460</v>
      </c>
      <c r="G133" s="2">
        <v>44481</v>
      </c>
      <c r="I133" s="15">
        <f t="shared" ref="I133" si="26">ROUNDUP(((SUM(K133-J133)*24*60/60)/0.25),0)*0.25</f>
        <v>1.5</v>
      </c>
      <c r="J133" s="19">
        <f>K132</f>
        <v>0.5</v>
      </c>
      <c r="K133" s="19">
        <v>0.5625</v>
      </c>
    </row>
    <row r="134" spans="1:13" x14ac:dyDescent="0.2">
      <c r="A134" s="21">
        <v>22</v>
      </c>
      <c r="B134" s="21" t="s">
        <v>88</v>
      </c>
      <c r="C134" s="21" t="s">
        <v>126</v>
      </c>
      <c r="D134" s="13" t="s">
        <v>12</v>
      </c>
      <c r="E134" s="21" t="s">
        <v>152</v>
      </c>
      <c r="F134" s="2">
        <v>44460</v>
      </c>
      <c r="G134" s="2">
        <v>44481</v>
      </c>
      <c r="I134" s="15">
        <f t="shared" ref="I134" si="27">ROUNDUP(((SUM(K134-J134)*24*60/60)/0.25),0)*0.25</f>
        <v>2.75</v>
      </c>
      <c r="J134" s="19">
        <f>K133</f>
        <v>0.5625</v>
      </c>
      <c r="K134" s="19">
        <v>0.67708333333333337</v>
      </c>
    </row>
    <row r="135" spans="1:13" x14ac:dyDescent="0.2">
      <c r="A135" s="21">
        <v>22</v>
      </c>
      <c r="B135" s="21" t="s">
        <v>88</v>
      </c>
      <c r="C135" s="21" t="s">
        <v>126</v>
      </c>
      <c r="D135" s="13" t="s">
        <v>12</v>
      </c>
      <c r="E135" s="21" t="s">
        <v>152</v>
      </c>
      <c r="F135" s="2">
        <v>44460</v>
      </c>
      <c r="G135" s="2">
        <v>44481</v>
      </c>
      <c r="I135" s="15">
        <f t="shared" ref="I135" si="28">ROUNDUP(((SUM(K135-J135)*24*60/60)/0.25),0)*0.25</f>
        <v>0.75</v>
      </c>
      <c r="J135" s="19">
        <f>K134</f>
        <v>0.67708333333333337</v>
      </c>
      <c r="K135" s="19">
        <v>0.70138888888888884</v>
      </c>
    </row>
    <row r="136" spans="1:13" ht="17" thickBot="1" x14ac:dyDescent="0.25">
      <c r="A136" s="21">
        <v>22</v>
      </c>
      <c r="B136" s="21" t="s">
        <v>88</v>
      </c>
      <c r="C136" s="21" t="s">
        <v>126</v>
      </c>
      <c r="D136" s="13" t="s">
        <v>12</v>
      </c>
      <c r="E136" s="21" t="s">
        <v>153</v>
      </c>
      <c r="F136" s="2">
        <v>44464</v>
      </c>
      <c r="G136" s="2">
        <v>44481</v>
      </c>
      <c r="I136" s="15">
        <f t="shared" ref="I136" si="29">ROUNDUP(((SUM(K136-J136)*24*60/60)/0.25),0)*0.25</f>
        <v>1</v>
      </c>
      <c r="J136" s="19">
        <v>0.55208333333333337</v>
      </c>
      <c r="K136" s="19">
        <v>0.59375</v>
      </c>
      <c r="L136" s="26">
        <f>SUM(H126:I136)</f>
        <v>12.75</v>
      </c>
      <c r="M136" s="15">
        <f>SUM(L136+19.5)</f>
        <v>32.25</v>
      </c>
    </row>
    <row r="137" spans="1:13" ht="17" thickTop="1" x14ac:dyDescent="0.2">
      <c r="D137" s="13"/>
      <c r="F137" s="2"/>
      <c r="G137" s="2"/>
      <c r="J137" s="19"/>
      <c r="K137" s="19"/>
    </row>
    <row r="138" spans="1:13" x14ac:dyDescent="0.2">
      <c r="A138" s="21">
        <v>22</v>
      </c>
      <c r="B138" s="21" t="s">
        <v>88</v>
      </c>
      <c r="C138" s="21" t="s">
        <v>126</v>
      </c>
      <c r="D138" s="13" t="s">
        <v>12</v>
      </c>
      <c r="E138" s="21" t="s">
        <v>154</v>
      </c>
      <c r="F138" s="2">
        <v>44464</v>
      </c>
      <c r="G138" s="2">
        <v>44481</v>
      </c>
      <c r="I138" s="15">
        <f t="shared" ref="I138:I139" si="30">ROUNDUP(((SUM(K138-J138)*24*60/60)/0.25),0)*0.25</f>
        <v>1.25</v>
      </c>
      <c r="J138" s="19">
        <v>0.45833333333333331</v>
      </c>
      <c r="K138" s="19">
        <v>0.51041666666666663</v>
      </c>
    </row>
    <row r="139" spans="1:13" x14ac:dyDescent="0.2">
      <c r="A139" s="21">
        <v>22</v>
      </c>
      <c r="B139" s="21" t="s">
        <v>88</v>
      </c>
      <c r="C139" s="21" t="s">
        <v>126</v>
      </c>
      <c r="D139" s="13" t="s">
        <v>12</v>
      </c>
      <c r="E139" s="21" t="s">
        <v>155</v>
      </c>
      <c r="F139" s="24">
        <v>44464</v>
      </c>
      <c r="G139" s="24">
        <v>44481</v>
      </c>
      <c r="H139" s="21"/>
      <c r="I139" s="15">
        <f t="shared" si="30"/>
        <v>0.5</v>
      </c>
      <c r="J139" s="19">
        <f>K138</f>
        <v>0.51041666666666663</v>
      </c>
      <c r="K139" s="29">
        <v>0.53125</v>
      </c>
    </row>
    <row r="140" spans="1:13" x14ac:dyDescent="0.2">
      <c r="A140" s="21">
        <v>22</v>
      </c>
      <c r="B140" s="21" t="s">
        <v>88</v>
      </c>
      <c r="C140" s="21" t="s">
        <v>126</v>
      </c>
      <c r="D140" s="13" t="s">
        <v>12</v>
      </c>
      <c r="E140" s="21" t="s">
        <v>156</v>
      </c>
      <c r="F140" s="24">
        <v>44464</v>
      </c>
      <c r="G140" s="24">
        <v>44481</v>
      </c>
      <c r="H140" s="21"/>
      <c r="I140" s="15">
        <f t="shared" ref="I140" si="31">ROUNDUP(((SUM(K140-J140)*24*60/60)/0.25),0)*0.25</f>
        <v>0.5</v>
      </c>
      <c r="J140" s="19">
        <f>K139</f>
        <v>0.53125</v>
      </c>
      <c r="K140" s="29">
        <v>0.55208333333333337</v>
      </c>
    </row>
    <row r="141" spans="1:13" x14ac:dyDescent="0.2">
      <c r="A141" s="21">
        <v>22</v>
      </c>
      <c r="B141" s="21" t="s">
        <v>88</v>
      </c>
      <c r="C141" s="21" t="s">
        <v>126</v>
      </c>
      <c r="D141" s="13" t="s">
        <v>6</v>
      </c>
      <c r="E141" s="21" t="s">
        <v>157</v>
      </c>
      <c r="F141" s="24">
        <v>44464</v>
      </c>
      <c r="G141" s="24">
        <v>44481</v>
      </c>
      <c r="H141" s="21"/>
      <c r="I141" s="15">
        <f t="shared" ref="I141:I142" si="32">ROUNDUP(((SUM(K141-J141)*24*60/60)/0.25),0)*0.25</f>
        <v>0.25</v>
      </c>
      <c r="J141" s="19">
        <f>K140</f>
        <v>0.55208333333333337</v>
      </c>
      <c r="K141" s="29">
        <v>0.5625</v>
      </c>
    </row>
    <row r="142" spans="1:13" x14ac:dyDescent="0.2">
      <c r="A142" s="21">
        <v>22</v>
      </c>
      <c r="B142" s="21" t="s">
        <v>88</v>
      </c>
      <c r="C142" s="21" t="s">
        <v>126</v>
      </c>
      <c r="D142" s="23" t="s">
        <v>6</v>
      </c>
      <c r="E142" s="21" t="s">
        <v>158</v>
      </c>
      <c r="F142" s="24">
        <v>44464</v>
      </c>
      <c r="G142" s="24">
        <v>44481</v>
      </c>
      <c r="H142" s="21"/>
      <c r="I142" s="15">
        <f t="shared" si="32"/>
        <v>1.5</v>
      </c>
      <c r="J142" s="29">
        <v>0.55208333333333337</v>
      </c>
      <c r="K142" s="29">
        <v>0.61458333333333337</v>
      </c>
    </row>
    <row r="143" spans="1:13" x14ac:dyDescent="0.2">
      <c r="D143" s="13"/>
      <c r="F143" s="2"/>
      <c r="G143" s="2"/>
    </row>
    <row r="144" spans="1:13" x14ac:dyDescent="0.2">
      <c r="B144" s="1" t="s">
        <v>9</v>
      </c>
      <c r="C144" s="18">
        <f>SUM(I:I)+SUM(H:H)</f>
        <v>306.75</v>
      </c>
      <c r="D144" s="14" t="s">
        <v>45</v>
      </c>
      <c r="E144" s="18">
        <f>SUM(H:H)</f>
        <v>55</v>
      </c>
      <c r="F144" s="14" t="s">
        <v>46</v>
      </c>
      <c r="G144" s="18">
        <f>SUM(I:I)</f>
        <v>251.75</v>
      </c>
    </row>
    <row r="145" spans="1:9" x14ac:dyDescent="0.2">
      <c r="D145" s="13" t="s">
        <v>131</v>
      </c>
      <c r="E145" s="22">
        <f>135-E144</f>
        <v>80</v>
      </c>
      <c r="F145" s="13" t="s">
        <v>131</v>
      </c>
      <c r="G145" s="22">
        <f>315-G144</f>
        <v>63.25</v>
      </c>
    </row>
    <row r="146" spans="1:9" x14ac:dyDescent="0.2">
      <c r="B146" t="s">
        <v>132</v>
      </c>
      <c r="C146">
        <f>ROUNDUP(C144/30, 0)</f>
        <v>11</v>
      </c>
    </row>
    <row r="147" spans="1:9" ht="17" thickBot="1" x14ac:dyDescent="0.25">
      <c r="A147" s="10"/>
      <c r="B147" s="10" t="s">
        <v>133</v>
      </c>
      <c r="C147" s="10">
        <v>15</v>
      </c>
      <c r="D147" s="10"/>
      <c r="E147" s="10"/>
      <c r="F147" s="10"/>
      <c r="G147" s="10"/>
      <c r="H147" s="10"/>
      <c r="I147" s="10"/>
    </row>
  </sheetData>
  <dataValidations disablePrompts="1"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41 D14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2021-09-27T12:45:45Z</dcterms:modified>
</cp:coreProperties>
</file>