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19929582-5184-F446-8770-FD0125B9D14B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6" i="1" l="1"/>
  <c r="I124" i="1"/>
  <c r="I123" i="1"/>
  <c r="I122" i="1"/>
  <c r="I121" i="1"/>
  <c r="I120" i="1"/>
  <c r="I118" i="1"/>
  <c r="I119" i="1"/>
  <c r="I114" i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103" i="1" l="1"/>
  <c r="M103" i="1" s="1"/>
  <c r="L112" i="1"/>
  <c r="M112" i="1" s="1"/>
  <c r="L94" i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30" i="1" l="1"/>
  <c r="E131" i="1" s="1"/>
  <c r="C130" i="1"/>
  <c r="C132" i="1" s="1"/>
  <c r="G130" i="1"/>
  <c r="G131" i="1" s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<sst xmlns="http://schemas.openxmlformats.org/spreadsheetml/2006/main" count="472" uniqueCount="145">
  <si>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</si>
  <si>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</si>
  <si>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</si>
  <si>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</si>
  <si>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</si>
  <si>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</si>
  <si>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</si>
  <si>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</si>
  <si>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</si>
  <si>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</si>
  <si>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</si>
  <si>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</si>
  <si>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</si>
  <si>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</si>
  <si>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</si>
  <si>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</si>
  <si>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</si>
  <si>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</si>
  <si>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</si>
  <si>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</si>
  <si>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</si>
  <si>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</si>
  <si>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</si>
  <si>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</si>
  <si>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</si>
  <si>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</si>
  <si>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</si>
  <si>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</si>
  <si>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</si>
  <si>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</si>
  <si>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</si>
  <si>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</si>
  <si>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</si>
  <si>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</si>
  <si>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</si>
  <si>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</si>
  <si>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</si>
  <si>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</si>
  <si>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</si>
  <si>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</si>
  <si>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</si>
  <si>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</si>
  <si>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</si>
  <si>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</si>
  <si>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</si>
  <si>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</si>
  <si>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</si>
  <si>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</si>
  <si>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</si>
  <si>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</si>
  <si>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</si>
  <si>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</si>
  <si>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</si>
  <si>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</si>
  <si>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</si>
  <si>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</si>
  <si>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</si>
  <si>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</si>
  <si>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</si>
  <si>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</si>
  <si>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</si>
  <si>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</si>
  <si>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</si>
  <si>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</si>
  <si>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</si>
  <si>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</si>
  <si>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</si>
  <si>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</si>
  <si>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</si>
  <si>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</si>
  <si>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</si>
  <si>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</si>
  <si>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</si>
  <si>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</si>
  <si>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</si>
  <si>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</si>
  <si>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</si>
  <si>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</si>
  <si>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</si>
  <si>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</si>
  <si>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</si>
  <si>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</si>
  <si>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</si>
  <si>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</si>
  <si>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</si>
  <si>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</si>
  <si>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</si>
  <si>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</si>
  <si>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</si>
  <si>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</si>
  <si>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</si>
  <si>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</si>
  <si>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</si>
  <si>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</si>
  <si>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</si>
  <si>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</si>
  <si>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</si>
  <si>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</si>
  <si>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</si>
  <si>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</si>
  <si>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</si>
  <si>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</si>
  <si>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</si>
  <si>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</si>
  <si>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</si>
  <si>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</si>
  <si>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</si>
  <si>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</si>
  <si>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</si>
  <si>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</si>
  <si>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</si>
  <si>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</si>
  <si>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</si>
  <si>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</si>
  <si>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</si>
  <si>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</si>
  <si>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</si>
  <si>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</si>
  <si>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</si>
  <si>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</si>
  <si>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</si>
  <si>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</si>
  <si>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</si>
  <si>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</si>
  <si>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</si>
  <si>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</si>
  <si>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</si>
  <si>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</si>
  <si>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</si>
  <si>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</si>
  <si>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</si>
  <si>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</si>
  <si>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</si>
  <si>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</si>
  <si>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</si>
  <si>
    <t>Sommerpause: Urlaub und Denkblokade</t>
  </si>
  <si>
    <t>Neues Rezept Mock Up refinement</t>
  </si>
  <si>
    <t>Neues Rezept Mock Up finished</t>
  </si>
  <si>
    <t>Neue Abgabe Termine</t>
  </si>
  <si>
    <t>Mein Kochbuch Mock Up first iteration</t>
  </si>
  <si>
    <t>Rezeptansicht Mock Up first iteration</t>
  </si>
  <si>
    <t>Rezeptansicht Mock Up refinement</t>
  </si>
  <si>
    <t>Rezeptansicht Mock Up finished</t>
  </si>
  <si>
    <t>Profil ansichten und refinements</t>
  </si>
  <si>
    <t>Rezept bearbeiten Screen anfertigen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</si>
</sst>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33"/>
  <sheetViews>
    <sheetView tabSelected="1" topLeftCell="A121" zoomScale="137" zoomScaleNormal="138" workbookViewId="0">
      <selection activeCell="I133" sqref="I133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21">
        <v>0.375</v>
      </c>
      <c r="K63" s="22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21">
        <v>0.41666666666666669</v>
      </c>
      <c r="K64" s="22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21">
        <v>0.54166666666666663</v>
      </c>
      <c r="K65" s="22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21">
        <v>0.58333333333333337</v>
      </c>
      <c r="K66" s="22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21">
        <v>0.375</v>
      </c>
      <c r="K67" s="22">
        <v>0.58333333333333337</v>
      </c>
      <c r="L67" s="31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21">
        <v>0.375</v>
      </c>
      <c r="K69" s="22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21">
        <v>0.66666666666666663</v>
      </c>
      <c r="K70" s="22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21">
        <v>0.71875</v>
      </c>
      <c r="K71" s="22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21">
        <v>0.54166666666666663</v>
      </c>
      <c r="K72" s="22">
        <v>0.75</v>
      </c>
      <c r="L72" s="31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21">
        <v>0.5</v>
      </c>
      <c r="K74" s="22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21">
        <v>0.70833333333333337</v>
      </c>
      <c r="K75" s="22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21">
        <v>0.75</v>
      </c>
      <c r="K76" s="22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21">
        <v>0.40625</v>
      </c>
      <c r="K77" s="22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21">
        <v>0.66666666666666663</v>
      </c>
      <c r="K78" s="22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21">
        <v>0.41666666666666669</v>
      </c>
      <c r="K79" s="22">
        <v>0.58333333333333337</v>
      </c>
      <c r="L79" s="31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21">
        <v>0.41666666666666669</v>
      </c>
      <c r="K81" s="22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21">
        <v>0.55208333333333337</v>
      </c>
      <c r="K82" s="22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21">
        <v>0.41666666666666669</v>
      </c>
      <c r="K83" s="22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21">
        <v>0.55208333333333337</v>
      </c>
      <c r="K84" s="22">
        <v>0.82291666666666663</v>
      </c>
    </row>
    <row r="85" spans="1:13" x14ac:dyDescent="0.2">
      <c r="A85" s="32">
        <v>22</v>
      </c>
      <c r="B85" s="32" t="s">
        <v>88</v>
      </c>
      <c r="C85" s="32" t="s">
        <v>97</v>
      </c>
      <c r="D85" s="13" t="s">
        <v>6</v>
      </c>
      <c r="E85" s="32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21">
        <v>0.58333333333333337</v>
      </c>
      <c r="K85" s="22">
        <v>0.82291666666666663</v>
      </c>
    </row>
    <row r="86" spans="1:13" ht="17" thickBot="1" x14ac:dyDescent="0.25">
      <c r="A86" s="32">
        <v>22</v>
      </c>
      <c r="B86" s="32" t="s">
        <v>88</v>
      </c>
      <c r="C86" s="32" t="s">
        <v>97</v>
      </c>
      <c r="D86" s="13" t="s">
        <v>6</v>
      </c>
      <c r="E86" s="32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21">
        <v>0.45833333333333331</v>
      </c>
      <c r="K86" s="22">
        <v>0.54166666666666663</v>
      </c>
      <c r="L86" s="31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21">
        <v>0.375</v>
      </c>
      <c r="K88" s="22">
        <v>0.4375</v>
      </c>
    </row>
    <row r="89" spans="1:13" x14ac:dyDescent="0.2">
      <c r="A89" s="32">
        <v>22</v>
      </c>
      <c r="B89" s="32" t="s">
        <v>88</v>
      </c>
      <c r="C89" s="32" t="s">
        <v>97</v>
      </c>
      <c r="D89" s="13" t="s">
        <v>6</v>
      </c>
      <c r="E89" s="32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21">
        <v>0.45833333333333331</v>
      </c>
      <c r="K89" s="22">
        <v>0.55208333333333337</v>
      </c>
    </row>
    <row r="90" spans="1:13" x14ac:dyDescent="0.2">
      <c r="A90" s="32">
        <v>22</v>
      </c>
      <c r="B90" s="32" t="s">
        <v>88</v>
      </c>
      <c r="C90" s="32" t="s">
        <v>97</v>
      </c>
      <c r="D90" s="13" t="s">
        <v>6</v>
      </c>
      <c r="E90" s="32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21">
        <v>0.58333333333333337</v>
      </c>
      <c r="K90" s="22">
        <v>0.66666666666666663</v>
      </c>
    </row>
    <row r="91" spans="1:13" x14ac:dyDescent="0.2">
      <c r="A91" s="32">
        <v>22</v>
      </c>
      <c r="B91" s="32" t="s">
        <v>88</v>
      </c>
      <c r="C91" s="32" t="s">
        <v>97</v>
      </c>
      <c r="D91" s="13" t="s">
        <v>6</v>
      </c>
      <c r="E91" s="32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21">
        <v>0.66666666666666663</v>
      </c>
      <c r="K91" s="22">
        <v>0.79166666666666663</v>
      </c>
    </row>
    <row r="92" spans="1:13" x14ac:dyDescent="0.2">
      <c r="A92" s="32">
        <v>22</v>
      </c>
      <c r="B92" s="32" t="s">
        <v>88</v>
      </c>
      <c r="C92" s="32" t="s">
        <v>97</v>
      </c>
      <c r="D92" s="13" t="s">
        <v>6</v>
      </c>
      <c r="E92" s="32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21">
        <v>0.375</v>
      </c>
      <c r="K92" s="22">
        <v>0.58333333333333337</v>
      </c>
    </row>
    <row r="93" spans="1:13" x14ac:dyDescent="0.2">
      <c r="A93" s="32">
        <v>22</v>
      </c>
      <c r="B93" s="32" t="s">
        <v>88</v>
      </c>
      <c r="C93" s="32" t="s">
        <v>97</v>
      </c>
      <c r="D93" s="13" t="s">
        <v>6</v>
      </c>
      <c r="E93" s="32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21">
        <v>0.66666666666666663</v>
      </c>
      <c r="K93" s="22">
        <v>0.75</v>
      </c>
    </row>
    <row r="94" spans="1:13" ht="17" thickBot="1" x14ac:dyDescent="0.25">
      <c r="A94" s="32">
        <v>22</v>
      </c>
      <c r="B94" s="32" t="s">
        <v>88</v>
      </c>
      <c r="C94" s="32" t="s">
        <v>97</v>
      </c>
      <c r="D94" s="13" t="s">
        <v>6</v>
      </c>
      <c r="E94" s="32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21">
        <v>0.625</v>
      </c>
      <c r="K94" s="22">
        <v>0.75</v>
      </c>
      <c r="L94" s="31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32">
        <v>22</v>
      </c>
      <c r="B96" s="32" t="s">
        <v>88</v>
      </c>
      <c r="C96" s="32" t="s">
        <v>97</v>
      </c>
      <c r="D96" s="13" t="s">
        <v>6</v>
      </c>
      <c r="E96" s="32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21">
        <v>0.41666666666666669</v>
      </c>
      <c r="K96" s="22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21">
        <v>0.375</v>
      </c>
      <c r="K97" s="22">
        <v>0.54166666666666663</v>
      </c>
    </row>
    <row r="98" spans="1:13" x14ac:dyDescent="0.2">
      <c r="A98" s="32">
        <v>21</v>
      </c>
      <c r="B98" t="s">
        <v>88</v>
      </c>
      <c r="C98" s="32" t="s">
        <v>115</v>
      </c>
      <c r="D98" s="13" t="s">
        <v>12</v>
      </c>
      <c r="E98" s="32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21">
        <v>0.625</v>
      </c>
      <c r="K98" s="22">
        <v>0.72916666666666663</v>
      </c>
    </row>
    <row r="99" spans="1:13" x14ac:dyDescent="0.2">
      <c r="A99" s="32">
        <v>21</v>
      </c>
      <c r="B99" t="s">
        <v>88</v>
      </c>
      <c r="C99" s="32" t="s">
        <v>115</v>
      </c>
      <c r="D99" s="13" t="s">
        <v>6</v>
      </c>
      <c r="E99" s="32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21">
        <v>0.72916666666666663</v>
      </c>
      <c r="K99" s="22">
        <v>0.75</v>
      </c>
    </row>
    <row r="100" spans="1:13" x14ac:dyDescent="0.2">
      <c r="A100" s="32">
        <v>22</v>
      </c>
      <c r="B100" t="s">
        <v>88</v>
      </c>
      <c r="C100" s="32" t="s">
        <v>115</v>
      </c>
      <c r="D100" s="13" t="s">
        <v>12</v>
      </c>
      <c r="E100" s="32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21">
        <v>0.58333333333333337</v>
      </c>
      <c r="K100" s="22">
        <v>0.66666666666666663</v>
      </c>
    </row>
    <row r="101" spans="1:13" x14ac:dyDescent="0.2">
      <c r="A101" s="32">
        <v>23</v>
      </c>
      <c r="B101" t="s">
        <v>88</v>
      </c>
      <c r="C101" s="32" t="s">
        <v>115</v>
      </c>
      <c r="D101" s="13" t="s">
        <v>12</v>
      </c>
      <c r="E101" s="32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21">
        <v>0.66666666666666663</v>
      </c>
      <c r="K101" s="22">
        <v>0.75</v>
      </c>
    </row>
    <row r="102" spans="1:13" x14ac:dyDescent="0.2">
      <c r="A102" s="32">
        <v>22</v>
      </c>
      <c r="B102" t="s">
        <v>88</v>
      </c>
      <c r="C102" s="32" t="s">
        <v>115</v>
      </c>
      <c r="D102" s="13" t="s">
        <v>12</v>
      </c>
      <c r="E102" s="32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21">
        <v>0.75</v>
      </c>
      <c r="K102" s="22">
        <v>0.79166666666666663</v>
      </c>
    </row>
    <row r="103" spans="1:13" ht="17" thickBot="1" x14ac:dyDescent="0.25">
      <c r="A103" s="32">
        <v>22</v>
      </c>
      <c r="B103" s="32" t="s">
        <v>88</v>
      </c>
      <c r="C103" s="32" t="s">
        <v>126</v>
      </c>
      <c r="D103" s="13" t="s">
        <v>12</v>
      </c>
      <c r="E103" s="32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21">
        <v>0.45833333333333331</v>
      </c>
      <c r="K103" s="22">
        <v>0.79166666666666663</v>
      </c>
      <c r="L103" s="31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32">
        <v>22</v>
      </c>
      <c r="B105" s="32" t="s">
        <v>88</v>
      </c>
      <c r="C105" s="32" t="s">
        <v>126</v>
      </c>
      <c r="D105" s="13" t="s">
        <v>12</v>
      </c>
      <c r="E105" s="32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21">
        <v>0.625</v>
      </c>
      <c r="K105" s="22">
        <v>0.79166666666666663</v>
      </c>
    </row>
    <row r="106" spans="1:13" x14ac:dyDescent="0.2">
      <c r="A106" s="32">
        <v>22</v>
      </c>
      <c r="B106" s="32" t="s">
        <v>88</v>
      </c>
      <c r="C106" s="32" t="s">
        <v>126</v>
      </c>
      <c r="D106" s="13" t="s">
        <v>12</v>
      </c>
      <c r="E106" s="32" t="s">
        <v>129</v>
      </c>
      <c r="F106" s="2">
        <v>44376</v>
      </c>
      <c r="G106" s="2">
        <v>44359</v>
      </c>
      <c r="I106" s="15">
        <f t="shared" si="11"/>
        <v>6</v>
      </c>
      <c r="J106" s="21">
        <v>0.375</v>
      </c>
      <c r="K106" s="22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21">
        <v>0.66666666666666663</v>
      </c>
      <c r="K107" s="22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21">
        <v>0.625</v>
      </c>
      <c r="K108" s="22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21">
        <v>0.70833333333333337</v>
      </c>
      <c r="K109" s="22">
        <v>0.71875</v>
      </c>
    </row>
    <row r="110" spans="1:13" x14ac:dyDescent="0.2">
      <c r="A110" s="32">
        <v>22</v>
      </c>
      <c r="B110" s="32" t="s">
        <v>88</v>
      </c>
      <c r="C110" s="32" t="s">
        <v>126</v>
      </c>
      <c r="D110" s="13" t="s">
        <v>12</v>
      </c>
      <c r="E110" s="32" t="s">
        <v>134</v>
      </c>
      <c r="F110" s="2">
        <v>44379</v>
      </c>
      <c r="G110" s="2">
        <v>44359</v>
      </c>
      <c r="I110" s="15">
        <f t="shared" si="11"/>
        <v>1.75</v>
      </c>
      <c r="J110" s="21">
        <v>0.71875</v>
      </c>
      <c r="K110" s="22">
        <v>0.79166666666666663</v>
      </c>
    </row>
    <row r="111" spans="1:13" x14ac:dyDescent="0.2">
      <c r="A111" s="32">
        <v>22</v>
      </c>
      <c r="B111" s="32" t="s">
        <v>88</v>
      </c>
      <c r="C111" s="32" t="s">
        <v>126</v>
      </c>
      <c r="D111" s="13" t="s">
        <v>12</v>
      </c>
      <c r="E111" s="32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21">
        <v>0.58333333333333337</v>
      </c>
      <c r="K111" s="22">
        <v>0.66666666666666663</v>
      </c>
    </row>
    <row r="112" spans="1:13" ht="17" thickBot="1" x14ac:dyDescent="0.25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21">
        <v>0.66666666666666663</v>
      </c>
      <c r="K112" s="22">
        <v>0.70833333333333337</v>
      </c>
      <c r="L112" s="31">
        <f>SUM(H105:I112)</f>
        <v>17.5</v>
      </c>
      <c r="M112" s="15">
        <f>SUM(L112+19.5)</f>
        <v>37</v>
      </c>
    </row>
    <row r="113" spans="1:11" ht="17" thickTop="1" x14ac:dyDescent="0.2">
      <c r="D113" s="13"/>
      <c r="F113" s="2"/>
      <c r="G113" s="2"/>
    </row>
    <row r="114" spans="1:11" x14ac:dyDescent="0.2">
      <c r="A114" s="32">
        <v>18</v>
      </c>
      <c r="B114" s="32" t="s">
        <v>70</v>
      </c>
      <c r="C114" s="32" t="s">
        <v>85</v>
      </c>
      <c r="D114" s="34" t="s">
        <v>12</v>
      </c>
      <c r="E114" s="32" t="s">
        <v>130</v>
      </c>
      <c r="F114" s="35">
        <v>44382</v>
      </c>
      <c r="G114" s="35">
        <v>44359</v>
      </c>
      <c r="I114" s="15">
        <f t="shared" ref="I114" si="13">ROUNDUP(((SUM(K114-J114)*24*60/60)/0.25),0)*0.25</f>
        <v>3.5</v>
      </c>
      <c r="J114" s="21">
        <v>0.54166666666666663</v>
      </c>
      <c r="K114" s="22">
        <v>0.68402777777777779</v>
      </c>
    </row>
    <row r="115" spans="1:11" x14ac:dyDescent="0.2">
      <c r="D115" s="13"/>
      <c r="F115" s="2"/>
      <c r="G115" s="2"/>
    </row>
    <row r="116" spans="1:11" x14ac:dyDescent="0.2">
      <c r="B116" t="s">
        <v>135</v>
      </c>
      <c r="D116" s="13"/>
      <c r="F116" s="2"/>
      <c r="G116" s="2" t="s">
        <v>138</v>
      </c>
    </row>
    <row r="117" spans="1:11" x14ac:dyDescent="0.2">
      <c r="D117" s="13"/>
      <c r="F117" s="2"/>
      <c r="G117" s="2"/>
    </row>
    <row r="118" spans="1:11" x14ac:dyDescent="0.2">
      <c r="A118" s="32">
        <v>22</v>
      </c>
      <c r="B118" s="32" t="s">
        <v>88</v>
      </c>
      <c r="C118" s="32" t="s">
        <v>126</v>
      </c>
      <c r="D118" s="13" t="s">
        <v>6</v>
      </c>
      <c r="E118" s="32" t="s">
        <v>136</v>
      </c>
      <c r="F118" s="2">
        <v>44438</v>
      </c>
      <c r="G118" s="2">
        <v>44479</v>
      </c>
      <c r="I118" s="15">
        <f t="shared" ref="I118" si="14">ROUNDUP(((SUM(K118-J118)*24*60/60)/0.25),0)*0.25</f>
        <v>6</v>
      </c>
      <c r="J118" s="21">
        <v>0.54166666666666663</v>
      </c>
      <c r="K118" s="22">
        <v>0.79166666666666663</v>
      </c>
    </row>
    <row r="119" spans="1:11" x14ac:dyDescent="0.2">
      <c r="A119" s="32">
        <v>22</v>
      </c>
      <c r="B119" s="32" t="s">
        <v>88</v>
      </c>
      <c r="C119" s="32" t="s">
        <v>126</v>
      </c>
      <c r="D119" s="13" t="s">
        <v>12</v>
      </c>
      <c r="E119" s="32" t="s">
        <v>137</v>
      </c>
      <c r="F119" s="2">
        <v>44445</v>
      </c>
      <c r="G119" s="2">
        <v>44481</v>
      </c>
      <c r="I119" s="15">
        <f t="shared" ref="I119" si="15">ROUNDUP(((SUM(K119-J119)*24*60/60)/0.25),0)*0.25</f>
        <v>5.25</v>
      </c>
      <c r="J119" s="21">
        <v>0.33333333333333331</v>
      </c>
      <c r="K119" s="22">
        <v>0.55208333333333337</v>
      </c>
    </row>
    <row r="120" spans="1:11" x14ac:dyDescent="0.2">
      <c r="A120" s="32">
        <v>22</v>
      </c>
      <c r="B120" s="32" t="s">
        <v>88</v>
      </c>
      <c r="C120" s="32" t="s">
        <v>126</v>
      </c>
      <c r="D120" s="13" t="s">
        <v>12</v>
      </c>
      <c r="E120" s="32" t="s">
        <v>139</v>
      </c>
      <c r="F120" s="2">
        <v>44445</v>
      </c>
      <c r="G120" s="2">
        <v>44481</v>
      </c>
      <c r="I120" s="15">
        <f t="shared" ref="I120:I121" si="16">ROUNDUP(((SUM(K120-J120)*24*60/60)/0.25),0)*0.25</f>
        <v>1.25</v>
      </c>
      <c r="J120" s="21">
        <v>0.55208333333333337</v>
      </c>
      <c r="K120" s="22">
        <v>0.60416666666666663</v>
      </c>
    </row>
    <row r="121" spans="1:11" x14ac:dyDescent="0.2">
      <c r="A121" s="32">
        <v>22</v>
      </c>
      <c r="B121" s="32" t="s">
        <v>88</v>
      </c>
      <c r="C121" s="32" t="s">
        <v>126</v>
      </c>
      <c r="D121" s="13" t="s">
        <v>12</v>
      </c>
      <c r="E121" s="32" t="s">
        <v>140</v>
      </c>
      <c r="F121" s="2">
        <v>44445</v>
      </c>
      <c r="G121" s="2">
        <v>44481</v>
      </c>
      <c r="I121" s="15">
        <f t="shared" si="16"/>
        <v>2.5</v>
      </c>
      <c r="J121" s="21">
        <v>0.60416666666666663</v>
      </c>
      <c r="K121" s="22">
        <v>0.70833333333333337</v>
      </c>
    </row>
    <row r="122" spans="1:11" x14ac:dyDescent="0.2">
      <c r="A122" s="32">
        <v>22</v>
      </c>
      <c r="B122" s="32" t="s">
        <v>88</v>
      </c>
      <c r="C122" s="32" t="s">
        <v>126</v>
      </c>
      <c r="D122" s="13" t="s">
        <v>6</v>
      </c>
      <c r="E122" s="32" t="s">
        <v>141</v>
      </c>
      <c r="F122" s="2">
        <v>44445</v>
      </c>
      <c r="G122" s="2">
        <v>44481</v>
      </c>
      <c r="I122" s="15">
        <f t="shared" ref="I122" si="17">ROUNDUP(((SUM(K122-J122)*24*60/60)/0.25),0)*0.25</f>
        <v>0.5</v>
      </c>
      <c r="J122" s="21">
        <v>0.72916666666666663</v>
      </c>
      <c r="K122" s="22">
        <v>0.75</v>
      </c>
    </row>
    <row r="123" spans="1:11" x14ac:dyDescent="0.2">
      <c r="A123" s="32">
        <v>22</v>
      </c>
      <c r="B123" s="32" t="s">
        <v>88</v>
      </c>
      <c r="C123" s="32" t="s">
        <v>126</v>
      </c>
      <c r="D123" s="13" t="s">
        <v>12</v>
      </c>
      <c r="E123" s="32" t="s">
        <v>142</v>
      </c>
      <c r="F123" s="2">
        <v>44445</v>
      </c>
      <c r="G123" s="2">
        <v>44481</v>
      </c>
      <c r="I123" s="15">
        <f t="shared" ref="I123" si="18">ROUNDUP(((SUM(K123-J123)*24*60/60)/0.25),0)*0.25</f>
        <v>1.5</v>
      </c>
      <c r="J123" s="21">
        <v>0.38541666666666669</v>
      </c>
      <c r="K123" s="22">
        <v>0.44791666666666669</v>
      </c>
    </row>
    <row r="124" spans="1:11" x14ac:dyDescent="0.2">
      <c r="A124" s="32">
        <v>22</v>
      </c>
      <c r="B124" s="32" t="s">
        <v>88</v>
      </c>
      <c r="C124" s="32" t="s">
        <v>126</v>
      </c>
      <c r="D124" s="13" t="s">
        <v>12</v>
      </c>
      <c r="E124" s="32" t="s">
        <v>143</v>
      </c>
      <c r="F124" s="2">
        <v>44445</v>
      </c>
      <c r="G124" s="2">
        <v>44481</v>
      </c>
      <c r="I124" s="15">
        <f t="shared" ref="I124:I126" si="19">ROUNDUP(((SUM(K124-J124)*24*60/60)/0.25),0)*0.25</f>
        <v>2.75</v>
      </c>
      <c r="J124" s="21">
        <v>0.44791666666666669</v>
      </c>
      <c r="K124" s="22">
        <v>0.55555555555555558</v>
      </c>
    </row>
    <row r="125" spans="1:11" x14ac:dyDescent="0.2">
      <c r="D125" s="13"/>
      <c r="F125" s="2"/>
      <c r="G125" s="2"/>
    </row>
    <row r="126" spans="1:11" x14ac:dyDescent="0.2">
      <c r="A126" s="32">
        <v>22</v>
      </c>
      <c r="B126" s="32" t="s">
        <v>88</v>
      </c>
      <c r="C126" s="32" t="s">
        <v>126</v>
      </c>
      <c r="D126" s="13" t="s">
        <v>12</v>
      </c>
      <c r="E126" s="32" t="s">
        <v>144</v>
      </c>
      <c r="F126" s="2">
        <v>44459</v>
      </c>
      <c r="G126" s="2">
        <v>44481</v>
      </c>
      <c r="I126" s="15">
        <f t="shared" si="19"/>
        <v>1.5</v>
      </c>
      <c r="J126" s="21">
        <v>0.58333333333333337</v>
      </c>
      <c r="K126" s="22">
        <v>0.64583333333333337</v>
      </c>
    </row>
    <row r="127" spans="1:11" x14ac:dyDescent="0.2">
      <c r="D127" s="13"/>
      <c r="F127" s="2"/>
      <c r="G127" s="2"/>
    </row>
    <row r="128" spans="1:11" x14ac:dyDescent="0.2">
      <c r="D128" s="13"/>
      <c r="F128" s="2"/>
      <c r="G128" s="2"/>
    </row>
    <row r="129" spans="2:7" x14ac:dyDescent="0.2">
      <c r="D129" s="13"/>
      <c r="F129" s="2"/>
      <c r="G129" s="2"/>
    </row>
    <row r="130" spans="2:7" x14ac:dyDescent="0.2">
      <c r="B130" s="1" t="s">
        <v>9</v>
      </c>
      <c r="C130" s="24">
        <f>SUM(I:I)+SUM(H:H)</f>
        <v>291.5</v>
      </c>
      <c r="D130" s="14" t="s">
        <v>45</v>
      </c>
      <c r="E130" s="24">
        <f>SUM(H:H)</f>
        <v>55</v>
      </c>
      <c r="F130" s="14" t="s">
        <v>46</v>
      </c>
      <c r="G130" s="24">
        <f>SUM(I:I)</f>
        <v>236.5</v>
      </c>
    </row>
    <row r="131" spans="2:7" x14ac:dyDescent="0.2">
      <c r="D131" s="13" t="s">
        <v>131</v>
      </c>
      <c r="E131" s="33">
        <f>135-E130</f>
        <v>80</v>
      </c>
      <c r="F131" s="13" t="s">
        <v>131</v>
      </c>
      <c r="G131" s="33">
        <f>315-G130</f>
        <v>78.5</v>
      </c>
    </row>
    <row r="132" spans="2:7" x14ac:dyDescent="0.2">
      <c r="B132" t="s">
        <v>132</v>
      </c>
      <c r="C132">
        <f>ROUNDUP(C130/30, 0)</f>
        <v>10</v>
      </c>
    </row>
    <row r="133" spans="2:7" x14ac:dyDescent="0.2">
      <c r="B133" t="s">
        <v>133</v>
      </c>
      <c r="C133">
        <v>15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:D129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2021-09-20T13:18:20Z</dcterms:modified>
</cp:coreProperties>
</file>