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8BAE3A39-B960-974E-86C4-8F223C305B96}" xr6:coauthVersionLast="46" xr6:coauthVersionMax="46" xr10:uidLastSave="{00000000-0000-0000-0000-000000000000}"/>
  <bookViews>
    <workbookView xWindow="0" yWindow="460" windowWidth="51200" windowHeight="2114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9" i="1" l="1"/>
  <c r="I148" i="1"/>
  <c r="I147" i="1"/>
  <c r="I145" i="1"/>
  <c r="I144" i="1"/>
  <c r="I142" i="1"/>
  <c r="J141" i="1"/>
  <c r="I141" i="1" s="1"/>
  <c r="J140" i="1"/>
  <c r="I140" i="1" s="1"/>
  <c r="J139" i="1"/>
  <c r="I139" i="1" s="1"/>
  <c r="I138" i="1"/>
  <c r="I136" i="1"/>
  <c r="J135" i="1"/>
  <c r="I135" i="1" s="1"/>
  <c r="J134" i="1"/>
  <c r="I134" i="1" s="1"/>
  <c r="J133" i="1"/>
  <c r="I133" i="1" s="1"/>
  <c r="J132" i="1"/>
  <c r="I132" i="1" s="1"/>
  <c r="J131" i="1"/>
  <c r="I131" i="1" s="1"/>
  <c r="J127" i="1"/>
  <c r="I127" i="1" s="1"/>
  <c r="J129" i="1"/>
  <c r="I129" i="1" s="1"/>
  <c r="I130" i="1"/>
  <c r="I128" i="1"/>
  <c r="I126" i="1"/>
  <c r="I124" i="1"/>
  <c r="I123" i="1"/>
  <c r="I122" i="1"/>
  <c r="I121" i="1"/>
  <c r="I120" i="1"/>
  <c r="I118" i="1"/>
  <c r="I119" i="1"/>
  <c r="I114" i="1"/>
  <c r="I112" i="1"/>
  <c r="I111" i="1"/>
  <c r="I110" i="1"/>
  <c r="I109" i="1"/>
  <c r="I108" i="1"/>
  <c r="I107" i="1"/>
  <c r="I106" i="1"/>
  <c r="I105" i="1"/>
  <c r="I103" i="1"/>
  <c r="I102" i="1"/>
  <c r="I101" i="1"/>
  <c r="I100" i="1"/>
  <c r="I99" i="1"/>
  <c r="I98" i="1"/>
  <c r="H97" i="1"/>
  <c r="I96" i="1"/>
  <c r="I94" i="1"/>
  <c r="I93" i="1"/>
  <c r="I92" i="1"/>
  <c r="I91" i="1"/>
  <c r="I90" i="1"/>
  <c r="I89" i="1"/>
  <c r="H88" i="1"/>
  <c r="I86" i="1"/>
  <c r="I85" i="1"/>
  <c r="I84" i="1"/>
  <c r="H83" i="1"/>
  <c r="I82" i="1"/>
  <c r="I81" i="1"/>
  <c r="I79" i="1"/>
  <c r="I78" i="1"/>
  <c r="H77" i="1"/>
  <c r="I76" i="1"/>
  <c r="H75" i="1"/>
  <c r="I74" i="1"/>
  <c r="I72" i="1"/>
  <c r="I71" i="1"/>
  <c r="I70" i="1"/>
  <c r="H69" i="1"/>
  <c r="I67" i="1"/>
  <c r="I66" i="1"/>
  <c r="I65" i="1"/>
  <c r="I64" i="1"/>
  <c r="H63" i="1"/>
  <c r="I62" i="1"/>
  <c r="H61" i="1"/>
  <c r="I60" i="1"/>
  <c r="I59" i="1"/>
  <c r="I57" i="1"/>
  <c r="I56" i="1"/>
  <c r="H55" i="1"/>
  <c r="H54" i="1"/>
  <c r="H53" i="1"/>
  <c r="H52" i="1"/>
  <c r="I51" i="1"/>
  <c r="I49" i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142" i="1" l="1"/>
  <c r="M142" i="1" s="1"/>
  <c r="L124" i="1"/>
  <c r="M124" i="1" s="1"/>
  <c r="L136" i="1"/>
  <c r="M136" i="1" s="1"/>
  <c r="L103" i="1"/>
  <c r="M103" i="1" s="1"/>
  <c r="L112" i="1"/>
  <c r="M112" i="1" s="1"/>
  <c r="L94" i="1"/>
  <c r="M94" i="1" s="1"/>
  <c r="L86" i="1"/>
  <c r="M86" i="1" s="1"/>
  <c r="L79" i="1"/>
  <c r="M79" i="1" s="1"/>
  <c r="L67" i="1"/>
  <c r="M67" i="1" s="1"/>
  <c r="L72" i="1"/>
  <c r="M72" i="1" s="1"/>
  <c r="L57" i="1"/>
  <c r="M57" i="1" s="1"/>
  <c r="L49" i="1"/>
  <c r="M49" i="1" s="1"/>
  <c r="L39" i="1"/>
  <c r="M39" i="1" s="1"/>
  <c r="L30" i="1"/>
  <c r="M30" i="1" s="1"/>
  <c r="I17" i="1"/>
  <c r="I16" i="1"/>
  <c r="H14" i="1"/>
  <c r="H13" i="1"/>
  <c r="I15" i="1"/>
  <c r="I12" i="1"/>
  <c r="I11" i="1"/>
  <c r="E152" i="1" l="1"/>
  <c r="E153" i="1" s="1"/>
  <c r="C152" i="1"/>
  <c r="C154" i="1" s="1"/>
  <c r="G152" i="1"/>
  <c r="G153" i="1" s="1"/>
  <c r="L19" i="1"/>
  <c r="M19" i="1" s="1"/>
  <c r="E15" i="2"/>
  <c r="B19" i="2"/>
  <c r="E6" i="2"/>
  <c r="E7" i="2"/>
  <c r="E8" i="2"/>
  <c r="E9" i="2"/>
  <c r="E10" i="2"/>
  <c r="G8" i="2" s="1"/>
  <c r="E11" i="2"/>
  <c r="G11" i="2" s="1"/>
  <c r="E12" i="2"/>
  <c r="E13" i="2"/>
  <c r="E14" i="2"/>
  <c r="G14" i="2" s="1"/>
  <c r="E16" i="2"/>
  <c r="G16" i="2" s="1"/>
  <c r="E17" i="2"/>
  <c r="E18" i="2"/>
  <c r="E5" i="2"/>
  <c r="G5" i="2" s="1"/>
  <c r="G19" i="2" l="1"/>
  <c r="E19" i="2"/>
</calcChain>
</file>

<file path=xl/sharedStrings.xml><?xml version="1.0" encoding="utf-8"?>
<sst xmlns="http://schemas.openxmlformats.org/spreadsheetml/2006/main" count="552" uniqueCount="164">
  <si>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</si>
  <si>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</si>
  <si>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</si>
  <si>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</si>
  <si>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</si>
  <si>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</si>
  <si>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</si>
  <si>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</si>
  <si>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</si>
  <si>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</si>
  <si>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</si>
  <si>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</si>
  <si>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</si>
  <si>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</si>
  <si>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</si>
  <si>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</si>
  <si>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</si>
  <si>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</si>
  <si>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</si>
  <si>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</si>
  <si>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</si>
  <si>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</si>
  <si>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</si>
  <si>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</si>
  <si>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</si>
  <si>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</si>
  <si>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</si>
  <si>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</si>
  <si>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</si>
  <si>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</si>
  <si>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</si>
  <si>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</si>
  <si>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</si>
  <si>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</si>
  <si>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</si>
  <si>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</si>
  <si>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</si>
  <si>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</si>
  <si>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</si>
  <si>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</si>
  <si>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</si>
  <si>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</si>
  <si>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</si>
  <si>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</si>
  <si>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</si>
  <si>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</si>
  <si>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</si>
  <si>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</si>
  <si>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</si>
  <si>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</si>
  <si>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</si>
  <si>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</si>
  <si>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</si>
  <si>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</si>
  <si>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</si>
  <si>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</si>
  <si>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</si>
  <si>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</si>
  <si>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</si>
  <si>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</si>
  <si>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</si>
  <si>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</si>
  <si>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</si>
  <si>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</si>
  <si>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</si>
  <si>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</si>
  <si>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</si>
  <si>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</si>
  <si>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</si>
  <si>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</si>
  <si>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</si>
  <si>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</si>
  <si>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</si>
  <si>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</si>
  <si>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</si>
  <si>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</si>
  <si>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</si>
  <si>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</si>
  <si>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</si>
  <si>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</si>
  <si>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Peer Reviewed Expose</t>
  </si>
  <si>
    <t>Expose der anderen kommentieren</t>
  </si>
  <si>
    <t>Umfrage</t>
  </si>
  <si>
    <t>Umfrage erstellt und versendet</t>
  </si>
  <si>
    <t>Umfrage auswerten</t>
  </si>
  <si>
    <t>Content Map</t>
  </si>
  <si>
    <t>Content Map beginnen</t>
  </si>
  <si>
    <t>Content Map iterieren</t>
  </si>
  <si>
    <t>Interface Design</t>
  </si>
  <si>
    <t>Kurzvortrag</t>
  </si>
  <si>
    <t>Navigation Map</t>
  </si>
  <si>
    <t>Wireframes</t>
  </si>
  <si>
    <t>Navigationswege auf Wireframes darstellen</t>
  </si>
  <si>
    <t>Verbesserungen</t>
  </si>
  <si>
    <t>Iteration eins</t>
  </si>
  <si>
    <t>Iteration zwei und drei</t>
  </si>
  <si>
    <t>Iteration anfertigen</t>
  </si>
  <si>
    <t>Styleguide</t>
  </si>
  <si>
    <t>Farbschema, Schriftart, Moodboard</t>
  </si>
  <si>
    <t>LaTex Workshop</t>
  </si>
  <si>
    <t>How to LaTex</t>
  </si>
  <si>
    <t>Typografie</t>
  </si>
  <si>
    <t>Typografie Umfrage auswertung</t>
  </si>
  <si>
    <t>Abschlussvortraege und Fragen stellen</t>
  </si>
  <si>
    <t>Peer reviewed Expose</t>
  </si>
  <si>
    <t>Expose vorstellen</t>
  </si>
  <si>
    <t>Expose reviewen</t>
  </si>
  <si>
    <t>Rudimentaere Navigationswege zeichnen</t>
  </si>
  <si>
    <t>Vortraege hoeren und selber halten</t>
  </si>
  <si>
    <t>Guidelines vergleichen</t>
  </si>
  <si>
    <t>Guidelines konzipieren</t>
  </si>
  <si>
    <t>Typography und Color Scheme</t>
  </si>
  <si>
    <t>Neue Umfrage</t>
  </si>
  <si>
    <t>Design iterationen</t>
  </si>
  <si>
    <t>Umfrage auswertung &amp; Design iterationen</t>
  </si>
  <si>
    <t>Pseudo Code</t>
  </si>
  <si>
    <t>Expose ueberarbeiten</t>
  </si>
  <si>
    <t>Folien erstellen und Vortrag ueben</t>
  </si>
  <si>
    <t>Vortrag ueben</t>
  </si>
  <si>
    <t>Domaenenmodell ueberarbeiten</t>
  </si>
  <si>
    <t>Algorithmus fuer Empfehlungen und Aehnliche Rezepte</t>
  </si>
  <si>
    <t>Abschlussvortrag hoeren und Open Space</t>
  </si>
  <si>
    <t>Erklaerung der Struktur</t>
  </si>
  <si>
    <t>Pseudocode fuer Aehnliche Rezepte</t>
  </si>
  <si>
    <t>Pseudocode fuer Empfohlene Rezepte</t>
  </si>
  <si>
    <t>MockUps Icons Grid und Layouts</t>
  </si>
  <si>
    <t>MockUps</t>
  </si>
  <si>
    <t>Alle Filter Optionen Sammeln</t>
  </si>
  <si>
    <t>MockUps Icons bauen</t>
  </si>
  <si>
    <t>MockUps Rezept Teaser</t>
  </si>
  <si>
    <t>Filterarten bestimmen und konzipieren</t>
  </si>
  <si>
    <t xml:space="preserve">Budget: </t>
  </si>
  <si>
    <t>Kredits erreicht:</t>
  </si>
  <si>
    <t>Kredits erfordert:</t>
  </si>
  <si>
    <t>MockUps Rezept Filter</t>
  </si>
  <si>
    <t>Sommerpause: Urlaub und Denkblokade</t>
  </si>
  <si>
    <t>Neues Rezept Mock Up refinement</t>
  </si>
  <si>
    <t>Neues Rezept Mock Up finished</t>
  </si>
  <si>
    <t>Neue Abgabe Termine</t>
  </si>
  <si>
    <t>Mein Kochbuch Mock Up first iteration</t>
  </si>
  <si>
    <t>Rezeptansicht Mock Up first iteration</t>
  </si>
  <si>
    <t>Rezeptansicht Mock Up refinement</t>
  </si>
  <si>
    <t>Rezeptansicht Mock Up finished</t>
  </si>
  <si>
    <t>Profil ansichten und refinements</t>
  </si>
  <si>
    <t>Rezept bearbeiten Screen anfertigen</t>
  </si>
  <si>
    <t>Freundeliste und kleine Anpassungen</t>
  </si>
  <si>
    <t>TODO refinement</t>
  </si>
  <si>
    <t>Einstellungen Screen, Icons und Ideensammlung</t>
  </si>
  <si>
    <t>Benachrichtigungen und Freundschaftsanfragen</t>
  </si>
  <si>
    <t>Freundschaftsanfrage ausstehend</t>
  </si>
  <si>
    <t>Login und SignIn Screen</t>
  </si>
  <si>
    <t>Vorgaenger und Original Rezept</t>
  </si>
  <si>
    <t>Figma Refinement, new Styleguide, Minor Changes</t>
  </si>
  <si>
    <t>Übersetzen, FreundRezeptAnsicht und Imports</t>
  </si>
  <si>
    <t>Einführungsscreens</t>
  </si>
  <si>
    <t>Einstellungsicons</t>
  </si>
  <si>
    <t>Einführungskommentare</t>
  </si>
  <si>
    <t>Bilder austauschen</t>
  </si>
  <si>
    <t>Umbau von Ordner Struktur und anlegen von Tablets</t>
  </si>
  <si>
    <t>Refinement und neue Todos</t>
  </si>
  <si>
    <t>Tablet Card design</t>
  </si>
  <si>
    <t>Mobile and Tablet Card design</t>
  </si>
  <si>
    <t>Mobile refinement</t>
  </si>
  <si>
    <t>Tablet Startseite und Profilübersicht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</si>
</sst>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1" fillId="0" borderId="0" xfId="0" applyFont="1" applyAlignment="1">
      <alignment horizontal="left"/>
    </xf>
    <xf numFmtId="20" fontId="0" fillId="2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14" fontId="3" fillId="0" borderId="0" xfId="0" applyNumberFormat="1" applyFont="1"/>
    <xf numFmtId="0" fontId="0" fillId="0" borderId="9" xfId="0" applyBorder="1"/>
    <xf numFmtId="2" fontId="0" fillId="0" borderId="9" xfId="0" applyNumberFormat="1" applyBorder="1"/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20" fontId="3" fillId="3" borderId="0" xfId="0" applyNumberFormat="1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155"/>
  <sheetViews>
    <sheetView tabSelected="1" topLeftCell="A134" zoomScale="137" zoomScaleNormal="138" workbookViewId="0">
      <selection activeCell="I155" sqref="I155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21.6640625" customWidth="1"/>
    <col min="4" max="4" width="18.33203125" customWidth="1"/>
    <col min="5" max="5" width="44.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1" width="10.83203125" style="28"/>
    <col min="12" max="12" width="16.1640625" customWidth="1"/>
    <col min="13" max="13" width="22.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4" t="s">
        <v>8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27" t="s">
        <v>32</v>
      </c>
      <c r="K1" s="27" t="s">
        <v>33</v>
      </c>
      <c r="L1" s="14" t="s">
        <v>61</v>
      </c>
      <c r="M1" s="2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50</v>
      </c>
      <c r="D2" s="13" t="s">
        <v>6</v>
      </c>
      <c r="E2" t="s">
        <v>54</v>
      </c>
      <c r="F2" s="2">
        <v>44293</v>
      </c>
      <c r="G2" s="2">
        <v>44317</v>
      </c>
      <c r="H2" s="14"/>
      <c r="I2">
        <v>6</v>
      </c>
      <c r="J2" s="27"/>
      <c r="K2" s="27"/>
      <c r="L2" s="14"/>
    </row>
    <row r="3" spans="1:16" x14ac:dyDescent="0.2">
      <c r="A3">
        <v>1</v>
      </c>
      <c r="B3" t="s">
        <v>5</v>
      </c>
      <c r="C3" t="s">
        <v>7</v>
      </c>
      <c r="D3" s="13" t="s">
        <v>6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7</v>
      </c>
      <c r="D4" s="13" t="s">
        <v>12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7</v>
      </c>
      <c r="D5" s="13" t="s">
        <v>6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7</v>
      </c>
      <c r="D6" s="13" t="s">
        <v>6</v>
      </c>
      <c r="E6" t="s">
        <v>26</v>
      </c>
      <c r="F6" s="2">
        <v>44296</v>
      </c>
      <c r="G6" s="2">
        <v>44298</v>
      </c>
      <c r="I6">
        <v>1</v>
      </c>
      <c r="L6" s="25">
        <f>SUM(H2:I6)</f>
        <v>17</v>
      </c>
      <c r="M6">
        <f>SUM(L6+16)</f>
        <v>33</v>
      </c>
      <c r="N6" s="17" t="s">
        <v>38</v>
      </c>
      <c r="O6" t="s">
        <v>44</v>
      </c>
    </row>
    <row r="7" spans="1:16" ht="17" thickTop="1" x14ac:dyDescent="0.2">
      <c r="D7" s="13"/>
      <c r="F7" s="2"/>
      <c r="G7" s="2"/>
      <c r="L7" s="7"/>
      <c r="N7" s="17"/>
    </row>
    <row r="8" spans="1:16" x14ac:dyDescent="0.2">
      <c r="A8">
        <v>1</v>
      </c>
      <c r="B8" t="s">
        <v>5</v>
      </c>
      <c r="C8" t="s">
        <v>7</v>
      </c>
      <c r="D8" s="13" t="s">
        <v>12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35</v>
      </c>
      <c r="D9" s="13" t="s">
        <v>12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29</v>
      </c>
      <c r="D10" s="13" t="s">
        <v>6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35</v>
      </c>
      <c r="D11" s="13" t="s">
        <v>12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19">
        <v>0.68402777777777779</v>
      </c>
      <c r="K11" s="19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7</v>
      </c>
      <c r="D12" s="13" t="s">
        <v>6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19">
        <v>0.72916666666666663</v>
      </c>
      <c r="K12" s="19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37</v>
      </c>
      <c r="D13" s="13" t="s">
        <v>38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19">
        <v>0.41666666666666669</v>
      </c>
      <c r="K13" s="19">
        <v>0.47361111111111115</v>
      </c>
    </row>
    <row r="14" spans="1:16" x14ac:dyDescent="0.2">
      <c r="A14">
        <v>11</v>
      </c>
      <c r="B14" t="s">
        <v>36</v>
      </c>
      <c r="C14" t="s">
        <v>37</v>
      </c>
      <c r="D14" s="13" t="s">
        <v>38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19">
        <v>0.5</v>
      </c>
      <c r="K14" s="19">
        <v>0.59375</v>
      </c>
    </row>
    <row r="15" spans="1:16" x14ac:dyDescent="0.2">
      <c r="A15">
        <v>4</v>
      </c>
      <c r="B15" t="s">
        <v>36</v>
      </c>
      <c r="C15" t="s">
        <v>35</v>
      </c>
      <c r="D15" s="13" t="s">
        <v>6</v>
      </c>
      <c r="E15" t="s">
        <v>47</v>
      </c>
      <c r="F15" s="2">
        <v>44299</v>
      </c>
      <c r="G15" s="2">
        <v>44317</v>
      </c>
      <c r="I15" s="15">
        <f t="shared" ref="I15:I51" si="0">ROUNDUP(((SUM(K15-J15)*24*60/60)/0.25),0)*0.25</f>
        <v>0.25</v>
      </c>
      <c r="J15" s="19">
        <v>0.59722222222222221</v>
      </c>
      <c r="K15" s="19">
        <v>0.60416666666666663</v>
      </c>
    </row>
    <row r="16" spans="1:16" x14ac:dyDescent="0.2">
      <c r="A16">
        <v>4</v>
      </c>
      <c r="B16" t="s">
        <v>36</v>
      </c>
      <c r="C16" t="s">
        <v>35</v>
      </c>
      <c r="D16" s="13" t="s">
        <v>6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19">
        <v>0.69097222222222221</v>
      </c>
      <c r="K16" s="19">
        <v>0.7270833333333333</v>
      </c>
    </row>
    <row r="17" spans="1:13" x14ac:dyDescent="0.2">
      <c r="A17">
        <v>4</v>
      </c>
      <c r="B17" t="s">
        <v>36</v>
      </c>
      <c r="C17" t="s">
        <v>35</v>
      </c>
      <c r="D17" s="13" t="s">
        <v>6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19">
        <v>0.75347222222222221</v>
      </c>
      <c r="K17" s="19">
        <v>0.77777777777777779</v>
      </c>
    </row>
    <row r="18" spans="1:13" x14ac:dyDescent="0.2">
      <c r="A18">
        <v>10</v>
      </c>
      <c r="B18" t="s">
        <v>36</v>
      </c>
      <c r="C18" t="s">
        <v>29</v>
      </c>
      <c r="D18" s="13" t="s">
        <v>6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19">
        <v>0.79513888888888884</v>
      </c>
      <c r="K18" s="19">
        <v>0.82291666666666663</v>
      </c>
    </row>
    <row r="19" spans="1:13" ht="17" thickBot="1" x14ac:dyDescent="0.25">
      <c r="A19">
        <v>10</v>
      </c>
      <c r="B19" t="s">
        <v>36</v>
      </c>
      <c r="C19" t="s">
        <v>29</v>
      </c>
      <c r="D19" s="13" t="s">
        <v>6</v>
      </c>
      <c r="E19" t="s">
        <v>49</v>
      </c>
      <c r="F19" s="2">
        <v>44300</v>
      </c>
      <c r="G19" s="2">
        <v>44317</v>
      </c>
      <c r="I19" s="15">
        <v>0.75</v>
      </c>
      <c r="L19" s="25">
        <f>SUM(H8:I19)</f>
        <v>11</v>
      </c>
      <c r="M19">
        <f>SUM(L19+16)</f>
        <v>27</v>
      </c>
    </row>
    <row r="20" spans="1:13" ht="17" thickTop="1" x14ac:dyDescent="0.2">
      <c r="D20" s="13"/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29</v>
      </c>
      <c r="D21" s="13" t="s">
        <v>6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19">
        <v>0.54166666666666663</v>
      </c>
      <c r="K21" s="19">
        <v>0.625</v>
      </c>
    </row>
    <row r="22" spans="1:13" x14ac:dyDescent="0.2">
      <c r="A22">
        <v>8</v>
      </c>
      <c r="B22" t="s">
        <v>36</v>
      </c>
      <c r="C22" t="s">
        <v>50</v>
      </c>
      <c r="D22" s="13" t="s">
        <v>6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50</v>
      </c>
      <c r="D23" s="13" t="s">
        <v>6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19">
        <v>0.75</v>
      </c>
      <c r="K23" s="19">
        <v>0.79166666666666663</v>
      </c>
      <c r="L23" s="7"/>
    </row>
    <row r="24" spans="1:13" x14ac:dyDescent="0.2">
      <c r="A24">
        <v>8</v>
      </c>
      <c r="B24" t="s">
        <v>36</v>
      </c>
      <c r="C24" t="s">
        <v>50</v>
      </c>
      <c r="D24" s="13" t="s">
        <v>6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19">
        <v>0.375</v>
      </c>
      <c r="K24" s="19">
        <v>0.45833333333333331</v>
      </c>
    </row>
    <row r="25" spans="1:13" x14ac:dyDescent="0.2">
      <c r="A25">
        <v>8</v>
      </c>
      <c r="B25" t="s">
        <v>36</v>
      </c>
      <c r="C25" t="s">
        <v>50</v>
      </c>
      <c r="D25" s="13" t="s">
        <v>6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19">
        <v>0.54166666666666663</v>
      </c>
      <c r="K25" s="19">
        <v>0.6020833333333333</v>
      </c>
    </row>
    <row r="26" spans="1:13" x14ac:dyDescent="0.2">
      <c r="A26">
        <v>12</v>
      </c>
      <c r="B26" t="s">
        <v>36</v>
      </c>
      <c r="C26" t="s">
        <v>55</v>
      </c>
      <c r="D26" s="13" t="s">
        <v>38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19">
        <v>0.41666666666666669</v>
      </c>
      <c r="K26" s="19">
        <v>0.58333333333333337</v>
      </c>
    </row>
    <row r="27" spans="1:13" x14ac:dyDescent="0.2">
      <c r="A27">
        <v>13</v>
      </c>
      <c r="B27" t="s">
        <v>36</v>
      </c>
      <c r="C27" t="s">
        <v>57</v>
      </c>
      <c r="D27" s="13" t="s">
        <v>38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19">
        <v>0.58333333333333337</v>
      </c>
      <c r="K27" s="19">
        <v>0.63541666666666663</v>
      </c>
    </row>
    <row r="28" spans="1:13" x14ac:dyDescent="0.2">
      <c r="A28">
        <v>10</v>
      </c>
      <c r="B28" t="s">
        <v>36</v>
      </c>
      <c r="C28" t="s">
        <v>29</v>
      </c>
      <c r="D28" s="13" t="s">
        <v>6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19">
        <v>0.375</v>
      </c>
      <c r="K28" s="19">
        <v>0.5</v>
      </c>
    </row>
    <row r="29" spans="1:13" x14ac:dyDescent="0.2">
      <c r="A29">
        <v>10</v>
      </c>
      <c r="B29" t="s">
        <v>36</v>
      </c>
      <c r="C29" t="s">
        <v>29</v>
      </c>
      <c r="D29" s="13" t="s">
        <v>6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19">
        <v>0.66666666666666663</v>
      </c>
      <c r="K29" s="19">
        <v>0.75</v>
      </c>
    </row>
    <row r="30" spans="1:13" ht="17" thickBot="1" x14ac:dyDescent="0.25">
      <c r="A30">
        <v>10</v>
      </c>
      <c r="B30" t="s">
        <v>36</v>
      </c>
      <c r="C30" t="s">
        <v>29</v>
      </c>
      <c r="D30" s="13" t="s">
        <v>12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19">
        <v>0.69097222222222221</v>
      </c>
      <c r="K30" s="19">
        <v>0.80208333333333337</v>
      </c>
      <c r="L30" s="25">
        <f>SUM(H21:I30)</f>
        <v>20</v>
      </c>
      <c r="M30">
        <f>SUM(L30+16)</f>
        <v>36</v>
      </c>
    </row>
    <row r="31" spans="1:13" ht="17" thickTop="1" x14ac:dyDescent="0.2">
      <c r="D31" s="13"/>
      <c r="F31" s="2"/>
      <c r="G31" s="2"/>
      <c r="I31" s="15"/>
      <c r="J31" s="19"/>
      <c r="K31" s="19"/>
      <c r="L31" s="7"/>
    </row>
    <row r="32" spans="1:13" x14ac:dyDescent="0.2">
      <c r="A32">
        <v>10</v>
      </c>
      <c r="B32" t="s">
        <v>36</v>
      </c>
      <c r="C32" t="s">
        <v>29</v>
      </c>
      <c r="D32" s="13" t="s">
        <v>12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19">
        <v>0.375</v>
      </c>
      <c r="K32" s="19">
        <v>0.5625</v>
      </c>
    </row>
    <row r="33" spans="1:13" x14ac:dyDescent="0.2">
      <c r="A33">
        <v>7</v>
      </c>
      <c r="B33" t="s">
        <v>36</v>
      </c>
      <c r="C33" t="s">
        <v>63</v>
      </c>
      <c r="D33" s="13" t="s">
        <v>12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19">
        <v>0.625</v>
      </c>
      <c r="K33" s="19">
        <v>0.72916666666666663</v>
      </c>
    </row>
    <row r="34" spans="1:13" x14ac:dyDescent="0.2">
      <c r="A34">
        <v>4</v>
      </c>
      <c r="B34" t="s">
        <v>36</v>
      </c>
      <c r="C34" t="s">
        <v>35</v>
      </c>
      <c r="D34" s="13" t="s">
        <v>12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19">
        <v>0.72916666666666663</v>
      </c>
      <c r="K34" s="19">
        <v>0.77083333333333337</v>
      </c>
    </row>
    <row r="35" spans="1:13" x14ac:dyDescent="0.2">
      <c r="A35">
        <v>12</v>
      </c>
      <c r="B35" t="s">
        <v>36</v>
      </c>
      <c r="C35" t="s">
        <v>57</v>
      </c>
      <c r="D35" s="13" t="s">
        <v>38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19">
        <v>0.375</v>
      </c>
      <c r="K35" s="19">
        <v>0.54166666666666663</v>
      </c>
    </row>
    <row r="36" spans="1:13" x14ac:dyDescent="0.2">
      <c r="A36">
        <v>12</v>
      </c>
      <c r="B36" t="s">
        <v>36</v>
      </c>
      <c r="C36" t="s">
        <v>57</v>
      </c>
      <c r="D36" s="13" t="s">
        <v>38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19">
        <v>0.58333333333333337</v>
      </c>
      <c r="K36" s="19">
        <v>0.625</v>
      </c>
    </row>
    <row r="37" spans="1:13" x14ac:dyDescent="0.2">
      <c r="A37">
        <v>10</v>
      </c>
      <c r="B37" t="s">
        <v>36</v>
      </c>
      <c r="C37" t="s">
        <v>29</v>
      </c>
      <c r="D37" s="13" t="s">
        <v>12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19">
        <v>0.70833333333333337</v>
      </c>
      <c r="K37" s="19">
        <v>0.79166666666666663</v>
      </c>
    </row>
    <row r="38" spans="1:13" x14ac:dyDescent="0.2">
      <c r="A38">
        <v>4</v>
      </c>
      <c r="B38" t="s">
        <v>36</v>
      </c>
      <c r="C38" t="s">
        <v>35</v>
      </c>
      <c r="D38" s="13" t="s">
        <v>6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19">
        <v>0.375</v>
      </c>
      <c r="K38" s="19">
        <v>0.625</v>
      </c>
    </row>
    <row r="39" spans="1:13" ht="17" thickBot="1" x14ac:dyDescent="0.25">
      <c r="A39">
        <v>4</v>
      </c>
      <c r="B39" t="s">
        <v>36</v>
      </c>
      <c r="C39" t="s">
        <v>35</v>
      </c>
      <c r="D39" s="13" t="s">
        <v>6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19">
        <v>0.625</v>
      </c>
      <c r="K39" s="19">
        <v>0.70833333333333337</v>
      </c>
      <c r="L39" s="25">
        <f>SUM(H32:I39)</f>
        <v>23.25</v>
      </c>
      <c r="M39">
        <f>SUM(L39+16)</f>
        <v>39.25</v>
      </c>
    </row>
    <row r="40" spans="1:13" ht="17" thickTop="1" x14ac:dyDescent="0.2">
      <c r="D40" s="13"/>
      <c r="F40" s="2"/>
      <c r="G40" s="2"/>
      <c r="H40" s="15"/>
      <c r="I40" s="15"/>
      <c r="J40" s="19"/>
      <c r="K40" s="19"/>
      <c r="L40" s="7"/>
    </row>
    <row r="41" spans="1:13" x14ac:dyDescent="0.2">
      <c r="A41">
        <v>9</v>
      </c>
      <c r="B41" t="s">
        <v>70</v>
      </c>
      <c r="C41" t="s">
        <v>71</v>
      </c>
      <c r="D41" s="13" t="s">
        <v>12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19">
        <v>0.375</v>
      </c>
      <c r="K41" s="19">
        <v>0.54166666666666663</v>
      </c>
    </row>
    <row r="42" spans="1:13" x14ac:dyDescent="0.2">
      <c r="A42">
        <v>9</v>
      </c>
      <c r="B42" t="s">
        <v>70</v>
      </c>
      <c r="C42" t="s">
        <v>71</v>
      </c>
      <c r="D42" s="13" t="s">
        <v>12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19">
        <v>0.5625</v>
      </c>
      <c r="K42" s="19">
        <v>0.625</v>
      </c>
    </row>
    <row r="43" spans="1:13" x14ac:dyDescent="0.2">
      <c r="A43">
        <v>9</v>
      </c>
      <c r="B43" t="s">
        <v>70</v>
      </c>
      <c r="C43" t="s">
        <v>71</v>
      </c>
      <c r="D43" s="13" t="s">
        <v>6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19">
        <v>0.375</v>
      </c>
      <c r="K43" s="19">
        <v>0.54166666666666663</v>
      </c>
    </row>
    <row r="44" spans="1:13" x14ac:dyDescent="0.2">
      <c r="A44">
        <v>9</v>
      </c>
      <c r="B44" t="s">
        <v>70</v>
      </c>
      <c r="C44" t="s">
        <v>71</v>
      </c>
      <c r="D44" s="13" t="s">
        <v>6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19">
        <v>0.58333333333333337</v>
      </c>
      <c r="K44" s="19">
        <v>0.78125</v>
      </c>
    </row>
    <row r="45" spans="1:13" x14ac:dyDescent="0.2">
      <c r="A45">
        <v>9</v>
      </c>
      <c r="B45" t="s">
        <v>70</v>
      </c>
      <c r="C45" t="s">
        <v>71</v>
      </c>
      <c r="D45" s="13" t="s">
        <v>6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19">
        <v>0.58333333333333337</v>
      </c>
      <c r="K45" s="19">
        <v>0.70833333333333337</v>
      </c>
    </row>
    <row r="46" spans="1:13" x14ac:dyDescent="0.2">
      <c r="A46">
        <v>9</v>
      </c>
      <c r="B46" t="s">
        <v>70</v>
      </c>
      <c r="C46" t="s">
        <v>71</v>
      </c>
      <c r="D46" s="13" t="s">
        <v>6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19">
        <v>0.58333333333333337</v>
      </c>
      <c r="K46" s="19">
        <v>0.70833333333333337</v>
      </c>
    </row>
    <row r="47" spans="1:13" x14ac:dyDescent="0.2">
      <c r="A47">
        <v>9</v>
      </c>
      <c r="B47" t="s">
        <v>70</v>
      </c>
      <c r="C47" t="s">
        <v>71</v>
      </c>
      <c r="D47" s="13" t="s">
        <v>6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19">
        <v>0.70833333333333337</v>
      </c>
      <c r="K47" s="19">
        <v>0.83333333333333337</v>
      </c>
    </row>
    <row r="48" spans="1:13" x14ac:dyDescent="0.2">
      <c r="A48">
        <v>9</v>
      </c>
      <c r="B48" t="s">
        <v>70</v>
      </c>
      <c r="C48" t="s">
        <v>71</v>
      </c>
      <c r="D48" s="13" t="s">
        <v>6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19">
        <v>0.5</v>
      </c>
      <c r="K48" s="19">
        <v>0.75</v>
      </c>
    </row>
    <row r="49" spans="1:13" ht="17" thickBot="1" x14ac:dyDescent="0.25">
      <c r="A49">
        <v>9</v>
      </c>
      <c r="B49" t="s">
        <v>70</v>
      </c>
      <c r="C49" t="s">
        <v>71</v>
      </c>
      <c r="D49" s="13" t="s">
        <v>6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19">
        <v>0.79166666666666663</v>
      </c>
      <c r="K49" s="19">
        <v>0.82291666666666663</v>
      </c>
      <c r="L49" s="26">
        <f>SUM(H41:I49)</f>
        <v>30</v>
      </c>
      <c r="M49">
        <f>SUM(L49+16)</f>
        <v>46</v>
      </c>
    </row>
    <row r="50" spans="1:13" ht="17" thickTop="1" x14ac:dyDescent="0.2">
      <c r="D50" s="13"/>
      <c r="F50" s="2"/>
      <c r="G50" s="2"/>
      <c r="H50" s="15"/>
      <c r="I50" s="15"/>
      <c r="J50" s="19"/>
      <c r="K50" s="19"/>
    </row>
    <row r="51" spans="1:13" x14ac:dyDescent="0.2">
      <c r="A51">
        <v>9</v>
      </c>
      <c r="B51" t="s">
        <v>70</v>
      </c>
      <c r="C51" t="s">
        <v>71</v>
      </c>
      <c r="D51" s="13" t="s">
        <v>6</v>
      </c>
      <c r="F51" s="2">
        <v>44326</v>
      </c>
      <c r="G51" s="2">
        <v>44338</v>
      </c>
      <c r="H51" s="15"/>
      <c r="I51" s="15">
        <f t="shared" si="0"/>
        <v>0</v>
      </c>
      <c r="J51" s="19"/>
      <c r="K51" s="19"/>
    </row>
    <row r="52" spans="1:13" x14ac:dyDescent="0.2">
      <c r="A52">
        <v>15</v>
      </c>
      <c r="B52" t="s">
        <v>70</v>
      </c>
      <c r="C52" t="s">
        <v>79</v>
      </c>
      <c r="D52" s="13" t="s">
        <v>38</v>
      </c>
      <c r="E52" t="s">
        <v>103</v>
      </c>
      <c r="F52" s="2">
        <v>44327</v>
      </c>
      <c r="G52" s="2">
        <v>44338</v>
      </c>
      <c r="H52" s="15">
        <f>ROUNDUP(((SUM(K52-J52)*24*60/60)/0.25),0)*0.25</f>
        <v>4.75</v>
      </c>
      <c r="I52" s="15"/>
      <c r="J52" s="19">
        <v>0.35416666666666669</v>
      </c>
      <c r="K52" s="19">
        <v>0.55208333333333337</v>
      </c>
    </row>
    <row r="53" spans="1:13" x14ac:dyDescent="0.2">
      <c r="A53">
        <v>15</v>
      </c>
      <c r="B53" t="s">
        <v>70</v>
      </c>
      <c r="C53" t="s">
        <v>80</v>
      </c>
      <c r="D53" s="13" t="s">
        <v>38</v>
      </c>
      <c r="E53" t="s">
        <v>116</v>
      </c>
      <c r="F53" s="2">
        <v>44327</v>
      </c>
      <c r="G53" s="2">
        <v>44338</v>
      </c>
      <c r="H53" s="15">
        <f>ROUNDUP(((SUM(K53-J53)*24*60/60)/0.25),0)*0.25</f>
        <v>4.75</v>
      </c>
      <c r="I53" s="15"/>
      <c r="J53" s="19">
        <v>0.55208333333333337</v>
      </c>
      <c r="K53" s="19">
        <v>0.75</v>
      </c>
    </row>
    <row r="54" spans="1:13" x14ac:dyDescent="0.2">
      <c r="A54">
        <v>15</v>
      </c>
      <c r="B54" t="s">
        <v>70</v>
      </c>
      <c r="C54" t="s">
        <v>80</v>
      </c>
      <c r="D54" s="13" t="s">
        <v>38</v>
      </c>
      <c r="E54" t="s">
        <v>116</v>
      </c>
      <c r="F54" s="2">
        <v>44329</v>
      </c>
      <c r="G54" s="2">
        <v>44338</v>
      </c>
      <c r="H54" s="15">
        <f>ROUNDUP(((SUM(K54-J54)*24*60/60)/0.25),0)*0.25</f>
        <v>6</v>
      </c>
      <c r="I54" s="15"/>
      <c r="J54" s="19">
        <v>0.375</v>
      </c>
      <c r="K54" s="19">
        <v>0.625</v>
      </c>
    </row>
    <row r="55" spans="1:13" x14ac:dyDescent="0.2">
      <c r="A55">
        <v>15</v>
      </c>
      <c r="B55" t="s">
        <v>70</v>
      </c>
      <c r="C55" t="s">
        <v>80</v>
      </c>
      <c r="D55" s="13" t="s">
        <v>38</v>
      </c>
      <c r="E55" t="s">
        <v>81</v>
      </c>
      <c r="F55" s="2">
        <v>44331</v>
      </c>
      <c r="G55" s="2">
        <v>44338</v>
      </c>
      <c r="H55" s="15">
        <f>ROUNDUP(((SUM(K55-J55)*24*60/60)/0.25),0)*0.25</f>
        <v>3</v>
      </c>
      <c r="I55" s="15"/>
      <c r="J55" s="19">
        <v>0.375</v>
      </c>
      <c r="K55" s="19">
        <v>0.5</v>
      </c>
    </row>
    <row r="56" spans="1:13" x14ac:dyDescent="0.2">
      <c r="A56">
        <v>14</v>
      </c>
      <c r="B56" t="s">
        <v>70</v>
      </c>
      <c r="C56" t="s">
        <v>82</v>
      </c>
      <c r="D56" s="13" t="s">
        <v>12</v>
      </c>
      <c r="E56" t="s">
        <v>83</v>
      </c>
      <c r="F56" s="2">
        <v>44331</v>
      </c>
      <c r="G56" s="2">
        <v>44338</v>
      </c>
      <c r="I56" s="15">
        <f t="shared" ref="I56:I62" si="1">ROUNDUP(((SUM(K56-J56)*24*60/60)/0.25),0)*0.25</f>
        <v>1.75</v>
      </c>
      <c r="J56" s="19">
        <v>0.5</v>
      </c>
      <c r="K56" s="19">
        <v>0.57291666666666663</v>
      </c>
    </row>
    <row r="57" spans="1:13" ht="17" thickBot="1" x14ac:dyDescent="0.25">
      <c r="A57">
        <v>14</v>
      </c>
      <c r="B57" t="s">
        <v>70</v>
      </c>
      <c r="C57" t="s">
        <v>82</v>
      </c>
      <c r="D57" s="13" t="s">
        <v>6</v>
      </c>
      <c r="E57" t="s">
        <v>84</v>
      </c>
      <c r="F57" s="2">
        <v>44332</v>
      </c>
      <c r="G57" s="2">
        <v>44338</v>
      </c>
      <c r="I57" s="15">
        <f t="shared" si="1"/>
        <v>2</v>
      </c>
      <c r="J57" s="19">
        <v>0.70833333333333337</v>
      </c>
      <c r="K57" s="19">
        <v>0.79166666666666663</v>
      </c>
      <c r="L57" s="26">
        <f>SUM(H49:I57)</f>
        <v>23</v>
      </c>
      <c r="M57">
        <f>SUM(L57+16)</f>
        <v>39</v>
      </c>
    </row>
    <row r="58" spans="1:13" ht="17" thickTop="1" x14ac:dyDescent="0.2">
      <c r="D58" s="13"/>
      <c r="G58" s="2"/>
      <c r="I58" s="15"/>
      <c r="J58" s="19"/>
      <c r="K58" s="19"/>
    </row>
    <row r="59" spans="1:13" x14ac:dyDescent="0.2">
      <c r="A59">
        <v>18</v>
      </c>
      <c r="B59" t="s">
        <v>70</v>
      </c>
      <c r="C59" t="s">
        <v>85</v>
      </c>
      <c r="D59" s="13" t="s">
        <v>12</v>
      </c>
      <c r="E59" t="s">
        <v>86</v>
      </c>
      <c r="F59" s="2">
        <v>44333</v>
      </c>
      <c r="G59" s="2">
        <v>44338</v>
      </c>
      <c r="I59" s="15">
        <f t="shared" si="1"/>
        <v>3</v>
      </c>
      <c r="J59" s="19">
        <v>0.41666666666666669</v>
      </c>
      <c r="K59" s="19">
        <v>0.54166666666666663</v>
      </c>
    </row>
    <row r="60" spans="1:13" x14ac:dyDescent="0.2">
      <c r="A60">
        <v>18</v>
      </c>
      <c r="B60" t="s">
        <v>70</v>
      </c>
      <c r="C60" t="s">
        <v>85</v>
      </c>
      <c r="D60" s="13" t="s">
        <v>6</v>
      </c>
      <c r="E60" t="s">
        <v>87</v>
      </c>
      <c r="F60" s="2">
        <v>44333</v>
      </c>
      <c r="G60" s="2">
        <v>44338</v>
      </c>
      <c r="I60" s="15">
        <f t="shared" si="1"/>
        <v>2</v>
      </c>
      <c r="J60" s="19">
        <v>0.625</v>
      </c>
      <c r="K60" s="19">
        <v>0.70833333333333337</v>
      </c>
    </row>
    <row r="61" spans="1:13" x14ac:dyDescent="0.2">
      <c r="A61">
        <v>16</v>
      </c>
      <c r="B61" t="s">
        <v>70</v>
      </c>
      <c r="C61" t="s">
        <v>104</v>
      </c>
      <c r="D61" s="13" t="s">
        <v>38</v>
      </c>
      <c r="E61" t="s">
        <v>105</v>
      </c>
      <c r="F61" s="2">
        <v>44334</v>
      </c>
      <c r="G61" s="2">
        <v>44338</v>
      </c>
      <c r="H61" s="15">
        <f>ROUNDUP(((SUM(K61-J61)*24*60/60)/0.25),0)*0.25</f>
        <v>3</v>
      </c>
      <c r="I61" s="15"/>
      <c r="J61" s="19">
        <v>0.41666666666666669</v>
      </c>
      <c r="K61" s="19">
        <v>0.54166666666666663</v>
      </c>
    </row>
    <row r="62" spans="1:13" x14ac:dyDescent="0.2">
      <c r="A62">
        <v>18</v>
      </c>
      <c r="B62" t="s">
        <v>70</v>
      </c>
      <c r="C62" t="s">
        <v>85</v>
      </c>
      <c r="D62" s="13" t="s">
        <v>6</v>
      </c>
      <c r="E62" t="s">
        <v>87</v>
      </c>
      <c r="F62" s="2">
        <v>44334</v>
      </c>
      <c r="G62" s="2">
        <v>44338</v>
      </c>
      <c r="I62" s="15">
        <f t="shared" si="1"/>
        <v>5</v>
      </c>
      <c r="J62" s="19">
        <v>0.625</v>
      </c>
      <c r="K62" s="19">
        <v>0.83333333333333337</v>
      </c>
    </row>
    <row r="63" spans="1:13" x14ac:dyDescent="0.2">
      <c r="A63">
        <v>16</v>
      </c>
      <c r="B63" t="s">
        <v>70</v>
      </c>
      <c r="C63" t="s">
        <v>104</v>
      </c>
      <c r="D63" s="13" t="s">
        <v>38</v>
      </c>
      <c r="E63" t="s">
        <v>106</v>
      </c>
      <c r="F63" s="2">
        <v>44337</v>
      </c>
      <c r="G63" s="2">
        <v>44338</v>
      </c>
      <c r="H63" s="15">
        <f>ROUNDUP(((SUM(K63-J63)*24*60/60)/0.25),0)*0.25</f>
        <v>1</v>
      </c>
      <c r="I63" s="15"/>
      <c r="J63" s="19">
        <v>0.375</v>
      </c>
      <c r="K63" s="19">
        <v>0.41666666666666669</v>
      </c>
    </row>
    <row r="64" spans="1:13" x14ac:dyDescent="0.2">
      <c r="A64">
        <v>14</v>
      </c>
      <c r="B64" t="s">
        <v>70</v>
      </c>
      <c r="C64" t="s">
        <v>82</v>
      </c>
      <c r="D64" s="13" t="s">
        <v>6</v>
      </c>
      <c r="E64" t="s">
        <v>84</v>
      </c>
      <c r="F64" s="2">
        <v>44337</v>
      </c>
      <c r="G64" s="2">
        <v>44338</v>
      </c>
      <c r="I64" s="15">
        <f t="shared" ref="I64:I67" si="2">ROUNDUP(((SUM(K64-J64)*24*60/60)/0.25),0)*0.25</f>
        <v>2</v>
      </c>
      <c r="J64" s="19">
        <v>0.41666666666666669</v>
      </c>
      <c r="K64" s="19">
        <v>0.5</v>
      </c>
    </row>
    <row r="65" spans="1:13" x14ac:dyDescent="0.2">
      <c r="A65">
        <v>9</v>
      </c>
      <c r="B65" t="s">
        <v>70</v>
      </c>
      <c r="C65" t="s">
        <v>71</v>
      </c>
      <c r="D65" s="13" t="s">
        <v>6</v>
      </c>
      <c r="E65" t="s">
        <v>77</v>
      </c>
      <c r="F65" s="2">
        <v>44337</v>
      </c>
      <c r="G65" s="2">
        <v>44338</v>
      </c>
      <c r="H65" s="15"/>
      <c r="I65" s="15">
        <f t="shared" si="2"/>
        <v>0.75</v>
      </c>
      <c r="J65" s="19">
        <v>0.54166666666666663</v>
      </c>
      <c r="K65" s="19">
        <v>0.57291666666666663</v>
      </c>
    </row>
    <row r="66" spans="1:13" x14ac:dyDescent="0.2">
      <c r="A66">
        <v>18</v>
      </c>
      <c r="B66" t="s">
        <v>70</v>
      </c>
      <c r="C66" t="s">
        <v>85</v>
      </c>
      <c r="D66" s="13" t="s">
        <v>6</v>
      </c>
      <c r="E66" t="s">
        <v>87</v>
      </c>
      <c r="F66" s="2">
        <v>44337</v>
      </c>
      <c r="G66" s="2">
        <v>44338</v>
      </c>
      <c r="H66" s="15"/>
      <c r="I66" s="15">
        <f t="shared" si="2"/>
        <v>1</v>
      </c>
      <c r="J66" s="19">
        <v>0.58333333333333337</v>
      </c>
      <c r="K66" s="19">
        <v>0.625</v>
      </c>
    </row>
    <row r="67" spans="1:13" ht="17" thickBot="1" x14ac:dyDescent="0.25">
      <c r="A67">
        <v>18</v>
      </c>
      <c r="B67" t="s">
        <v>70</v>
      </c>
      <c r="C67" t="s">
        <v>85</v>
      </c>
      <c r="D67" s="13" t="s">
        <v>6</v>
      </c>
      <c r="E67" t="s">
        <v>87</v>
      </c>
      <c r="F67" s="2">
        <v>44338</v>
      </c>
      <c r="G67" s="2">
        <v>44338</v>
      </c>
      <c r="H67" s="15"/>
      <c r="I67" s="15">
        <f t="shared" si="2"/>
        <v>5</v>
      </c>
      <c r="J67" s="19">
        <v>0.375</v>
      </c>
      <c r="K67" s="19">
        <v>0.58333333333333337</v>
      </c>
      <c r="L67" s="26">
        <f>SUM(H59:I67)</f>
        <v>22.75</v>
      </c>
      <c r="M67">
        <f>SUM(L67+16)</f>
        <v>38.75</v>
      </c>
    </row>
    <row r="68" spans="1:13" ht="17" thickTop="1" x14ac:dyDescent="0.2">
      <c r="D68" s="13"/>
      <c r="F68" s="2"/>
      <c r="G68" s="2"/>
      <c r="H68" s="15"/>
      <c r="I68" s="15"/>
    </row>
    <row r="69" spans="1:13" x14ac:dyDescent="0.2">
      <c r="A69">
        <v>17</v>
      </c>
      <c r="B69" t="s">
        <v>88</v>
      </c>
      <c r="C69" t="s">
        <v>89</v>
      </c>
      <c r="D69" s="13" t="s">
        <v>38</v>
      </c>
      <c r="E69" t="s">
        <v>117</v>
      </c>
      <c r="F69" s="2">
        <v>44341</v>
      </c>
      <c r="G69" s="2">
        <v>44359</v>
      </c>
      <c r="H69" s="15">
        <f>ROUNDUP(((SUM(K69-J69)*24*60/60)/0.25),0)*0.25</f>
        <v>6</v>
      </c>
      <c r="I69" s="15"/>
      <c r="J69" s="19">
        <v>0.375</v>
      </c>
      <c r="K69" s="19">
        <v>0.625</v>
      </c>
    </row>
    <row r="70" spans="1:13" x14ac:dyDescent="0.2">
      <c r="A70">
        <v>19</v>
      </c>
      <c r="B70" t="s">
        <v>88</v>
      </c>
      <c r="C70" t="s">
        <v>90</v>
      </c>
      <c r="D70" s="13" t="s">
        <v>12</v>
      </c>
      <c r="E70" t="s">
        <v>107</v>
      </c>
      <c r="F70" s="2">
        <v>44341</v>
      </c>
      <c r="G70" s="2">
        <v>44359</v>
      </c>
      <c r="H70" s="15"/>
      <c r="I70" s="15">
        <f t="shared" ref="I70:I78" si="3">ROUNDUP(((SUM(K70-J70)*24*60/60)/0.25),0)*0.25</f>
        <v>1.25</v>
      </c>
      <c r="J70" s="19">
        <v>0.66666666666666663</v>
      </c>
      <c r="K70" s="19">
        <v>0.71875</v>
      </c>
    </row>
    <row r="71" spans="1:13" x14ac:dyDescent="0.2">
      <c r="A71">
        <v>19</v>
      </c>
      <c r="B71" t="s">
        <v>88</v>
      </c>
      <c r="C71" t="s">
        <v>91</v>
      </c>
      <c r="D71" s="13" t="s">
        <v>12</v>
      </c>
      <c r="E71" t="s">
        <v>92</v>
      </c>
      <c r="F71" s="2">
        <v>44341</v>
      </c>
      <c r="G71" s="2">
        <v>44359</v>
      </c>
      <c r="H71" s="15"/>
      <c r="I71" s="15">
        <f t="shared" si="3"/>
        <v>1.25</v>
      </c>
      <c r="J71" s="19">
        <v>0.71875</v>
      </c>
      <c r="K71" s="19">
        <v>0.77083333333333337</v>
      </c>
    </row>
    <row r="72" spans="1:13" ht="17" thickBot="1" x14ac:dyDescent="0.25">
      <c r="A72">
        <v>19</v>
      </c>
      <c r="B72" t="s">
        <v>88</v>
      </c>
      <c r="C72" t="s">
        <v>91</v>
      </c>
      <c r="D72" s="13" t="s">
        <v>12</v>
      </c>
      <c r="E72" t="s">
        <v>92</v>
      </c>
      <c r="F72" s="2">
        <v>44344</v>
      </c>
      <c r="G72" s="2">
        <v>44359</v>
      </c>
      <c r="H72" s="15"/>
      <c r="I72" s="15">
        <f t="shared" si="3"/>
        <v>5</v>
      </c>
      <c r="J72" s="19">
        <v>0.54166666666666663</v>
      </c>
      <c r="K72" s="19">
        <v>0.75</v>
      </c>
      <c r="L72" s="26">
        <f>SUM(H69:I72)</f>
        <v>13.5</v>
      </c>
      <c r="M72">
        <f>SUM(L72+16)</f>
        <v>29.5</v>
      </c>
    </row>
    <row r="73" spans="1:13" ht="17" thickTop="1" x14ac:dyDescent="0.2">
      <c r="D73" s="13"/>
      <c r="F73" s="2"/>
      <c r="G73" s="2"/>
      <c r="H73" s="15"/>
      <c r="I73" s="15"/>
    </row>
    <row r="74" spans="1:13" x14ac:dyDescent="0.2">
      <c r="A74">
        <v>19</v>
      </c>
      <c r="B74" t="s">
        <v>88</v>
      </c>
      <c r="C74" t="s">
        <v>91</v>
      </c>
      <c r="D74" s="13" t="s">
        <v>12</v>
      </c>
      <c r="E74" t="s">
        <v>92</v>
      </c>
      <c r="F74" s="2">
        <v>44347</v>
      </c>
      <c r="G74" s="2">
        <v>44359</v>
      </c>
      <c r="H74" s="15"/>
      <c r="I74" s="15">
        <f t="shared" si="3"/>
        <v>5</v>
      </c>
      <c r="J74" s="19">
        <v>0.5</v>
      </c>
      <c r="K74" s="19">
        <v>0.70833333333333337</v>
      </c>
    </row>
    <row r="75" spans="1:13" x14ac:dyDescent="0.2">
      <c r="A75">
        <v>17</v>
      </c>
      <c r="B75" t="s">
        <v>88</v>
      </c>
      <c r="C75" t="s">
        <v>89</v>
      </c>
      <c r="D75" s="13" t="s">
        <v>38</v>
      </c>
      <c r="E75" t="s">
        <v>118</v>
      </c>
      <c r="F75" s="2">
        <v>44347</v>
      </c>
      <c r="G75" s="2">
        <v>44359</v>
      </c>
      <c r="H75" s="15">
        <f>ROUNDUP(((SUM(K75-J75)*24*60/60)/0.25),0)*0.25</f>
        <v>1</v>
      </c>
      <c r="I75" s="15"/>
      <c r="J75" s="19">
        <v>0.70833333333333337</v>
      </c>
      <c r="K75" s="19">
        <v>0.75</v>
      </c>
    </row>
    <row r="76" spans="1:13" x14ac:dyDescent="0.2">
      <c r="A76">
        <v>19</v>
      </c>
      <c r="B76" t="s">
        <v>88</v>
      </c>
      <c r="C76" t="s">
        <v>91</v>
      </c>
      <c r="D76" s="13" t="s">
        <v>6</v>
      </c>
      <c r="E76" t="s">
        <v>93</v>
      </c>
      <c r="F76" s="2">
        <v>44347</v>
      </c>
      <c r="G76" s="2">
        <v>44359</v>
      </c>
      <c r="H76" s="15"/>
      <c r="I76" s="15">
        <f t="shared" si="3"/>
        <v>0.75</v>
      </c>
      <c r="J76" s="19">
        <v>0.75</v>
      </c>
      <c r="K76" s="19">
        <v>0.78125</v>
      </c>
    </row>
    <row r="77" spans="1:13" x14ac:dyDescent="0.2">
      <c r="A77">
        <v>17</v>
      </c>
      <c r="B77" t="s">
        <v>88</v>
      </c>
      <c r="C77" t="s">
        <v>89</v>
      </c>
      <c r="D77" s="13" t="s">
        <v>38</v>
      </c>
      <c r="E77" t="s">
        <v>108</v>
      </c>
      <c r="F77" s="2">
        <v>44348</v>
      </c>
      <c r="G77" s="2">
        <v>44359</v>
      </c>
      <c r="H77" s="15">
        <f>ROUNDUP(((SUM(K77-J77)*24*60/60)/0.25),0)*0.25</f>
        <v>3.25</v>
      </c>
      <c r="I77" s="15"/>
      <c r="J77" s="19">
        <v>0.40625</v>
      </c>
      <c r="K77" s="19">
        <v>0.54166666666666663</v>
      </c>
    </row>
    <row r="78" spans="1:13" x14ac:dyDescent="0.2">
      <c r="A78">
        <v>23</v>
      </c>
      <c r="B78" t="s">
        <v>88</v>
      </c>
      <c r="C78" t="s">
        <v>119</v>
      </c>
      <c r="D78" s="13" t="s">
        <v>6</v>
      </c>
      <c r="E78" t="s">
        <v>94</v>
      </c>
      <c r="F78" s="2">
        <v>44348</v>
      </c>
      <c r="G78" s="2">
        <v>44359</v>
      </c>
      <c r="H78" s="15"/>
      <c r="I78" s="15">
        <f t="shared" si="3"/>
        <v>2</v>
      </c>
      <c r="J78" s="19">
        <v>0.66666666666666663</v>
      </c>
      <c r="K78" s="19">
        <v>0.75</v>
      </c>
    </row>
    <row r="79" spans="1:13" ht="17" thickBot="1" x14ac:dyDescent="0.25">
      <c r="A79">
        <v>23</v>
      </c>
      <c r="B79" t="s">
        <v>88</v>
      </c>
      <c r="C79" t="s">
        <v>119</v>
      </c>
      <c r="D79" s="13" t="s">
        <v>6</v>
      </c>
      <c r="E79" t="s">
        <v>95</v>
      </c>
      <c r="F79" s="2">
        <v>44350</v>
      </c>
      <c r="G79" s="2">
        <v>44359</v>
      </c>
      <c r="H79" s="15"/>
      <c r="I79" s="15">
        <f t="shared" ref="I79:I81" si="4">ROUNDUP(((SUM(K79-J79)*24*60/60)/0.25),0)*0.25</f>
        <v>4</v>
      </c>
      <c r="J79" s="19">
        <v>0.41666666666666669</v>
      </c>
      <c r="K79" s="19">
        <v>0.58333333333333337</v>
      </c>
      <c r="L79" s="26">
        <f>SUM(H74:I79)</f>
        <v>16</v>
      </c>
      <c r="M79">
        <f>SUM(L79+16)</f>
        <v>32</v>
      </c>
    </row>
    <row r="80" spans="1:13" ht="17" thickTop="1" x14ac:dyDescent="0.2">
      <c r="D80" s="13"/>
      <c r="F80" s="2"/>
      <c r="G80" s="2"/>
      <c r="H80" s="15"/>
      <c r="I80" s="15"/>
    </row>
    <row r="81" spans="1:13" x14ac:dyDescent="0.2">
      <c r="A81">
        <v>23</v>
      </c>
      <c r="B81" t="s">
        <v>88</v>
      </c>
      <c r="C81" t="s">
        <v>119</v>
      </c>
      <c r="D81" s="13" t="s">
        <v>6</v>
      </c>
      <c r="E81" t="s">
        <v>96</v>
      </c>
      <c r="F81" s="2">
        <v>44354</v>
      </c>
      <c r="G81" s="2">
        <v>44359</v>
      </c>
      <c r="H81" s="15"/>
      <c r="I81" s="15">
        <f t="shared" si="4"/>
        <v>3.25</v>
      </c>
      <c r="J81" s="19">
        <v>0.41666666666666669</v>
      </c>
      <c r="K81" s="19">
        <v>0.55208333333333337</v>
      </c>
    </row>
    <row r="82" spans="1:13" x14ac:dyDescent="0.2">
      <c r="A82">
        <v>22</v>
      </c>
      <c r="B82" t="s">
        <v>88</v>
      </c>
      <c r="C82" t="s">
        <v>97</v>
      </c>
      <c r="D82" s="13" t="s">
        <v>12</v>
      </c>
      <c r="E82" t="s">
        <v>98</v>
      </c>
      <c r="F82" s="2">
        <v>44354</v>
      </c>
      <c r="G82" s="2">
        <v>44359</v>
      </c>
      <c r="H82" s="15"/>
      <c r="I82" s="15">
        <f t="shared" ref="I82:I86" si="5">ROUNDUP(((SUM(K82-J82)*24*60/60)/0.25),0)*0.25</f>
        <v>5.25</v>
      </c>
      <c r="J82" s="19">
        <v>0.55208333333333337</v>
      </c>
      <c r="K82" s="19">
        <v>0.76736111111111116</v>
      </c>
    </row>
    <row r="83" spans="1:13" x14ac:dyDescent="0.2">
      <c r="A83">
        <v>17</v>
      </c>
      <c r="B83" t="s">
        <v>88</v>
      </c>
      <c r="C83" t="s">
        <v>99</v>
      </c>
      <c r="D83" s="13" t="s">
        <v>38</v>
      </c>
      <c r="E83" t="s">
        <v>100</v>
      </c>
      <c r="F83" s="2">
        <v>44355</v>
      </c>
      <c r="G83" s="2">
        <v>44359</v>
      </c>
      <c r="H83" s="15">
        <f>ROUNDUP(((SUM(K83-J83)*24*60/60)/0.25),0)*0.25</f>
        <v>2.75</v>
      </c>
      <c r="I83" s="15"/>
      <c r="J83" s="19">
        <v>0.41666666666666669</v>
      </c>
      <c r="K83" s="19">
        <v>0.53125</v>
      </c>
    </row>
    <row r="84" spans="1:13" x14ac:dyDescent="0.2">
      <c r="A84">
        <v>22</v>
      </c>
      <c r="B84" t="s">
        <v>88</v>
      </c>
      <c r="C84" t="s">
        <v>97</v>
      </c>
      <c r="D84" s="13" t="s">
        <v>12</v>
      </c>
      <c r="E84" t="s">
        <v>98</v>
      </c>
      <c r="F84" s="2">
        <v>44355</v>
      </c>
      <c r="G84" s="2">
        <v>44359</v>
      </c>
      <c r="H84" s="15"/>
      <c r="I84" s="15">
        <f t="shared" si="5"/>
        <v>6.5</v>
      </c>
      <c r="J84" s="19">
        <v>0.55208333333333337</v>
      </c>
      <c r="K84" s="19">
        <v>0.82291666666666663</v>
      </c>
    </row>
    <row r="85" spans="1:13" x14ac:dyDescent="0.2">
      <c r="A85" s="21">
        <v>22</v>
      </c>
      <c r="B85" s="21" t="s">
        <v>88</v>
      </c>
      <c r="C85" s="21" t="s">
        <v>97</v>
      </c>
      <c r="D85" s="13" t="s">
        <v>6</v>
      </c>
      <c r="E85" s="21" t="s">
        <v>101</v>
      </c>
      <c r="F85" s="2">
        <v>44358</v>
      </c>
      <c r="G85" s="2">
        <v>44359</v>
      </c>
      <c r="H85" s="15"/>
      <c r="I85" s="15">
        <f t="shared" si="5"/>
        <v>5.75</v>
      </c>
      <c r="J85" s="19">
        <v>0.58333333333333337</v>
      </c>
      <c r="K85" s="19">
        <v>0.82291666666666663</v>
      </c>
    </row>
    <row r="86" spans="1:13" ht="17" thickBot="1" x14ac:dyDescent="0.25">
      <c r="A86" s="21">
        <v>22</v>
      </c>
      <c r="B86" s="21" t="s">
        <v>88</v>
      </c>
      <c r="C86" s="21" t="s">
        <v>97</v>
      </c>
      <c r="D86" s="13" t="s">
        <v>6</v>
      </c>
      <c r="E86" s="21" t="s">
        <v>102</v>
      </c>
      <c r="F86" s="2">
        <v>44359</v>
      </c>
      <c r="G86" s="2">
        <v>44359</v>
      </c>
      <c r="H86" s="15"/>
      <c r="I86" s="15">
        <f t="shared" si="5"/>
        <v>2</v>
      </c>
      <c r="J86" s="19">
        <v>0.45833333333333331</v>
      </c>
      <c r="K86" s="19">
        <v>0.54166666666666663</v>
      </c>
      <c r="L86" s="26">
        <f>SUM(H81:I86)</f>
        <v>25.5</v>
      </c>
      <c r="M86">
        <f>SUM(L86+16)</f>
        <v>41.5</v>
      </c>
    </row>
    <row r="87" spans="1:13" ht="17" thickTop="1" x14ac:dyDescent="0.2">
      <c r="D87" s="13"/>
      <c r="F87" s="2"/>
      <c r="G87" s="2"/>
      <c r="H87" s="15"/>
      <c r="I87" s="15"/>
    </row>
    <row r="88" spans="1:13" x14ac:dyDescent="0.2">
      <c r="A88">
        <v>17</v>
      </c>
      <c r="B88" t="s">
        <v>88</v>
      </c>
      <c r="C88" t="s">
        <v>121</v>
      </c>
      <c r="D88" s="13" t="s">
        <v>38</v>
      </c>
      <c r="E88" t="s">
        <v>121</v>
      </c>
      <c r="F88" s="2">
        <v>44362</v>
      </c>
      <c r="G88" s="2">
        <v>44359</v>
      </c>
      <c r="H88" s="15">
        <f>ROUNDUP(((SUM(K88-J88)*24*60/60)/0.25),0)*0.25</f>
        <v>1.5</v>
      </c>
      <c r="I88" s="15"/>
      <c r="J88" s="19">
        <v>0.375</v>
      </c>
      <c r="K88" s="19">
        <v>0.4375</v>
      </c>
    </row>
    <row r="89" spans="1:13" x14ac:dyDescent="0.2">
      <c r="A89" s="21">
        <v>22</v>
      </c>
      <c r="B89" s="21" t="s">
        <v>88</v>
      </c>
      <c r="C89" s="21" t="s">
        <v>97</v>
      </c>
      <c r="D89" s="13" t="s">
        <v>6</v>
      </c>
      <c r="E89" s="21" t="s">
        <v>109</v>
      </c>
      <c r="F89" s="2">
        <v>44362</v>
      </c>
      <c r="G89" s="2">
        <v>44359</v>
      </c>
      <c r="H89" s="15"/>
      <c r="I89" s="15">
        <f t="shared" ref="I89" si="6">ROUNDUP(((SUM(K89-J89)*24*60/60)/0.25),0)*0.25</f>
        <v>2.5</v>
      </c>
      <c r="J89" s="19">
        <v>0.45833333333333331</v>
      </c>
      <c r="K89" s="19">
        <v>0.55208333333333337</v>
      </c>
    </row>
    <row r="90" spans="1:13" x14ac:dyDescent="0.2">
      <c r="A90" s="21">
        <v>22</v>
      </c>
      <c r="B90" s="21" t="s">
        <v>88</v>
      </c>
      <c r="C90" s="21" t="s">
        <v>97</v>
      </c>
      <c r="D90" s="13" t="s">
        <v>6</v>
      </c>
      <c r="E90" s="21" t="s">
        <v>110</v>
      </c>
      <c r="F90" s="2">
        <v>44362</v>
      </c>
      <c r="G90" s="2">
        <v>44359</v>
      </c>
      <c r="H90" s="15"/>
      <c r="I90" s="15">
        <f t="shared" ref="I90:I92" si="7">ROUNDUP(((SUM(K90-J90)*24*60/60)/0.25),0)*0.25</f>
        <v>2</v>
      </c>
      <c r="J90" s="19">
        <v>0.58333333333333337</v>
      </c>
      <c r="K90" s="19">
        <v>0.66666666666666663</v>
      </c>
    </row>
    <row r="91" spans="1:13" x14ac:dyDescent="0.2">
      <c r="A91" s="21">
        <v>22</v>
      </c>
      <c r="B91" s="21" t="s">
        <v>88</v>
      </c>
      <c r="C91" s="21" t="s">
        <v>97</v>
      </c>
      <c r="D91" s="13" t="s">
        <v>6</v>
      </c>
      <c r="E91" s="21" t="s">
        <v>111</v>
      </c>
      <c r="F91" s="2">
        <v>44362</v>
      </c>
      <c r="G91" s="2">
        <v>44359</v>
      </c>
      <c r="H91" s="15"/>
      <c r="I91" s="15">
        <f t="shared" si="7"/>
        <v>3</v>
      </c>
      <c r="J91" s="19">
        <v>0.66666666666666663</v>
      </c>
      <c r="K91" s="19">
        <v>0.79166666666666663</v>
      </c>
    </row>
    <row r="92" spans="1:13" x14ac:dyDescent="0.2">
      <c r="A92" s="21">
        <v>22</v>
      </c>
      <c r="B92" s="21" t="s">
        <v>88</v>
      </c>
      <c r="C92" s="21" t="s">
        <v>97</v>
      </c>
      <c r="D92" s="13" t="s">
        <v>6</v>
      </c>
      <c r="E92" s="21" t="s">
        <v>112</v>
      </c>
      <c r="F92" s="2">
        <v>44365</v>
      </c>
      <c r="G92" s="2">
        <v>44359</v>
      </c>
      <c r="H92" s="15"/>
      <c r="I92" s="15">
        <f t="shared" si="7"/>
        <v>5</v>
      </c>
      <c r="J92" s="19">
        <v>0.375</v>
      </c>
      <c r="K92" s="19">
        <v>0.58333333333333337</v>
      </c>
    </row>
    <row r="93" spans="1:13" x14ac:dyDescent="0.2">
      <c r="A93" s="21">
        <v>22</v>
      </c>
      <c r="B93" s="21" t="s">
        <v>88</v>
      </c>
      <c r="C93" s="21" t="s">
        <v>97</v>
      </c>
      <c r="D93" s="13" t="s">
        <v>6</v>
      </c>
      <c r="E93" s="21" t="s">
        <v>113</v>
      </c>
      <c r="F93" s="2">
        <v>44365</v>
      </c>
      <c r="G93" s="2">
        <v>44359</v>
      </c>
      <c r="H93" s="15"/>
      <c r="I93" s="15">
        <f t="shared" ref="I93" si="8">ROUNDUP(((SUM(K93-J93)*24*60/60)/0.25),0)*0.25</f>
        <v>2</v>
      </c>
      <c r="J93" s="19">
        <v>0.66666666666666663</v>
      </c>
      <c r="K93" s="19">
        <v>0.75</v>
      </c>
    </row>
    <row r="94" spans="1:13" ht="17" thickBot="1" x14ac:dyDescent="0.25">
      <c r="A94" s="21">
        <v>22</v>
      </c>
      <c r="B94" s="21" t="s">
        <v>88</v>
      </c>
      <c r="C94" s="21" t="s">
        <v>97</v>
      </c>
      <c r="D94" s="13" t="s">
        <v>6</v>
      </c>
      <c r="E94" s="21" t="s">
        <v>114</v>
      </c>
      <c r="F94" s="2">
        <v>44366</v>
      </c>
      <c r="G94" s="2">
        <v>44359</v>
      </c>
      <c r="H94" s="15"/>
      <c r="I94" s="15">
        <f t="shared" ref="I94" si="9">ROUNDUP(((SUM(K94-J94)*24*60/60)/0.25),0)*0.25</f>
        <v>3</v>
      </c>
      <c r="J94" s="19">
        <v>0.625</v>
      </c>
      <c r="K94" s="19">
        <v>0.75</v>
      </c>
      <c r="L94" s="26">
        <f>SUM(H89:I94)</f>
        <v>17.5</v>
      </c>
      <c r="M94">
        <f>SUM(L94+16)</f>
        <v>33.5</v>
      </c>
    </row>
    <row r="95" spans="1:13" ht="17" thickTop="1" x14ac:dyDescent="0.2">
      <c r="D95" s="13"/>
      <c r="F95" s="2"/>
      <c r="G95" s="2"/>
      <c r="H95" s="15"/>
      <c r="I95" s="15"/>
    </row>
    <row r="96" spans="1:13" x14ac:dyDescent="0.2">
      <c r="A96" s="21">
        <v>22</v>
      </c>
      <c r="B96" s="21" t="s">
        <v>88</v>
      </c>
      <c r="C96" s="21" t="s">
        <v>97</v>
      </c>
      <c r="D96" s="13" t="s">
        <v>6</v>
      </c>
      <c r="E96" s="21" t="s">
        <v>114</v>
      </c>
      <c r="F96" s="2">
        <v>44368</v>
      </c>
      <c r="G96" s="2">
        <v>44359</v>
      </c>
      <c r="H96" s="15"/>
      <c r="I96" s="15">
        <f t="shared" ref="I96:I99" si="10">ROUNDUP(((SUM(K96-J96)*24*60/60)/0.25),0)*0.25</f>
        <v>9</v>
      </c>
      <c r="J96" s="19">
        <v>0.41666666666666669</v>
      </c>
      <c r="K96" s="19">
        <v>0.79166666666666663</v>
      </c>
    </row>
    <row r="97" spans="1:13" x14ac:dyDescent="0.2">
      <c r="A97">
        <v>17</v>
      </c>
      <c r="B97" t="s">
        <v>88</v>
      </c>
      <c r="C97" t="s">
        <v>121</v>
      </c>
      <c r="D97" s="13" t="s">
        <v>38</v>
      </c>
      <c r="E97" t="s">
        <v>121</v>
      </c>
      <c r="F97" s="2">
        <v>44369</v>
      </c>
      <c r="G97" s="2">
        <v>44359</v>
      </c>
      <c r="H97" s="15">
        <f>ROUNDUP(((SUM(K97-J97)*24*60/60)/0.25),0)*0.25</f>
        <v>4</v>
      </c>
      <c r="I97" s="15"/>
      <c r="J97" s="19">
        <v>0.375</v>
      </c>
      <c r="K97" s="19">
        <v>0.54166666666666663</v>
      </c>
    </row>
    <row r="98" spans="1:13" x14ac:dyDescent="0.2">
      <c r="A98" s="21">
        <v>21</v>
      </c>
      <c r="B98" t="s">
        <v>88</v>
      </c>
      <c r="C98" s="21" t="s">
        <v>115</v>
      </c>
      <c r="D98" s="13" t="s">
        <v>12</v>
      </c>
      <c r="E98" s="21" t="s">
        <v>120</v>
      </c>
      <c r="F98" s="2">
        <v>44369</v>
      </c>
      <c r="G98" s="2">
        <v>44359</v>
      </c>
      <c r="H98" s="15"/>
      <c r="I98" s="15">
        <f t="shared" si="10"/>
        <v>2.5</v>
      </c>
      <c r="J98" s="19">
        <v>0.625</v>
      </c>
      <c r="K98" s="19">
        <v>0.72916666666666663</v>
      </c>
    </row>
    <row r="99" spans="1:13" x14ac:dyDescent="0.2">
      <c r="A99" s="21">
        <v>21</v>
      </c>
      <c r="B99" t="s">
        <v>88</v>
      </c>
      <c r="C99" s="21" t="s">
        <v>115</v>
      </c>
      <c r="D99" s="13" t="s">
        <v>6</v>
      </c>
      <c r="E99" s="21" t="s">
        <v>122</v>
      </c>
      <c r="F99" s="2">
        <v>44369</v>
      </c>
      <c r="G99" s="2">
        <v>44359</v>
      </c>
      <c r="H99" s="15"/>
      <c r="I99" s="15">
        <f t="shared" si="10"/>
        <v>0.5</v>
      </c>
      <c r="J99" s="19">
        <v>0.72916666666666663</v>
      </c>
      <c r="K99" s="19">
        <v>0.75</v>
      </c>
    </row>
    <row r="100" spans="1:13" x14ac:dyDescent="0.2">
      <c r="A100" s="21">
        <v>22</v>
      </c>
      <c r="B100" t="s">
        <v>88</v>
      </c>
      <c r="C100" s="21" t="s">
        <v>115</v>
      </c>
      <c r="D100" s="13" t="s">
        <v>12</v>
      </c>
      <c r="E100" s="21" t="s">
        <v>123</v>
      </c>
      <c r="F100" s="2">
        <v>44372</v>
      </c>
      <c r="G100" s="2">
        <v>44359</v>
      </c>
      <c r="H100" s="15"/>
      <c r="I100" s="15">
        <f>ROUNDUP(((SUM(K100-J100)*24*60/60)/0.25),0)*0.25</f>
        <v>2</v>
      </c>
      <c r="J100" s="19">
        <v>0.58333333333333337</v>
      </c>
      <c r="K100" s="19">
        <v>0.66666666666666663</v>
      </c>
    </row>
    <row r="101" spans="1:13" x14ac:dyDescent="0.2">
      <c r="A101" s="21">
        <v>23</v>
      </c>
      <c r="B101" t="s">
        <v>88</v>
      </c>
      <c r="C101" s="21" t="s">
        <v>115</v>
      </c>
      <c r="D101" s="13" t="s">
        <v>12</v>
      </c>
      <c r="E101" s="21" t="s">
        <v>124</v>
      </c>
      <c r="F101" s="2">
        <v>44372</v>
      </c>
      <c r="G101" s="2">
        <v>44359</v>
      </c>
      <c r="H101" s="15"/>
      <c r="I101" s="15">
        <f>ROUNDUP(((SUM(K101-J101)*24*60/60)/0.25),0)*0.25</f>
        <v>2</v>
      </c>
      <c r="J101" s="19">
        <v>0.66666666666666663</v>
      </c>
      <c r="K101" s="19">
        <v>0.75</v>
      </c>
    </row>
    <row r="102" spans="1:13" x14ac:dyDescent="0.2">
      <c r="A102" s="21">
        <v>22</v>
      </c>
      <c r="B102" t="s">
        <v>88</v>
      </c>
      <c r="C102" s="21" t="s">
        <v>115</v>
      </c>
      <c r="D102" s="13" t="s">
        <v>12</v>
      </c>
      <c r="E102" s="21" t="s">
        <v>123</v>
      </c>
      <c r="F102" s="2">
        <v>44372</v>
      </c>
      <c r="G102" s="2">
        <v>44359</v>
      </c>
      <c r="H102" s="15"/>
      <c r="I102" s="15">
        <f>ROUNDUP(((SUM(K102-J102)*24*60/60)/0.25),0)*0.25</f>
        <v>1</v>
      </c>
      <c r="J102" s="19">
        <v>0.75</v>
      </c>
      <c r="K102" s="19">
        <v>0.79166666666666663</v>
      </c>
    </row>
    <row r="103" spans="1:13" ht="17" thickBot="1" x14ac:dyDescent="0.25">
      <c r="A103" s="21">
        <v>22</v>
      </c>
      <c r="B103" s="21" t="s">
        <v>88</v>
      </c>
      <c r="C103" s="21" t="s">
        <v>126</v>
      </c>
      <c r="D103" s="13" t="s">
        <v>12</v>
      </c>
      <c r="E103" s="21" t="s">
        <v>125</v>
      </c>
      <c r="F103" s="2">
        <v>44373</v>
      </c>
      <c r="G103" s="2">
        <v>44359</v>
      </c>
      <c r="H103" s="15"/>
      <c r="I103" s="15">
        <f>ROUNDUP(((SUM(K103-J103)*24*60/60)/0.25),0)*0.25</f>
        <v>8</v>
      </c>
      <c r="J103" s="19">
        <v>0.45833333333333331</v>
      </c>
      <c r="K103" s="19">
        <v>0.79166666666666663</v>
      </c>
      <c r="L103" s="26">
        <f>SUM(H96:I103)</f>
        <v>29</v>
      </c>
      <c r="M103" s="15">
        <f>SUM(L103+19.5)</f>
        <v>48.5</v>
      </c>
    </row>
    <row r="104" spans="1:13" ht="17" thickTop="1" x14ac:dyDescent="0.2">
      <c r="F104" s="2"/>
      <c r="G104" s="2"/>
    </row>
    <row r="105" spans="1:13" x14ac:dyDescent="0.2">
      <c r="A105" s="21">
        <v>22</v>
      </c>
      <c r="B105" s="21" t="s">
        <v>88</v>
      </c>
      <c r="C105" s="21" t="s">
        <v>126</v>
      </c>
      <c r="D105" s="13" t="s">
        <v>12</v>
      </c>
      <c r="E105" s="21" t="s">
        <v>128</v>
      </c>
      <c r="F105" s="2">
        <v>44375</v>
      </c>
      <c r="G105" s="2">
        <v>44359</v>
      </c>
      <c r="I105" s="15">
        <f t="shared" ref="I105:I110" si="11">ROUNDUP(((SUM(K105-J105)*24*60/60)/0.25),0)*0.25</f>
        <v>4</v>
      </c>
      <c r="J105" s="19">
        <v>0.625</v>
      </c>
      <c r="K105" s="19">
        <v>0.79166666666666663</v>
      </c>
    </row>
    <row r="106" spans="1:13" x14ac:dyDescent="0.2">
      <c r="A106" s="21">
        <v>22</v>
      </c>
      <c r="B106" s="21" t="s">
        <v>88</v>
      </c>
      <c r="C106" s="21" t="s">
        <v>126</v>
      </c>
      <c r="D106" s="13" t="s">
        <v>12</v>
      </c>
      <c r="E106" s="21" t="s">
        <v>129</v>
      </c>
      <c r="F106" s="2">
        <v>44376</v>
      </c>
      <c r="G106" s="2">
        <v>44359</v>
      </c>
      <c r="I106" s="15">
        <f t="shared" si="11"/>
        <v>6</v>
      </c>
      <c r="J106" s="19">
        <v>0.375</v>
      </c>
      <c r="K106" s="19">
        <v>0.625</v>
      </c>
    </row>
    <row r="107" spans="1:13" x14ac:dyDescent="0.2">
      <c r="A107">
        <v>18</v>
      </c>
      <c r="B107" t="s">
        <v>70</v>
      </c>
      <c r="C107" t="s">
        <v>85</v>
      </c>
      <c r="D107" s="13" t="s">
        <v>12</v>
      </c>
      <c r="E107" t="s">
        <v>127</v>
      </c>
      <c r="F107" s="2">
        <v>44376</v>
      </c>
      <c r="G107" s="2">
        <v>44359</v>
      </c>
      <c r="I107" s="15">
        <f t="shared" si="11"/>
        <v>1.25</v>
      </c>
      <c r="J107" s="19">
        <v>0.66666666666666663</v>
      </c>
      <c r="K107" s="19">
        <v>0.70833333333333337</v>
      </c>
    </row>
    <row r="108" spans="1:13" x14ac:dyDescent="0.2">
      <c r="A108">
        <v>18</v>
      </c>
      <c r="B108" t="s">
        <v>70</v>
      </c>
      <c r="C108" t="s">
        <v>85</v>
      </c>
      <c r="D108" s="13" t="s">
        <v>12</v>
      </c>
      <c r="E108" t="s">
        <v>130</v>
      </c>
      <c r="F108" s="2">
        <v>44379</v>
      </c>
      <c r="G108" s="2">
        <v>44359</v>
      </c>
      <c r="I108" s="15">
        <f t="shared" si="11"/>
        <v>1</v>
      </c>
      <c r="J108" s="19">
        <v>0.625</v>
      </c>
      <c r="K108" s="19">
        <v>0.66666666666666663</v>
      </c>
    </row>
    <row r="109" spans="1:13" x14ac:dyDescent="0.2">
      <c r="A109">
        <v>23</v>
      </c>
      <c r="B109" t="s">
        <v>88</v>
      </c>
      <c r="C109" t="s">
        <v>119</v>
      </c>
      <c r="D109" s="13" t="s">
        <v>6</v>
      </c>
      <c r="E109" t="s">
        <v>96</v>
      </c>
      <c r="F109" s="2">
        <v>44379</v>
      </c>
      <c r="G109" s="2">
        <v>44359</v>
      </c>
      <c r="I109" s="15">
        <f t="shared" si="11"/>
        <v>0.25</v>
      </c>
      <c r="J109" s="19">
        <v>0.70833333333333337</v>
      </c>
      <c r="K109" s="19">
        <v>0.71875</v>
      </c>
    </row>
    <row r="110" spans="1:13" x14ac:dyDescent="0.2">
      <c r="A110" s="21">
        <v>22</v>
      </c>
      <c r="B110" s="21" t="s">
        <v>88</v>
      </c>
      <c r="C110" s="21" t="s">
        <v>126</v>
      </c>
      <c r="D110" s="13" t="s">
        <v>12</v>
      </c>
      <c r="E110" s="21" t="s">
        <v>134</v>
      </c>
      <c r="F110" s="2">
        <v>44379</v>
      </c>
      <c r="G110" s="2">
        <v>44359</v>
      </c>
      <c r="I110" s="15">
        <f t="shared" si="11"/>
        <v>1.75</v>
      </c>
      <c r="J110" s="19">
        <v>0.71875</v>
      </c>
      <c r="K110" s="19">
        <v>0.79166666666666663</v>
      </c>
    </row>
    <row r="111" spans="1:13" x14ac:dyDescent="0.2">
      <c r="A111" s="21">
        <v>22</v>
      </c>
      <c r="B111" s="21" t="s">
        <v>88</v>
      </c>
      <c r="C111" s="21" t="s">
        <v>126</v>
      </c>
      <c r="D111" s="13" t="s">
        <v>12</v>
      </c>
      <c r="E111" s="21" t="s">
        <v>134</v>
      </c>
      <c r="F111" s="2">
        <v>44380</v>
      </c>
      <c r="G111" s="2">
        <v>44359</v>
      </c>
      <c r="I111" s="15">
        <f t="shared" ref="I111:I112" si="12">ROUNDUP(((SUM(K111-J111)*24*60/60)/0.25),0)*0.25</f>
        <v>2</v>
      </c>
      <c r="J111" s="19">
        <v>0.58333333333333337</v>
      </c>
      <c r="K111" s="19">
        <v>0.66666666666666663</v>
      </c>
    </row>
    <row r="112" spans="1:13" ht="17" thickBot="1" x14ac:dyDescent="0.25">
      <c r="A112">
        <v>18</v>
      </c>
      <c r="B112" t="s">
        <v>70</v>
      </c>
      <c r="C112" t="s">
        <v>85</v>
      </c>
      <c r="D112" s="13" t="s">
        <v>12</v>
      </c>
      <c r="E112" t="s">
        <v>130</v>
      </c>
      <c r="F112" s="2">
        <v>44380</v>
      </c>
      <c r="G112" s="2">
        <v>44359</v>
      </c>
      <c r="I112" s="15">
        <f t="shared" si="12"/>
        <v>1.25</v>
      </c>
      <c r="J112" s="19">
        <v>0.66666666666666663</v>
      </c>
      <c r="K112" s="19">
        <v>0.70833333333333337</v>
      </c>
      <c r="L112" s="26">
        <f>SUM(H105:I112)</f>
        <v>17.5</v>
      </c>
      <c r="M112" s="15">
        <f>SUM(L112+19.5)</f>
        <v>37</v>
      </c>
    </row>
    <row r="113" spans="1:13" ht="17" thickTop="1" x14ac:dyDescent="0.2">
      <c r="D113" s="13"/>
      <c r="F113" s="2"/>
      <c r="G113" s="2"/>
    </row>
    <row r="114" spans="1:13" x14ac:dyDescent="0.2">
      <c r="A114" s="21">
        <v>18</v>
      </c>
      <c r="B114" s="21" t="s">
        <v>70</v>
      </c>
      <c r="C114" s="21" t="s">
        <v>85</v>
      </c>
      <c r="D114" s="23" t="s">
        <v>12</v>
      </c>
      <c r="E114" s="21" t="s">
        <v>130</v>
      </c>
      <c r="F114" s="24">
        <v>44382</v>
      </c>
      <c r="G114" s="24">
        <v>44359</v>
      </c>
      <c r="I114" s="15">
        <f t="shared" ref="I114" si="13">ROUNDUP(((SUM(K114-J114)*24*60/60)/0.25),0)*0.25</f>
        <v>3.5</v>
      </c>
      <c r="J114" s="19">
        <v>0.54166666666666663</v>
      </c>
      <c r="K114" s="19">
        <v>0.68402777777777779</v>
      </c>
    </row>
    <row r="115" spans="1:13" x14ac:dyDescent="0.2">
      <c r="D115" s="13"/>
      <c r="F115" s="2"/>
      <c r="G115" s="2"/>
    </row>
    <row r="116" spans="1:13" x14ac:dyDescent="0.2">
      <c r="B116" t="s">
        <v>135</v>
      </c>
      <c r="D116" s="13"/>
      <c r="F116" s="2"/>
      <c r="G116" s="2" t="s">
        <v>138</v>
      </c>
    </row>
    <row r="117" spans="1:13" x14ac:dyDescent="0.2">
      <c r="D117" s="13"/>
      <c r="F117" s="2"/>
      <c r="G117" s="2"/>
    </row>
    <row r="118" spans="1:13" x14ac:dyDescent="0.2">
      <c r="A118" s="21">
        <v>22</v>
      </c>
      <c r="B118" s="21" t="s">
        <v>88</v>
      </c>
      <c r="C118" s="21" t="s">
        <v>126</v>
      </c>
      <c r="D118" s="13" t="s">
        <v>6</v>
      </c>
      <c r="E118" s="21" t="s">
        <v>136</v>
      </c>
      <c r="F118" s="2">
        <v>44438</v>
      </c>
      <c r="G118" s="2">
        <v>44479</v>
      </c>
      <c r="I118" s="15">
        <f t="shared" ref="I118" si="14">ROUNDUP(((SUM(K118-J118)*24*60/60)/0.25),0)*0.25</f>
        <v>6</v>
      </c>
      <c r="J118" s="19">
        <v>0.54166666666666663</v>
      </c>
      <c r="K118" s="19">
        <v>0.79166666666666663</v>
      </c>
    </row>
    <row r="119" spans="1:13" x14ac:dyDescent="0.2">
      <c r="A119" s="21">
        <v>22</v>
      </c>
      <c r="B119" s="21" t="s">
        <v>88</v>
      </c>
      <c r="C119" s="21" t="s">
        <v>126</v>
      </c>
      <c r="D119" s="13" t="s">
        <v>12</v>
      </c>
      <c r="E119" s="21" t="s">
        <v>137</v>
      </c>
      <c r="F119" s="2">
        <v>44445</v>
      </c>
      <c r="G119" s="2">
        <v>44481</v>
      </c>
      <c r="I119" s="15">
        <f t="shared" ref="I119" si="15">ROUNDUP(((SUM(K119-J119)*24*60/60)/0.25),0)*0.25</f>
        <v>5.25</v>
      </c>
      <c r="J119" s="19">
        <v>0.33333333333333331</v>
      </c>
      <c r="K119" s="19">
        <v>0.55208333333333337</v>
      </c>
    </row>
    <row r="120" spans="1:13" x14ac:dyDescent="0.2">
      <c r="A120" s="21">
        <v>22</v>
      </c>
      <c r="B120" s="21" t="s">
        <v>88</v>
      </c>
      <c r="C120" s="21" t="s">
        <v>126</v>
      </c>
      <c r="D120" s="13" t="s">
        <v>12</v>
      </c>
      <c r="E120" s="21" t="s">
        <v>139</v>
      </c>
      <c r="F120" s="2">
        <v>44445</v>
      </c>
      <c r="G120" s="2">
        <v>44481</v>
      </c>
      <c r="I120" s="15">
        <f t="shared" ref="I120:I121" si="16">ROUNDUP(((SUM(K120-J120)*24*60/60)/0.25),0)*0.25</f>
        <v>1.25</v>
      </c>
      <c r="J120" s="19">
        <v>0.55208333333333337</v>
      </c>
      <c r="K120" s="19">
        <v>0.60416666666666663</v>
      </c>
    </row>
    <row r="121" spans="1:13" x14ac:dyDescent="0.2">
      <c r="A121" s="21">
        <v>22</v>
      </c>
      <c r="B121" s="21" t="s">
        <v>88</v>
      </c>
      <c r="C121" s="21" t="s">
        <v>126</v>
      </c>
      <c r="D121" s="13" t="s">
        <v>12</v>
      </c>
      <c r="E121" s="21" t="s">
        <v>140</v>
      </c>
      <c r="F121" s="2">
        <v>44445</v>
      </c>
      <c r="G121" s="2">
        <v>44481</v>
      </c>
      <c r="I121" s="15">
        <f t="shared" si="16"/>
        <v>2.5</v>
      </c>
      <c r="J121" s="19">
        <v>0.60416666666666663</v>
      </c>
      <c r="K121" s="19">
        <v>0.70833333333333337</v>
      </c>
    </row>
    <row r="122" spans="1:13" x14ac:dyDescent="0.2">
      <c r="A122" s="21">
        <v>22</v>
      </c>
      <c r="B122" s="21" t="s">
        <v>88</v>
      </c>
      <c r="C122" s="21" t="s">
        <v>126</v>
      </c>
      <c r="D122" s="13" t="s">
        <v>6</v>
      </c>
      <c r="E122" s="21" t="s">
        <v>141</v>
      </c>
      <c r="F122" s="2">
        <v>44445</v>
      </c>
      <c r="G122" s="2">
        <v>44481</v>
      </c>
      <c r="I122" s="15">
        <f t="shared" ref="I122" si="17">ROUNDUP(((SUM(K122-J122)*24*60/60)/0.25),0)*0.25</f>
        <v>0.5</v>
      </c>
      <c r="J122" s="19">
        <v>0.72916666666666663</v>
      </c>
      <c r="K122" s="19">
        <v>0.75</v>
      </c>
    </row>
    <row r="123" spans="1:13" x14ac:dyDescent="0.2">
      <c r="A123" s="21">
        <v>22</v>
      </c>
      <c r="B123" s="21" t="s">
        <v>88</v>
      </c>
      <c r="C123" s="21" t="s">
        <v>126</v>
      </c>
      <c r="D123" s="13" t="s">
        <v>12</v>
      </c>
      <c r="E123" s="21" t="s">
        <v>142</v>
      </c>
      <c r="F123" s="2">
        <v>44445</v>
      </c>
      <c r="G123" s="2">
        <v>44481</v>
      </c>
      <c r="I123" s="15">
        <f t="shared" ref="I123" si="18">ROUNDUP(((SUM(K123-J123)*24*60/60)/0.25),0)*0.25</f>
        <v>1.5</v>
      </c>
      <c r="J123" s="19">
        <v>0.38541666666666669</v>
      </c>
      <c r="K123" s="19">
        <v>0.44791666666666669</v>
      </c>
    </row>
    <row r="124" spans="1:13" ht="17" thickBot="1" x14ac:dyDescent="0.25">
      <c r="A124" s="21">
        <v>22</v>
      </c>
      <c r="B124" s="21" t="s">
        <v>88</v>
      </c>
      <c r="C124" s="21" t="s">
        <v>126</v>
      </c>
      <c r="D124" s="13" t="s">
        <v>12</v>
      </c>
      <c r="E124" s="21" t="s">
        <v>143</v>
      </c>
      <c r="F124" s="2">
        <v>44445</v>
      </c>
      <c r="G124" s="2">
        <v>44481</v>
      </c>
      <c r="I124" s="15">
        <f t="shared" ref="I124:I126" si="19">ROUNDUP(((SUM(K124-J124)*24*60/60)/0.25),0)*0.25</f>
        <v>2.75</v>
      </c>
      <c r="J124" s="19">
        <v>0.44791666666666669</v>
      </c>
      <c r="K124" s="19">
        <v>0.55555555555555558</v>
      </c>
      <c r="L124" s="26">
        <f>SUM(H114:I124)</f>
        <v>23.25</v>
      </c>
      <c r="M124" s="15">
        <f>SUM(L124+19.5)</f>
        <v>42.75</v>
      </c>
    </row>
    <row r="125" spans="1:13" ht="17" thickTop="1" x14ac:dyDescent="0.2">
      <c r="D125" s="13"/>
      <c r="F125" s="2"/>
      <c r="G125" s="2"/>
    </row>
    <row r="126" spans="1:13" x14ac:dyDescent="0.2">
      <c r="A126" s="21">
        <v>22</v>
      </c>
      <c r="B126" s="21" t="s">
        <v>88</v>
      </c>
      <c r="C126" s="21" t="s">
        <v>126</v>
      </c>
      <c r="D126" s="13" t="s">
        <v>12</v>
      </c>
      <c r="E126" s="21" t="s">
        <v>144</v>
      </c>
      <c r="F126" s="2">
        <v>44459</v>
      </c>
      <c r="G126" s="2">
        <v>44481</v>
      </c>
      <c r="I126" s="15">
        <f t="shared" si="19"/>
        <v>1.5</v>
      </c>
      <c r="J126" s="19">
        <v>0.58333333333333337</v>
      </c>
      <c r="K126" s="19">
        <v>0.64583333333333337</v>
      </c>
    </row>
    <row r="127" spans="1:13" x14ac:dyDescent="0.2">
      <c r="A127" s="21">
        <v>22</v>
      </c>
      <c r="B127" s="21" t="s">
        <v>88</v>
      </c>
      <c r="C127" s="21" t="s">
        <v>126</v>
      </c>
      <c r="D127" s="13" t="s">
        <v>12</v>
      </c>
      <c r="E127" s="21" t="s">
        <v>145</v>
      </c>
      <c r="F127" s="2">
        <v>44459</v>
      </c>
      <c r="G127" s="2">
        <v>44481</v>
      </c>
      <c r="I127" s="15">
        <f t="shared" ref="I127" si="20">ROUNDUP(((SUM(K127-J127)*24*60/60)/0.25),0)*0.25</f>
        <v>0.5</v>
      </c>
      <c r="J127" s="19">
        <f>K126</f>
        <v>0.64583333333333337</v>
      </c>
      <c r="K127" s="19">
        <v>0.66666666666666663</v>
      </c>
    </row>
    <row r="128" spans="1:13" x14ac:dyDescent="0.2">
      <c r="A128" s="21">
        <v>22</v>
      </c>
      <c r="B128" s="21" t="s">
        <v>88</v>
      </c>
      <c r="C128" s="21" t="s">
        <v>126</v>
      </c>
      <c r="D128" s="13" t="s">
        <v>6</v>
      </c>
      <c r="E128" s="21" t="s">
        <v>146</v>
      </c>
      <c r="F128" s="2">
        <v>44459</v>
      </c>
      <c r="G128" s="2">
        <v>44481</v>
      </c>
      <c r="I128" s="15">
        <f t="shared" ref="I128" si="21">ROUNDUP(((SUM(K128-J128)*24*60/60)/0.25),0)*0.25</f>
        <v>1</v>
      </c>
      <c r="J128" s="19">
        <v>0.70833333333333337</v>
      </c>
      <c r="K128" s="19">
        <v>0.75</v>
      </c>
    </row>
    <row r="129" spans="1:13" x14ac:dyDescent="0.2">
      <c r="A129" s="21">
        <v>22</v>
      </c>
      <c r="B129" s="21" t="s">
        <v>88</v>
      </c>
      <c r="C129" s="21" t="s">
        <v>126</v>
      </c>
      <c r="D129" s="13" t="s">
        <v>12</v>
      </c>
      <c r="E129" s="21" t="s">
        <v>147</v>
      </c>
      <c r="F129" s="2">
        <v>44459</v>
      </c>
      <c r="G129" s="2">
        <v>44481</v>
      </c>
      <c r="I129" s="15">
        <f t="shared" ref="I129" si="22">ROUNDUP(((SUM(K129-J129)*24*60/60)/0.25),0)*0.25</f>
        <v>1.75</v>
      </c>
      <c r="J129" s="19">
        <f>K128</f>
        <v>0.75</v>
      </c>
      <c r="K129" s="19">
        <v>0.82291666666666663</v>
      </c>
    </row>
    <row r="130" spans="1:13" x14ac:dyDescent="0.2">
      <c r="A130" s="21">
        <v>22</v>
      </c>
      <c r="B130" s="21" t="s">
        <v>88</v>
      </c>
      <c r="C130" s="21" t="s">
        <v>126</v>
      </c>
      <c r="D130" s="13" t="s">
        <v>12</v>
      </c>
      <c r="E130" s="21" t="s">
        <v>148</v>
      </c>
      <c r="F130" s="2">
        <v>44460</v>
      </c>
      <c r="G130" s="2">
        <v>44481</v>
      </c>
      <c r="I130" s="15">
        <f t="shared" ref="I130" si="23">ROUNDUP(((SUM(K130-J130)*24*60/60)/0.25),0)*0.25</f>
        <v>1</v>
      </c>
      <c r="J130" s="19">
        <v>0.41666666666666669</v>
      </c>
      <c r="K130" s="19">
        <v>0.45833333333333331</v>
      </c>
    </row>
    <row r="131" spans="1:13" x14ac:dyDescent="0.2">
      <c r="A131" s="21">
        <v>22</v>
      </c>
      <c r="B131" s="21" t="s">
        <v>88</v>
      </c>
      <c r="C131" s="21" t="s">
        <v>126</v>
      </c>
      <c r="D131" s="13" t="s">
        <v>12</v>
      </c>
      <c r="E131" s="21" t="s">
        <v>149</v>
      </c>
      <c r="F131" s="2">
        <v>44460</v>
      </c>
      <c r="G131" s="2">
        <v>44481</v>
      </c>
      <c r="I131" s="15">
        <f t="shared" ref="I131" si="24">ROUNDUP(((SUM(K131-J131)*24*60/60)/0.25),0)*0.25</f>
        <v>0.5</v>
      </c>
      <c r="J131" s="19">
        <f>K130</f>
        <v>0.45833333333333331</v>
      </c>
      <c r="K131" s="19">
        <v>0.47916666666666669</v>
      </c>
    </row>
    <row r="132" spans="1:13" x14ac:dyDescent="0.2">
      <c r="A132" s="21">
        <v>22</v>
      </c>
      <c r="B132" s="21" t="s">
        <v>88</v>
      </c>
      <c r="C132" s="21" t="s">
        <v>126</v>
      </c>
      <c r="D132" s="13" t="s">
        <v>12</v>
      </c>
      <c r="E132" s="21" t="s">
        <v>150</v>
      </c>
      <c r="F132" s="2">
        <v>44460</v>
      </c>
      <c r="G132" s="2">
        <v>44481</v>
      </c>
      <c r="I132" s="15">
        <f t="shared" ref="I132" si="25">ROUNDUP(((SUM(K132-J132)*24*60/60)/0.25),0)*0.25</f>
        <v>0.5</v>
      </c>
      <c r="J132" s="19">
        <f>K131</f>
        <v>0.47916666666666669</v>
      </c>
      <c r="K132" s="19">
        <v>0.5</v>
      </c>
    </row>
    <row r="133" spans="1:13" x14ac:dyDescent="0.2">
      <c r="A133" s="21">
        <v>22</v>
      </c>
      <c r="B133" s="21" t="s">
        <v>88</v>
      </c>
      <c r="C133" s="21" t="s">
        <v>126</v>
      </c>
      <c r="D133" s="13" t="s">
        <v>12</v>
      </c>
      <c r="E133" s="21" t="s">
        <v>151</v>
      </c>
      <c r="F133" s="2">
        <v>44460</v>
      </c>
      <c r="G133" s="2">
        <v>44481</v>
      </c>
      <c r="I133" s="15">
        <f t="shared" ref="I133" si="26">ROUNDUP(((SUM(K133-J133)*24*60/60)/0.25),0)*0.25</f>
        <v>1.5</v>
      </c>
      <c r="J133" s="19">
        <f>K132</f>
        <v>0.5</v>
      </c>
      <c r="K133" s="19">
        <v>0.5625</v>
      </c>
    </row>
    <row r="134" spans="1:13" x14ac:dyDescent="0.2">
      <c r="A134" s="21">
        <v>22</v>
      </c>
      <c r="B134" s="21" t="s">
        <v>88</v>
      </c>
      <c r="C134" s="21" t="s">
        <v>126</v>
      </c>
      <c r="D134" s="13" t="s">
        <v>12</v>
      </c>
      <c r="E134" s="21" t="s">
        <v>152</v>
      </c>
      <c r="F134" s="2">
        <v>44460</v>
      </c>
      <c r="G134" s="2">
        <v>44481</v>
      </c>
      <c r="I134" s="15">
        <f t="shared" ref="I134" si="27">ROUNDUP(((SUM(K134-J134)*24*60/60)/0.25),0)*0.25</f>
        <v>2.75</v>
      </c>
      <c r="J134" s="19">
        <f>K133</f>
        <v>0.5625</v>
      </c>
      <c r="K134" s="19">
        <v>0.67708333333333337</v>
      </c>
    </row>
    <row r="135" spans="1:13" x14ac:dyDescent="0.2">
      <c r="A135" s="21">
        <v>22</v>
      </c>
      <c r="B135" s="21" t="s">
        <v>88</v>
      </c>
      <c r="C135" s="21" t="s">
        <v>126</v>
      </c>
      <c r="D135" s="13" t="s">
        <v>12</v>
      </c>
      <c r="E135" s="21" t="s">
        <v>152</v>
      </c>
      <c r="F135" s="2">
        <v>44460</v>
      </c>
      <c r="G135" s="2">
        <v>44481</v>
      </c>
      <c r="I135" s="15">
        <f t="shared" ref="I135" si="28">ROUNDUP(((SUM(K135-J135)*24*60/60)/0.25),0)*0.25</f>
        <v>0.75</v>
      </c>
      <c r="J135" s="19">
        <f>K134</f>
        <v>0.67708333333333337</v>
      </c>
      <c r="K135" s="19">
        <v>0.70138888888888884</v>
      </c>
    </row>
    <row r="136" spans="1:13" ht="17" thickBot="1" x14ac:dyDescent="0.25">
      <c r="A136" s="21">
        <v>22</v>
      </c>
      <c r="B136" s="21" t="s">
        <v>88</v>
      </c>
      <c r="C136" s="21" t="s">
        <v>126</v>
      </c>
      <c r="D136" s="13" t="s">
        <v>12</v>
      </c>
      <c r="E136" s="21" t="s">
        <v>153</v>
      </c>
      <c r="F136" s="2">
        <v>44464</v>
      </c>
      <c r="G136" s="2">
        <v>44481</v>
      </c>
      <c r="I136" s="15">
        <f t="shared" ref="I136" si="29">ROUNDUP(((SUM(K136-J136)*24*60/60)/0.25),0)*0.25</f>
        <v>1</v>
      </c>
      <c r="J136" s="19">
        <v>0.55208333333333337</v>
      </c>
      <c r="K136" s="19">
        <v>0.59375</v>
      </c>
      <c r="L136" s="26">
        <f>SUM(H126:I136)</f>
        <v>12.75</v>
      </c>
      <c r="M136" s="15">
        <f>SUM(L136+19.5)</f>
        <v>32.25</v>
      </c>
    </row>
    <row r="137" spans="1:13" ht="17" thickTop="1" x14ac:dyDescent="0.2">
      <c r="D137" s="13"/>
      <c r="F137" s="2"/>
      <c r="G137" s="2"/>
      <c r="J137" s="19"/>
      <c r="K137" s="19"/>
    </row>
    <row r="138" spans="1:13" x14ac:dyDescent="0.2">
      <c r="A138" s="21">
        <v>22</v>
      </c>
      <c r="B138" s="21" t="s">
        <v>88</v>
      </c>
      <c r="C138" s="21" t="s">
        <v>126</v>
      </c>
      <c r="D138" s="13" t="s">
        <v>12</v>
      </c>
      <c r="E138" s="21" t="s">
        <v>154</v>
      </c>
      <c r="F138" s="2">
        <v>44464</v>
      </c>
      <c r="G138" s="2">
        <v>44481</v>
      </c>
      <c r="I138" s="15">
        <f t="shared" ref="I138:I139" si="30">ROUNDUP(((SUM(K138-J138)*24*60/60)/0.25),0)*0.25</f>
        <v>1.25</v>
      </c>
      <c r="J138" s="19">
        <v>0.45833333333333331</v>
      </c>
      <c r="K138" s="19">
        <v>0.51041666666666663</v>
      </c>
    </row>
    <row r="139" spans="1:13" x14ac:dyDescent="0.2">
      <c r="A139" s="21">
        <v>22</v>
      </c>
      <c r="B139" s="21" t="s">
        <v>88</v>
      </c>
      <c r="C139" s="21" t="s">
        <v>126</v>
      </c>
      <c r="D139" s="13" t="s">
        <v>12</v>
      </c>
      <c r="E139" s="21" t="s">
        <v>155</v>
      </c>
      <c r="F139" s="24">
        <v>44464</v>
      </c>
      <c r="G139" s="24">
        <v>44481</v>
      </c>
      <c r="H139" s="21"/>
      <c r="I139" s="15">
        <f t="shared" si="30"/>
        <v>0.5</v>
      </c>
      <c r="J139" s="19">
        <f>K138</f>
        <v>0.51041666666666663</v>
      </c>
      <c r="K139" s="29">
        <v>0.53125</v>
      </c>
    </row>
    <row r="140" spans="1:13" x14ac:dyDescent="0.2">
      <c r="A140" s="21">
        <v>22</v>
      </c>
      <c r="B140" s="21" t="s">
        <v>88</v>
      </c>
      <c r="C140" s="21" t="s">
        <v>126</v>
      </c>
      <c r="D140" s="13" t="s">
        <v>12</v>
      </c>
      <c r="E140" s="21" t="s">
        <v>156</v>
      </c>
      <c r="F140" s="24">
        <v>44464</v>
      </c>
      <c r="G140" s="24">
        <v>44481</v>
      </c>
      <c r="H140" s="21"/>
      <c r="I140" s="15">
        <f t="shared" ref="I140" si="31">ROUNDUP(((SUM(K140-J140)*24*60/60)/0.25),0)*0.25</f>
        <v>0.5</v>
      </c>
      <c r="J140" s="19">
        <f>K139</f>
        <v>0.53125</v>
      </c>
      <c r="K140" s="29">
        <v>0.55208333333333337</v>
      </c>
    </row>
    <row r="141" spans="1:13" x14ac:dyDescent="0.2">
      <c r="A141" s="21">
        <v>22</v>
      </c>
      <c r="B141" s="21" t="s">
        <v>88</v>
      </c>
      <c r="C141" s="21" t="s">
        <v>126</v>
      </c>
      <c r="D141" s="13" t="s">
        <v>6</v>
      </c>
      <c r="E141" s="21" t="s">
        <v>157</v>
      </c>
      <c r="F141" s="24">
        <v>44464</v>
      </c>
      <c r="G141" s="24">
        <v>44481</v>
      </c>
      <c r="H141" s="21"/>
      <c r="I141" s="15">
        <f t="shared" ref="I141:I142" si="32">ROUNDUP(((SUM(K141-J141)*24*60/60)/0.25),0)*0.25</f>
        <v>0.25</v>
      </c>
      <c r="J141" s="19">
        <f>K140</f>
        <v>0.55208333333333337</v>
      </c>
      <c r="K141" s="29">
        <v>0.5625</v>
      </c>
    </row>
    <row r="142" spans="1:13" ht="17" thickBot="1" x14ac:dyDescent="0.25">
      <c r="A142" s="21">
        <v>22</v>
      </c>
      <c r="B142" s="21" t="s">
        <v>88</v>
      </c>
      <c r="C142" s="21" t="s">
        <v>126</v>
      </c>
      <c r="D142" s="23" t="s">
        <v>6</v>
      </c>
      <c r="E142" s="21" t="s">
        <v>158</v>
      </c>
      <c r="F142" s="24">
        <v>44464</v>
      </c>
      <c r="G142" s="24">
        <v>44481</v>
      </c>
      <c r="H142" s="21"/>
      <c r="I142" s="15">
        <f t="shared" si="32"/>
        <v>1.5</v>
      </c>
      <c r="J142" s="29">
        <v>0.55208333333333337</v>
      </c>
      <c r="K142" s="29">
        <v>0.61458333333333337</v>
      </c>
      <c r="L142" s="26">
        <f>SUM(H138:I142)</f>
        <v>4</v>
      </c>
      <c r="M142" s="15">
        <f>SUM(L142+19.5)</f>
        <v>23.5</v>
      </c>
    </row>
    <row r="143" spans="1:13" ht="17" thickTop="1" x14ac:dyDescent="0.2">
      <c r="D143" s="13"/>
      <c r="F143" s="2"/>
      <c r="G143" s="2"/>
    </row>
    <row r="144" spans="1:13" x14ac:dyDescent="0.2">
      <c r="A144" s="21">
        <v>22</v>
      </c>
      <c r="B144" s="21" t="s">
        <v>88</v>
      </c>
      <c r="C144" s="21" t="s">
        <v>126</v>
      </c>
      <c r="D144" s="13" t="s">
        <v>6</v>
      </c>
      <c r="E144" s="21" t="s">
        <v>160</v>
      </c>
      <c r="F144" s="2">
        <v>44481</v>
      </c>
      <c r="G144" s="2">
        <v>44481</v>
      </c>
      <c r="I144" s="15">
        <f t="shared" ref="I144" si="33">ROUNDUP(((SUM(K144-J144)*24*60/60)/0.25),0)*0.25</f>
        <v>3.5</v>
      </c>
      <c r="J144" s="19">
        <v>0.36458333333333331</v>
      </c>
      <c r="K144" s="19">
        <v>0.51041666666666663</v>
      </c>
    </row>
    <row r="145" spans="1:11" x14ac:dyDescent="0.2">
      <c r="A145" s="21">
        <v>22</v>
      </c>
      <c r="B145" s="21" t="s">
        <v>88</v>
      </c>
      <c r="C145" s="21" t="s">
        <v>126</v>
      </c>
      <c r="D145" s="13" t="s">
        <v>6</v>
      </c>
      <c r="E145" s="21" t="s">
        <v>159</v>
      </c>
      <c r="F145" s="2">
        <v>44481</v>
      </c>
      <c r="G145" s="2">
        <v>44481</v>
      </c>
      <c r="I145" s="15">
        <f t="shared" ref="I145" si="34">ROUNDUP(((SUM(K145-J145)*24*60/60)/0.25),0)*0.25</f>
        <v>2.75</v>
      </c>
      <c r="J145" s="19">
        <v>0.58333333333333337</v>
      </c>
      <c r="K145" s="19">
        <v>0.69791666666666663</v>
      </c>
    </row>
    <row r="146" spans="1:11" x14ac:dyDescent="0.2">
      <c r="D146" s="13"/>
      <c r="F146" s="2"/>
      <c r="G146" s="2"/>
    </row>
    <row r="147" spans="1:11" x14ac:dyDescent="0.2">
      <c r="A147" s="21">
        <v>22</v>
      </c>
      <c r="B147" s="21" t="s">
        <v>88</v>
      </c>
      <c r="C147" s="21" t="s">
        <v>126</v>
      </c>
      <c r="D147" s="13" t="s">
        <v>6</v>
      </c>
      <c r="E147" s="21" t="s">
        <v>161</v>
      </c>
      <c r="F147" s="2">
        <v>44489</v>
      </c>
      <c r="G147" s="2">
        <v>44481</v>
      </c>
      <c r="I147" s="15">
        <f t="shared" ref="I147" si="35">ROUNDUP(((SUM(K147-J147)*24*60/60)/0.25),0)*0.25</f>
        <v>5.75</v>
      </c>
      <c r="J147" s="19">
        <v>0.45833333333333331</v>
      </c>
      <c r="K147" s="19">
        <v>0.69791666666666663</v>
      </c>
    </row>
    <row r="148" spans="1:11" x14ac:dyDescent="0.2">
      <c r="A148" s="21">
        <v>22</v>
      </c>
      <c r="B148" s="21" t="s">
        <v>88</v>
      </c>
      <c r="C148" s="21" t="s">
        <v>126</v>
      </c>
      <c r="D148" s="13" t="s">
        <v>6</v>
      </c>
      <c r="E148" s="21" t="s">
        <v>162</v>
      </c>
      <c r="F148" s="2">
        <v>44491</v>
      </c>
      <c r="G148" s="2">
        <v>44481</v>
      </c>
      <c r="I148" s="15">
        <f t="shared" ref="I148" si="36">ROUNDUP(((SUM(K148-J148)*24*60/60)/0.25),0)*0.25</f>
        <v>1</v>
      </c>
      <c r="J148" s="19">
        <v>0.45833333333333331</v>
      </c>
      <c r="K148" s="19">
        <v>0.5</v>
      </c>
    </row>
    <row r="149" spans="1:11" x14ac:dyDescent="0.2">
      <c r="A149" s="21">
        <v>22</v>
      </c>
      <c r="B149" s="21" t="s">
        <v>88</v>
      </c>
      <c r="C149" s="21" t="s">
        <v>126</v>
      </c>
      <c r="D149" s="13" t="s">
        <v>12</v>
      </c>
      <c r="E149" s="21" t="s">
        <v>163</v>
      </c>
      <c r="F149" s="2">
        <v>44491</v>
      </c>
      <c r="G149" s="2">
        <v>44481</v>
      </c>
      <c r="I149" s="15">
        <f t="shared" ref="I149" si="37">ROUNDUP(((SUM(K149-J149)*24*60/60)/0.25),0)*0.25</f>
        <v>4</v>
      </c>
      <c r="J149" s="19">
        <v>0.5</v>
      </c>
      <c r="K149" s="19">
        <v>0.66666666666666663</v>
      </c>
    </row>
    <row r="150" spans="1:11" x14ac:dyDescent="0.2">
      <c r="D150" s="13"/>
      <c r="F150" s="2"/>
      <c r="G150" s="2"/>
    </row>
    <row r="151" spans="1:11" x14ac:dyDescent="0.2">
      <c r="D151" s="13"/>
      <c r="F151" s="2"/>
      <c r="G151" s="2"/>
    </row>
    <row r="152" spans="1:11" x14ac:dyDescent="0.2">
      <c r="B152" s="1" t="s">
        <v>9</v>
      </c>
      <c r="C152" s="18">
        <f>SUM(I:I)+SUM(H:H)</f>
        <v>323.75</v>
      </c>
      <c r="D152" s="14" t="s">
        <v>45</v>
      </c>
      <c r="E152" s="18">
        <f>SUM(H:H)</f>
        <v>55</v>
      </c>
      <c r="F152" s="14" t="s">
        <v>46</v>
      </c>
      <c r="G152" s="18">
        <f>SUM(I:I)</f>
        <v>268.75</v>
      </c>
    </row>
    <row r="153" spans="1:11" x14ac:dyDescent="0.2">
      <c r="D153" s="13" t="s">
        <v>131</v>
      </c>
      <c r="E153" s="22">
        <f>135-E152</f>
        <v>80</v>
      </c>
      <c r="F153" s="13" t="s">
        <v>131</v>
      </c>
      <c r="G153" s="22">
        <f>315-G152</f>
        <v>46.25</v>
      </c>
    </row>
    <row r="154" spans="1:11" x14ac:dyDescent="0.2">
      <c r="B154" t="s">
        <v>132</v>
      </c>
      <c r="C154">
        <f>ROUNDUP(C152/30, 0)</f>
        <v>11</v>
      </c>
    </row>
    <row r="155" spans="1:11" ht="17" thickBot="1" x14ac:dyDescent="0.25">
      <c r="A155" s="10"/>
      <c r="B155" s="10" t="s">
        <v>133</v>
      </c>
      <c r="C155" s="10">
        <v>15</v>
      </c>
      <c r="D155" s="10"/>
      <c r="E155" s="10"/>
      <c r="F155" s="10"/>
      <c r="G155" s="10"/>
      <c r="H155" s="10"/>
      <c r="I155" s="10"/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D4:D12 D18:D21 D28:D34 D37:D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D2:D3 D13:D17 D22:D27 D35:D36 D41:D113 D115:D141 D143:D151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2021-10-22T17:42:23Z</dcterms:modified>
</cp:coreProperties>
</file>