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60" windowWidth="24675" windowHeight="10770"/>
  </bookViews>
  <sheets>
    <sheet name="7v7  30 minute game" sheetId="1" r:id="rId1"/>
    <sheet name="7v7  5 minute game" sheetId="4" r:id="rId2"/>
    <sheet name="14v14 30 minute game" sheetId="5" r:id="rId3"/>
  </sheets>
  <calcPr calcId="125725"/>
</workbook>
</file>

<file path=xl/calcChain.xml><?xml version="1.0" encoding="utf-8"?>
<calcChain xmlns="http://schemas.openxmlformats.org/spreadsheetml/2006/main">
  <c r="AA11" i="1"/>
  <c r="AA12"/>
  <c r="AA13"/>
  <c r="AA14"/>
  <c r="AA15"/>
  <c r="AA16"/>
  <c r="AA17"/>
  <c r="Z11"/>
  <c r="Z12"/>
  <c r="Z13"/>
  <c r="Z14"/>
  <c r="Z15"/>
  <c r="Z16"/>
  <c r="Z17"/>
  <c r="AA10"/>
  <c r="Z10"/>
  <c r="Y27" i="5"/>
  <c r="X27"/>
  <c r="W27"/>
  <c r="V27"/>
  <c r="Y26"/>
  <c r="X26"/>
  <c r="W26"/>
  <c r="V26"/>
  <c r="Y25"/>
  <c r="X25"/>
  <c r="W25"/>
  <c r="V25"/>
  <c r="Y24"/>
  <c r="X24"/>
  <c r="W24"/>
  <c r="V24"/>
  <c r="Y23"/>
  <c r="X23"/>
  <c r="W23"/>
  <c r="V23"/>
  <c r="Y22"/>
  <c r="X22"/>
  <c r="W22"/>
  <c r="V22"/>
  <c r="Y21"/>
  <c r="X21"/>
  <c r="W21"/>
  <c r="V21"/>
  <c r="Y20"/>
  <c r="X20"/>
  <c r="W20"/>
  <c r="V20"/>
  <c r="Y19"/>
  <c r="X19"/>
  <c r="W19"/>
  <c r="V19"/>
  <c r="Y18"/>
  <c r="X18"/>
  <c r="W18"/>
  <c r="V18"/>
  <c r="Y17"/>
  <c r="X17"/>
  <c r="W17"/>
  <c r="V17"/>
  <c r="Y16"/>
  <c r="X16"/>
  <c r="W16"/>
  <c r="V16"/>
  <c r="Y15"/>
  <c r="X15"/>
  <c r="W15"/>
  <c r="V15"/>
  <c r="Y14"/>
  <c r="X14"/>
  <c r="W14"/>
  <c r="V14"/>
  <c r="Y13"/>
  <c r="X13"/>
  <c r="W13"/>
  <c r="V13"/>
  <c r="Y12"/>
  <c r="X12"/>
  <c r="W12"/>
  <c r="V12"/>
  <c r="Y11"/>
  <c r="X11"/>
  <c r="W11"/>
  <c r="V11"/>
  <c r="Y10"/>
  <c r="X10"/>
  <c r="W10"/>
  <c r="V10"/>
  <c r="Y31"/>
  <c r="Y32"/>
  <c r="Y33"/>
  <c r="Y34"/>
  <c r="Y35"/>
  <c r="Y36"/>
  <c r="Y37"/>
  <c r="Y38"/>
  <c r="Y39"/>
  <c r="Y40"/>
  <c r="Y41"/>
  <c r="Y42"/>
  <c r="Y43"/>
  <c r="Y44"/>
  <c r="Y48"/>
  <c r="X48"/>
  <c r="W48"/>
  <c r="Y47"/>
  <c r="X47"/>
  <c r="W47"/>
  <c r="Y46"/>
  <c r="X46"/>
  <c r="W46"/>
  <c r="Y45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Y48" i="4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48" i="1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W12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Y17"/>
  <c r="X17"/>
  <c r="W17"/>
  <c r="Y16"/>
  <c r="X16"/>
  <c r="W16"/>
  <c r="Y15"/>
  <c r="X15"/>
  <c r="W15"/>
  <c r="Y14"/>
  <c r="X14"/>
  <c r="W14"/>
  <c r="Y13"/>
  <c r="X13"/>
  <c r="W13"/>
  <c r="Y12"/>
  <c r="X12"/>
  <c r="Y11"/>
  <c r="X11"/>
  <c r="W11"/>
  <c r="Y10"/>
  <c r="X10"/>
  <c r="W10"/>
  <c r="Y11" i="4"/>
  <c r="Y12"/>
  <c r="Y13"/>
  <c r="Y14"/>
  <c r="Y15"/>
  <c r="Y16"/>
  <c r="Y17"/>
  <c r="Y18"/>
  <c r="Y19"/>
  <c r="Y20"/>
  <c r="Y21"/>
  <c r="Y22"/>
  <c r="Y23"/>
  <c r="Y24"/>
  <c r="Y25"/>
  <c r="Y26"/>
  <c r="Y27"/>
  <c r="Y10"/>
  <c r="X11"/>
  <c r="X12"/>
  <c r="X13"/>
  <c r="X14"/>
  <c r="X15"/>
  <c r="X16"/>
  <c r="X17"/>
  <c r="X18"/>
  <c r="X19"/>
  <c r="X20"/>
  <c r="X21"/>
  <c r="X22"/>
  <c r="X23"/>
  <c r="X24"/>
  <c r="X25"/>
  <c r="X26"/>
  <c r="X27"/>
  <c r="X10"/>
  <c r="W18"/>
  <c r="W19"/>
  <c r="W20"/>
  <c r="W21"/>
  <c r="W22"/>
  <c r="W23"/>
  <c r="W24"/>
  <c r="W25"/>
  <c r="W26"/>
  <c r="W27"/>
  <c r="W11"/>
  <c r="W12"/>
  <c r="W13"/>
  <c r="W14"/>
  <c r="W15"/>
  <c r="W16"/>
  <c r="W17"/>
  <c r="W10"/>
  <c r="C4" i="1"/>
  <c r="P49" i="5"/>
  <c r="H49"/>
  <c r="S49" s="1"/>
  <c r="G49"/>
  <c r="R49" s="1"/>
  <c r="F49"/>
  <c r="Q49" s="1"/>
  <c r="E49"/>
  <c r="D49"/>
  <c r="O49" s="1"/>
  <c r="C49"/>
  <c r="N49" s="1"/>
  <c r="B49"/>
  <c r="M49" s="1"/>
  <c r="S48"/>
  <c r="R48"/>
  <c r="Q48"/>
  <c r="P48"/>
  <c r="O48"/>
  <c r="N48"/>
  <c r="M48"/>
  <c r="T48" s="1"/>
  <c r="S47"/>
  <c r="R47"/>
  <c r="Q47"/>
  <c r="P47"/>
  <c r="O47"/>
  <c r="N47"/>
  <c r="M47"/>
  <c r="T47" s="1"/>
  <c r="S46"/>
  <c r="R46"/>
  <c r="Q46"/>
  <c r="P46"/>
  <c r="O46"/>
  <c r="N46"/>
  <c r="M46"/>
  <c r="S45"/>
  <c r="R45"/>
  <c r="Q45"/>
  <c r="P45"/>
  <c r="O45"/>
  <c r="N45"/>
  <c r="M45"/>
  <c r="S44"/>
  <c r="R44"/>
  <c r="Q44"/>
  <c r="P44"/>
  <c r="O44"/>
  <c r="N44"/>
  <c r="M44"/>
  <c r="T44" s="1"/>
  <c r="S43"/>
  <c r="R43"/>
  <c r="Q43"/>
  <c r="P43"/>
  <c r="O43"/>
  <c r="N43"/>
  <c r="M43"/>
  <c r="S42"/>
  <c r="R42"/>
  <c r="Q42"/>
  <c r="P42"/>
  <c r="O42"/>
  <c r="N42"/>
  <c r="M42"/>
  <c r="S41"/>
  <c r="R41"/>
  <c r="Q41"/>
  <c r="P41"/>
  <c r="O41"/>
  <c r="N41"/>
  <c r="M41"/>
  <c r="S40"/>
  <c r="R40"/>
  <c r="Q40"/>
  <c r="P40"/>
  <c r="O40"/>
  <c r="N40"/>
  <c r="M40"/>
  <c r="S39"/>
  <c r="R39"/>
  <c r="Q39"/>
  <c r="P39"/>
  <c r="O39"/>
  <c r="N39"/>
  <c r="M39"/>
  <c r="S38"/>
  <c r="R38"/>
  <c r="Q38"/>
  <c r="P38"/>
  <c r="O38"/>
  <c r="N38"/>
  <c r="M38"/>
  <c r="T38" s="1"/>
  <c r="S37"/>
  <c r="R37"/>
  <c r="Q37"/>
  <c r="P37"/>
  <c r="O37"/>
  <c r="N37"/>
  <c r="M37"/>
  <c r="T37" s="1"/>
  <c r="U37" s="1"/>
  <c r="S36"/>
  <c r="R36"/>
  <c r="Q36"/>
  <c r="P36"/>
  <c r="O36"/>
  <c r="N36"/>
  <c r="M36"/>
  <c r="T36" s="1"/>
  <c r="S35"/>
  <c r="R35"/>
  <c r="Q35"/>
  <c r="P35"/>
  <c r="O35"/>
  <c r="N35"/>
  <c r="M35"/>
  <c r="T35" s="1"/>
  <c r="S34"/>
  <c r="R34"/>
  <c r="Q34"/>
  <c r="P34"/>
  <c r="O34"/>
  <c r="N34"/>
  <c r="M34"/>
  <c r="T34" s="1"/>
  <c r="S33"/>
  <c r="R33"/>
  <c r="Q33"/>
  <c r="P33"/>
  <c r="O33"/>
  <c r="N33"/>
  <c r="M33"/>
  <c r="T33" s="1"/>
  <c r="S32"/>
  <c r="R32"/>
  <c r="Q32"/>
  <c r="P32"/>
  <c r="O32"/>
  <c r="N32"/>
  <c r="M32"/>
  <c r="T32" s="1"/>
  <c r="S31"/>
  <c r="R31"/>
  <c r="Q31"/>
  <c r="P31"/>
  <c r="O31"/>
  <c r="N31"/>
  <c r="M31"/>
  <c r="T31" s="1"/>
  <c r="U31" s="1"/>
  <c r="R28"/>
  <c r="H28"/>
  <c r="S28" s="1"/>
  <c r="G28"/>
  <c r="F28"/>
  <c r="Q28" s="1"/>
  <c r="E28"/>
  <c r="P28" s="1"/>
  <c r="D28"/>
  <c r="O28" s="1"/>
  <c r="C28"/>
  <c r="N28" s="1"/>
  <c r="B28"/>
  <c r="M28" s="1"/>
  <c r="S27"/>
  <c r="R27"/>
  <c r="Q27"/>
  <c r="P27"/>
  <c r="O27"/>
  <c r="N27"/>
  <c r="M27"/>
  <c r="T27" s="1"/>
  <c r="S26"/>
  <c r="R26"/>
  <c r="Q26"/>
  <c r="P26"/>
  <c r="O26"/>
  <c r="N26"/>
  <c r="M26"/>
  <c r="T26" s="1"/>
  <c r="U26" s="1"/>
  <c r="S25"/>
  <c r="R25"/>
  <c r="Q25"/>
  <c r="P25"/>
  <c r="O25"/>
  <c r="N25"/>
  <c r="M25"/>
  <c r="S24"/>
  <c r="R24"/>
  <c r="Q24"/>
  <c r="P24"/>
  <c r="O24"/>
  <c r="N24"/>
  <c r="M24"/>
  <c r="S23"/>
  <c r="R23"/>
  <c r="Q23"/>
  <c r="P23"/>
  <c r="O23"/>
  <c r="N23"/>
  <c r="M23"/>
  <c r="S22"/>
  <c r="R22"/>
  <c r="Q22"/>
  <c r="P22"/>
  <c r="O22"/>
  <c r="N22"/>
  <c r="M22"/>
  <c r="S21"/>
  <c r="R21"/>
  <c r="Q21"/>
  <c r="P21"/>
  <c r="O21"/>
  <c r="N21"/>
  <c r="M21"/>
  <c r="S20"/>
  <c r="R20"/>
  <c r="Q20"/>
  <c r="P20"/>
  <c r="O20"/>
  <c r="N20"/>
  <c r="M20"/>
  <c r="T20" s="1"/>
  <c r="U20" s="1"/>
  <c r="S19"/>
  <c r="R19"/>
  <c r="Q19"/>
  <c r="P19"/>
  <c r="O19"/>
  <c r="N19"/>
  <c r="M19"/>
  <c r="S18"/>
  <c r="R18"/>
  <c r="Q18"/>
  <c r="P18"/>
  <c r="O18"/>
  <c r="N18"/>
  <c r="M18"/>
  <c r="S17"/>
  <c r="R17"/>
  <c r="Q17"/>
  <c r="P17"/>
  <c r="O17"/>
  <c r="N17"/>
  <c r="M17"/>
  <c r="T17" s="1"/>
  <c r="S16"/>
  <c r="R16"/>
  <c r="Q16"/>
  <c r="P16"/>
  <c r="O16"/>
  <c r="N16"/>
  <c r="M16"/>
  <c r="T16" s="1"/>
  <c r="S15"/>
  <c r="R15"/>
  <c r="Q15"/>
  <c r="P15"/>
  <c r="O15"/>
  <c r="N15"/>
  <c r="M15"/>
  <c r="T15" s="1"/>
  <c r="S14"/>
  <c r="R14"/>
  <c r="Q14"/>
  <c r="P14"/>
  <c r="O14"/>
  <c r="N14"/>
  <c r="M14"/>
  <c r="T14" s="1"/>
  <c r="U14" s="1"/>
  <c r="S13"/>
  <c r="R13"/>
  <c r="Q13"/>
  <c r="P13"/>
  <c r="O13"/>
  <c r="N13"/>
  <c r="M13"/>
  <c r="T13" s="1"/>
  <c r="U13" s="1"/>
  <c r="S12"/>
  <c r="R12"/>
  <c r="Q12"/>
  <c r="P12"/>
  <c r="O12"/>
  <c r="N12"/>
  <c r="M12"/>
  <c r="T12" s="1"/>
  <c r="S11"/>
  <c r="R11"/>
  <c r="Q11"/>
  <c r="P11"/>
  <c r="O11"/>
  <c r="N11"/>
  <c r="M11"/>
  <c r="T11" s="1"/>
  <c r="U11" s="1"/>
  <c r="S10"/>
  <c r="R10"/>
  <c r="Q10"/>
  <c r="P10"/>
  <c r="O10"/>
  <c r="N10"/>
  <c r="M10"/>
  <c r="T10" s="1"/>
  <c r="U10" s="1"/>
  <c r="H4"/>
  <c r="F4"/>
  <c r="C3"/>
  <c r="C4" s="1"/>
  <c r="B3"/>
  <c r="B4" s="1"/>
  <c r="S49" i="4"/>
  <c r="O49"/>
  <c r="H49"/>
  <c r="G49"/>
  <c r="R49" s="1"/>
  <c r="F49"/>
  <c r="Q49" s="1"/>
  <c r="E49"/>
  <c r="P49" s="1"/>
  <c r="D49"/>
  <c r="C49"/>
  <c r="N49" s="1"/>
  <c r="B49"/>
  <c r="M49" s="1"/>
  <c r="S48"/>
  <c r="R48"/>
  <c r="Q48"/>
  <c r="P48"/>
  <c r="O48"/>
  <c r="N48"/>
  <c r="T48" s="1"/>
  <c r="M48"/>
  <c r="S47"/>
  <c r="R47"/>
  <c r="Q47"/>
  <c r="P47"/>
  <c r="O47"/>
  <c r="N47"/>
  <c r="T47" s="1"/>
  <c r="M47"/>
  <c r="S46"/>
  <c r="R46"/>
  <c r="Q46"/>
  <c r="P46"/>
  <c r="O46"/>
  <c r="N46"/>
  <c r="T46" s="1"/>
  <c r="M46"/>
  <c r="S45"/>
  <c r="R45"/>
  <c r="Q45"/>
  <c r="P45"/>
  <c r="O45"/>
  <c r="N45"/>
  <c r="T45" s="1"/>
  <c r="M45"/>
  <c r="S44"/>
  <c r="R44"/>
  <c r="Q44"/>
  <c r="P44"/>
  <c r="O44"/>
  <c r="N44"/>
  <c r="T44" s="1"/>
  <c r="M44"/>
  <c r="S43"/>
  <c r="R43"/>
  <c r="Q43"/>
  <c r="P43"/>
  <c r="O43"/>
  <c r="N43"/>
  <c r="T43" s="1"/>
  <c r="M43"/>
  <c r="S42"/>
  <c r="R42"/>
  <c r="Q42"/>
  <c r="P42"/>
  <c r="O42"/>
  <c r="N42"/>
  <c r="T42" s="1"/>
  <c r="M42"/>
  <c r="S41"/>
  <c r="R41"/>
  <c r="Q41"/>
  <c r="P41"/>
  <c r="O41"/>
  <c r="N41"/>
  <c r="T41" s="1"/>
  <c r="M41"/>
  <c r="S40"/>
  <c r="R40"/>
  <c r="Q40"/>
  <c r="P40"/>
  <c r="O40"/>
  <c r="N40"/>
  <c r="T40" s="1"/>
  <c r="M40"/>
  <c r="S39"/>
  <c r="R39"/>
  <c r="Q39"/>
  <c r="P39"/>
  <c r="O39"/>
  <c r="N39"/>
  <c r="T39" s="1"/>
  <c r="M39"/>
  <c r="S38"/>
  <c r="R38"/>
  <c r="Q38"/>
  <c r="P38"/>
  <c r="O38"/>
  <c r="N38"/>
  <c r="M38"/>
  <c r="S37"/>
  <c r="R37"/>
  <c r="Q37"/>
  <c r="P37"/>
  <c r="O37"/>
  <c r="N37"/>
  <c r="M37"/>
  <c r="S36"/>
  <c r="R36"/>
  <c r="Q36"/>
  <c r="P36"/>
  <c r="O36"/>
  <c r="N36"/>
  <c r="M36"/>
  <c r="S35"/>
  <c r="R35"/>
  <c r="Q35"/>
  <c r="P35"/>
  <c r="O35"/>
  <c r="N35"/>
  <c r="M35"/>
  <c r="S34"/>
  <c r="R34"/>
  <c r="Q34"/>
  <c r="P34"/>
  <c r="O34"/>
  <c r="N34"/>
  <c r="M34"/>
  <c r="S33"/>
  <c r="R33"/>
  <c r="Q33"/>
  <c r="P33"/>
  <c r="O33"/>
  <c r="N33"/>
  <c r="M33"/>
  <c r="S32"/>
  <c r="R32"/>
  <c r="Q32"/>
  <c r="P32"/>
  <c r="O32"/>
  <c r="N32"/>
  <c r="M32"/>
  <c r="S31"/>
  <c r="R31"/>
  <c r="Q31"/>
  <c r="P31"/>
  <c r="O31"/>
  <c r="N31"/>
  <c r="M31"/>
  <c r="S28"/>
  <c r="R28"/>
  <c r="H28"/>
  <c r="G28"/>
  <c r="F28"/>
  <c r="Q28" s="1"/>
  <c r="E28"/>
  <c r="P28" s="1"/>
  <c r="D28"/>
  <c r="O28" s="1"/>
  <c r="C28"/>
  <c r="N28" s="1"/>
  <c r="B28"/>
  <c r="B3" s="1"/>
  <c r="B4" s="1"/>
  <c r="S27"/>
  <c r="R27"/>
  <c r="Q27"/>
  <c r="P27"/>
  <c r="O27"/>
  <c r="N27"/>
  <c r="T27" s="1"/>
  <c r="M27"/>
  <c r="S26"/>
  <c r="R26"/>
  <c r="Q26"/>
  <c r="P26"/>
  <c r="O26"/>
  <c r="N26"/>
  <c r="T26" s="1"/>
  <c r="M26"/>
  <c r="S25"/>
  <c r="R25"/>
  <c r="Q25"/>
  <c r="P25"/>
  <c r="O25"/>
  <c r="N25"/>
  <c r="T25" s="1"/>
  <c r="M25"/>
  <c r="S24"/>
  <c r="R24"/>
  <c r="Q24"/>
  <c r="P24"/>
  <c r="O24"/>
  <c r="N24"/>
  <c r="T24" s="1"/>
  <c r="M24"/>
  <c r="S23"/>
  <c r="R23"/>
  <c r="Q23"/>
  <c r="P23"/>
  <c r="O23"/>
  <c r="N23"/>
  <c r="T23" s="1"/>
  <c r="M23"/>
  <c r="S22"/>
  <c r="R22"/>
  <c r="Q22"/>
  <c r="P22"/>
  <c r="O22"/>
  <c r="N22"/>
  <c r="T22" s="1"/>
  <c r="M22"/>
  <c r="S21"/>
  <c r="R21"/>
  <c r="Q21"/>
  <c r="P21"/>
  <c r="O21"/>
  <c r="N21"/>
  <c r="T21" s="1"/>
  <c r="M21"/>
  <c r="S20"/>
  <c r="R20"/>
  <c r="Q20"/>
  <c r="P20"/>
  <c r="O20"/>
  <c r="N20"/>
  <c r="T20" s="1"/>
  <c r="M20"/>
  <c r="S19"/>
  <c r="R19"/>
  <c r="Q19"/>
  <c r="P19"/>
  <c r="O19"/>
  <c r="N19"/>
  <c r="T19" s="1"/>
  <c r="M19"/>
  <c r="S18"/>
  <c r="R18"/>
  <c r="Q18"/>
  <c r="P18"/>
  <c r="O18"/>
  <c r="N18"/>
  <c r="T18" s="1"/>
  <c r="M18"/>
  <c r="S17"/>
  <c r="R17"/>
  <c r="Q17"/>
  <c r="P17"/>
  <c r="O17"/>
  <c r="N17"/>
  <c r="M17"/>
  <c r="S16"/>
  <c r="R16"/>
  <c r="Q16"/>
  <c r="P16"/>
  <c r="O16"/>
  <c r="N16"/>
  <c r="M16"/>
  <c r="S15"/>
  <c r="R15"/>
  <c r="Q15"/>
  <c r="P15"/>
  <c r="O15"/>
  <c r="N15"/>
  <c r="M15"/>
  <c r="S14"/>
  <c r="R14"/>
  <c r="Q14"/>
  <c r="P14"/>
  <c r="O14"/>
  <c r="N14"/>
  <c r="M14"/>
  <c r="S13"/>
  <c r="R13"/>
  <c r="Q13"/>
  <c r="P13"/>
  <c r="O13"/>
  <c r="N13"/>
  <c r="M13"/>
  <c r="S12"/>
  <c r="R12"/>
  <c r="Q12"/>
  <c r="P12"/>
  <c r="O12"/>
  <c r="N12"/>
  <c r="M12"/>
  <c r="S11"/>
  <c r="R11"/>
  <c r="Q11"/>
  <c r="P11"/>
  <c r="O11"/>
  <c r="N11"/>
  <c r="M11"/>
  <c r="S10"/>
  <c r="R10"/>
  <c r="Q10"/>
  <c r="P10"/>
  <c r="O10"/>
  <c r="N10"/>
  <c r="M10"/>
  <c r="H4"/>
  <c r="F4"/>
  <c r="H49" i="1"/>
  <c r="S49" s="1"/>
  <c r="G49"/>
  <c r="R49" s="1"/>
  <c r="F49"/>
  <c r="E49"/>
  <c r="P49" s="1"/>
  <c r="D49"/>
  <c r="C49"/>
  <c r="B49"/>
  <c r="M49" s="1"/>
  <c r="Q49"/>
  <c r="C3"/>
  <c r="H4"/>
  <c r="F4"/>
  <c r="M34"/>
  <c r="M32"/>
  <c r="M33"/>
  <c r="O33"/>
  <c r="N33"/>
  <c r="C28"/>
  <c r="N28" s="1"/>
  <c r="D28"/>
  <c r="O28" s="1"/>
  <c r="E28"/>
  <c r="P28" s="1"/>
  <c r="F28"/>
  <c r="Q28" s="1"/>
  <c r="G28"/>
  <c r="H28"/>
  <c r="B28"/>
  <c r="M28" s="1"/>
  <c r="M12"/>
  <c r="M11"/>
  <c r="O49"/>
  <c r="N49"/>
  <c r="S48"/>
  <c r="R48"/>
  <c r="Q48"/>
  <c r="P48"/>
  <c r="O48"/>
  <c r="N48"/>
  <c r="M48"/>
  <c r="S47"/>
  <c r="R47"/>
  <c r="Q47"/>
  <c r="P47"/>
  <c r="O47"/>
  <c r="N47"/>
  <c r="M47"/>
  <c r="S46"/>
  <c r="R46"/>
  <c r="Q46"/>
  <c r="P46"/>
  <c r="O46"/>
  <c r="N46"/>
  <c r="M46"/>
  <c r="S45"/>
  <c r="R45"/>
  <c r="Q45"/>
  <c r="P45"/>
  <c r="O45"/>
  <c r="N45"/>
  <c r="M45"/>
  <c r="S44"/>
  <c r="R44"/>
  <c r="Q44"/>
  <c r="P44"/>
  <c r="O44"/>
  <c r="N44"/>
  <c r="M44"/>
  <c r="S43"/>
  <c r="R43"/>
  <c r="Q43"/>
  <c r="P43"/>
  <c r="O43"/>
  <c r="N43"/>
  <c r="M43"/>
  <c r="S42"/>
  <c r="R42"/>
  <c r="Q42"/>
  <c r="P42"/>
  <c r="O42"/>
  <c r="N42"/>
  <c r="M42"/>
  <c r="S41"/>
  <c r="R41"/>
  <c r="Q41"/>
  <c r="P41"/>
  <c r="O41"/>
  <c r="N41"/>
  <c r="M41"/>
  <c r="S40"/>
  <c r="R40"/>
  <c r="Q40"/>
  <c r="P40"/>
  <c r="O40"/>
  <c r="N40"/>
  <c r="M40"/>
  <c r="S39"/>
  <c r="R39"/>
  <c r="Q39"/>
  <c r="P39"/>
  <c r="O39"/>
  <c r="N39"/>
  <c r="M39"/>
  <c r="S38"/>
  <c r="R38"/>
  <c r="Q38"/>
  <c r="P38"/>
  <c r="O38"/>
  <c r="N38"/>
  <c r="M38"/>
  <c r="S37"/>
  <c r="R37"/>
  <c r="Q37"/>
  <c r="P37"/>
  <c r="O37"/>
  <c r="N37"/>
  <c r="M37"/>
  <c r="S36"/>
  <c r="R36"/>
  <c r="Q36"/>
  <c r="P36"/>
  <c r="O36"/>
  <c r="N36"/>
  <c r="M36"/>
  <c r="S35"/>
  <c r="R35"/>
  <c r="Q35"/>
  <c r="P35"/>
  <c r="O35"/>
  <c r="N35"/>
  <c r="M35"/>
  <c r="S34"/>
  <c r="R34"/>
  <c r="Q34"/>
  <c r="P34"/>
  <c r="O34"/>
  <c r="N34"/>
  <c r="S33"/>
  <c r="R33"/>
  <c r="Q33"/>
  <c r="P33"/>
  <c r="S32"/>
  <c r="R32"/>
  <c r="Q32"/>
  <c r="P32"/>
  <c r="O32"/>
  <c r="N32"/>
  <c r="S31"/>
  <c r="R31"/>
  <c r="Q31"/>
  <c r="P31"/>
  <c r="O31"/>
  <c r="N31"/>
  <c r="M31"/>
  <c r="N11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Q11"/>
  <c r="Q12"/>
  <c r="Q13"/>
  <c r="Q14"/>
  <c r="Q15"/>
  <c r="Q16"/>
  <c r="Q17"/>
  <c r="Q18"/>
  <c r="Q19"/>
  <c r="Q20"/>
  <c r="Q21"/>
  <c r="Q22"/>
  <c r="Q23"/>
  <c r="Q24"/>
  <c r="Q25"/>
  <c r="Q26"/>
  <c r="Q27"/>
  <c r="P11"/>
  <c r="M14"/>
  <c r="R10"/>
  <c r="S10"/>
  <c r="Q10"/>
  <c r="P12"/>
  <c r="P13"/>
  <c r="P14"/>
  <c r="P15"/>
  <c r="P16"/>
  <c r="P17"/>
  <c r="P18"/>
  <c r="P19"/>
  <c r="P20"/>
  <c r="P21"/>
  <c r="P22"/>
  <c r="P23"/>
  <c r="P24"/>
  <c r="P25"/>
  <c r="P26"/>
  <c r="P27"/>
  <c r="O11"/>
  <c r="O12"/>
  <c r="O13"/>
  <c r="O14"/>
  <c r="O15"/>
  <c r="O16"/>
  <c r="O17"/>
  <c r="O18"/>
  <c r="O19"/>
  <c r="O20"/>
  <c r="O21"/>
  <c r="O22"/>
  <c r="O23"/>
  <c r="O24"/>
  <c r="O25"/>
  <c r="O26"/>
  <c r="O27"/>
  <c r="P10"/>
  <c r="O10"/>
  <c r="N12"/>
  <c r="N13"/>
  <c r="N14"/>
  <c r="N15"/>
  <c r="N16"/>
  <c r="N17"/>
  <c r="N18"/>
  <c r="N19"/>
  <c r="N20"/>
  <c r="N21"/>
  <c r="N22"/>
  <c r="N23"/>
  <c r="N24"/>
  <c r="N25"/>
  <c r="N26"/>
  <c r="N27"/>
  <c r="N10"/>
  <c r="M13"/>
  <c r="M15"/>
  <c r="M16"/>
  <c r="M17"/>
  <c r="M18"/>
  <c r="M19"/>
  <c r="M20"/>
  <c r="M21"/>
  <c r="M22"/>
  <c r="M23"/>
  <c r="M24"/>
  <c r="M25"/>
  <c r="M26"/>
  <c r="M27"/>
  <c r="M10"/>
  <c r="T43" i="5" l="1"/>
  <c r="U43" s="1"/>
  <c r="T49"/>
  <c r="U49" s="1"/>
  <c r="T42"/>
  <c r="U42" s="1"/>
  <c r="T40"/>
  <c r="T46"/>
  <c r="U46" s="1"/>
  <c r="T41"/>
  <c r="T39"/>
  <c r="U39" s="1"/>
  <c r="T45"/>
  <c r="U45" s="1"/>
  <c r="E3"/>
  <c r="E4" s="1"/>
  <c r="T18"/>
  <c r="T24"/>
  <c r="T25"/>
  <c r="U25" s="1"/>
  <c r="T23"/>
  <c r="T22"/>
  <c r="T19"/>
  <c r="U19" s="1"/>
  <c r="T21"/>
  <c r="U32"/>
  <c r="U38"/>
  <c r="U44"/>
  <c r="U12"/>
  <c r="U18"/>
  <c r="U24"/>
  <c r="U36"/>
  <c r="U48"/>
  <c r="U17"/>
  <c r="U23"/>
  <c r="U35"/>
  <c r="U41"/>
  <c r="U47"/>
  <c r="U16"/>
  <c r="U22"/>
  <c r="T28"/>
  <c r="U28" s="1"/>
  <c r="U34"/>
  <c r="U40"/>
  <c r="U15"/>
  <c r="U21"/>
  <c r="U27"/>
  <c r="U33"/>
  <c r="D3"/>
  <c r="D4" s="1"/>
  <c r="T32" i="4"/>
  <c r="T38"/>
  <c r="T31"/>
  <c r="T37"/>
  <c r="T17"/>
  <c r="T16"/>
  <c r="T13"/>
  <c r="M28"/>
  <c r="T28" s="1"/>
  <c r="D3"/>
  <c r="D4" s="1"/>
  <c r="T12"/>
  <c r="T34"/>
  <c r="T33"/>
  <c r="T36"/>
  <c r="T35"/>
  <c r="T15"/>
  <c r="T14"/>
  <c r="T11"/>
  <c r="T10"/>
  <c r="U10" s="1"/>
  <c r="T49"/>
  <c r="E3"/>
  <c r="E4" s="1"/>
  <c r="C3"/>
  <c r="C4" s="1"/>
  <c r="E3" i="1"/>
  <c r="E4" s="1"/>
  <c r="B3"/>
  <c r="B4" s="1"/>
  <c r="T44"/>
  <c r="D3"/>
  <c r="D4" s="1"/>
  <c r="T49"/>
  <c r="T41"/>
  <c r="T47"/>
  <c r="T36"/>
  <c r="T35"/>
  <c r="T32"/>
  <c r="U32" s="1"/>
  <c r="T38"/>
  <c r="U38" s="1"/>
  <c r="T40"/>
  <c r="T43"/>
  <c r="T46"/>
  <c r="T16"/>
  <c r="T33"/>
  <c r="U33" s="1"/>
  <c r="T39"/>
  <c r="U39" s="1"/>
  <c r="T31"/>
  <c r="T37"/>
  <c r="T42"/>
  <c r="T48"/>
  <c r="T28"/>
  <c r="T34"/>
  <c r="U34" s="1"/>
  <c r="T45"/>
  <c r="T10"/>
  <c r="U10" s="1"/>
  <c r="T23"/>
  <c r="T17"/>
  <c r="T11"/>
  <c r="T21"/>
  <c r="T22"/>
  <c r="T27"/>
  <c r="U27" s="1"/>
  <c r="T15"/>
  <c r="T25"/>
  <c r="T19"/>
  <c r="T13"/>
  <c r="T24"/>
  <c r="T18"/>
  <c r="U18" s="1"/>
  <c r="T12"/>
  <c r="T26"/>
  <c r="T20"/>
  <c r="T14"/>
  <c r="J4" i="5" l="1"/>
  <c r="V36" s="1"/>
  <c r="J4" i="4"/>
  <c r="U21"/>
  <c r="U15"/>
  <c r="U41"/>
  <c r="U23"/>
  <c r="U24"/>
  <c r="U25"/>
  <c r="U47"/>
  <c r="U27"/>
  <c r="U20"/>
  <c r="U19"/>
  <c r="U32"/>
  <c r="U33"/>
  <c r="U34"/>
  <c r="U36"/>
  <c r="U26"/>
  <c r="U11"/>
  <c r="U38"/>
  <c r="U39"/>
  <c r="U40"/>
  <c r="U42"/>
  <c r="U48"/>
  <c r="U49"/>
  <c r="U22"/>
  <c r="U44"/>
  <c r="U45"/>
  <c r="U46"/>
  <c r="U28"/>
  <c r="U37"/>
  <c r="U14"/>
  <c r="U12"/>
  <c r="U13"/>
  <c r="U35"/>
  <c r="U16"/>
  <c r="U43"/>
  <c r="U31"/>
  <c r="U17"/>
  <c r="U18"/>
  <c r="J4" i="1"/>
  <c r="U49"/>
  <c r="U44"/>
  <c r="U24"/>
  <c r="U22"/>
  <c r="U45"/>
  <c r="U31"/>
  <c r="U40"/>
  <c r="U41"/>
  <c r="U42"/>
  <c r="U46"/>
  <c r="U36"/>
  <c r="U37"/>
  <c r="U43"/>
  <c r="U47"/>
  <c r="U48"/>
  <c r="U35"/>
  <c r="U16"/>
  <c r="U14"/>
  <c r="U13"/>
  <c r="U21"/>
  <c r="U12"/>
  <c r="U15"/>
  <c r="U23"/>
  <c r="U26"/>
  <c r="U17"/>
  <c r="U25"/>
  <c r="U20"/>
  <c r="U19"/>
  <c r="U11"/>
  <c r="U28"/>
  <c r="V32" i="5" l="1"/>
  <c r="V31"/>
  <c r="V33"/>
  <c r="V46"/>
  <c r="V48"/>
  <c r="V42"/>
  <c r="V45"/>
  <c r="V37"/>
  <c r="V38"/>
  <c r="V39"/>
  <c r="V47"/>
  <c r="V43"/>
  <c r="V44"/>
  <c r="V40"/>
  <c r="V41"/>
  <c r="V34"/>
  <c r="V35"/>
  <c r="V44" i="4"/>
  <c r="V25"/>
  <c r="V18"/>
  <c r="V45"/>
  <c r="V21"/>
  <c r="V39"/>
  <c r="V47"/>
  <c r="V13"/>
  <c r="V40"/>
  <c r="V34"/>
  <c r="V46"/>
  <c r="V32"/>
  <c r="V10"/>
  <c r="V12"/>
  <c r="V35"/>
  <c r="V36"/>
  <c r="V15"/>
  <c r="V26"/>
  <c r="V16"/>
  <c r="V33"/>
  <c r="V43"/>
  <c r="V37"/>
  <c r="V11"/>
  <c r="V19"/>
  <c r="V23"/>
  <c r="V42"/>
  <c r="V27"/>
  <c r="V17"/>
  <c r="V48"/>
  <c r="V20"/>
  <c r="V41"/>
  <c r="V31"/>
  <c r="V14"/>
  <c r="V22"/>
  <c r="V38"/>
  <c r="V24"/>
  <c r="V37" i="1"/>
  <c r="V43"/>
  <c r="V31"/>
  <c r="V16"/>
  <c r="V22"/>
  <c r="V10"/>
  <c r="V34"/>
  <c r="V13"/>
  <c r="V19"/>
  <c r="V25"/>
  <c r="V39"/>
  <c r="V18"/>
  <c r="V24"/>
  <c r="V38"/>
  <c r="V36"/>
  <c r="V42"/>
  <c r="V48"/>
  <c r="V15"/>
  <c r="V21"/>
  <c r="V27"/>
  <c r="V40"/>
  <c r="V45"/>
  <c r="V44"/>
  <c r="V35"/>
  <c r="V41"/>
  <c r="V47"/>
  <c r="V14"/>
  <c r="V20"/>
  <c r="V26"/>
  <c r="V46"/>
  <c r="V33"/>
  <c r="V12"/>
  <c r="V32"/>
  <c r="V11"/>
  <c r="V17"/>
  <c r="V23"/>
</calcChain>
</file>

<file path=xl/sharedStrings.xml><?xml version="1.0" encoding="utf-8"?>
<sst xmlns="http://schemas.openxmlformats.org/spreadsheetml/2006/main" count="398" uniqueCount="43">
  <si>
    <t>Titan Militia</t>
  </si>
  <si>
    <t>Kills</t>
  </si>
  <si>
    <t>Deaths</t>
  </si>
  <si>
    <t>Flag Caps</t>
  </si>
  <si>
    <t>Healing</t>
  </si>
  <si>
    <t>Vehicle Kills</t>
  </si>
  <si>
    <t>Points for Each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</si>
  <si>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</si>
  <si>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</si>
  <si>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</si>
  <si>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</si>
  <si>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</si>
  <si>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</si>
  <si>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</si>
  <si>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</si>
  <si>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</si>
  <si>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</si>
  <si>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</si>
  <si>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</si>
  <si>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</si>
  <si>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</si>
  <si>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</si>
  <si>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</si>
  <si>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</si>
  <si>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</si>
  <si>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Collective Military</t>
  </si>
  <si>
    <t>Game</t>
  </si>
  <si>
    <t>Total Play Seconds</t>
  </si>
  <si>
    <t>Totals</t>
  </si>
  <si>
    <t xml:space="preserve">Win Team Play Seconds </t>
  </si>
  <si>
    <t>Lose Team Play Seconds</t>
  </si>
  <si>
    <t>Team Totals</t>
  </si>
  <si>
    <t>Fixed Jackpot</t>
  </si>
  <si>
    <t>MVP Score</t>
  </si>
  <si>
    <t>Total Jackpot</t>
  </si>
  <si>
    <t>Total Points</t>
  </si>
  <si>
    <t>MVP Percent</t>
  </si>
  <si>
    <t>Jackpot Reward</t>
  </si>
  <si>
    <t>Points Jackpot Reward</t>
  </si>
  <si>
    <t>Cash Jackpot Reward</t>
  </si>
  <si>
    <t>Experience Jackpot Reward</t>
  </si>
  <si>
    <t>Cash from Kills</t>
  </si>
  <si>
    <t>Cash Share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</si>
</sst>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9"/>
  <sheetViews>
    <sheetView tabSelected="1" topLeftCell="C1" workbookViewId="0">
      <selection activeCell="AA22" sqref="AA22"/>
    </sheetView>
  </sheetViews>
  <sheetFormatPr defaultRowHeight="15"/>
  <cols>
    <col min="1" max="1" width="17.28515625" customWidth="1"/>
    <col min="2" max="2" width="6.42578125" customWidth="1"/>
    <col min="3" max="3" width="7.5703125" customWidth="1"/>
    <col min="5" max="5" width="7.7109375" customWidth="1"/>
    <col min="6" max="6" width="12.5703125" customWidth="1"/>
    <col min="7" max="7" width="12.85546875" customWidth="1"/>
    <col min="8" max="8" width="8.140625" bestFit="1" customWidth="1"/>
    <col min="12" max="12" width="16.28515625" customWidth="1"/>
    <col min="17" max="18" width="13.42578125" customWidth="1"/>
    <col min="22" max="22" width="8.5703125" customWidth="1"/>
    <col min="25" max="25" width="10.7109375" customWidth="1"/>
  </cols>
  <sheetData>
    <row r="1" spans="1:27">
      <c r="A1" t="s">
        <v>26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27</v>
      </c>
      <c r="G1" s="3"/>
      <c r="H1" s="5" t="s">
        <v>32</v>
      </c>
      <c r="I1" s="5"/>
      <c r="J1" s="5" t="s">
        <v>34</v>
      </c>
      <c r="K1" s="5"/>
    </row>
    <row r="2" spans="1:27">
      <c r="A2" t="s">
        <v>6</v>
      </c>
      <c r="B2" s="4">
        <v>20</v>
      </c>
      <c r="C2" s="4">
        <v>3</v>
      </c>
      <c r="D2" s="4">
        <v>5</v>
      </c>
      <c r="E2" s="4">
        <v>3.5000000000000003E-2</v>
      </c>
      <c r="F2" s="3">
        <v>4</v>
      </c>
      <c r="G2" s="3"/>
      <c r="H2" s="3">
        <v>1</v>
      </c>
      <c r="I2" s="3"/>
      <c r="J2" s="3"/>
      <c r="K2" s="3"/>
    </row>
    <row r="3" spans="1:27">
      <c r="A3" t="s">
        <v>28</v>
      </c>
      <c r="B3" s="2">
        <f>B28+B49</f>
        <v>244</v>
      </c>
      <c r="C3" s="2">
        <f t="shared" ref="C3:E3" si="0">C28+C49</f>
        <v>212</v>
      </c>
      <c r="D3" s="2">
        <f t="shared" si="0"/>
        <v>56</v>
      </c>
      <c r="E3" s="2">
        <f t="shared" si="0"/>
        <v>10000</v>
      </c>
      <c r="F3" s="3">
        <v>1800</v>
      </c>
      <c r="G3" s="3"/>
      <c r="H3" s="3">
        <v>1000</v>
      </c>
      <c r="I3" s="3"/>
      <c r="J3" s="3"/>
      <c r="K3" s="3"/>
    </row>
    <row r="4" spans="1:27">
      <c r="A4" t="s">
        <v>35</v>
      </c>
      <c r="B4" s="2">
        <f>B2*B3</f>
        <v>4880</v>
      </c>
      <c r="C4" s="2">
        <f>C2*C3</f>
        <v>636</v>
      </c>
      <c r="D4" s="2">
        <f t="shared" ref="C4:E4" si="1">D2*D3</f>
        <v>280</v>
      </c>
      <c r="E4" s="2">
        <f t="shared" si="1"/>
        <v>350.00000000000006</v>
      </c>
      <c r="F4" s="3">
        <f>F2*F3</f>
        <v>7200</v>
      </c>
      <c r="G4" s="3"/>
      <c r="H4" s="3">
        <f>H2*H3</f>
        <v>1000</v>
      </c>
      <c r="I4" s="3"/>
      <c r="J4" s="3">
        <f>SUM(B4:I4)</f>
        <v>14346</v>
      </c>
      <c r="K4" s="3"/>
    </row>
    <row r="5" spans="1:27" ht="21" customHeight="1">
      <c r="B5" s="2"/>
      <c r="F5" s="2"/>
      <c r="G5" s="2"/>
    </row>
    <row r="6" spans="1:27" ht="43.5" customHeight="1">
      <c r="A6" s="1"/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  <c r="G6" s="1" t="s">
        <v>30</v>
      </c>
      <c r="H6" s="1" t="s">
        <v>5</v>
      </c>
      <c r="I6" s="1"/>
      <c r="J6" s="1"/>
      <c r="K6" s="1"/>
      <c r="L6" s="1"/>
      <c r="M6" s="1" t="s">
        <v>1</v>
      </c>
      <c r="N6" s="1" t="s">
        <v>2</v>
      </c>
      <c r="O6" s="1" t="s">
        <v>3</v>
      </c>
      <c r="P6" s="1" t="s">
        <v>4</v>
      </c>
      <c r="Q6" s="1" t="s">
        <v>29</v>
      </c>
      <c r="R6" s="1" t="s">
        <v>30</v>
      </c>
      <c r="S6" s="1" t="s">
        <v>5</v>
      </c>
      <c r="T6" s="1" t="s">
        <v>33</v>
      </c>
      <c r="U6" s="1" t="s">
        <v>36</v>
      </c>
      <c r="V6" s="1" t="s">
        <v>37</v>
      </c>
      <c r="W6" s="1" t="s">
        <v>38</v>
      </c>
      <c r="X6" s="1" t="s">
        <v>39</v>
      </c>
      <c r="Y6" s="1" t="s">
        <v>40</v>
      </c>
      <c r="Z6" s="1" t="s">
        <v>41</v>
      </c>
      <c r="AA6" s="1" t="s">
        <v>42</v>
      </c>
    </row>
    <row r="7" spans="1:27" ht="18" customHeight="1">
      <c r="A7" s="1"/>
      <c r="L7" s="1" t="s">
        <v>6</v>
      </c>
      <c r="M7">
        <v>20</v>
      </c>
      <c r="N7">
        <v>3</v>
      </c>
      <c r="O7">
        <v>5</v>
      </c>
      <c r="P7">
        <v>3.5000000000000003E-2</v>
      </c>
      <c r="Q7">
        <v>0.2</v>
      </c>
      <c r="R7">
        <v>0.1</v>
      </c>
      <c r="S7">
        <v>20</v>
      </c>
    </row>
    <row r="9" spans="1:27">
      <c r="A9" t="s">
        <v>0</v>
      </c>
      <c r="L9" t="s">
        <v>0</v>
      </c>
    </row>
    <row r="10" spans="1:27">
      <c r="A10" t="s">
        <v>7</v>
      </c>
      <c r="B10">
        <v>30</v>
      </c>
      <c r="C10">
        <v>8</v>
      </c>
      <c r="D10">
        <v>3</v>
      </c>
      <c r="E10">
        <v>0</v>
      </c>
      <c r="F10">
        <v>1800</v>
      </c>
      <c r="L10" t="s">
        <v>7</v>
      </c>
      <c r="M10">
        <f>B10*$M$7</f>
        <v>600</v>
      </c>
      <c r="N10">
        <f>C10*$N$7</f>
        <v>24</v>
      </c>
      <c r="O10">
        <f>D10*$O$7</f>
        <v>15</v>
      </c>
      <c r="P10">
        <f>E10*$P$7</f>
        <v>0</v>
      </c>
      <c r="Q10">
        <f>F10*$Q$7</f>
        <v>360</v>
      </c>
      <c r="R10">
        <f>G10*$R$7</f>
        <v>0</v>
      </c>
      <c r="S10">
        <f>H10*$S$7</f>
        <v>0</v>
      </c>
      <c r="T10">
        <f>SUM(M10:S10)</f>
        <v>999</v>
      </c>
      <c r="U10" s="6">
        <f>T10/$T$10</f>
        <v>1</v>
      </c>
      <c r="V10" s="7">
        <f>($J$4*U10)</f>
        <v>14346</v>
      </c>
      <c r="W10" s="7">
        <f>($J$4*U10)</f>
        <v>14346</v>
      </c>
      <c r="X10" s="7">
        <f>($J$4*U10)*0.5</f>
        <v>7173</v>
      </c>
      <c r="Y10" s="7">
        <f>($J$4*U10)*0.25</f>
        <v>3586.5</v>
      </c>
      <c r="Z10">
        <f>B10*100</f>
        <v>3000</v>
      </c>
      <c r="AA10">
        <f>50*30</f>
        <v>1500</v>
      </c>
    </row>
    <row r="11" spans="1:27">
      <c r="A11" t="s">
        <v>8</v>
      </c>
      <c r="B11">
        <v>7</v>
      </c>
      <c r="C11">
        <v>30</v>
      </c>
      <c r="D11">
        <v>4</v>
      </c>
      <c r="E11">
        <v>0</v>
      </c>
      <c r="F11">
        <v>1800</v>
      </c>
      <c r="L11" t="s">
        <v>8</v>
      </c>
      <c r="M11">
        <f>B11*$M$7</f>
        <v>140</v>
      </c>
      <c r="N11">
        <f>C11*$N$7</f>
        <v>90</v>
      </c>
      <c r="O11">
        <f t="shared" ref="O11:O28" si="2">D11*$O$7</f>
        <v>20</v>
      </c>
      <c r="P11">
        <f>E11*$P$7</f>
        <v>0</v>
      </c>
      <c r="Q11">
        <f t="shared" ref="Q11:Q28" si="3">F11*$Q$7</f>
        <v>360</v>
      </c>
      <c r="R11">
        <f t="shared" ref="R11:R28" si="4">G11*$R$7</f>
        <v>0</v>
      </c>
      <c r="S11">
        <f t="shared" ref="S11:S28" si="5">H11*$S$7</f>
        <v>0</v>
      </c>
      <c r="T11">
        <f t="shared" ref="T11:T28" si="6">SUM(M11:S11)</f>
        <v>610</v>
      </c>
      <c r="U11" s="6">
        <f t="shared" ref="U11:U28" si="7">T11/$T$10</f>
        <v>0.61061061061061062</v>
      </c>
      <c r="V11" s="7">
        <f t="shared" ref="V11:V27" si="8">($J$4*U11)</f>
        <v>8759.8198198198206</v>
      </c>
      <c r="W11" s="7">
        <f t="shared" ref="W11:W27" si="9">($J$4*U11)</f>
        <v>8759.8198198198206</v>
      </c>
      <c r="X11" s="7">
        <f t="shared" ref="X11:X27" si="10">($J$4*U11)*0.5</f>
        <v>4379.9099099099103</v>
      </c>
      <c r="Y11" s="7">
        <f t="shared" ref="Y11:Y27" si="11">($J$4*U11)*0.25</f>
        <v>2189.9549549549552</v>
      </c>
      <c r="Z11">
        <f t="shared" ref="Z11:Z17" si="12">B11*100</f>
        <v>700</v>
      </c>
      <c r="AA11">
        <f t="shared" ref="AA11:AA17" si="13">50*30</f>
        <v>1500</v>
      </c>
    </row>
    <row r="12" spans="1:27">
      <c r="A12" t="s">
        <v>9</v>
      </c>
      <c r="B12">
        <v>25</v>
      </c>
      <c r="C12">
        <v>10</v>
      </c>
      <c r="D12">
        <v>5</v>
      </c>
      <c r="E12">
        <v>0</v>
      </c>
      <c r="F12">
        <v>1800</v>
      </c>
      <c r="L12" t="s">
        <v>9</v>
      </c>
      <c r="M12">
        <f>B12*$M$7</f>
        <v>500</v>
      </c>
      <c r="N12">
        <f t="shared" ref="N11:N28" si="14">C12*$N$7</f>
        <v>30</v>
      </c>
      <c r="O12">
        <f t="shared" si="2"/>
        <v>25</v>
      </c>
      <c r="P12">
        <f t="shared" ref="P11:P28" si="15">E12*$P$7</f>
        <v>0</v>
      </c>
      <c r="Q12">
        <f t="shared" si="3"/>
        <v>360</v>
      </c>
      <c r="R12">
        <f t="shared" si="4"/>
        <v>0</v>
      </c>
      <c r="S12">
        <f t="shared" si="5"/>
        <v>0</v>
      </c>
      <c r="T12">
        <f t="shared" si="6"/>
        <v>915</v>
      </c>
      <c r="U12" s="6">
        <f t="shared" si="7"/>
        <v>0.91591591591591592</v>
      </c>
      <c r="V12" s="7">
        <f t="shared" si="8"/>
        <v>13139.72972972973</v>
      </c>
      <c r="W12" s="7">
        <f>($J$4*U12)</f>
        <v>13139.72972972973</v>
      </c>
      <c r="X12" s="7">
        <f t="shared" si="10"/>
        <v>6569.864864864865</v>
      </c>
      <c r="Y12" s="7">
        <f t="shared" si="11"/>
        <v>3284.9324324324325</v>
      </c>
      <c r="Z12">
        <f t="shared" si="12"/>
        <v>2500</v>
      </c>
      <c r="AA12">
        <f t="shared" si="13"/>
        <v>1500</v>
      </c>
    </row>
    <row r="13" spans="1:27">
      <c r="A13" t="s">
        <v>10</v>
      </c>
      <c r="B13">
        <v>16</v>
      </c>
      <c r="C13">
        <v>3</v>
      </c>
      <c r="D13">
        <v>2</v>
      </c>
      <c r="E13">
        <v>0</v>
      </c>
      <c r="F13">
        <v>900</v>
      </c>
      <c r="L13" t="s">
        <v>10</v>
      </c>
      <c r="M13">
        <f t="shared" ref="M11:M28" si="16">B13*$M$7</f>
        <v>320</v>
      </c>
      <c r="N13">
        <f t="shared" si="14"/>
        <v>9</v>
      </c>
      <c r="O13">
        <f t="shared" si="2"/>
        <v>10</v>
      </c>
      <c r="P13">
        <f t="shared" si="15"/>
        <v>0</v>
      </c>
      <c r="Q13">
        <f t="shared" si="3"/>
        <v>180</v>
      </c>
      <c r="R13">
        <f t="shared" si="4"/>
        <v>0</v>
      </c>
      <c r="S13">
        <f t="shared" si="5"/>
        <v>0</v>
      </c>
      <c r="T13">
        <f t="shared" si="6"/>
        <v>519</v>
      </c>
      <c r="U13" s="6">
        <f t="shared" si="7"/>
        <v>0.51951951951951947</v>
      </c>
      <c r="V13" s="7">
        <f t="shared" si="8"/>
        <v>7453.0270270270266</v>
      </c>
      <c r="W13" s="7">
        <f t="shared" si="9"/>
        <v>7453.0270270270266</v>
      </c>
      <c r="X13" s="7">
        <f t="shared" si="10"/>
        <v>3726.5135135135133</v>
      </c>
      <c r="Y13" s="7">
        <f t="shared" si="11"/>
        <v>1863.2567567567567</v>
      </c>
      <c r="Z13">
        <f t="shared" si="12"/>
        <v>1600</v>
      </c>
      <c r="AA13">
        <f t="shared" si="13"/>
        <v>1500</v>
      </c>
    </row>
    <row r="14" spans="1:27">
      <c r="A14" t="s">
        <v>11</v>
      </c>
      <c r="B14">
        <v>4</v>
      </c>
      <c r="C14">
        <v>15</v>
      </c>
      <c r="D14">
        <v>2</v>
      </c>
      <c r="E14">
        <v>0</v>
      </c>
      <c r="F14">
        <v>900</v>
      </c>
      <c r="L14" t="s">
        <v>11</v>
      </c>
      <c r="M14">
        <f>B14*$M$7</f>
        <v>80</v>
      </c>
      <c r="N14">
        <f t="shared" si="14"/>
        <v>45</v>
      </c>
      <c r="O14">
        <f t="shared" si="2"/>
        <v>10</v>
      </c>
      <c r="P14">
        <f t="shared" si="15"/>
        <v>0</v>
      </c>
      <c r="Q14">
        <f t="shared" si="3"/>
        <v>180</v>
      </c>
      <c r="R14">
        <f t="shared" si="4"/>
        <v>0</v>
      </c>
      <c r="S14">
        <f t="shared" si="5"/>
        <v>0</v>
      </c>
      <c r="T14">
        <f t="shared" si="6"/>
        <v>315</v>
      </c>
      <c r="U14" s="6">
        <f t="shared" si="7"/>
        <v>0.31531531531531531</v>
      </c>
      <c r="V14" s="7">
        <f t="shared" si="8"/>
        <v>4523.5135135135133</v>
      </c>
      <c r="W14" s="7">
        <f t="shared" si="9"/>
        <v>4523.5135135135133</v>
      </c>
      <c r="X14" s="7">
        <f t="shared" si="10"/>
        <v>2261.7567567567567</v>
      </c>
      <c r="Y14" s="7">
        <f t="shared" si="11"/>
        <v>1130.8783783783783</v>
      </c>
      <c r="Z14">
        <f t="shared" si="12"/>
        <v>400</v>
      </c>
      <c r="AA14">
        <f t="shared" si="13"/>
        <v>1500</v>
      </c>
    </row>
    <row r="15" spans="1:27">
      <c r="A15" t="s">
        <v>12</v>
      </c>
      <c r="B15">
        <v>24</v>
      </c>
      <c r="C15">
        <v>15</v>
      </c>
      <c r="D15">
        <v>7</v>
      </c>
      <c r="E15">
        <v>0</v>
      </c>
      <c r="F15">
        <v>1800</v>
      </c>
      <c r="L15" t="s">
        <v>12</v>
      </c>
      <c r="M15">
        <f t="shared" si="16"/>
        <v>480</v>
      </c>
      <c r="N15">
        <f t="shared" si="14"/>
        <v>45</v>
      </c>
      <c r="O15">
        <f t="shared" si="2"/>
        <v>35</v>
      </c>
      <c r="P15">
        <f t="shared" si="15"/>
        <v>0</v>
      </c>
      <c r="Q15">
        <f t="shared" si="3"/>
        <v>360</v>
      </c>
      <c r="R15">
        <f t="shared" si="4"/>
        <v>0</v>
      </c>
      <c r="S15">
        <f t="shared" si="5"/>
        <v>0</v>
      </c>
      <c r="T15">
        <f t="shared" si="6"/>
        <v>920</v>
      </c>
      <c r="U15" s="6">
        <f t="shared" si="7"/>
        <v>0.92092092092092093</v>
      </c>
      <c r="V15" s="7">
        <f t="shared" si="8"/>
        <v>13211.531531531531</v>
      </c>
      <c r="W15" s="7">
        <f t="shared" si="9"/>
        <v>13211.531531531531</v>
      </c>
      <c r="X15" s="7">
        <f t="shared" si="10"/>
        <v>6605.7657657657655</v>
      </c>
      <c r="Y15" s="7">
        <f t="shared" si="11"/>
        <v>3302.8828828828828</v>
      </c>
      <c r="Z15">
        <f t="shared" si="12"/>
        <v>2400</v>
      </c>
      <c r="AA15">
        <f t="shared" si="13"/>
        <v>1500</v>
      </c>
    </row>
    <row r="16" spans="1:27">
      <c r="A16" t="s">
        <v>13</v>
      </c>
      <c r="B16">
        <v>12</v>
      </c>
      <c r="C16">
        <v>5</v>
      </c>
      <c r="D16">
        <v>0</v>
      </c>
      <c r="E16">
        <v>0</v>
      </c>
      <c r="F16">
        <v>1800</v>
      </c>
      <c r="L16" t="s">
        <v>13</v>
      </c>
      <c r="M16">
        <f t="shared" si="16"/>
        <v>240</v>
      </c>
      <c r="N16">
        <f t="shared" si="14"/>
        <v>15</v>
      </c>
      <c r="O16">
        <f t="shared" si="2"/>
        <v>0</v>
      </c>
      <c r="P16">
        <f t="shared" si="15"/>
        <v>0</v>
      </c>
      <c r="Q16">
        <f t="shared" si="3"/>
        <v>360</v>
      </c>
      <c r="R16">
        <f t="shared" si="4"/>
        <v>0</v>
      </c>
      <c r="S16">
        <f t="shared" si="5"/>
        <v>0</v>
      </c>
      <c r="T16">
        <f t="shared" si="6"/>
        <v>615</v>
      </c>
      <c r="U16" s="6">
        <f t="shared" si="7"/>
        <v>0.61561561561561562</v>
      </c>
      <c r="V16" s="7">
        <f t="shared" si="8"/>
        <v>8831.6216216216217</v>
      </c>
      <c r="W16" s="7">
        <f t="shared" si="9"/>
        <v>8831.6216216216217</v>
      </c>
      <c r="X16" s="7">
        <f t="shared" si="10"/>
        <v>4415.8108108108108</v>
      </c>
      <c r="Y16" s="7">
        <f t="shared" si="11"/>
        <v>2207.9054054054054</v>
      </c>
      <c r="Z16">
        <f t="shared" si="12"/>
        <v>1200</v>
      </c>
      <c r="AA16">
        <f t="shared" si="13"/>
        <v>1500</v>
      </c>
    </row>
    <row r="17" spans="1:27">
      <c r="A17" t="s">
        <v>14</v>
      </c>
      <c r="B17">
        <v>4</v>
      </c>
      <c r="C17">
        <v>20</v>
      </c>
      <c r="D17">
        <v>5</v>
      </c>
      <c r="E17">
        <v>5000</v>
      </c>
      <c r="F17">
        <v>1800</v>
      </c>
      <c r="L17" t="s">
        <v>14</v>
      </c>
      <c r="M17">
        <f t="shared" si="16"/>
        <v>80</v>
      </c>
      <c r="N17">
        <f t="shared" si="14"/>
        <v>60</v>
      </c>
      <c r="O17">
        <f t="shared" si="2"/>
        <v>25</v>
      </c>
      <c r="P17">
        <f t="shared" si="15"/>
        <v>175.00000000000003</v>
      </c>
      <c r="Q17">
        <f t="shared" si="3"/>
        <v>360</v>
      </c>
      <c r="R17">
        <f t="shared" si="4"/>
        <v>0</v>
      </c>
      <c r="S17">
        <f t="shared" si="5"/>
        <v>0</v>
      </c>
      <c r="T17">
        <f t="shared" si="6"/>
        <v>700</v>
      </c>
      <c r="U17" s="6">
        <f t="shared" si="7"/>
        <v>0.70070070070070067</v>
      </c>
      <c r="V17" s="7">
        <f t="shared" si="8"/>
        <v>10052.252252252252</v>
      </c>
      <c r="W17" s="7">
        <f t="shared" si="9"/>
        <v>10052.252252252252</v>
      </c>
      <c r="X17" s="7">
        <f t="shared" si="10"/>
        <v>5026.1261261261261</v>
      </c>
      <c r="Y17" s="7">
        <f t="shared" si="11"/>
        <v>2513.0630630630631</v>
      </c>
      <c r="Z17">
        <f t="shared" si="12"/>
        <v>400</v>
      </c>
      <c r="AA17">
        <f t="shared" si="13"/>
        <v>1500</v>
      </c>
    </row>
    <row r="18" spans="1:27">
      <c r="A18" t="s">
        <v>15</v>
      </c>
      <c r="L18" t="s">
        <v>15</v>
      </c>
      <c r="M18">
        <f t="shared" si="16"/>
        <v>0</v>
      </c>
      <c r="N18">
        <f t="shared" si="14"/>
        <v>0</v>
      </c>
      <c r="O18">
        <f t="shared" si="2"/>
        <v>0</v>
      </c>
      <c r="P18">
        <f t="shared" si="15"/>
        <v>0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  <c r="U18" s="6">
        <f t="shared" si="7"/>
        <v>0</v>
      </c>
      <c r="V18" s="7">
        <f t="shared" si="8"/>
        <v>0</v>
      </c>
      <c r="W18" s="7">
        <f t="shared" si="9"/>
        <v>0</v>
      </c>
      <c r="X18" s="7">
        <f t="shared" si="10"/>
        <v>0</v>
      </c>
      <c r="Y18" s="7">
        <f t="shared" si="11"/>
        <v>0</v>
      </c>
    </row>
    <row r="19" spans="1:27">
      <c r="A19" t="s">
        <v>16</v>
      </c>
      <c r="L19" t="s">
        <v>16</v>
      </c>
      <c r="M19">
        <f t="shared" si="16"/>
        <v>0</v>
      </c>
      <c r="N19">
        <f t="shared" si="14"/>
        <v>0</v>
      </c>
      <c r="O19">
        <f t="shared" si="2"/>
        <v>0</v>
      </c>
      <c r="P19">
        <f t="shared" si="15"/>
        <v>0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 s="6">
        <f t="shared" si="7"/>
        <v>0</v>
      </c>
      <c r="V19" s="7">
        <f t="shared" si="8"/>
        <v>0</v>
      </c>
      <c r="W19" s="7">
        <f t="shared" si="9"/>
        <v>0</v>
      </c>
      <c r="X19" s="7">
        <f t="shared" si="10"/>
        <v>0</v>
      </c>
      <c r="Y19" s="7">
        <f t="shared" si="11"/>
        <v>0</v>
      </c>
    </row>
    <row r="20" spans="1:27">
      <c r="A20" t="s">
        <v>17</v>
      </c>
      <c r="L20" t="s">
        <v>17</v>
      </c>
      <c r="M20">
        <f t="shared" si="16"/>
        <v>0</v>
      </c>
      <c r="N20">
        <f t="shared" si="14"/>
        <v>0</v>
      </c>
      <c r="O20">
        <f t="shared" si="2"/>
        <v>0</v>
      </c>
      <c r="P20">
        <f t="shared" si="15"/>
        <v>0</v>
      </c>
      <c r="Q20">
        <f t="shared" si="3"/>
        <v>0</v>
      </c>
      <c r="R20">
        <f t="shared" si="4"/>
        <v>0</v>
      </c>
      <c r="S20">
        <f t="shared" si="5"/>
        <v>0</v>
      </c>
      <c r="T20">
        <f t="shared" si="6"/>
        <v>0</v>
      </c>
      <c r="U20" s="6">
        <f t="shared" si="7"/>
        <v>0</v>
      </c>
      <c r="V20" s="7">
        <f t="shared" si="8"/>
        <v>0</v>
      </c>
      <c r="W20" s="7">
        <f t="shared" si="9"/>
        <v>0</v>
      </c>
      <c r="X20" s="7">
        <f t="shared" si="10"/>
        <v>0</v>
      </c>
      <c r="Y20" s="7">
        <f t="shared" si="11"/>
        <v>0</v>
      </c>
    </row>
    <row r="21" spans="1:27">
      <c r="A21" t="s">
        <v>18</v>
      </c>
      <c r="L21" t="s">
        <v>18</v>
      </c>
      <c r="M21">
        <f t="shared" si="16"/>
        <v>0</v>
      </c>
      <c r="N21">
        <f t="shared" si="14"/>
        <v>0</v>
      </c>
      <c r="O21">
        <f t="shared" si="2"/>
        <v>0</v>
      </c>
      <c r="P21">
        <f t="shared" si="15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 s="6">
        <f t="shared" si="7"/>
        <v>0</v>
      </c>
      <c r="V21" s="7">
        <f t="shared" si="8"/>
        <v>0</v>
      </c>
      <c r="W21" s="7">
        <f t="shared" si="9"/>
        <v>0</v>
      </c>
      <c r="X21" s="7">
        <f t="shared" si="10"/>
        <v>0</v>
      </c>
      <c r="Y21" s="7">
        <f t="shared" si="11"/>
        <v>0</v>
      </c>
    </row>
    <row r="22" spans="1:27">
      <c r="A22" t="s">
        <v>19</v>
      </c>
      <c r="L22" t="s">
        <v>19</v>
      </c>
      <c r="M22">
        <f t="shared" si="16"/>
        <v>0</v>
      </c>
      <c r="N22">
        <f t="shared" si="14"/>
        <v>0</v>
      </c>
      <c r="O22">
        <f t="shared" si="2"/>
        <v>0</v>
      </c>
      <c r="P22">
        <f t="shared" si="15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  <c r="U22" s="6">
        <f t="shared" si="7"/>
        <v>0</v>
      </c>
      <c r="V22" s="7">
        <f t="shared" si="8"/>
        <v>0</v>
      </c>
      <c r="W22" s="7">
        <f t="shared" si="9"/>
        <v>0</v>
      </c>
      <c r="X22" s="7">
        <f t="shared" si="10"/>
        <v>0</v>
      </c>
      <c r="Y22" s="7">
        <f t="shared" si="11"/>
        <v>0</v>
      </c>
    </row>
    <row r="23" spans="1:27">
      <c r="A23" t="s">
        <v>20</v>
      </c>
      <c r="L23" t="s">
        <v>20</v>
      </c>
      <c r="M23">
        <f t="shared" si="16"/>
        <v>0</v>
      </c>
      <c r="N23">
        <f t="shared" si="14"/>
        <v>0</v>
      </c>
      <c r="O23">
        <f t="shared" si="2"/>
        <v>0</v>
      </c>
      <c r="P23">
        <f t="shared" si="15"/>
        <v>0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 s="6">
        <f t="shared" si="7"/>
        <v>0</v>
      </c>
      <c r="V23" s="7">
        <f t="shared" si="8"/>
        <v>0</v>
      </c>
      <c r="W23" s="7">
        <f t="shared" si="9"/>
        <v>0</v>
      </c>
      <c r="X23" s="7">
        <f t="shared" si="10"/>
        <v>0</v>
      </c>
      <c r="Y23" s="7">
        <f t="shared" si="11"/>
        <v>0</v>
      </c>
    </row>
    <row r="24" spans="1:27">
      <c r="A24" t="s">
        <v>21</v>
      </c>
      <c r="L24" t="s">
        <v>21</v>
      </c>
      <c r="M24">
        <f t="shared" si="16"/>
        <v>0</v>
      </c>
      <c r="N24">
        <f t="shared" si="14"/>
        <v>0</v>
      </c>
      <c r="O24">
        <f t="shared" si="2"/>
        <v>0</v>
      </c>
      <c r="P24">
        <f t="shared" si="15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 s="6">
        <f t="shared" si="7"/>
        <v>0</v>
      </c>
      <c r="V24" s="7">
        <f t="shared" si="8"/>
        <v>0</v>
      </c>
      <c r="W24" s="7">
        <f t="shared" si="9"/>
        <v>0</v>
      </c>
      <c r="X24" s="7">
        <f t="shared" si="10"/>
        <v>0</v>
      </c>
      <c r="Y24" s="7">
        <f t="shared" si="11"/>
        <v>0</v>
      </c>
    </row>
    <row r="25" spans="1:27">
      <c r="A25" t="s">
        <v>22</v>
      </c>
      <c r="L25" t="s">
        <v>22</v>
      </c>
      <c r="M25">
        <f t="shared" si="16"/>
        <v>0</v>
      </c>
      <c r="N25">
        <f t="shared" si="14"/>
        <v>0</v>
      </c>
      <c r="O25">
        <f t="shared" si="2"/>
        <v>0</v>
      </c>
      <c r="P25">
        <f t="shared" si="15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 s="6">
        <f t="shared" si="7"/>
        <v>0</v>
      </c>
      <c r="V25" s="7">
        <f t="shared" si="8"/>
        <v>0</v>
      </c>
      <c r="W25" s="7">
        <f t="shared" si="9"/>
        <v>0</v>
      </c>
      <c r="X25" s="7">
        <f t="shared" si="10"/>
        <v>0</v>
      </c>
      <c r="Y25" s="7">
        <f t="shared" si="11"/>
        <v>0</v>
      </c>
    </row>
    <row r="26" spans="1:27">
      <c r="A26" t="s">
        <v>23</v>
      </c>
      <c r="L26" t="s">
        <v>23</v>
      </c>
      <c r="M26">
        <f t="shared" si="16"/>
        <v>0</v>
      </c>
      <c r="N26">
        <f t="shared" si="14"/>
        <v>0</v>
      </c>
      <c r="O26">
        <f t="shared" si="2"/>
        <v>0</v>
      </c>
      <c r="P26">
        <f t="shared" si="15"/>
        <v>0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 s="6">
        <f t="shared" si="7"/>
        <v>0</v>
      </c>
      <c r="V26" s="7">
        <f t="shared" si="8"/>
        <v>0</v>
      </c>
      <c r="W26" s="7">
        <f t="shared" si="9"/>
        <v>0</v>
      </c>
      <c r="X26" s="7">
        <f t="shared" si="10"/>
        <v>0</v>
      </c>
      <c r="Y26" s="7">
        <f t="shared" si="11"/>
        <v>0</v>
      </c>
    </row>
    <row r="27" spans="1:27">
      <c r="A27" t="s">
        <v>24</v>
      </c>
      <c r="L27" t="s">
        <v>24</v>
      </c>
      <c r="M27">
        <f t="shared" si="16"/>
        <v>0</v>
      </c>
      <c r="N27">
        <f t="shared" si="14"/>
        <v>0</v>
      </c>
      <c r="O27">
        <f t="shared" si="2"/>
        <v>0</v>
      </c>
      <c r="P27">
        <f t="shared" si="15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 s="6">
        <f t="shared" si="7"/>
        <v>0</v>
      </c>
      <c r="V27" s="7">
        <f t="shared" si="8"/>
        <v>0</v>
      </c>
      <c r="W27" s="7">
        <f t="shared" si="9"/>
        <v>0</v>
      </c>
      <c r="X27" s="7">
        <f t="shared" si="10"/>
        <v>0</v>
      </c>
      <c r="Y27" s="7">
        <f t="shared" si="11"/>
        <v>0</v>
      </c>
    </row>
    <row r="28" spans="1:27">
      <c r="A28" t="s">
        <v>31</v>
      </c>
      <c r="B28">
        <f>SUM(B10:B27)</f>
        <v>122</v>
      </c>
      <c r="C28">
        <f t="shared" ref="C28:H28" si="17">SUM(C10:C27)</f>
        <v>106</v>
      </c>
      <c r="D28">
        <f t="shared" si="17"/>
        <v>28</v>
      </c>
      <c r="E28">
        <f t="shared" si="17"/>
        <v>5000</v>
      </c>
      <c r="F28">
        <f t="shared" si="17"/>
        <v>12600</v>
      </c>
      <c r="G28">
        <f t="shared" si="17"/>
        <v>0</v>
      </c>
      <c r="H28">
        <f t="shared" si="17"/>
        <v>0</v>
      </c>
      <c r="L28" t="s">
        <v>31</v>
      </c>
      <c r="M28">
        <f t="shared" si="16"/>
        <v>2440</v>
      </c>
      <c r="N28">
        <f t="shared" si="14"/>
        <v>318</v>
      </c>
      <c r="O28">
        <f t="shared" si="2"/>
        <v>140</v>
      </c>
      <c r="P28">
        <f t="shared" si="15"/>
        <v>175.00000000000003</v>
      </c>
      <c r="Q28">
        <f t="shared" si="3"/>
        <v>2520</v>
      </c>
      <c r="R28">
        <f t="shared" si="4"/>
        <v>0</v>
      </c>
      <c r="S28">
        <f t="shared" si="5"/>
        <v>0</v>
      </c>
      <c r="T28">
        <f t="shared" si="6"/>
        <v>5593</v>
      </c>
      <c r="U28" s="6">
        <f t="shared" si="7"/>
        <v>5.5985985985985982</v>
      </c>
    </row>
    <row r="29" spans="1:27" ht="42.75" customHeight="1">
      <c r="B29" s="1" t="s">
        <v>1</v>
      </c>
      <c r="C29" s="1" t="s">
        <v>2</v>
      </c>
      <c r="D29" s="1" t="s">
        <v>3</v>
      </c>
      <c r="E29" s="1" t="s">
        <v>4</v>
      </c>
      <c r="F29" s="1" t="s">
        <v>29</v>
      </c>
      <c r="G29" s="1" t="s">
        <v>30</v>
      </c>
      <c r="H29" s="1" t="s">
        <v>5</v>
      </c>
      <c r="M29" s="1" t="s">
        <v>1</v>
      </c>
      <c r="N29" s="1" t="s">
        <v>2</v>
      </c>
      <c r="O29" s="1" t="s">
        <v>3</v>
      </c>
      <c r="P29" s="1" t="s">
        <v>4</v>
      </c>
      <c r="Q29" s="1" t="s">
        <v>29</v>
      </c>
      <c r="R29" s="1" t="s">
        <v>30</v>
      </c>
      <c r="S29" s="1" t="s">
        <v>5</v>
      </c>
      <c r="T29" s="1" t="s">
        <v>33</v>
      </c>
      <c r="U29" s="1" t="s">
        <v>36</v>
      </c>
      <c r="V29" s="1" t="s">
        <v>37</v>
      </c>
      <c r="W29" s="1" t="s">
        <v>38</v>
      </c>
      <c r="X29" s="1" t="s">
        <v>39</v>
      </c>
      <c r="Y29" s="1" t="s">
        <v>40</v>
      </c>
    </row>
    <row r="30" spans="1:27" ht="15.75" customHeight="1">
      <c r="A30" s="1" t="s">
        <v>25</v>
      </c>
      <c r="L30" t="s">
        <v>25</v>
      </c>
    </row>
    <row r="31" spans="1:27">
      <c r="A31" t="s">
        <v>7</v>
      </c>
      <c r="B31">
        <v>30</v>
      </c>
      <c r="C31">
        <v>8</v>
      </c>
      <c r="D31">
        <v>3</v>
      </c>
      <c r="E31">
        <v>0</v>
      </c>
      <c r="G31">
        <v>1800</v>
      </c>
      <c r="L31" t="s">
        <v>7</v>
      </c>
      <c r="M31">
        <f>B31*$M$7</f>
        <v>600</v>
      </c>
      <c r="N31">
        <f>C31*$N$7</f>
        <v>24</v>
      </c>
      <c r="O31">
        <f>D31*$O$7</f>
        <v>15</v>
      </c>
      <c r="P31">
        <f>E31*$P$7</f>
        <v>0</v>
      </c>
      <c r="Q31">
        <f>F31*$Q$7</f>
        <v>0</v>
      </c>
      <c r="R31">
        <f>G31*$R$7</f>
        <v>180</v>
      </c>
      <c r="S31">
        <f>H31*$S$7</f>
        <v>0</v>
      </c>
      <c r="T31">
        <f>SUM(M31:S31)</f>
        <v>819</v>
      </c>
      <c r="U31" s="6">
        <f>T31/$T$10</f>
        <v>0.81981981981981977</v>
      </c>
      <c r="V31" s="7">
        <f>($J$4*U31)</f>
        <v>11761.135135135135</v>
      </c>
      <c r="W31" s="7">
        <f>($J$4*U31)</f>
        <v>11761.135135135135</v>
      </c>
      <c r="X31" s="7">
        <f>($J$4*U31)*0.5</f>
        <v>5880.5675675675675</v>
      </c>
      <c r="Y31" s="7">
        <f>($J$4*U31)*0.25</f>
        <v>2940.2837837837837</v>
      </c>
    </row>
    <row r="32" spans="1:27">
      <c r="A32" t="s">
        <v>8</v>
      </c>
      <c r="B32">
        <v>7</v>
      </c>
      <c r="C32">
        <v>30</v>
      </c>
      <c r="D32">
        <v>4</v>
      </c>
      <c r="E32">
        <v>0</v>
      </c>
      <c r="G32">
        <v>1800</v>
      </c>
      <c r="L32" t="s">
        <v>8</v>
      </c>
      <c r="M32">
        <f>B32*$M$7</f>
        <v>140</v>
      </c>
      <c r="N32">
        <f>C32*$N$7</f>
        <v>90</v>
      </c>
      <c r="O32">
        <f>D32*$O$7</f>
        <v>20</v>
      </c>
      <c r="P32">
        <f>E32*$P$7</f>
        <v>0</v>
      </c>
      <c r="Q32">
        <f t="shared" ref="Q32:Q49" si="18">F32*$Q$7</f>
        <v>0</v>
      </c>
      <c r="R32">
        <f t="shared" ref="R32:R49" si="19">G32*$R$7</f>
        <v>180</v>
      </c>
      <c r="S32">
        <f t="shared" ref="S32:S49" si="20">H32*$S$7</f>
        <v>0</v>
      </c>
      <c r="T32">
        <f t="shared" ref="T32:T49" si="21">SUM(M32:S32)</f>
        <v>430</v>
      </c>
      <c r="U32" s="6">
        <f>T32/$T$10</f>
        <v>0.43043043043043044</v>
      </c>
      <c r="V32" s="7">
        <f t="shared" ref="V32:V48" si="22">($J$4*U32)</f>
        <v>6174.9549549549547</v>
      </c>
      <c r="W32" s="7">
        <f t="shared" ref="W32:W48" si="23">($J$4*U32)</f>
        <v>6174.9549549549547</v>
      </c>
      <c r="X32" s="7">
        <f t="shared" ref="X32:X48" si="24">($J$4*U32)*0.5</f>
        <v>3087.4774774774774</v>
      </c>
      <c r="Y32" s="7">
        <f t="shared" ref="Y32:Y48" si="25">($J$4*U32)*0.25</f>
        <v>1543.7387387387387</v>
      </c>
    </row>
    <row r="33" spans="1:25">
      <c r="A33" t="s">
        <v>9</v>
      </c>
      <c r="B33">
        <v>25</v>
      </c>
      <c r="C33">
        <v>10</v>
      </c>
      <c r="D33">
        <v>5</v>
      </c>
      <c r="E33">
        <v>0</v>
      </c>
      <c r="G33">
        <v>1800</v>
      </c>
      <c r="L33" t="s">
        <v>9</v>
      </c>
      <c r="M33">
        <f>B33*$M$7</f>
        <v>500</v>
      </c>
      <c r="N33">
        <f>C33*$N$7</f>
        <v>30</v>
      </c>
      <c r="O33">
        <f>D33*$O$7</f>
        <v>25</v>
      </c>
      <c r="P33">
        <f t="shared" ref="P33:P49" si="26">E33*$P$7</f>
        <v>0</v>
      </c>
      <c r="Q33">
        <f t="shared" si="18"/>
        <v>0</v>
      </c>
      <c r="R33">
        <f t="shared" si="19"/>
        <v>180</v>
      </c>
      <c r="S33">
        <f t="shared" si="20"/>
        <v>0</v>
      </c>
      <c r="T33">
        <f t="shared" si="21"/>
        <v>735</v>
      </c>
      <c r="U33" s="6">
        <f>T33/$T$10</f>
        <v>0.7357357357357357</v>
      </c>
      <c r="V33" s="7">
        <f t="shared" si="22"/>
        <v>10554.864864864865</v>
      </c>
      <c r="W33" s="7">
        <f>($J$4*U33)</f>
        <v>10554.864864864865</v>
      </c>
      <c r="X33" s="7">
        <f t="shared" si="24"/>
        <v>5277.4324324324325</v>
      </c>
      <c r="Y33" s="7">
        <f t="shared" si="25"/>
        <v>2638.7162162162163</v>
      </c>
    </row>
    <row r="34" spans="1:25">
      <c r="A34" t="s">
        <v>10</v>
      </c>
      <c r="B34">
        <v>16</v>
      </c>
      <c r="C34">
        <v>3</v>
      </c>
      <c r="D34">
        <v>2</v>
      </c>
      <c r="E34">
        <v>0</v>
      </c>
      <c r="G34">
        <v>900</v>
      </c>
      <c r="L34" t="s">
        <v>10</v>
      </c>
      <c r="M34">
        <f>B34*$M$7</f>
        <v>320</v>
      </c>
      <c r="N34">
        <f>C34*$N$7</f>
        <v>9</v>
      </c>
      <c r="O34">
        <f>D34*$O$7</f>
        <v>10</v>
      </c>
      <c r="P34">
        <f t="shared" si="26"/>
        <v>0</v>
      </c>
      <c r="Q34">
        <f t="shared" si="18"/>
        <v>0</v>
      </c>
      <c r="R34">
        <f t="shared" si="19"/>
        <v>90</v>
      </c>
      <c r="S34">
        <f t="shared" si="20"/>
        <v>0</v>
      </c>
      <c r="T34">
        <f t="shared" si="21"/>
        <v>429</v>
      </c>
      <c r="U34" s="6">
        <f>T34/$T$10</f>
        <v>0.42942942942942941</v>
      </c>
      <c r="V34" s="7">
        <f t="shared" si="22"/>
        <v>6160.5945945945941</v>
      </c>
      <c r="W34" s="7">
        <f t="shared" ref="W34:W48" si="27">($J$4*U34)</f>
        <v>6160.5945945945941</v>
      </c>
      <c r="X34" s="7">
        <f t="shared" si="24"/>
        <v>3080.2972972972971</v>
      </c>
      <c r="Y34" s="7">
        <f t="shared" si="25"/>
        <v>1540.1486486486485</v>
      </c>
    </row>
    <row r="35" spans="1:25">
      <c r="A35" t="s">
        <v>11</v>
      </c>
      <c r="B35">
        <v>4</v>
      </c>
      <c r="C35">
        <v>15</v>
      </c>
      <c r="D35">
        <v>2</v>
      </c>
      <c r="E35">
        <v>0</v>
      </c>
      <c r="G35">
        <v>900</v>
      </c>
      <c r="L35" t="s">
        <v>11</v>
      </c>
      <c r="M35">
        <f>B35*$M$7</f>
        <v>80</v>
      </c>
      <c r="N35">
        <f>C35*$N$7</f>
        <v>45</v>
      </c>
      <c r="O35">
        <f>D35*$O$7</f>
        <v>10</v>
      </c>
      <c r="P35">
        <f t="shared" si="26"/>
        <v>0</v>
      </c>
      <c r="Q35">
        <f t="shared" si="18"/>
        <v>0</v>
      </c>
      <c r="R35">
        <f t="shared" si="19"/>
        <v>90</v>
      </c>
      <c r="S35">
        <f t="shared" si="20"/>
        <v>0</v>
      </c>
      <c r="T35">
        <f t="shared" si="21"/>
        <v>225</v>
      </c>
      <c r="U35" s="6">
        <f>T35/$T$10</f>
        <v>0.22522522522522523</v>
      </c>
      <c r="V35" s="7">
        <f t="shared" si="22"/>
        <v>3231.0810810810813</v>
      </c>
      <c r="W35" s="7">
        <f t="shared" si="27"/>
        <v>3231.0810810810813</v>
      </c>
      <c r="X35" s="7">
        <f t="shared" si="24"/>
        <v>1615.5405405405406</v>
      </c>
      <c r="Y35" s="7">
        <f t="shared" si="25"/>
        <v>807.77027027027032</v>
      </c>
    </row>
    <row r="36" spans="1:25">
      <c r="A36" t="s">
        <v>12</v>
      </c>
      <c r="B36">
        <v>24</v>
      </c>
      <c r="C36">
        <v>15</v>
      </c>
      <c r="D36">
        <v>7</v>
      </c>
      <c r="E36">
        <v>0</v>
      </c>
      <c r="G36">
        <v>1800</v>
      </c>
      <c r="L36" t="s">
        <v>12</v>
      </c>
      <c r="M36">
        <f t="shared" ref="M36:M49" si="28">B36*$M$7</f>
        <v>480</v>
      </c>
      <c r="N36">
        <f>C36*$N$7</f>
        <v>45</v>
      </c>
      <c r="O36">
        <f>D36*$O$7</f>
        <v>35</v>
      </c>
      <c r="P36">
        <f t="shared" si="26"/>
        <v>0</v>
      </c>
      <c r="Q36">
        <f t="shared" si="18"/>
        <v>0</v>
      </c>
      <c r="R36">
        <f t="shared" si="19"/>
        <v>180</v>
      </c>
      <c r="S36">
        <f t="shared" si="20"/>
        <v>0</v>
      </c>
      <c r="T36">
        <f t="shared" si="21"/>
        <v>740</v>
      </c>
      <c r="U36" s="6">
        <f>T36/$T$10</f>
        <v>0.7407407407407407</v>
      </c>
      <c r="V36" s="7">
        <f t="shared" si="22"/>
        <v>10626.666666666666</v>
      </c>
      <c r="W36" s="7">
        <f t="shared" si="27"/>
        <v>10626.666666666666</v>
      </c>
      <c r="X36" s="7">
        <f t="shared" si="24"/>
        <v>5313.333333333333</v>
      </c>
      <c r="Y36" s="7">
        <f t="shared" si="25"/>
        <v>2656.6666666666665</v>
      </c>
    </row>
    <row r="37" spans="1:25">
      <c r="A37" t="s">
        <v>13</v>
      </c>
      <c r="B37">
        <v>12</v>
      </c>
      <c r="C37">
        <v>5</v>
      </c>
      <c r="D37">
        <v>0</v>
      </c>
      <c r="E37">
        <v>0</v>
      </c>
      <c r="G37">
        <v>1800</v>
      </c>
      <c r="L37" t="s">
        <v>13</v>
      </c>
      <c r="M37">
        <f t="shared" si="28"/>
        <v>240</v>
      </c>
      <c r="N37">
        <f>C37*$N$7</f>
        <v>15</v>
      </c>
      <c r="O37">
        <f>D37*$O$7</f>
        <v>0</v>
      </c>
      <c r="P37">
        <f t="shared" si="26"/>
        <v>0</v>
      </c>
      <c r="Q37">
        <f t="shared" si="18"/>
        <v>0</v>
      </c>
      <c r="R37">
        <f t="shared" si="19"/>
        <v>180</v>
      </c>
      <c r="S37">
        <f t="shared" si="20"/>
        <v>0</v>
      </c>
      <c r="T37">
        <f t="shared" si="21"/>
        <v>435</v>
      </c>
      <c r="U37" s="6">
        <f>T37/$T$10</f>
        <v>0.43543543543543545</v>
      </c>
      <c r="V37" s="7">
        <f t="shared" si="22"/>
        <v>6246.7567567567567</v>
      </c>
      <c r="W37" s="7">
        <f t="shared" si="27"/>
        <v>6246.7567567567567</v>
      </c>
      <c r="X37" s="7">
        <f t="shared" si="24"/>
        <v>3123.3783783783783</v>
      </c>
      <c r="Y37" s="7">
        <f t="shared" si="25"/>
        <v>1561.6891891891892</v>
      </c>
    </row>
    <row r="38" spans="1:25">
      <c r="A38" t="s">
        <v>14</v>
      </c>
      <c r="B38">
        <v>4</v>
      </c>
      <c r="C38">
        <v>20</v>
      </c>
      <c r="D38">
        <v>5</v>
      </c>
      <c r="E38">
        <v>5000</v>
      </c>
      <c r="G38">
        <v>1800</v>
      </c>
      <c r="L38" t="s">
        <v>14</v>
      </c>
      <c r="M38">
        <f t="shared" si="28"/>
        <v>80</v>
      </c>
      <c r="N38">
        <f>C38*$N$7</f>
        <v>60</v>
      </c>
      <c r="O38">
        <f>D38*$O$7</f>
        <v>25</v>
      </c>
      <c r="P38">
        <f t="shared" si="26"/>
        <v>175.00000000000003</v>
      </c>
      <c r="Q38">
        <f t="shared" si="18"/>
        <v>0</v>
      </c>
      <c r="R38">
        <f t="shared" si="19"/>
        <v>180</v>
      </c>
      <c r="S38">
        <f t="shared" si="20"/>
        <v>0</v>
      </c>
      <c r="T38">
        <f t="shared" si="21"/>
        <v>520</v>
      </c>
      <c r="U38" s="6">
        <f>T38/$T$10</f>
        <v>0.52052052052052056</v>
      </c>
      <c r="V38" s="7">
        <f t="shared" si="22"/>
        <v>7467.3873873873881</v>
      </c>
      <c r="W38" s="7">
        <f t="shared" si="27"/>
        <v>7467.3873873873881</v>
      </c>
      <c r="X38" s="7">
        <f t="shared" si="24"/>
        <v>3733.6936936936941</v>
      </c>
      <c r="Y38" s="7">
        <f t="shared" si="25"/>
        <v>1866.846846846847</v>
      </c>
    </row>
    <row r="39" spans="1:25">
      <c r="A39" t="s">
        <v>15</v>
      </c>
      <c r="L39" t="s">
        <v>15</v>
      </c>
      <c r="M39">
        <f t="shared" si="28"/>
        <v>0</v>
      </c>
      <c r="N39">
        <f>C39*$N$7</f>
        <v>0</v>
      </c>
      <c r="O39">
        <f>D39*$O$7</f>
        <v>0</v>
      </c>
      <c r="P39">
        <f t="shared" si="26"/>
        <v>0</v>
      </c>
      <c r="Q39">
        <f t="shared" si="18"/>
        <v>0</v>
      </c>
      <c r="R39">
        <f t="shared" si="19"/>
        <v>0</v>
      </c>
      <c r="S39">
        <f t="shared" si="20"/>
        <v>0</v>
      </c>
      <c r="T39">
        <f t="shared" si="21"/>
        <v>0</v>
      </c>
      <c r="U39" s="6">
        <f>T39/$T$10</f>
        <v>0</v>
      </c>
      <c r="V39" s="7">
        <f t="shared" si="22"/>
        <v>0</v>
      </c>
      <c r="W39" s="7">
        <f t="shared" si="27"/>
        <v>0</v>
      </c>
      <c r="X39" s="7">
        <f t="shared" si="24"/>
        <v>0</v>
      </c>
      <c r="Y39" s="7">
        <f t="shared" si="25"/>
        <v>0</v>
      </c>
    </row>
    <row r="40" spans="1:25">
      <c r="A40" t="s">
        <v>16</v>
      </c>
      <c r="L40" t="s">
        <v>16</v>
      </c>
      <c r="M40">
        <f t="shared" si="28"/>
        <v>0</v>
      </c>
      <c r="N40">
        <f>C40*$N$7</f>
        <v>0</v>
      </c>
      <c r="O40">
        <f>D40*$O$7</f>
        <v>0</v>
      </c>
      <c r="P40">
        <f t="shared" si="26"/>
        <v>0</v>
      </c>
      <c r="Q40">
        <f t="shared" si="18"/>
        <v>0</v>
      </c>
      <c r="R40">
        <f t="shared" si="19"/>
        <v>0</v>
      </c>
      <c r="S40">
        <f t="shared" si="20"/>
        <v>0</v>
      </c>
      <c r="T40">
        <f t="shared" si="21"/>
        <v>0</v>
      </c>
      <c r="U40" s="6">
        <f>T40/$T$10</f>
        <v>0</v>
      </c>
      <c r="V40" s="7">
        <f t="shared" si="22"/>
        <v>0</v>
      </c>
      <c r="W40" s="7">
        <f t="shared" si="27"/>
        <v>0</v>
      </c>
      <c r="X40" s="7">
        <f t="shared" si="24"/>
        <v>0</v>
      </c>
      <c r="Y40" s="7">
        <f t="shared" si="25"/>
        <v>0</v>
      </c>
    </row>
    <row r="41" spans="1:25">
      <c r="A41" t="s">
        <v>17</v>
      </c>
      <c r="L41" t="s">
        <v>17</v>
      </c>
      <c r="M41">
        <f t="shared" si="28"/>
        <v>0</v>
      </c>
      <c r="N41">
        <f>C41*$N$7</f>
        <v>0</v>
      </c>
      <c r="O41">
        <f>D41*$O$7</f>
        <v>0</v>
      </c>
      <c r="P41">
        <f t="shared" si="26"/>
        <v>0</v>
      </c>
      <c r="Q41">
        <f t="shared" si="18"/>
        <v>0</v>
      </c>
      <c r="R41">
        <f t="shared" si="19"/>
        <v>0</v>
      </c>
      <c r="S41">
        <f t="shared" si="20"/>
        <v>0</v>
      </c>
      <c r="T41">
        <f t="shared" si="21"/>
        <v>0</v>
      </c>
      <c r="U41" s="6">
        <f>T41/$T$10</f>
        <v>0</v>
      </c>
      <c r="V41" s="7">
        <f t="shared" si="22"/>
        <v>0</v>
      </c>
      <c r="W41" s="7">
        <f t="shared" si="27"/>
        <v>0</v>
      </c>
      <c r="X41" s="7">
        <f t="shared" si="24"/>
        <v>0</v>
      </c>
      <c r="Y41" s="7">
        <f t="shared" si="25"/>
        <v>0</v>
      </c>
    </row>
    <row r="42" spans="1:25">
      <c r="A42" t="s">
        <v>18</v>
      </c>
      <c r="L42" t="s">
        <v>18</v>
      </c>
      <c r="M42">
        <f t="shared" si="28"/>
        <v>0</v>
      </c>
      <c r="N42">
        <f>C42*$N$7</f>
        <v>0</v>
      </c>
      <c r="O42">
        <f>D42*$O$7</f>
        <v>0</v>
      </c>
      <c r="P42">
        <f t="shared" si="26"/>
        <v>0</v>
      </c>
      <c r="Q42">
        <f t="shared" si="18"/>
        <v>0</v>
      </c>
      <c r="R42">
        <f t="shared" si="19"/>
        <v>0</v>
      </c>
      <c r="S42">
        <f t="shared" si="20"/>
        <v>0</v>
      </c>
      <c r="T42">
        <f t="shared" si="21"/>
        <v>0</v>
      </c>
      <c r="U42" s="6">
        <f>T42/$T$10</f>
        <v>0</v>
      </c>
      <c r="V42" s="7">
        <f t="shared" si="22"/>
        <v>0</v>
      </c>
      <c r="W42" s="7">
        <f t="shared" si="27"/>
        <v>0</v>
      </c>
      <c r="X42" s="7">
        <f t="shared" si="24"/>
        <v>0</v>
      </c>
      <c r="Y42" s="7">
        <f t="shared" si="25"/>
        <v>0</v>
      </c>
    </row>
    <row r="43" spans="1:25">
      <c r="A43" t="s">
        <v>19</v>
      </c>
      <c r="L43" t="s">
        <v>19</v>
      </c>
      <c r="M43">
        <f t="shared" si="28"/>
        <v>0</v>
      </c>
      <c r="N43">
        <f>C43*$N$7</f>
        <v>0</v>
      </c>
      <c r="O43">
        <f>D43*$O$7</f>
        <v>0</v>
      </c>
      <c r="P43">
        <f t="shared" si="26"/>
        <v>0</v>
      </c>
      <c r="Q43">
        <f t="shared" si="18"/>
        <v>0</v>
      </c>
      <c r="R43">
        <f t="shared" si="19"/>
        <v>0</v>
      </c>
      <c r="S43">
        <f t="shared" si="20"/>
        <v>0</v>
      </c>
      <c r="T43">
        <f t="shared" si="21"/>
        <v>0</v>
      </c>
      <c r="U43" s="6">
        <f>T43/$T$10</f>
        <v>0</v>
      </c>
      <c r="V43" s="7">
        <f t="shared" si="22"/>
        <v>0</v>
      </c>
      <c r="W43" s="7">
        <f t="shared" si="27"/>
        <v>0</v>
      </c>
      <c r="X43" s="7">
        <f t="shared" si="24"/>
        <v>0</v>
      </c>
      <c r="Y43" s="7">
        <f t="shared" si="25"/>
        <v>0</v>
      </c>
    </row>
    <row r="44" spans="1:25">
      <c r="A44" t="s">
        <v>20</v>
      </c>
      <c r="L44" t="s">
        <v>20</v>
      </c>
      <c r="M44">
        <f t="shared" si="28"/>
        <v>0</v>
      </c>
      <c r="N44">
        <f>C44*$N$7</f>
        <v>0</v>
      </c>
      <c r="O44">
        <f>D44*$O$7</f>
        <v>0</v>
      </c>
      <c r="P44">
        <f t="shared" si="26"/>
        <v>0</v>
      </c>
      <c r="Q44">
        <f t="shared" si="18"/>
        <v>0</v>
      </c>
      <c r="R44">
        <f t="shared" si="19"/>
        <v>0</v>
      </c>
      <c r="S44">
        <f t="shared" si="20"/>
        <v>0</v>
      </c>
      <c r="T44">
        <f t="shared" si="21"/>
        <v>0</v>
      </c>
      <c r="U44" s="6">
        <f>T44/$T$10</f>
        <v>0</v>
      </c>
      <c r="V44" s="7">
        <f t="shared" si="22"/>
        <v>0</v>
      </c>
      <c r="W44" s="7">
        <f t="shared" si="27"/>
        <v>0</v>
      </c>
      <c r="X44" s="7">
        <f t="shared" si="24"/>
        <v>0</v>
      </c>
      <c r="Y44" s="7">
        <f t="shared" si="25"/>
        <v>0</v>
      </c>
    </row>
    <row r="45" spans="1:25">
      <c r="A45" t="s">
        <v>21</v>
      </c>
      <c r="L45" t="s">
        <v>21</v>
      </c>
      <c r="M45">
        <f t="shared" si="28"/>
        <v>0</v>
      </c>
      <c r="N45">
        <f>C45*$N$7</f>
        <v>0</v>
      </c>
      <c r="O45">
        <f>D45*$O$7</f>
        <v>0</v>
      </c>
      <c r="P45">
        <f t="shared" si="26"/>
        <v>0</v>
      </c>
      <c r="Q45">
        <f t="shared" si="18"/>
        <v>0</v>
      </c>
      <c r="R45">
        <f t="shared" si="19"/>
        <v>0</v>
      </c>
      <c r="S45">
        <f t="shared" si="20"/>
        <v>0</v>
      </c>
      <c r="T45">
        <f t="shared" si="21"/>
        <v>0</v>
      </c>
      <c r="U45" s="6">
        <f>T45/$T$10</f>
        <v>0</v>
      </c>
      <c r="V45" s="7">
        <f t="shared" si="22"/>
        <v>0</v>
      </c>
      <c r="W45" s="7">
        <f t="shared" si="27"/>
        <v>0</v>
      </c>
      <c r="X45" s="7">
        <f t="shared" si="24"/>
        <v>0</v>
      </c>
      <c r="Y45" s="7">
        <f t="shared" si="25"/>
        <v>0</v>
      </c>
    </row>
    <row r="46" spans="1:25">
      <c r="A46" t="s">
        <v>22</v>
      </c>
      <c r="L46" t="s">
        <v>22</v>
      </c>
      <c r="M46">
        <f t="shared" si="28"/>
        <v>0</v>
      </c>
      <c r="N46">
        <f>C46*$N$7</f>
        <v>0</v>
      </c>
      <c r="O46">
        <f>D46*$O$7</f>
        <v>0</v>
      </c>
      <c r="P46">
        <f t="shared" si="26"/>
        <v>0</v>
      </c>
      <c r="Q46">
        <f t="shared" si="18"/>
        <v>0</v>
      </c>
      <c r="R46">
        <f t="shared" si="19"/>
        <v>0</v>
      </c>
      <c r="S46">
        <f t="shared" si="20"/>
        <v>0</v>
      </c>
      <c r="T46">
        <f t="shared" si="21"/>
        <v>0</v>
      </c>
      <c r="U46" s="6">
        <f>T46/$T$10</f>
        <v>0</v>
      </c>
      <c r="V46" s="7">
        <f t="shared" si="22"/>
        <v>0</v>
      </c>
      <c r="W46" s="7">
        <f t="shared" si="27"/>
        <v>0</v>
      </c>
      <c r="X46" s="7">
        <f t="shared" si="24"/>
        <v>0</v>
      </c>
      <c r="Y46" s="7">
        <f t="shared" si="25"/>
        <v>0</v>
      </c>
    </row>
    <row r="47" spans="1:25">
      <c r="A47" t="s">
        <v>23</v>
      </c>
      <c r="L47" t="s">
        <v>23</v>
      </c>
      <c r="M47">
        <f t="shared" si="28"/>
        <v>0</v>
      </c>
      <c r="N47">
        <f>C47*$N$7</f>
        <v>0</v>
      </c>
      <c r="O47">
        <f>D47*$O$7</f>
        <v>0</v>
      </c>
      <c r="P47">
        <f t="shared" si="26"/>
        <v>0</v>
      </c>
      <c r="Q47">
        <f t="shared" si="18"/>
        <v>0</v>
      </c>
      <c r="R47">
        <f t="shared" si="19"/>
        <v>0</v>
      </c>
      <c r="S47">
        <f t="shared" si="20"/>
        <v>0</v>
      </c>
      <c r="T47">
        <f t="shared" si="21"/>
        <v>0</v>
      </c>
      <c r="U47" s="6">
        <f>T47/$T$10</f>
        <v>0</v>
      </c>
      <c r="V47" s="7">
        <f t="shared" si="22"/>
        <v>0</v>
      </c>
      <c r="W47" s="7">
        <f t="shared" si="27"/>
        <v>0</v>
      </c>
      <c r="X47" s="7">
        <f t="shared" si="24"/>
        <v>0</v>
      </c>
      <c r="Y47" s="7">
        <f t="shared" si="25"/>
        <v>0</v>
      </c>
    </row>
    <row r="48" spans="1:25">
      <c r="A48" t="s">
        <v>24</v>
      </c>
      <c r="L48" t="s">
        <v>24</v>
      </c>
      <c r="M48">
        <f t="shared" si="28"/>
        <v>0</v>
      </c>
      <c r="N48">
        <f>C48*$N$7</f>
        <v>0</v>
      </c>
      <c r="O48">
        <f>D48*$O$7</f>
        <v>0</v>
      </c>
      <c r="P48">
        <f t="shared" si="26"/>
        <v>0</v>
      </c>
      <c r="Q48">
        <f t="shared" si="18"/>
        <v>0</v>
      </c>
      <c r="R48">
        <f t="shared" si="19"/>
        <v>0</v>
      </c>
      <c r="S48">
        <f t="shared" si="20"/>
        <v>0</v>
      </c>
      <c r="T48">
        <f t="shared" si="21"/>
        <v>0</v>
      </c>
      <c r="U48" s="6">
        <f>T48/$T$10</f>
        <v>0</v>
      </c>
      <c r="V48" s="7">
        <f t="shared" si="22"/>
        <v>0</v>
      </c>
      <c r="W48" s="7">
        <f t="shared" si="27"/>
        <v>0</v>
      </c>
      <c r="X48" s="7">
        <f t="shared" si="24"/>
        <v>0</v>
      </c>
      <c r="Y48" s="7">
        <f t="shared" si="25"/>
        <v>0</v>
      </c>
    </row>
    <row r="49" spans="1:21">
      <c r="A49" t="s">
        <v>31</v>
      </c>
      <c r="B49">
        <f>SUM(B31:B48)</f>
        <v>122</v>
      </c>
      <c r="C49">
        <f t="shared" ref="C49" si="29">SUM(C31:C48)</f>
        <v>106</v>
      </c>
      <c r="D49">
        <f t="shared" ref="D49" si="30">SUM(D31:D48)</f>
        <v>28</v>
      </c>
      <c r="E49">
        <f t="shared" ref="E49" si="31">SUM(E31:E48)</f>
        <v>5000</v>
      </c>
      <c r="F49">
        <f t="shared" ref="F49" si="32">SUM(F31:F48)</f>
        <v>0</v>
      </c>
      <c r="G49">
        <f t="shared" ref="G49" si="33">SUM(G31:G48)</f>
        <v>12600</v>
      </c>
      <c r="H49">
        <f t="shared" ref="H49" si="34">SUM(H31:H48)</f>
        <v>0</v>
      </c>
      <c r="L49" t="s">
        <v>31</v>
      </c>
      <c r="M49">
        <f t="shared" si="28"/>
        <v>2440</v>
      </c>
      <c r="N49">
        <f>C49*$N$7</f>
        <v>318</v>
      </c>
      <c r="O49">
        <f>D49*$O$7</f>
        <v>140</v>
      </c>
      <c r="P49">
        <f t="shared" si="26"/>
        <v>175.00000000000003</v>
      </c>
      <c r="Q49">
        <f t="shared" si="18"/>
        <v>0</v>
      </c>
      <c r="R49">
        <f t="shared" si="19"/>
        <v>1260</v>
      </c>
      <c r="S49">
        <f t="shared" si="20"/>
        <v>0</v>
      </c>
      <c r="T49">
        <f t="shared" si="21"/>
        <v>4333</v>
      </c>
      <c r="U49" s="6">
        <f>T49/$T$10</f>
        <v>4.3373373373373374</v>
      </c>
    </row>
  </sheetData>
  <mergeCells count="12">
    <mergeCell ref="J1:K1"/>
    <mergeCell ref="J3:K3"/>
    <mergeCell ref="J2:K2"/>
    <mergeCell ref="F4:G4"/>
    <mergeCell ref="H4:I4"/>
    <mergeCell ref="J4:K4"/>
    <mergeCell ref="F1:G1"/>
    <mergeCell ref="F3:G3"/>
    <mergeCell ref="F2:G2"/>
    <mergeCell ref="H2:I2"/>
    <mergeCell ref="H1:I1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9"/>
  <sheetViews>
    <sheetView topLeftCell="D7" workbookViewId="0">
      <selection activeCell="AA26" sqref="AA26"/>
    </sheetView>
  </sheetViews>
  <sheetFormatPr defaultRowHeight="15"/>
  <cols>
    <col min="1" max="1" width="17.28515625" customWidth="1"/>
    <col min="2" max="2" width="6.42578125" customWidth="1"/>
    <col min="3" max="3" width="7.5703125" customWidth="1"/>
    <col min="5" max="5" width="7.7109375" customWidth="1"/>
    <col min="6" max="6" width="12.5703125" customWidth="1"/>
    <col min="7" max="7" width="12.85546875" customWidth="1"/>
    <col min="8" max="8" width="8.140625" bestFit="1" customWidth="1"/>
    <col min="12" max="12" width="16.28515625" customWidth="1"/>
    <col min="17" max="18" width="13.42578125" customWidth="1"/>
    <col min="22" max="22" width="8.5703125" customWidth="1"/>
    <col min="25" max="25" width="10.85546875" customWidth="1"/>
  </cols>
  <sheetData>
    <row r="1" spans="1:25">
      <c r="A1" t="s">
        <v>26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27</v>
      </c>
      <c r="G1" s="3"/>
      <c r="H1" s="5" t="s">
        <v>32</v>
      </c>
      <c r="I1" s="5"/>
      <c r="J1" s="5" t="s">
        <v>34</v>
      </c>
      <c r="K1" s="5"/>
    </row>
    <row r="2" spans="1:25">
      <c r="A2" t="s">
        <v>6</v>
      </c>
      <c r="B2" s="4">
        <v>20</v>
      </c>
      <c r="C2" s="4">
        <v>3</v>
      </c>
      <c r="D2" s="4">
        <v>5</v>
      </c>
      <c r="E2" s="4">
        <v>3.5000000000000003E-2</v>
      </c>
      <c r="F2" s="3">
        <v>4</v>
      </c>
      <c r="G2" s="3"/>
      <c r="H2" s="3">
        <v>1</v>
      </c>
      <c r="I2" s="3"/>
      <c r="J2" s="3"/>
      <c r="K2" s="3"/>
    </row>
    <row r="3" spans="1:25">
      <c r="A3" t="s">
        <v>28</v>
      </c>
      <c r="B3" s="2">
        <f>B28+B49</f>
        <v>40</v>
      </c>
      <c r="C3" s="2">
        <f t="shared" ref="C3:E3" si="0">C28+C49</f>
        <v>46</v>
      </c>
      <c r="D3" s="2">
        <f t="shared" si="0"/>
        <v>48</v>
      </c>
      <c r="E3" s="2">
        <f t="shared" si="0"/>
        <v>2000</v>
      </c>
      <c r="F3" s="3">
        <v>300</v>
      </c>
      <c r="G3" s="3"/>
      <c r="H3" s="3">
        <v>1000</v>
      </c>
      <c r="I3" s="3"/>
      <c r="J3" s="3"/>
      <c r="K3" s="3"/>
    </row>
    <row r="4" spans="1:25">
      <c r="A4" t="s">
        <v>35</v>
      </c>
      <c r="B4" s="2">
        <f>B2*B3</f>
        <v>800</v>
      </c>
      <c r="C4" s="2">
        <f t="shared" ref="C4:E4" si="1">C2*C3</f>
        <v>138</v>
      </c>
      <c r="D4" s="2">
        <f t="shared" si="1"/>
        <v>240</v>
      </c>
      <c r="E4" s="2">
        <f t="shared" si="1"/>
        <v>70</v>
      </c>
      <c r="F4" s="3">
        <f>F2*F3</f>
        <v>1200</v>
      </c>
      <c r="G4" s="3"/>
      <c r="H4" s="3">
        <f>H2*H3</f>
        <v>1000</v>
      </c>
      <c r="I4" s="3"/>
      <c r="J4" s="3">
        <f>SUM(B4:I4)</f>
        <v>3448</v>
      </c>
      <c r="K4" s="3"/>
    </row>
    <row r="5" spans="1:25" ht="21" customHeight="1">
      <c r="B5" s="2"/>
      <c r="F5" s="2"/>
      <c r="G5" s="2"/>
    </row>
    <row r="6" spans="1:25" ht="44.25" customHeight="1">
      <c r="A6" s="1"/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  <c r="G6" s="1" t="s">
        <v>30</v>
      </c>
      <c r="H6" s="1" t="s">
        <v>5</v>
      </c>
      <c r="I6" s="1"/>
      <c r="J6" s="1"/>
      <c r="K6" s="1"/>
      <c r="L6" s="1"/>
      <c r="M6" s="1" t="s">
        <v>1</v>
      </c>
      <c r="N6" s="1" t="s">
        <v>2</v>
      </c>
      <c r="O6" s="1" t="s">
        <v>3</v>
      </c>
      <c r="P6" s="1" t="s">
        <v>4</v>
      </c>
      <c r="Q6" s="1" t="s">
        <v>29</v>
      </c>
      <c r="R6" s="1" t="s">
        <v>30</v>
      </c>
      <c r="S6" s="1" t="s">
        <v>5</v>
      </c>
      <c r="T6" s="1" t="s">
        <v>33</v>
      </c>
      <c r="U6" s="1" t="s">
        <v>36</v>
      </c>
      <c r="V6" s="1" t="s">
        <v>37</v>
      </c>
      <c r="W6" s="1" t="s">
        <v>38</v>
      </c>
      <c r="X6" s="1" t="s">
        <v>39</v>
      </c>
      <c r="Y6" s="1" t="s">
        <v>40</v>
      </c>
    </row>
    <row r="7" spans="1:25" ht="18" customHeight="1">
      <c r="A7" s="1"/>
      <c r="L7" s="1" t="s">
        <v>6</v>
      </c>
      <c r="M7">
        <v>20</v>
      </c>
      <c r="N7">
        <v>3</v>
      </c>
      <c r="O7">
        <v>5</v>
      </c>
      <c r="P7">
        <v>3.5000000000000003E-2</v>
      </c>
      <c r="Q7">
        <v>0.2</v>
      </c>
      <c r="R7">
        <v>0.1</v>
      </c>
      <c r="S7">
        <v>20</v>
      </c>
    </row>
    <row r="9" spans="1:25">
      <c r="A9" t="s">
        <v>0</v>
      </c>
      <c r="L9" t="s">
        <v>0</v>
      </c>
    </row>
    <row r="10" spans="1:25">
      <c r="A10" t="s">
        <v>7</v>
      </c>
      <c r="B10">
        <v>6</v>
      </c>
      <c r="C10">
        <v>2</v>
      </c>
      <c r="D10">
        <v>1</v>
      </c>
      <c r="E10">
        <v>0</v>
      </c>
      <c r="F10">
        <v>300</v>
      </c>
      <c r="L10" t="s">
        <v>7</v>
      </c>
      <c r="M10">
        <f>B10*$M$7</f>
        <v>120</v>
      </c>
      <c r="N10">
        <f>C10*$N$7</f>
        <v>6</v>
      </c>
      <c r="O10">
        <f>D10*$O$7</f>
        <v>5</v>
      </c>
      <c r="P10">
        <f>E10*$P$7</f>
        <v>0</v>
      </c>
      <c r="Q10">
        <f>F10*$Q$7</f>
        <v>60</v>
      </c>
      <c r="R10">
        <f>G10*$R$7</f>
        <v>0</v>
      </c>
      <c r="S10">
        <f>H10*$S$7</f>
        <v>0</v>
      </c>
      <c r="T10">
        <f>SUM(M10:S10)</f>
        <v>191</v>
      </c>
      <c r="U10" s="6">
        <f>T10/$T$10</f>
        <v>1</v>
      </c>
      <c r="V10" s="7">
        <f>($J$4*U10)</f>
        <v>3448</v>
      </c>
      <c r="W10" s="7">
        <f>($J$4*U10)</f>
        <v>3448</v>
      </c>
      <c r="X10" s="7">
        <f>($J$4*U10)*0.5</f>
        <v>1724</v>
      </c>
      <c r="Y10" s="7">
        <f>($J$4*U10)*0.25</f>
        <v>862</v>
      </c>
    </row>
    <row r="11" spans="1:25">
      <c r="A11" t="s">
        <v>8</v>
      </c>
      <c r="B11">
        <v>2</v>
      </c>
      <c r="C11">
        <v>7</v>
      </c>
      <c r="D11">
        <v>2</v>
      </c>
      <c r="E11">
        <v>0</v>
      </c>
      <c r="F11">
        <v>300</v>
      </c>
      <c r="L11" t="s">
        <v>8</v>
      </c>
      <c r="M11">
        <f>B11*$M$7</f>
        <v>40</v>
      </c>
      <c r="N11">
        <f>C11*$N$7</f>
        <v>21</v>
      </c>
      <c r="O11">
        <f t="shared" ref="O11:O28" si="2">D11*$O$7</f>
        <v>10</v>
      </c>
      <c r="P11">
        <f>E11*$P$7</f>
        <v>0</v>
      </c>
      <c r="Q11">
        <f t="shared" ref="Q11:Q28" si="3">F11*$Q$7</f>
        <v>60</v>
      </c>
      <c r="R11">
        <f t="shared" ref="R11:R28" si="4">G11*$R$7</f>
        <v>0</v>
      </c>
      <c r="S11">
        <f t="shared" ref="S11:S28" si="5">H11*$S$7</f>
        <v>0</v>
      </c>
      <c r="T11">
        <f t="shared" ref="T11:T28" si="6">SUM(M11:S11)</f>
        <v>131</v>
      </c>
      <c r="U11" s="6">
        <f t="shared" ref="U11:U28" si="7">T11/$T$10</f>
        <v>0.68586387434554974</v>
      </c>
      <c r="V11" s="7">
        <f t="shared" ref="V11:W27" si="8">($J$4*U11)</f>
        <v>2364.8586387434557</v>
      </c>
      <c r="W11" s="7">
        <f t="shared" ref="W11:W27" si="9">($J$4*U11)</f>
        <v>2364.8586387434557</v>
      </c>
      <c r="X11" s="7">
        <f t="shared" ref="X11:X27" si="10">($J$4*U11)*0.5</f>
        <v>1182.4293193717278</v>
      </c>
      <c r="Y11" s="7">
        <f t="shared" ref="Y11:Y27" si="11">($J$4*U11)*0.25</f>
        <v>591.21465968586392</v>
      </c>
    </row>
    <row r="12" spans="1:25">
      <c r="A12" t="s">
        <v>9</v>
      </c>
      <c r="B12">
        <v>1</v>
      </c>
      <c r="C12">
        <v>2</v>
      </c>
      <c r="D12">
        <v>5</v>
      </c>
      <c r="E12">
        <v>0</v>
      </c>
      <c r="F12">
        <v>300</v>
      </c>
      <c r="L12" t="s">
        <v>9</v>
      </c>
      <c r="M12">
        <f>B12*$M$7</f>
        <v>20</v>
      </c>
      <c r="N12">
        <f t="shared" ref="N12:N29" si="12">C12*$N$7</f>
        <v>6</v>
      </c>
      <c r="O12">
        <f t="shared" si="2"/>
        <v>25</v>
      </c>
      <c r="P12">
        <f t="shared" ref="P12:P29" si="13">E12*$P$7</f>
        <v>0</v>
      </c>
      <c r="Q12">
        <f t="shared" si="3"/>
        <v>60</v>
      </c>
      <c r="R12">
        <f t="shared" si="4"/>
        <v>0</v>
      </c>
      <c r="S12">
        <f t="shared" si="5"/>
        <v>0</v>
      </c>
      <c r="T12">
        <f t="shared" si="6"/>
        <v>111</v>
      </c>
      <c r="U12" s="6">
        <f t="shared" si="7"/>
        <v>0.58115183246073299</v>
      </c>
      <c r="V12" s="7">
        <f t="shared" si="8"/>
        <v>2003.8115183246073</v>
      </c>
      <c r="W12" s="7">
        <f t="shared" si="9"/>
        <v>2003.8115183246073</v>
      </c>
      <c r="X12" s="7">
        <f t="shared" si="10"/>
        <v>1001.9057591623036</v>
      </c>
      <c r="Y12" s="7">
        <f t="shared" si="11"/>
        <v>500.95287958115182</v>
      </c>
    </row>
    <row r="13" spans="1:25">
      <c r="A13" t="s">
        <v>10</v>
      </c>
      <c r="B13">
        <v>3</v>
      </c>
      <c r="C13">
        <v>1</v>
      </c>
      <c r="D13">
        <v>2</v>
      </c>
      <c r="E13">
        <v>0</v>
      </c>
      <c r="F13">
        <v>150</v>
      </c>
      <c r="L13" t="s">
        <v>10</v>
      </c>
      <c r="M13">
        <f t="shared" ref="M13:M30" si="14">B13*$M$7</f>
        <v>60</v>
      </c>
      <c r="N13">
        <f t="shared" si="12"/>
        <v>3</v>
      </c>
      <c r="O13">
        <f t="shared" si="2"/>
        <v>10</v>
      </c>
      <c r="P13">
        <f t="shared" si="13"/>
        <v>0</v>
      </c>
      <c r="Q13">
        <f t="shared" si="3"/>
        <v>30</v>
      </c>
      <c r="R13">
        <f t="shared" si="4"/>
        <v>0</v>
      </c>
      <c r="S13">
        <f t="shared" si="5"/>
        <v>0</v>
      </c>
      <c r="T13">
        <f t="shared" si="6"/>
        <v>103</v>
      </c>
      <c r="U13" s="6">
        <f t="shared" si="7"/>
        <v>0.53926701570680624</v>
      </c>
      <c r="V13" s="7">
        <f t="shared" si="8"/>
        <v>1859.3926701570679</v>
      </c>
      <c r="W13" s="7">
        <f t="shared" si="9"/>
        <v>1859.3926701570679</v>
      </c>
      <c r="X13" s="7">
        <f t="shared" si="10"/>
        <v>929.69633507853393</v>
      </c>
      <c r="Y13" s="7">
        <f t="shared" si="11"/>
        <v>464.84816753926697</v>
      </c>
    </row>
    <row r="14" spans="1:25">
      <c r="A14" t="s">
        <v>11</v>
      </c>
      <c r="B14">
        <v>0</v>
      </c>
      <c r="C14">
        <v>3</v>
      </c>
      <c r="D14">
        <v>2</v>
      </c>
      <c r="E14">
        <v>0</v>
      </c>
      <c r="F14">
        <v>150</v>
      </c>
      <c r="L14" t="s">
        <v>11</v>
      </c>
      <c r="M14">
        <f>B14*$M$7</f>
        <v>0</v>
      </c>
      <c r="N14">
        <f t="shared" si="12"/>
        <v>9</v>
      </c>
      <c r="O14">
        <f t="shared" si="2"/>
        <v>10</v>
      </c>
      <c r="P14">
        <f t="shared" si="13"/>
        <v>0</v>
      </c>
      <c r="Q14">
        <f t="shared" si="3"/>
        <v>30</v>
      </c>
      <c r="R14">
        <f t="shared" si="4"/>
        <v>0</v>
      </c>
      <c r="S14">
        <f t="shared" si="5"/>
        <v>0</v>
      </c>
      <c r="T14">
        <f t="shared" si="6"/>
        <v>49</v>
      </c>
      <c r="U14" s="6">
        <f t="shared" si="7"/>
        <v>0.25654450261780104</v>
      </c>
      <c r="V14" s="7">
        <f t="shared" si="8"/>
        <v>884.56544502617794</v>
      </c>
      <c r="W14" s="7">
        <f t="shared" si="9"/>
        <v>884.56544502617794</v>
      </c>
      <c r="X14" s="7">
        <f t="shared" si="10"/>
        <v>442.28272251308897</v>
      </c>
      <c r="Y14" s="7">
        <f t="shared" si="11"/>
        <v>221.14136125654449</v>
      </c>
    </row>
    <row r="15" spans="1:25">
      <c r="A15" t="s">
        <v>12</v>
      </c>
      <c r="B15">
        <v>5</v>
      </c>
      <c r="C15">
        <v>3</v>
      </c>
      <c r="D15">
        <v>7</v>
      </c>
      <c r="E15">
        <v>0</v>
      </c>
      <c r="F15">
        <v>300</v>
      </c>
      <c r="L15" t="s">
        <v>12</v>
      </c>
      <c r="M15">
        <f t="shared" si="14"/>
        <v>100</v>
      </c>
      <c r="N15">
        <f t="shared" si="12"/>
        <v>9</v>
      </c>
      <c r="O15">
        <f t="shared" si="2"/>
        <v>35</v>
      </c>
      <c r="P15">
        <f t="shared" si="13"/>
        <v>0</v>
      </c>
      <c r="Q15">
        <f t="shared" si="3"/>
        <v>60</v>
      </c>
      <c r="R15">
        <f t="shared" si="4"/>
        <v>0</v>
      </c>
      <c r="S15">
        <f t="shared" si="5"/>
        <v>0</v>
      </c>
      <c r="T15">
        <f t="shared" si="6"/>
        <v>204</v>
      </c>
      <c r="U15" s="6">
        <f t="shared" si="7"/>
        <v>1.0680628272251309</v>
      </c>
      <c r="V15" s="7">
        <f t="shared" si="8"/>
        <v>3682.6806282722514</v>
      </c>
      <c r="W15" s="7">
        <f t="shared" si="9"/>
        <v>3682.6806282722514</v>
      </c>
      <c r="X15" s="7">
        <f t="shared" si="10"/>
        <v>1841.3403141361257</v>
      </c>
      <c r="Y15" s="7">
        <f t="shared" si="11"/>
        <v>920.67015706806285</v>
      </c>
    </row>
    <row r="16" spans="1:25">
      <c r="A16" t="s">
        <v>13</v>
      </c>
      <c r="B16">
        <v>2</v>
      </c>
      <c r="C16">
        <v>1</v>
      </c>
      <c r="D16">
        <v>0</v>
      </c>
      <c r="E16">
        <v>0</v>
      </c>
      <c r="F16">
        <v>300</v>
      </c>
      <c r="L16" t="s">
        <v>13</v>
      </c>
      <c r="M16">
        <f t="shared" si="14"/>
        <v>40</v>
      </c>
      <c r="N16">
        <f t="shared" si="12"/>
        <v>3</v>
      </c>
      <c r="O16">
        <f t="shared" si="2"/>
        <v>0</v>
      </c>
      <c r="P16">
        <f t="shared" si="13"/>
        <v>0</v>
      </c>
      <c r="Q16">
        <f t="shared" si="3"/>
        <v>60</v>
      </c>
      <c r="R16">
        <f t="shared" si="4"/>
        <v>0</v>
      </c>
      <c r="S16">
        <f t="shared" si="5"/>
        <v>0</v>
      </c>
      <c r="T16">
        <f t="shared" si="6"/>
        <v>103</v>
      </c>
      <c r="U16" s="6">
        <f t="shared" si="7"/>
        <v>0.53926701570680624</v>
      </c>
      <c r="V16" s="7">
        <f t="shared" si="8"/>
        <v>1859.3926701570679</v>
      </c>
      <c r="W16" s="7">
        <f t="shared" si="9"/>
        <v>1859.3926701570679</v>
      </c>
      <c r="X16" s="7">
        <f t="shared" si="10"/>
        <v>929.69633507853393</v>
      </c>
      <c r="Y16" s="7">
        <f t="shared" si="11"/>
        <v>464.84816753926697</v>
      </c>
    </row>
    <row r="17" spans="1:25">
      <c r="A17" t="s">
        <v>14</v>
      </c>
      <c r="B17">
        <v>1</v>
      </c>
      <c r="C17">
        <v>4</v>
      </c>
      <c r="D17">
        <v>5</v>
      </c>
      <c r="E17">
        <v>1000</v>
      </c>
      <c r="F17">
        <v>300</v>
      </c>
      <c r="L17" t="s">
        <v>14</v>
      </c>
      <c r="M17">
        <f t="shared" si="14"/>
        <v>20</v>
      </c>
      <c r="N17">
        <f t="shared" si="12"/>
        <v>12</v>
      </c>
      <c r="O17">
        <f t="shared" si="2"/>
        <v>25</v>
      </c>
      <c r="P17">
        <f t="shared" si="13"/>
        <v>35</v>
      </c>
      <c r="Q17">
        <f t="shared" si="3"/>
        <v>60</v>
      </c>
      <c r="R17">
        <f t="shared" si="4"/>
        <v>0</v>
      </c>
      <c r="S17">
        <f t="shared" si="5"/>
        <v>0</v>
      </c>
      <c r="T17">
        <f t="shared" si="6"/>
        <v>152</v>
      </c>
      <c r="U17" s="6">
        <f t="shared" si="7"/>
        <v>0.79581151832460728</v>
      </c>
      <c r="V17" s="7">
        <f t="shared" si="8"/>
        <v>2743.9581151832458</v>
      </c>
      <c r="W17" s="7">
        <f t="shared" si="9"/>
        <v>2743.9581151832458</v>
      </c>
      <c r="X17" s="7">
        <f t="shared" si="10"/>
        <v>1371.9790575916229</v>
      </c>
      <c r="Y17" s="7">
        <f t="shared" si="11"/>
        <v>685.98952879581145</v>
      </c>
    </row>
    <row r="18" spans="1:25">
      <c r="A18" t="s">
        <v>15</v>
      </c>
      <c r="L18" t="s">
        <v>15</v>
      </c>
      <c r="M18">
        <f t="shared" si="14"/>
        <v>0</v>
      </c>
      <c r="N18">
        <f t="shared" si="12"/>
        <v>0</v>
      </c>
      <c r="O18">
        <f t="shared" si="2"/>
        <v>0</v>
      </c>
      <c r="P18">
        <f t="shared" si="13"/>
        <v>0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  <c r="U18" s="6">
        <f t="shared" si="7"/>
        <v>0</v>
      </c>
      <c r="V18" s="7">
        <f t="shared" si="8"/>
        <v>0</v>
      </c>
      <c r="W18" s="7">
        <f t="shared" si="9"/>
        <v>0</v>
      </c>
      <c r="X18" s="7">
        <f t="shared" si="10"/>
        <v>0</v>
      </c>
      <c r="Y18" s="7">
        <f t="shared" si="11"/>
        <v>0</v>
      </c>
    </row>
    <row r="19" spans="1:25">
      <c r="A19" t="s">
        <v>16</v>
      </c>
      <c r="L19" t="s">
        <v>16</v>
      </c>
      <c r="M19">
        <f t="shared" si="14"/>
        <v>0</v>
      </c>
      <c r="N19">
        <f t="shared" si="12"/>
        <v>0</v>
      </c>
      <c r="O19">
        <f t="shared" si="2"/>
        <v>0</v>
      </c>
      <c r="P19">
        <f t="shared" si="13"/>
        <v>0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 s="6">
        <f t="shared" si="7"/>
        <v>0</v>
      </c>
      <c r="V19" s="7">
        <f t="shared" si="8"/>
        <v>0</v>
      </c>
      <c r="W19" s="7">
        <f t="shared" si="9"/>
        <v>0</v>
      </c>
      <c r="X19" s="7">
        <f t="shared" si="10"/>
        <v>0</v>
      </c>
      <c r="Y19" s="7">
        <f t="shared" si="11"/>
        <v>0</v>
      </c>
    </row>
    <row r="20" spans="1:25">
      <c r="A20" t="s">
        <v>17</v>
      </c>
      <c r="L20" t="s">
        <v>17</v>
      </c>
      <c r="M20">
        <f t="shared" si="14"/>
        <v>0</v>
      </c>
      <c r="N20">
        <f t="shared" si="12"/>
        <v>0</v>
      </c>
      <c r="O20">
        <f t="shared" si="2"/>
        <v>0</v>
      </c>
      <c r="P20">
        <f t="shared" si="13"/>
        <v>0</v>
      </c>
      <c r="Q20">
        <f t="shared" si="3"/>
        <v>0</v>
      </c>
      <c r="R20">
        <f t="shared" si="4"/>
        <v>0</v>
      </c>
      <c r="S20">
        <f t="shared" si="5"/>
        <v>0</v>
      </c>
      <c r="T20">
        <f t="shared" si="6"/>
        <v>0</v>
      </c>
      <c r="U20" s="6">
        <f t="shared" si="7"/>
        <v>0</v>
      </c>
      <c r="V20" s="7">
        <f t="shared" si="8"/>
        <v>0</v>
      </c>
      <c r="W20" s="7">
        <f t="shared" si="9"/>
        <v>0</v>
      </c>
      <c r="X20" s="7">
        <f t="shared" si="10"/>
        <v>0</v>
      </c>
      <c r="Y20" s="7">
        <f t="shared" si="11"/>
        <v>0</v>
      </c>
    </row>
    <row r="21" spans="1:25">
      <c r="A21" t="s">
        <v>18</v>
      </c>
      <c r="L21" t="s">
        <v>18</v>
      </c>
      <c r="M21">
        <f t="shared" si="14"/>
        <v>0</v>
      </c>
      <c r="N21">
        <f t="shared" si="12"/>
        <v>0</v>
      </c>
      <c r="O21">
        <f t="shared" si="2"/>
        <v>0</v>
      </c>
      <c r="P21">
        <f t="shared" si="13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 s="6">
        <f t="shared" si="7"/>
        <v>0</v>
      </c>
      <c r="V21" s="7">
        <f t="shared" si="8"/>
        <v>0</v>
      </c>
      <c r="W21" s="7">
        <f t="shared" si="9"/>
        <v>0</v>
      </c>
      <c r="X21" s="7">
        <f t="shared" si="10"/>
        <v>0</v>
      </c>
      <c r="Y21" s="7">
        <f t="shared" si="11"/>
        <v>0</v>
      </c>
    </row>
    <row r="22" spans="1:25">
      <c r="A22" t="s">
        <v>19</v>
      </c>
      <c r="L22" t="s">
        <v>19</v>
      </c>
      <c r="M22">
        <f t="shared" si="14"/>
        <v>0</v>
      </c>
      <c r="N22">
        <f t="shared" si="12"/>
        <v>0</v>
      </c>
      <c r="O22">
        <f t="shared" si="2"/>
        <v>0</v>
      </c>
      <c r="P22">
        <f t="shared" si="13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  <c r="U22" s="6">
        <f t="shared" si="7"/>
        <v>0</v>
      </c>
      <c r="V22" s="7">
        <f t="shared" si="8"/>
        <v>0</v>
      </c>
      <c r="W22" s="7">
        <f t="shared" si="9"/>
        <v>0</v>
      </c>
      <c r="X22" s="7">
        <f t="shared" si="10"/>
        <v>0</v>
      </c>
      <c r="Y22" s="7">
        <f t="shared" si="11"/>
        <v>0</v>
      </c>
    </row>
    <row r="23" spans="1:25">
      <c r="A23" t="s">
        <v>20</v>
      </c>
      <c r="L23" t="s">
        <v>20</v>
      </c>
      <c r="M23">
        <f t="shared" si="14"/>
        <v>0</v>
      </c>
      <c r="N23">
        <f t="shared" si="12"/>
        <v>0</v>
      </c>
      <c r="O23">
        <f t="shared" si="2"/>
        <v>0</v>
      </c>
      <c r="P23">
        <f t="shared" si="13"/>
        <v>0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 s="6">
        <f t="shared" si="7"/>
        <v>0</v>
      </c>
      <c r="V23" s="7">
        <f t="shared" si="8"/>
        <v>0</v>
      </c>
      <c r="W23" s="7">
        <f t="shared" si="9"/>
        <v>0</v>
      </c>
      <c r="X23" s="7">
        <f t="shared" si="10"/>
        <v>0</v>
      </c>
      <c r="Y23" s="7">
        <f t="shared" si="11"/>
        <v>0</v>
      </c>
    </row>
    <row r="24" spans="1:25">
      <c r="A24" t="s">
        <v>21</v>
      </c>
      <c r="L24" t="s">
        <v>21</v>
      </c>
      <c r="M24">
        <f t="shared" si="14"/>
        <v>0</v>
      </c>
      <c r="N24">
        <f t="shared" si="12"/>
        <v>0</v>
      </c>
      <c r="O24">
        <f t="shared" si="2"/>
        <v>0</v>
      </c>
      <c r="P24">
        <f t="shared" si="13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 s="6">
        <f t="shared" si="7"/>
        <v>0</v>
      </c>
      <c r="V24" s="7">
        <f t="shared" si="8"/>
        <v>0</v>
      </c>
      <c r="W24" s="7">
        <f t="shared" si="9"/>
        <v>0</v>
      </c>
      <c r="X24" s="7">
        <f t="shared" si="10"/>
        <v>0</v>
      </c>
      <c r="Y24" s="7">
        <f t="shared" si="11"/>
        <v>0</v>
      </c>
    </row>
    <row r="25" spans="1:25">
      <c r="A25" t="s">
        <v>22</v>
      </c>
      <c r="L25" t="s">
        <v>22</v>
      </c>
      <c r="M25">
        <f t="shared" si="14"/>
        <v>0</v>
      </c>
      <c r="N25">
        <f t="shared" si="12"/>
        <v>0</v>
      </c>
      <c r="O25">
        <f t="shared" si="2"/>
        <v>0</v>
      </c>
      <c r="P25">
        <f t="shared" si="13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 s="6">
        <f t="shared" si="7"/>
        <v>0</v>
      </c>
      <c r="V25" s="7">
        <f t="shared" si="8"/>
        <v>0</v>
      </c>
      <c r="W25" s="7">
        <f t="shared" si="9"/>
        <v>0</v>
      </c>
      <c r="X25" s="7">
        <f t="shared" si="10"/>
        <v>0</v>
      </c>
      <c r="Y25" s="7">
        <f t="shared" si="11"/>
        <v>0</v>
      </c>
    </row>
    <row r="26" spans="1:25">
      <c r="A26" t="s">
        <v>23</v>
      </c>
      <c r="L26" t="s">
        <v>23</v>
      </c>
      <c r="M26">
        <f t="shared" si="14"/>
        <v>0</v>
      </c>
      <c r="N26">
        <f t="shared" si="12"/>
        <v>0</v>
      </c>
      <c r="O26">
        <f t="shared" si="2"/>
        <v>0</v>
      </c>
      <c r="P26">
        <f t="shared" si="13"/>
        <v>0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 s="6">
        <f t="shared" si="7"/>
        <v>0</v>
      </c>
      <c r="V26" s="7">
        <f t="shared" si="8"/>
        <v>0</v>
      </c>
      <c r="W26" s="7">
        <f t="shared" si="9"/>
        <v>0</v>
      </c>
      <c r="X26" s="7">
        <f t="shared" si="10"/>
        <v>0</v>
      </c>
      <c r="Y26" s="7">
        <f t="shared" si="11"/>
        <v>0</v>
      </c>
    </row>
    <row r="27" spans="1:25">
      <c r="A27" t="s">
        <v>24</v>
      </c>
      <c r="L27" t="s">
        <v>24</v>
      </c>
      <c r="M27">
        <f t="shared" si="14"/>
        <v>0</v>
      </c>
      <c r="N27">
        <f t="shared" si="12"/>
        <v>0</v>
      </c>
      <c r="O27">
        <f t="shared" si="2"/>
        <v>0</v>
      </c>
      <c r="P27">
        <f t="shared" si="13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 s="6">
        <f t="shared" si="7"/>
        <v>0</v>
      </c>
      <c r="V27" s="7">
        <f t="shared" si="8"/>
        <v>0</v>
      </c>
      <c r="W27" s="7">
        <f t="shared" si="9"/>
        <v>0</v>
      </c>
      <c r="X27" s="7">
        <f t="shared" si="10"/>
        <v>0</v>
      </c>
      <c r="Y27" s="7">
        <f t="shared" si="11"/>
        <v>0</v>
      </c>
    </row>
    <row r="28" spans="1:25">
      <c r="A28" t="s">
        <v>31</v>
      </c>
      <c r="B28">
        <f>SUM(B10:B27)</f>
        <v>20</v>
      </c>
      <c r="C28">
        <f t="shared" ref="C28:H28" si="15">SUM(C10:C27)</f>
        <v>23</v>
      </c>
      <c r="D28">
        <f t="shared" si="15"/>
        <v>24</v>
      </c>
      <c r="E28">
        <f t="shared" si="15"/>
        <v>1000</v>
      </c>
      <c r="F28">
        <f t="shared" si="15"/>
        <v>2100</v>
      </c>
      <c r="G28">
        <f t="shared" si="15"/>
        <v>0</v>
      </c>
      <c r="H28">
        <f t="shared" si="15"/>
        <v>0</v>
      </c>
      <c r="L28" t="s">
        <v>31</v>
      </c>
      <c r="M28">
        <f t="shared" si="14"/>
        <v>400</v>
      </c>
      <c r="N28">
        <f t="shared" si="12"/>
        <v>69</v>
      </c>
      <c r="O28">
        <f t="shared" si="2"/>
        <v>120</v>
      </c>
      <c r="P28">
        <f t="shared" si="13"/>
        <v>35</v>
      </c>
      <c r="Q28">
        <f t="shared" si="3"/>
        <v>420</v>
      </c>
      <c r="R28">
        <f t="shared" si="4"/>
        <v>0</v>
      </c>
      <c r="S28">
        <f t="shared" si="5"/>
        <v>0</v>
      </c>
      <c r="T28">
        <f t="shared" si="6"/>
        <v>1044</v>
      </c>
      <c r="U28" s="6">
        <f t="shared" si="7"/>
        <v>5.4659685863874348</v>
      </c>
    </row>
    <row r="29" spans="1:25" ht="46.5" customHeight="1">
      <c r="B29" s="1" t="s">
        <v>1</v>
      </c>
      <c r="C29" s="1" t="s">
        <v>2</v>
      </c>
      <c r="D29" s="1" t="s">
        <v>3</v>
      </c>
      <c r="E29" s="1" t="s">
        <v>4</v>
      </c>
      <c r="F29" s="1" t="s">
        <v>29</v>
      </c>
      <c r="G29" s="1" t="s">
        <v>30</v>
      </c>
      <c r="H29" s="1" t="s">
        <v>5</v>
      </c>
      <c r="M29" s="1" t="s">
        <v>1</v>
      </c>
      <c r="N29" s="1" t="s">
        <v>2</v>
      </c>
      <c r="O29" s="1" t="s">
        <v>3</v>
      </c>
      <c r="P29" s="1" t="s">
        <v>4</v>
      </c>
      <c r="Q29" s="1" t="s">
        <v>29</v>
      </c>
      <c r="R29" s="1" t="s">
        <v>30</v>
      </c>
      <c r="S29" s="1" t="s">
        <v>5</v>
      </c>
      <c r="T29" s="1" t="s">
        <v>33</v>
      </c>
      <c r="U29" s="1" t="s">
        <v>36</v>
      </c>
      <c r="V29" s="1" t="s">
        <v>37</v>
      </c>
      <c r="W29" s="1" t="s">
        <v>38</v>
      </c>
      <c r="X29" s="1" t="s">
        <v>39</v>
      </c>
      <c r="Y29" s="1" t="s">
        <v>40</v>
      </c>
    </row>
    <row r="30" spans="1:25" ht="15.75" customHeight="1">
      <c r="A30" s="1" t="s">
        <v>25</v>
      </c>
      <c r="L30" t="s">
        <v>25</v>
      </c>
    </row>
    <row r="31" spans="1:25">
      <c r="A31" t="s">
        <v>7</v>
      </c>
      <c r="B31">
        <v>6</v>
      </c>
      <c r="C31">
        <v>2</v>
      </c>
      <c r="D31">
        <v>1</v>
      </c>
      <c r="E31">
        <v>0</v>
      </c>
      <c r="G31">
        <v>300</v>
      </c>
      <c r="L31" t="s">
        <v>7</v>
      </c>
      <c r="M31">
        <f>B31*$M$7</f>
        <v>120</v>
      </c>
      <c r="N31">
        <f>C31*$N$7</f>
        <v>6</v>
      </c>
      <c r="O31">
        <f>D31*$O$7</f>
        <v>5</v>
      </c>
      <c r="P31">
        <f>E31*$P$7</f>
        <v>0</v>
      </c>
      <c r="Q31">
        <f>F31*$Q$7</f>
        <v>0</v>
      </c>
      <c r="R31">
        <f>G31*$R$7</f>
        <v>30</v>
      </c>
      <c r="S31">
        <f>H31*$S$7</f>
        <v>0</v>
      </c>
      <c r="T31">
        <f>SUM(M31:S31)</f>
        <v>161</v>
      </c>
      <c r="U31" s="6">
        <f>T31/$T$10</f>
        <v>0.84293193717277481</v>
      </c>
      <c r="V31" s="7">
        <f>($J$4*U31)</f>
        <v>2906.4293193717276</v>
      </c>
      <c r="W31" s="7">
        <f>($J$4*U31)</f>
        <v>2906.4293193717276</v>
      </c>
      <c r="X31" s="7">
        <f>($J$4*U31)*0.5</f>
        <v>1453.2146596858638</v>
      </c>
      <c r="Y31" s="7">
        <f>($J$4*U31)*0.25</f>
        <v>726.6073298429319</v>
      </c>
    </row>
    <row r="32" spans="1:25">
      <c r="A32" t="s">
        <v>8</v>
      </c>
      <c r="B32">
        <v>2</v>
      </c>
      <c r="C32">
        <v>7</v>
      </c>
      <c r="D32">
        <v>2</v>
      </c>
      <c r="E32">
        <v>0</v>
      </c>
      <c r="G32">
        <v>300</v>
      </c>
      <c r="L32" t="s">
        <v>8</v>
      </c>
      <c r="M32">
        <f>B32*$M$7</f>
        <v>40</v>
      </c>
      <c r="N32">
        <f>C32*$N$7</f>
        <v>21</v>
      </c>
      <c r="O32">
        <f>D32*$O$7</f>
        <v>10</v>
      </c>
      <c r="P32">
        <f>E32*$P$7</f>
        <v>0</v>
      </c>
      <c r="Q32">
        <f t="shared" ref="Q32:Q49" si="16">F32*$Q$7</f>
        <v>0</v>
      </c>
      <c r="R32">
        <f t="shared" ref="R32:R49" si="17">G32*$R$7</f>
        <v>30</v>
      </c>
      <c r="S32">
        <f t="shared" ref="S32:S49" si="18">H32*$S$7</f>
        <v>0</v>
      </c>
      <c r="T32">
        <f t="shared" ref="T32:T49" si="19">SUM(M32:S32)</f>
        <v>101</v>
      </c>
      <c r="U32" s="6">
        <f>T32/$T$10</f>
        <v>0.52879581151832455</v>
      </c>
      <c r="V32" s="7">
        <f t="shared" ref="V32:V48" si="20">($J$4*U32)</f>
        <v>1823.2879581151831</v>
      </c>
      <c r="W32" s="7">
        <f t="shared" ref="W32:W48" si="21">($J$4*U32)</f>
        <v>1823.2879581151831</v>
      </c>
      <c r="X32" s="7">
        <f t="shared" ref="X32:X48" si="22">($J$4*U32)*0.5</f>
        <v>911.64397905759154</v>
      </c>
      <c r="Y32" s="7">
        <f t="shared" ref="Y32:Y48" si="23">($J$4*U32)*0.25</f>
        <v>455.82198952879577</v>
      </c>
    </row>
    <row r="33" spans="1:25">
      <c r="A33" t="s">
        <v>9</v>
      </c>
      <c r="B33">
        <v>1</v>
      </c>
      <c r="C33">
        <v>2</v>
      </c>
      <c r="D33">
        <v>5</v>
      </c>
      <c r="E33">
        <v>0</v>
      </c>
      <c r="G33">
        <v>300</v>
      </c>
      <c r="L33" t="s">
        <v>9</v>
      </c>
      <c r="M33">
        <f>B33*$M$7</f>
        <v>20</v>
      </c>
      <c r="N33">
        <f>C33*$N$7</f>
        <v>6</v>
      </c>
      <c r="O33">
        <f>D33*$O$7</f>
        <v>25</v>
      </c>
      <c r="P33">
        <f t="shared" ref="P33:P49" si="24">E33*$P$7</f>
        <v>0</v>
      </c>
      <c r="Q33">
        <f t="shared" si="16"/>
        <v>0</v>
      </c>
      <c r="R33">
        <f t="shared" si="17"/>
        <v>30</v>
      </c>
      <c r="S33">
        <f t="shared" si="18"/>
        <v>0</v>
      </c>
      <c r="T33">
        <f t="shared" si="19"/>
        <v>81</v>
      </c>
      <c r="U33" s="6">
        <f>T33/$T$10</f>
        <v>0.42408376963350786</v>
      </c>
      <c r="V33" s="7">
        <f t="shared" si="20"/>
        <v>1462.2408376963351</v>
      </c>
      <c r="W33" s="7">
        <f>($J$4*U33)</f>
        <v>1462.2408376963351</v>
      </c>
      <c r="X33" s="7">
        <f t="shared" si="22"/>
        <v>731.12041884816756</v>
      </c>
      <c r="Y33" s="7">
        <f t="shared" si="23"/>
        <v>365.56020942408378</v>
      </c>
    </row>
    <row r="34" spans="1:25">
      <c r="A34" t="s">
        <v>10</v>
      </c>
      <c r="B34">
        <v>3</v>
      </c>
      <c r="C34">
        <v>1</v>
      </c>
      <c r="D34">
        <v>2</v>
      </c>
      <c r="E34">
        <v>0</v>
      </c>
      <c r="G34">
        <v>150</v>
      </c>
      <c r="L34" t="s">
        <v>10</v>
      </c>
      <c r="M34">
        <f>B34*$M$7</f>
        <v>60</v>
      </c>
      <c r="N34">
        <f>C34*$N$7</f>
        <v>3</v>
      </c>
      <c r="O34">
        <f>D34*$O$7</f>
        <v>10</v>
      </c>
      <c r="P34">
        <f t="shared" si="24"/>
        <v>0</v>
      </c>
      <c r="Q34">
        <f t="shared" si="16"/>
        <v>0</v>
      </c>
      <c r="R34">
        <f t="shared" si="17"/>
        <v>15</v>
      </c>
      <c r="S34">
        <f t="shared" si="18"/>
        <v>0</v>
      </c>
      <c r="T34">
        <f t="shared" si="19"/>
        <v>88</v>
      </c>
      <c r="U34" s="6">
        <f>T34/$T$10</f>
        <v>0.4607329842931937</v>
      </c>
      <c r="V34" s="7">
        <f t="shared" si="20"/>
        <v>1588.6073298429319</v>
      </c>
      <c r="W34" s="7">
        <f t="shared" si="21"/>
        <v>1588.6073298429319</v>
      </c>
      <c r="X34" s="7">
        <f t="shared" si="22"/>
        <v>794.30366492146595</v>
      </c>
      <c r="Y34" s="7">
        <f t="shared" si="23"/>
        <v>397.15183246073298</v>
      </c>
    </row>
    <row r="35" spans="1:25">
      <c r="A35" t="s">
        <v>11</v>
      </c>
      <c r="B35">
        <v>0</v>
      </c>
      <c r="C35">
        <v>3</v>
      </c>
      <c r="D35">
        <v>2</v>
      </c>
      <c r="E35">
        <v>0</v>
      </c>
      <c r="G35">
        <v>150</v>
      </c>
      <c r="L35" t="s">
        <v>11</v>
      </c>
      <c r="M35">
        <f>B35*$M$7</f>
        <v>0</v>
      </c>
      <c r="N35">
        <f>C35*$N$7</f>
        <v>9</v>
      </c>
      <c r="O35">
        <f>D35*$O$7</f>
        <v>10</v>
      </c>
      <c r="P35">
        <f t="shared" si="24"/>
        <v>0</v>
      </c>
      <c r="Q35">
        <f t="shared" si="16"/>
        <v>0</v>
      </c>
      <c r="R35">
        <f t="shared" si="17"/>
        <v>15</v>
      </c>
      <c r="S35">
        <f t="shared" si="18"/>
        <v>0</v>
      </c>
      <c r="T35">
        <f t="shared" si="19"/>
        <v>34</v>
      </c>
      <c r="U35" s="6">
        <f>T35/$T$10</f>
        <v>0.17801047120418848</v>
      </c>
      <c r="V35" s="7">
        <f t="shared" si="20"/>
        <v>613.78010471204186</v>
      </c>
      <c r="W35" s="7">
        <f t="shared" si="21"/>
        <v>613.78010471204186</v>
      </c>
      <c r="X35" s="7">
        <f t="shared" si="22"/>
        <v>306.89005235602093</v>
      </c>
      <c r="Y35" s="7">
        <f t="shared" si="23"/>
        <v>153.44502617801047</v>
      </c>
    </row>
    <row r="36" spans="1:25">
      <c r="A36" t="s">
        <v>12</v>
      </c>
      <c r="B36">
        <v>5</v>
      </c>
      <c r="C36">
        <v>3</v>
      </c>
      <c r="D36">
        <v>7</v>
      </c>
      <c r="E36">
        <v>0</v>
      </c>
      <c r="G36">
        <v>300</v>
      </c>
      <c r="L36" t="s">
        <v>12</v>
      </c>
      <c r="M36">
        <f t="shared" ref="M36:M49" si="25">B36*$M$7</f>
        <v>100</v>
      </c>
      <c r="N36">
        <f>C36*$N$7</f>
        <v>9</v>
      </c>
      <c r="O36">
        <f>D36*$O$7</f>
        <v>35</v>
      </c>
      <c r="P36">
        <f t="shared" si="24"/>
        <v>0</v>
      </c>
      <c r="Q36">
        <f t="shared" si="16"/>
        <v>0</v>
      </c>
      <c r="R36">
        <f t="shared" si="17"/>
        <v>30</v>
      </c>
      <c r="S36">
        <f t="shared" si="18"/>
        <v>0</v>
      </c>
      <c r="T36">
        <f t="shared" si="19"/>
        <v>174</v>
      </c>
      <c r="U36" s="6">
        <f>T36/$T$10</f>
        <v>0.91099476439790572</v>
      </c>
      <c r="V36" s="7">
        <f t="shared" si="20"/>
        <v>3141.109947643979</v>
      </c>
      <c r="W36" s="7">
        <f t="shared" si="21"/>
        <v>3141.109947643979</v>
      </c>
      <c r="X36" s="7">
        <f t="shared" si="22"/>
        <v>1570.5549738219895</v>
      </c>
      <c r="Y36" s="7">
        <f t="shared" si="23"/>
        <v>785.27748691099475</v>
      </c>
    </row>
    <row r="37" spans="1:25">
      <c r="A37" t="s">
        <v>13</v>
      </c>
      <c r="B37">
        <v>2</v>
      </c>
      <c r="C37">
        <v>1</v>
      </c>
      <c r="D37">
        <v>0</v>
      </c>
      <c r="E37">
        <v>0</v>
      </c>
      <c r="G37">
        <v>300</v>
      </c>
      <c r="L37" t="s">
        <v>13</v>
      </c>
      <c r="M37">
        <f t="shared" si="25"/>
        <v>40</v>
      </c>
      <c r="N37">
        <f>C37*$N$7</f>
        <v>3</v>
      </c>
      <c r="O37">
        <f>D37*$O$7</f>
        <v>0</v>
      </c>
      <c r="P37">
        <f t="shared" si="24"/>
        <v>0</v>
      </c>
      <c r="Q37">
        <f t="shared" si="16"/>
        <v>0</v>
      </c>
      <c r="R37">
        <f t="shared" si="17"/>
        <v>30</v>
      </c>
      <c r="S37">
        <f t="shared" si="18"/>
        <v>0</v>
      </c>
      <c r="T37">
        <f t="shared" si="19"/>
        <v>73</v>
      </c>
      <c r="U37" s="6">
        <f>T37/$T$10</f>
        <v>0.38219895287958117</v>
      </c>
      <c r="V37" s="7">
        <f t="shared" si="20"/>
        <v>1317.8219895287959</v>
      </c>
      <c r="W37" s="7">
        <f t="shared" si="21"/>
        <v>1317.8219895287959</v>
      </c>
      <c r="X37" s="7">
        <f t="shared" si="22"/>
        <v>658.91099476439797</v>
      </c>
      <c r="Y37" s="7">
        <f t="shared" si="23"/>
        <v>329.45549738219898</v>
      </c>
    </row>
    <row r="38" spans="1:25">
      <c r="A38" t="s">
        <v>14</v>
      </c>
      <c r="B38">
        <v>1</v>
      </c>
      <c r="C38">
        <v>4</v>
      </c>
      <c r="D38">
        <v>5</v>
      </c>
      <c r="E38">
        <v>1000</v>
      </c>
      <c r="G38">
        <v>300</v>
      </c>
      <c r="L38" t="s">
        <v>14</v>
      </c>
      <c r="M38">
        <f t="shared" si="25"/>
        <v>20</v>
      </c>
      <c r="N38">
        <f>C38*$N$7</f>
        <v>12</v>
      </c>
      <c r="O38">
        <f>D38*$O$7</f>
        <v>25</v>
      </c>
      <c r="P38">
        <f t="shared" si="24"/>
        <v>35</v>
      </c>
      <c r="Q38">
        <f t="shared" si="16"/>
        <v>0</v>
      </c>
      <c r="R38">
        <f t="shared" si="17"/>
        <v>30</v>
      </c>
      <c r="S38">
        <f t="shared" si="18"/>
        <v>0</v>
      </c>
      <c r="T38">
        <f t="shared" si="19"/>
        <v>122</v>
      </c>
      <c r="U38" s="6">
        <f>T38/$T$10</f>
        <v>0.63874345549738221</v>
      </c>
      <c r="V38" s="7">
        <f t="shared" si="20"/>
        <v>2202.3874345549739</v>
      </c>
      <c r="W38" s="7">
        <f t="shared" si="21"/>
        <v>2202.3874345549739</v>
      </c>
      <c r="X38" s="7">
        <f t="shared" si="22"/>
        <v>1101.1937172774869</v>
      </c>
      <c r="Y38" s="7">
        <f t="shared" si="23"/>
        <v>550.59685863874347</v>
      </c>
    </row>
    <row r="39" spans="1:25">
      <c r="A39" t="s">
        <v>15</v>
      </c>
      <c r="L39" t="s">
        <v>15</v>
      </c>
      <c r="M39">
        <f t="shared" si="25"/>
        <v>0</v>
      </c>
      <c r="N39">
        <f>C39*$N$7</f>
        <v>0</v>
      </c>
      <c r="O39">
        <f>D39*$O$7</f>
        <v>0</v>
      </c>
      <c r="P39">
        <f t="shared" si="24"/>
        <v>0</v>
      </c>
      <c r="Q39">
        <f t="shared" si="16"/>
        <v>0</v>
      </c>
      <c r="R39">
        <f t="shared" si="17"/>
        <v>0</v>
      </c>
      <c r="S39">
        <f t="shared" si="18"/>
        <v>0</v>
      </c>
      <c r="T39">
        <f t="shared" si="19"/>
        <v>0</v>
      </c>
      <c r="U39" s="6">
        <f>T39/$T$10</f>
        <v>0</v>
      </c>
      <c r="V39" s="7">
        <f t="shared" si="20"/>
        <v>0</v>
      </c>
      <c r="W39" s="7">
        <f t="shared" si="21"/>
        <v>0</v>
      </c>
      <c r="X39" s="7">
        <f t="shared" si="22"/>
        <v>0</v>
      </c>
      <c r="Y39" s="7">
        <f t="shared" si="23"/>
        <v>0</v>
      </c>
    </row>
    <row r="40" spans="1:25">
      <c r="A40" t="s">
        <v>16</v>
      </c>
      <c r="L40" t="s">
        <v>16</v>
      </c>
      <c r="M40">
        <f t="shared" si="25"/>
        <v>0</v>
      </c>
      <c r="N40">
        <f>C40*$N$7</f>
        <v>0</v>
      </c>
      <c r="O40">
        <f>D40*$O$7</f>
        <v>0</v>
      </c>
      <c r="P40">
        <f t="shared" si="24"/>
        <v>0</v>
      </c>
      <c r="Q40">
        <f t="shared" si="16"/>
        <v>0</v>
      </c>
      <c r="R40">
        <f t="shared" si="17"/>
        <v>0</v>
      </c>
      <c r="S40">
        <f t="shared" si="18"/>
        <v>0</v>
      </c>
      <c r="T40">
        <f t="shared" si="19"/>
        <v>0</v>
      </c>
      <c r="U40" s="6">
        <f>T40/$T$10</f>
        <v>0</v>
      </c>
      <c r="V40" s="7">
        <f t="shared" si="20"/>
        <v>0</v>
      </c>
      <c r="W40" s="7">
        <f t="shared" si="21"/>
        <v>0</v>
      </c>
      <c r="X40" s="7">
        <f t="shared" si="22"/>
        <v>0</v>
      </c>
      <c r="Y40" s="7">
        <f t="shared" si="23"/>
        <v>0</v>
      </c>
    </row>
    <row r="41" spans="1:25">
      <c r="A41" t="s">
        <v>17</v>
      </c>
      <c r="L41" t="s">
        <v>17</v>
      </c>
      <c r="M41">
        <f t="shared" si="25"/>
        <v>0</v>
      </c>
      <c r="N41">
        <f>C41*$N$7</f>
        <v>0</v>
      </c>
      <c r="O41">
        <f>D41*$O$7</f>
        <v>0</v>
      </c>
      <c r="P41">
        <f t="shared" si="24"/>
        <v>0</v>
      </c>
      <c r="Q41">
        <f t="shared" si="16"/>
        <v>0</v>
      </c>
      <c r="R41">
        <f t="shared" si="17"/>
        <v>0</v>
      </c>
      <c r="S41">
        <f t="shared" si="18"/>
        <v>0</v>
      </c>
      <c r="T41">
        <f t="shared" si="19"/>
        <v>0</v>
      </c>
      <c r="U41" s="6">
        <f>T41/$T$10</f>
        <v>0</v>
      </c>
      <c r="V41" s="7">
        <f t="shared" si="20"/>
        <v>0</v>
      </c>
      <c r="W41" s="7">
        <f t="shared" si="21"/>
        <v>0</v>
      </c>
      <c r="X41" s="7">
        <f t="shared" si="22"/>
        <v>0</v>
      </c>
      <c r="Y41" s="7">
        <f t="shared" si="23"/>
        <v>0</v>
      </c>
    </row>
    <row r="42" spans="1:25">
      <c r="A42" t="s">
        <v>18</v>
      </c>
      <c r="L42" t="s">
        <v>18</v>
      </c>
      <c r="M42">
        <f t="shared" si="25"/>
        <v>0</v>
      </c>
      <c r="N42">
        <f>C42*$N$7</f>
        <v>0</v>
      </c>
      <c r="O42">
        <f>D42*$O$7</f>
        <v>0</v>
      </c>
      <c r="P42">
        <f t="shared" si="24"/>
        <v>0</v>
      </c>
      <c r="Q42">
        <f t="shared" si="16"/>
        <v>0</v>
      </c>
      <c r="R42">
        <f t="shared" si="17"/>
        <v>0</v>
      </c>
      <c r="S42">
        <f t="shared" si="18"/>
        <v>0</v>
      </c>
      <c r="T42">
        <f t="shared" si="19"/>
        <v>0</v>
      </c>
      <c r="U42" s="6">
        <f>T42/$T$10</f>
        <v>0</v>
      </c>
      <c r="V42" s="7">
        <f t="shared" si="20"/>
        <v>0</v>
      </c>
      <c r="W42" s="7">
        <f t="shared" si="21"/>
        <v>0</v>
      </c>
      <c r="X42" s="7">
        <f t="shared" si="22"/>
        <v>0</v>
      </c>
      <c r="Y42" s="7">
        <f t="shared" si="23"/>
        <v>0</v>
      </c>
    </row>
    <row r="43" spans="1:25">
      <c r="A43" t="s">
        <v>19</v>
      </c>
      <c r="L43" t="s">
        <v>19</v>
      </c>
      <c r="M43">
        <f t="shared" si="25"/>
        <v>0</v>
      </c>
      <c r="N43">
        <f>C43*$N$7</f>
        <v>0</v>
      </c>
      <c r="O43">
        <f>D43*$O$7</f>
        <v>0</v>
      </c>
      <c r="P43">
        <f t="shared" si="24"/>
        <v>0</v>
      </c>
      <c r="Q43">
        <f t="shared" si="16"/>
        <v>0</v>
      </c>
      <c r="R43">
        <f t="shared" si="17"/>
        <v>0</v>
      </c>
      <c r="S43">
        <f t="shared" si="18"/>
        <v>0</v>
      </c>
      <c r="T43">
        <f t="shared" si="19"/>
        <v>0</v>
      </c>
      <c r="U43" s="6">
        <f>T43/$T$10</f>
        <v>0</v>
      </c>
      <c r="V43" s="7">
        <f t="shared" si="20"/>
        <v>0</v>
      </c>
      <c r="W43" s="7">
        <f t="shared" si="21"/>
        <v>0</v>
      </c>
      <c r="X43" s="7">
        <f t="shared" si="22"/>
        <v>0</v>
      </c>
      <c r="Y43" s="7">
        <f t="shared" si="23"/>
        <v>0</v>
      </c>
    </row>
    <row r="44" spans="1:25">
      <c r="A44" t="s">
        <v>20</v>
      </c>
      <c r="L44" t="s">
        <v>20</v>
      </c>
      <c r="M44">
        <f t="shared" si="25"/>
        <v>0</v>
      </c>
      <c r="N44">
        <f>C44*$N$7</f>
        <v>0</v>
      </c>
      <c r="O44">
        <f>D44*$O$7</f>
        <v>0</v>
      </c>
      <c r="P44">
        <f t="shared" si="24"/>
        <v>0</v>
      </c>
      <c r="Q44">
        <f t="shared" si="16"/>
        <v>0</v>
      </c>
      <c r="R44">
        <f t="shared" si="17"/>
        <v>0</v>
      </c>
      <c r="S44">
        <f t="shared" si="18"/>
        <v>0</v>
      </c>
      <c r="T44">
        <f t="shared" si="19"/>
        <v>0</v>
      </c>
      <c r="U44" s="6">
        <f>T44/$T$10</f>
        <v>0</v>
      </c>
      <c r="V44" s="7">
        <f t="shared" si="20"/>
        <v>0</v>
      </c>
      <c r="W44" s="7">
        <f t="shared" si="21"/>
        <v>0</v>
      </c>
      <c r="X44" s="7">
        <f t="shared" si="22"/>
        <v>0</v>
      </c>
      <c r="Y44" s="7">
        <f t="shared" si="23"/>
        <v>0</v>
      </c>
    </row>
    <row r="45" spans="1:25">
      <c r="A45" t="s">
        <v>21</v>
      </c>
      <c r="L45" t="s">
        <v>21</v>
      </c>
      <c r="M45">
        <f t="shared" si="25"/>
        <v>0</v>
      </c>
      <c r="N45">
        <f>C45*$N$7</f>
        <v>0</v>
      </c>
      <c r="O45">
        <f>D45*$O$7</f>
        <v>0</v>
      </c>
      <c r="P45">
        <f t="shared" si="24"/>
        <v>0</v>
      </c>
      <c r="Q45">
        <f t="shared" si="16"/>
        <v>0</v>
      </c>
      <c r="R45">
        <f t="shared" si="17"/>
        <v>0</v>
      </c>
      <c r="S45">
        <f t="shared" si="18"/>
        <v>0</v>
      </c>
      <c r="T45">
        <f t="shared" si="19"/>
        <v>0</v>
      </c>
      <c r="U45" s="6">
        <f>T45/$T$10</f>
        <v>0</v>
      </c>
      <c r="V45" s="7">
        <f t="shared" si="20"/>
        <v>0</v>
      </c>
      <c r="W45" s="7">
        <f t="shared" si="21"/>
        <v>0</v>
      </c>
      <c r="X45" s="7">
        <f t="shared" si="22"/>
        <v>0</v>
      </c>
      <c r="Y45" s="7">
        <f t="shared" si="23"/>
        <v>0</v>
      </c>
    </row>
    <row r="46" spans="1:25">
      <c r="A46" t="s">
        <v>22</v>
      </c>
      <c r="L46" t="s">
        <v>22</v>
      </c>
      <c r="M46">
        <f t="shared" si="25"/>
        <v>0</v>
      </c>
      <c r="N46">
        <f>C46*$N$7</f>
        <v>0</v>
      </c>
      <c r="O46">
        <f>D46*$O$7</f>
        <v>0</v>
      </c>
      <c r="P46">
        <f t="shared" si="24"/>
        <v>0</v>
      </c>
      <c r="Q46">
        <f t="shared" si="16"/>
        <v>0</v>
      </c>
      <c r="R46">
        <f t="shared" si="17"/>
        <v>0</v>
      </c>
      <c r="S46">
        <f t="shared" si="18"/>
        <v>0</v>
      </c>
      <c r="T46">
        <f t="shared" si="19"/>
        <v>0</v>
      </c>
      <c r="U46" s="6">
        <f>T46/$T$10</f>
        <v>0</v>
      </c>
      <c r="V46" s="7">
        <f t="shared" si="20"/>
        <v>0</v>
      </c>
      <c r="W46" s="7">
        <f t="shared" si="21"/>
        <v>0</v>
      </c>
      <c r="X46" s="7">
        <f t="shared" si="22"/>
        <v>0</v>
      </c>
      <c r="Y46" s="7">
        <f t="shared" si="23"/>
        <v>0</v>
      </c>
    </row>
    <row r="47" spans="1:25">
      <c r="A47" t="s">
        <v>23</v>
      </c>
      <c r="L47" t="s">
        <v>23</v>
      </c>
      <c r="M47">
        <f t="shared" si="25"/>
        <v>0</v>
      </c>
      <c r="N47">
        <f>C47*$N$7</f>
        <v>0</v>
      </c>
      <c r="O47">
        <f>D47*$O$7</f>
        <v>0</v>
      </c>
      <c r="P47">
        <f t="shared" si="24"/>
        <v>0</v>
      </c>
      <c r="Q47">
        <f t="shared" si="16"/>
        <v>0</v>
      </c>
      <c r="R47">
        <f t="shared" si="17"/>
        <v>0</v>
      </c>
      <c r="S47">
        <f t="shared" si="18"/>
        <v>0</v>
      </c>
      <c r="T47">
        <f t="shared" si="19"/>
        <v>0</v>
      </c>
      <c r="U47" s="6">
        <f>T47/$T$10</f>
        <v>0</v>
      </c>
      <c r="V47" s="7">
        <f t="shared" si="20"/>
        <v>0</v>
      </c>
      <c r="W47" s="7">
        <f t="shared" si="21"/>
        <v>0</v>
      </c>
      <c r="X47" s="7">
        <f t="shared" si="22"/>
        <v>0</v>
      </c>
      <c r="Y47" s="7">
        <f t="shared" si="23"/>
        <v>0</v>
      </c>
    </row>
    <row r="48" spans="1:25">
      <c r="A48" t="s">
        <v>24</v>
      </c>
      <c r="L48" t="s">
        <v>24</v>
      </c>
      <c r="M48">
        <f t="shared" si="25"/>
        <v>0</v>
      </c>
      <c r="N48">
        <f>C48*$N$7</f>
        <v>0</v>
      </c>
      <c r="O48">
        <f>D48*$O$7</f>
        <v>0</v>
      </c>
      <c r="P48">
        <f t="shared" si="24"/>
        <v>0</v>
      </c>
      <c r="Q48">
        <f t="shared" si="16"/>
        <v>0</v>
      </c>
      <c r="R48">
        <f t="shared" si="17"/>
        <v>0</v>
      </c>
      <c r="S48">
        <f t="shared" si="18"/>
        <v>0</v>
      </c>
      <c r="T48">
        <f t="shared" si="19"/>
        <v>0</v>
      </c>
      <c r="U48" s="6">
        <f>T48/$T$10</f>
        <v>0</v>
      </c>
      <c r="V48" s="7">
        <f t="shared" si="20"/>
        <v>0</v>
      </c>
      <c r="W48" s="7">
        <f t="shared" si="21"/>
        <v>0</v>
      </c>
      <c r="X48" s="7">
        <f t="shared" si="22"/>
        <v>0</v>
      </c>
      <c r="Y48" s="7">
        <f t="shared" si="23"/>
        <v>0</v>
      </c>
    </row>
    <row r="49" spans="1:21">
      <c r="A49" t="s">
        <v>31</v>
      </c>
      <c r="B49">
        <f>SUM(B31:B48)</f>
        <v>20</v>
      </c>
      <c r="C49">
        <f t="shared" ref="C49:H49" si="26">SUM(C31:C48)</f>
        <v>23</v>
      </c>
      <c r="D49">
        <f t="shared" si="26"/>
        <v>24</v>
      </c>
      <c r="E49">
        <f t="shared" si="26"/>
        <v>1000</v>
      </c>
      <c r="F49">
        <f t="shared" si="26"/>
        <v>0</v>
      </c>
      <c r="G49">
        <f t="shared" si="26"/>
        <v>2100</v>
      </c>
      <c r="H49">
        <f t="shared" si="26"/>
        <v>0</v>
      </c>
      <c r="L49" t="s">
        <v>31</v>
      </c>
      <c r="M49">
        <f t="shared" si="25"/>
        <v>400</v>
      </c>
      <c r="N49">
        <f>C49*$N$7</f>
        <v>69</v>
      </c>
      <c r="O49">
        <f>D49*$O$7</f>
        <v>120</v>
      </c>
      <c r="P49">
        <f t="shared" si="24"/>
        <v>35</v>
      </c>
      <c r="Q49">
        <f t="shared" si="16"/>
        <v>0</v>
      </c>
      <c r="R49">
        <f t="shared" si="17"/>
        <v>210</v>
      </c>
      <c r="S49">
        <f t="shared" si="18"/>
        <v>0</v>
      </c>
      <c r="T49">
        <f t="shared" si="19"/>
        <v>834</v>
      </c>
      <c r="U49" s="6">
        <f>T49/$T$10</f>
        <v>4.3664921465968582</v>
      </c>
    </row>
  </sheetData>
  <mergeCells count="12">
    <mergeCell ref="F3:G3"/>
    <mergeCell ref="H3:I3"/>
    <mergeCell ref="J3:K3"/>
    <mergeCell ref="F4:G4"/>
    <mergeCell ref="H4:I4"/>
    <mergeCell ref="J4:K4"/>
    <mergeCell ref="F1:G1"/>
    <mergeCell ref="H1:I1"/>
    <mergeCell ref="J1:K1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9"/>
  <sheetViews>
    <sheetView topLeftCell="J4" workbookViewId="0">
      <selection activeCell="AB21" sqref="AB21"/>
    </sheetView>
  </sheetViews>
  <sheetFormatPr defaultRowHeight="15"/>
  <cols>
    <col min="1" max="1" width="17.28515625" customWidth="1"/>
    <col min="2" max="2" width="6.42578125" customWidth="1"/>
    <col min="3" max="3" width="7.5703125" customWidth="1"/>
    <col min="5" max="5" width="7.7109375" customWidth="1"/>
    <col min="6" max="6" width="12.5703125" customWidth="1"/>
    <col min="7" max="7" width="12.85546875" customWidth="1"/>
    <col min="8" max="8" width="8.140625" bestFit="1" customWidth="1"/>
    <col min="12" max="12" width="16.28515625" customWidth="1"/>
    <col min="17" max="18" width="13.42578125" customWidth="1"/>
    <col min="22" max="22" width="9.5703125" customWidth="1"/>
    <col min="24" max="24" width="8.42578125" customWidth="1"/>
    <col min="25" max="25" width="11.28515625" customWidth="1"/>
  </cols>
  <sheetData>
    <row r="1" spans="1:25">
      <c r="A1" t="s">
        <v>26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27</v>
      </c>
      <c r="G1" s="3"/>
      <c r="H1" s="5" t="s">
        <v>32</v>
      </c>
      <c r="I1" s="5"/>
      <c r="J1" s="5" t="s">
        <v>34</v>
      </c>
      <c r="K1" s="5"/>
    </row>
    <row r="2" spans="1:25">
      <c r="A2" t="s">
        <v>6</v>
      </c>
      <c r="B2" s="4">
        <v>20</v>
      </c>
      <c r="C2" s="4">
        <v>3</v>
      </c>
      <c r="D2" s="4">
        <v>5</v>
      </c>
      <c r="E2" s="4">
        <v>3.5000000000000003E-2</v>
      </c>
      <c r="F2" s="3">
        <v>4</v>
      </c>
      <c r="G2" s="3"/>
      <c r="H2" s="3">
        <v>1</v>
      </c>
      <c r="I2" s="3"/>
      <c r="J2" s="3"/>
      <c r="K2" s="3"/>
    </row>
    <row r="3" spans="1:25">
      <c r="A3" t="s">
        <v>28</v>
      </c>
      <c r="B3" s="2">
        <f>B28+B49</f>
        <v>488</v>
      </c>
      <c r="C3" s="2">
        <f t="shared" ref="C3:E3" si="0">C28+C49</f>
        <v>424</v>
      </c>
      <c r="D3" s="2">
        <f t="shared" si="0"/>
        <v>112</v>
      </c>
      <c r="E3" s="2">
        <f t="shared" si="0"/>
        <v>20000</v>
      </c>
      <c r="F3" s="3">
        <v>1800</v>
      </c>
      <c r="G3" s="3"/>
      <c r="H3" s="3">
        <v>1000</v>
      </c>
      <c r="I3" s="3"/>
      <c r="J3" s="3"/>
      <c r="K3" s="3"/>
    </row>
    <row r="4" spans="1:25">
      <c r="A4" t="s">
        <v>35</v>
      </c>
      <c r="B4" s="2">
        <f>B2*B3</f>
        <v>9760</v>
      </c>
      <c r="C4" s="2">
        <f t="shared" ref="C4:E4" si="1">C2*C3</f>
        <v>1272</v>
      </c>
      <c r="D4" s="2">
        <f t="shared" si="1"/>
        <v>560</v>
      </c>
      <c r="E4" s="2">
        <f t="shared" si="1"/>
        <v>700.00000000000011</v>
      </c>
      <c r="F4" s="3">
        <f>F2*F3</f>
        <v>7200</v>
      </c>
      <c r="G4" s="3"/>
      <c r="H4" s="3">
        <f>H2*H3</f>
        <v>1000</v>
      </c>
      <c r="I4" s="3"/>
      <c r="J4" s="3">
        <f>SUM(B4:I4)</f>
        <v>20492</v>
      </c>
      <c r="K4" s="3"/>
    </row>
    <row r="5" spans="1:25" ht="21" customHeight="1">
      <c r="B5" s="2"/>
      <c r="F5" s="2"/>
      <c r="G5" s="2"/>
    </row>
    <row r="6" spans="1:25" ht="42" customHeight="1">
      <c r="A6" s="1"/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  <c r="G6" s="1" t="s">
        <v>30</v>
      </c>
      <c r="H6" s="1" t="s">
        <v>5</v>
      </c>
      <c r="I6" s="1"/>
      <c r="J6" s="1"/>
      <c r="K6" s="1"/>
      <c r="L6" s="1"/>
      <c r="M6" s="1" t="s">
        <v>1</v>
      </c>
      <c r="N6" s="1" t="s">
        <v>2</v>
      </c>
      <c r="O6" s="1" t="s">
        <v>3</v>
      </c>
      <c r="P6" s="1" t="s">
        <v>4</v>
      </c>
      <c r="Q6" s="1" t="s">
        <v>29</v>
      </c>
      <c r="R6" s="1" t="s">
        <v>30</v>
      </c>
      <c r="S6" s="1" t="s">
        <v>5</v>
      </c>
      <c r="T6" s="1" t="s">
        <v>33</v>
      </c>
      <c r="U6" s="1" t="s">
        <v>36</v>
      </c>
      <c r="V6" s="1" t="s">
        <v>37</v>
      </c>
      <c r="W6" s="1" t="s">
        <v>38</v>
      </c>
      <c r="X6" s="1" t="s">
        <v>39</v>
      </c>
      <c r="Y6" s="1" t="s">
        <v>40</v>
      </c>
    </row>
    <row r="7" spans="1:25" ht="18" customHeight="1">
      <c r="A7" s="1"/>
      <c r="L7" s="1" t="s">
        <v>6</v>
      </c>
      <c r="M7">
        <v>20</v>
      </c>
      <c r="N7">
        <v>3</v>
      </c>
      <c r="O7">
        <v>5</v>
      </c>
      <c r="P7">
        <v>3.5000000000000003E-2</v>
      </c>
      <c r="Q7">
        <v>0.2</v>
      </c>
      <c r="R7">
        <v>0.1</v>
      </c>
      <c r="S7">
        <v>20</v>
      </c>
    </row>
    <row r="9" spans="1:25">
      <c r="A9" t="s">
        <v>0</v>
      </c>
      <c r="L9" t="s">
        <v>0</v>
      </c>
    </row>
    <row r="10" spans="1:25">
      <c r="A10" t="s">
        <v>7</v>
      </c>
      <c r="B10">
        <v>30</v>
      </c>
      <c r="C10">
        <v>8</v>
      </c>
      <c r="D10">
        <v>3</v>
      </c>
      <c r="E10">
        <v>0</v>
      </c>
      <c r="F10">
        <v>1800</v>
      </c>
      <c r="L10" t="s">
        <v>7</v>
      </c>
      <c r="M10">
        <f>B10*$M$7</f>
        <v>600</v>
      </c>
      <c r="N10">
        <f>C10*$N$7</f>
        <v>24</v>
      </c>
      <c r="O10">
        <f>D10*$O$7</f>
        <v>15</v>
      </c>
      <c r="P10">
        <f>E10*$P$7</f>
        <v>0</v>
      </c>
      <c r="Q10">
        <f>F10*$Q$7</f>
        <v>360</v>
      </c>
      <c r="R10">
        <f>G10*$R$7</f>
        <v>0</v>
      </c>
      <c r="S10">
        <f>H10*$S$7</f>
        <v>0</v>
      </c>
      <c r="T10">
        <f>SUM(M10:S10)</f>
        <v>999</v>
      </c>
      <c r="U10" s="6">
        <f>T10/$T$10</f>
        <v>1</v>
      </c>
      <c r="V10" s="7">
        <f>($J$4*U10)</f>
        <v>20492</v>
      </c>
      <c r="W10" s="7">
        <f>($J$4*U10)</f>
        <v>20492</v>
      </c>
      <c r="X10" s="7">
        <f>($J$4*U10)*0.5</f>
        <v>10246</v>
      </c>
      <c r="Y10" s="7">
        <f>($J$4*U10)*0.25</f>
        <v>5123</v>
      </c>
    </row>
    <row r="11" spans="1:25">
      <c r="A11" t="s">
        <v>8</v>
      </c>
      <c r="B11">
        <v>7</v>
      </c>
      <c r="C11">
        <v>30</v>
      </c>
      <c r="D11">
        <v>4</v>
      </c>
      <c r="E11">
        <v>0</v>
      </c>
      <c r="F11">
        <v>1800</v>
      </c>
      <c r="L11" t="s">
        <v>8</v>
      </c>
      <c r="M11">
        <f>B11*$M$7</f>
        <v>140</v>
      </c>
      <c r="N11">
        <f>C11*$N$7</f>
        <v>90</v>
      </c>
      <c r="O11">
        <f t="shared" ref="O11:O28" si="2">D11*$O$7</f>
        <v>20</v>
      </c>
      <c r="P11">
        <f>E11*$P$7</f>
        <v>0</v>
      </c>
      <c r="Q11">
        <f t="shared" ref="Q11:Q28" si="3">F11*$Q$7</f>
        <v>360</v>
      </c>
      <c r="R11">
        <f t="shared" ref="R11:R28" si="4">G11*$R$7</f>
        <v>0</v>
      </c>
      <c r="S11">
        <f t="shared" ref="S11:S28" si="5">H11*$S$7</f>
        <v>0</v>
      </c>
      <c r="T11">
        <f t="shared" ref="T11:T28" si="6">SUM(M11:S11)</f>
        <v>610</v>
      </c>
      <c r="U11" s="6">
        <f t="shared" ref="U11:U28" si="7">T11/$T$10</f>
        <v>0.61061061061061062</v>
      </c>
      <c r="V11" s="7">
        <f t="shared" ref="V11:W26" si="8">($J$4*U11)</f>
        <v>12512.632632632633</v>
      </c>
      <c r="W11" s="7">
        <f t="shared" ref="W11:W27" si="9">($J$4*U11)</f>
        <v>12512.632632632633</v>
      </c>
      <c r="X11" s="7">
        <f t="shared" ref="X11:X27" si="10">($J$4*U11)*0.5</f>
        <v>6256.3163163163163</v>
      </c>
      <c r="Y11" s="7">
        <f t="shared" ref="Y11:Y27" si="11">($J$4*U11)*0.25</f>
        <v>3128.1581581581581</v>
      </c>
    </row>
    <row r="12" spans="1:25">
      <c r="A12" t="s">
        <v>9</v>
      </c>
      <c r="B12">
        <v>25</v>
      </c>
      <c r="C12">
        <v>10</v>
      </c>
      <c r="D12">
        <v>5</v>
      </c>
      <c r="E12">
        <v>0</v>
      </c>
      <c r="F12">
        <v>1800</v>
      </c>
      <c r="L12" t="s">
        <v>9</v>
      </c>
      <c r="M12">
        <f>B12*$M$7</f>
        <v>500</v>
      </c>
      <c r="N12">
        <f t="shared" ref="N12:N29" si="12">C12*$N$7</f>
        <v>30</v>
      </c>
      <c r="O12">
        <f t="shared" si="2"/>
        <v>25</v>
      </c>
      <c r="P12">
        <f t="shared" ref="P12:P29" si="13">E12*$P$7</f>
        <v>0</v>
      </c>
      <c r="Q12">
        <f t="shared" si="3"/>
        <v>360</v>
      </c>
      <c r="R12">
        <f t="shared" si="4"/>
        <v>0</v>
      </c>
      <c r="S12">
        <f t="shared" si="5"/>
        <v>0</v>
      </c>
      <c r="T12">
        <f t="shared" si="6"/>
        <v>915</v>
      </c>
      <c r="U12" s="6">
        <f t="shared" si="7"/>
        <v>0.91591591591591592</v>
      </c>
      <c r="V12" s="7">
        <f t="shared" si="8"/>
        <v>18768.94894894895</v>
      </c>
      <c r="W12" s="7">
        <f t="shared" si="9"/>
        <v>18768.94894894895</v>
      </c>
      <c r="X12" s="7">
        <f t="shared" si="10"/>
        <v>9384.4744744744748</v>
      </c>
      <c r="Y12" s="7">
        <f t="shared" si="11"/>
        <v>4692.2372372372374</v>
      </c>
    </row>
    <row r="13" spans="1:25">
      <c r="A13" t="s">
        <v>10</v>
      </c>
      <c r="B13">
        <v>16</v>
      </c>
      <c r="C13">
        <v>3</v>
      </c>
      <c r="D13">
        <v>2</v>
      </c>
      <c r="E13">
        <v>0</v>
      </c>
      <c r="F13">
        <v>900</v>
      </c>
      <c r="L13" t="s">
        <v>10</v>
      </c>
      <c r="M13">
        <f t="shared" ref="M13:M30" si="14">B13*$M$7</f>
        <v>320</v>
      </c>
      <c r="N13">
        <f t="shared" si="12"/>
        <v>9</v>
      </c>
      <c r="O13">
        <f t="shared" si="2"/>
        <v>10</v>
      </c>
      <c r="P13">
        <f t="shared" si="13"/>
        <v>0</v>
      </c>
      <c r="Q13">
        <f t="shared" si="3"/>
        <v>180</v>
      </c>
      <c r="R13">
        <f t="shared" si="4"/>
        <v>0</v>
      </c>
      <c r="S13">
        <f t="shared" si="5"/>
        <v>0</v>
      </c>
      <c r="T13">
        <f t="shared" si="6"/>
        <v>519</v>
      </c>
      <c r="U13" s="6">
        <f t="shared" si="7"/>
        <v>0.51951951951951947</v>
      </c>
      <c r="V13" s="7">
        <f t="shared" si="8"/>
        <v>10645.993993993992</v>
      </c>
      <c r="W13" s="7">
        <f t="shared" si="9"/>
        <v>10645.993993993992</v>
      </c>
      <c r="X13" s="7">
        <f t="shared" si="10"/>
        <v>5322.9969969969961</v>
      </c>
      <c r="Y13" s="7">
        <f t="shared" si="11"/>
        <v>2661.4984984984981</v>
      </c>
    </row>
    <row r="14" spans="1:25">
      <c r="A14" t="s">
        <v>11</v>
      </c>
      <c r="B14">
        <v>4</v>
      </c>
      <c r="C14">
        <v>15</v>
      </c>
      <c r="D14">
        <v>2</v>
      </c>
      <c r="E14">
        <v>0</v>
      </c>
      <c r="F14">
        <v>900</v>
      </c>
      <c r="L14" t="s">
        <v>11</v>
      </c>
      <c r="M14">
        <f>B14*$M$7</f>
        <v>80</v>
      </c>
      <c r="N14">
        <f t="shared" si="12"/>
        <v>45</v>
      </c>
      <c r="O14">
        <f t="shared" si="2"/>
        <v>10</v>
      </c>
      <c r="P14">
        <f t="shared" si="13"/>
        <v>0</v>
      </c>
      <c r="Q14">
        <f t="shared" si="3"/>
        <v>180</v>
      </c>
      <c r="R14">
        <f t="shared" si="4"/>
        <v>0</v>
      </c>
      <c r="S14">
        <f t="shared" si="5"/>
        <v>0</v>
      </c>
      <c r="T14">
        <f t="shared" si="6"/>
        <v>315</v>
      </c>
      <c r="U14" s="6">
        <f t="shared" si="7"/>
        <v>0.31531531531531531</v>
      </c>
      <c r="V14" s="7">
        <f t="shared" si="8"/>
        <v>6461.4414414414414</v>
      </c>
      <c r="W14" s="7">
        <f t="shared" si="9"/>
        <v>6461.4414414414414</v>
      </c>
      <c r="X14" s="7">
        <f t="shared" si="10"/>
        <v>3230.7207207207207</v>
      </c>
      <c r="Y14" s="7">
        <f t="shared" si="11"/>
        <v>1615.3603603603603</v>
      </c>
    </row>
    <row r="15" spans="1:25">
      <c r="A15" t="s">
        <v>12</v>
      </c>
      <c r="B15">
        <v>24</v>
      </c>
      <c r="C15">
        <v>15</v>
      </c>
      <c r="D15">
        <v>7</v>
      </c>
      <c r="E15">
        <v>0</v>
      </c>
      <c r="F15">
        <v>1800</v>
      </c>
      <c r="L15" t="s">
        <v>12</v>
      </c>
      <c r="M15">
        <f t="shared" si="14"/>
        <v>480</v>
      </c>
      <c r="N15">
        <f t="shared" si="12"/>
        <v>45</v>
      </c>
      <c r="O15">
        <f t="shared" si="2"/>
        <v>35</v>
      </c>
      <c r="P15">
        <f t="shared" si="13"/>
        <v>0</v>
      </c>
      <c r="Q15">
        <f t="shared" si="3"/>
        <v>360</v>
      </c>
      <c r="R15">
        <f t="shared" si="4"/>
        <v>0</v>
      </c>
      <c r="S15">
        <f t="shared" si="5"/>
        <v>0</v>
      </c>
      <c r="T15">
        <f t="shared" si="6"/>
        <v>920</v>
      </c>
      <c r="U15" s="6">
        <f t="shared" si="7"/>
        <v>0.92092092092092093</v>
      </c>
      <c r="V15" s="7">
        <f t="shared" si="8"/>
        <v>18871.511511511511</v>
      </c>
      <c r="W15" s="7">
        <f t="shared" si="9"/>
        <v>18871.511511511511</v>
      </c>
      <c r="X15" s="7">
        <f t="shared" si="10"/>
        <v>9435.7557557557557</v>
      </c>
      <c r="Y15" s="7">
        <f t="shared" si="11"/>
        <v>4717.8778778778778</v>
      </c>
    </row>
    <row r="16" spans="1:25">
      <c r="A16" t="s">
        <v>13</v>
      </c>
      <c r="B16">
        <v>12</v>
      </c>
      <c r="C16">
        <v>5</v>
      </c>
      <c r="D16">
        <v>0</v>
      </c>
      <c r="E16">
        <v>0</v>
      </c>
      <c r="F16">
        <v>1800</v>
      </c>
      <c r="L16" t="s">
        <v>13</v>
      </c>
      <c r="M16">
        <f t="shared" si="14"/>
        <v>240</v>
      </c>
      <c r="N16">
        <f t="shared" si="12"/>
        <v>15</v>
      </c>
      <c r="O16">
        <f t="shared" si="2"/>
        <v>0</v>
      </c>
      <c r="P16">
        <f t="shared" si="13"/>
        <v>0</v>
      </c>
      <c r="Q16">
        <f t="shared" si="3"/>
        <v>360</v>
      </c>
      <c r="R16">
        <f t="shared" si="4"/>
        <v>0</v>
      </c>
      <c r="S16">
        <f t="shared" si="5"/>
        <v>0</v>
      </c>
      <c r="T16">
        <f t="shared" si="6"/>
        <v>615</v>
      </c>
      <c r="U16" s="6">
        <f t="shared" si="7"/>
        <v>0.61561561561561562</v>
      </c>
      <c r="V16" s="7">
        <f t="shared" si="8"/>
        <v>12615.195195195196</v>
      </c>
      <c r="W16" s="7">
        <f t="shared" si="9"/>
        <v>12615.195195195196</v>
      </c>
      <c r="X16" s="7">
        <f t="shared" si="10"/>
        <v>6307.597597597598</v>
      </c>
      <c r="Y16" s="7">
        <f t="shared" si="11"/>
        <v>3153.798798798799</v>
      </c>
    </row>
    <row r="17" spans="1:25">
      <c r="A17" t="s">
        <v>14</v>
      </c>
      <c r="B17">
        <v>4</v>
      </c>
      <c r="C17">
        <v>20</v>
      </c>
      <c r="D17">
        <v>5</v>
      </c>
      <c r="E17">
        <v>5000</v>
      </c>
      <c r="F17">
        <v>1800</v>
      </c>
      <c r="L17" t="s">
        <v>14</v>
      </c>
      <c r="M17">
        <f t="shared" si="14"/>
        <v>80</v>
      </c>
      <c r="N17">
        <f t="shared" si="12"/>
        <v>60</v>
      </c>
      <c r="O17">
        <f t="shared" si="2"/>
        <v>25</v>
      </c>
      <c r="P17">
        <f t="shared" si="13"/>
        <v>175.00000000000003</v>
      </c>
      <c r="Q17">
        <f t="shared" si="3"/>
        <v>360</v>
      </c>
      <c r="R17">
        <f t="shared" si="4"/>
        <v>0</v>
      </c>
      <c r="S17">
        <f t="shared" si="5"/>
        <v>0</v>
      </c>
      <c r="T17">
        <f t="shared" si="6"/>
        <v>700</v>
      </c>
      <c r="U17" s="6">
        <f t="shared" si="7"/>
        <v>0.70070070070070067</v>
      </c>
      <c r="V17" s="7">
        <f t="shared" si="8"/>
        <v>14358.758758758759</v>
      </c>
      <c r="W17" s="7">
        <f t="shared" si="9"/>
        <v>14358.758758758759</v>
      </c>
      <c r="X17" s="7">
        <f t="shared" si="10"/>
        <v>7179.3793793793793</v>
      </c>
      <c r="Y17" s="7">
        <f t="shared" si="11"/>
        <v>3589.6896896896897</v>
      </c>
    </row>
    <row r="18" spans="1:25">
      <c r="A18" t="s">
        <v>15</v>
      </c>
      <c r="B18">
        <v>30</v>
      </c>
      <c r="C18">
        <v>8</v>
      </c>
      <c r="D18">
        <v>3</v>
      </c>
      <c r="E18">
        <v>0</v>
      </c>
      <c r="F18">
        <v>1800</v>
      </c>
      <c r="L18" t="s">
        <v>15</v>
      </c>
      <c r="M18">
        <f t="shared" si="14"/>
        <v>600</v>
      </c>
      <c r="N18">
        <f t="shared" si="12"/>
        <v>24</v>
      </c>
      <c r="O18">
        <f t="shared" si="2"/>
        <v>15</v>
      </c>
      <c r="P18">
        <f t="shared" si="13"/>
        <v>0</v>
      </c>
      <c r="Q18">
        <f t="shared" si="3"/>
        <v>360</v>
      </c>
      <c r="R18">
        <f t="shared" si="4"/>
        <v>0</v>
      </c>
      <c r="S18">
        <f t="shared" si="5"/>
        <v>0</v>
      </c>
      <c r="T18">
        <f t="shared" si="6"/>
        <v>999</v>
      </c>
      <c r="U18" s="6">
        <f t="shared" si="7"/>
        <v>1</v>
      </c>
      <c r="V18" s="7">
        <f t="shared" si="8"/>
        <v>20492</v>
      </c>
      <c r="W18" s="7">
        <f t="shared" si="9"/>
        <v>20492</v>
      </c>
      <c r="X18" s="7">
        <f t="shared" si="10"/>
        <v>10246</v>
      </c>
      <c r="Y18" s="7">
        <f t="shared" si="11"/>
        <v>5123</v>
      </c>
    </row>
    <row r="19" spans="1:25">
      <c r="A19" t="s">
        <v>16</v>
      </c>
      <c r="B19">
        <v>7</v>
      </c>
      <c r="C19">
        <v>30</v>
      </c>
      <c r="D19">
        <v>4</v>
      </c>
      <c r="E19">
        <v>0</v>
      </c>
      <c r="F19">
        <v>1800</v>
      </c>
      <c r="L19" t="s">
        <v>16</v>
      </c>
      <c r="M19">
        <f t="shared" si="14"/>
        <v>140</v>
      </c>
      <c r="N19">
        <f t="shared" si="12"/>
        <v>90</v>
      </c>
      <c r="O19">
        <f t="shared" si="2"/>
        <v>20</v>
      </c>
      <c r="P19">
        <f t="shared" si="13"/>
        <v>0</v>
      </c>
      <c r="Q19">
        <f t="shared" si="3"/>
        <v>360</v>
      </c>
      <c r="R19">
        <f t="shared" si="4"/>
        <v>0</v>
      </c>
      <c r="S19">
        <f t="shared" si="5"/>
        <v>0</v>
      </c>
      <c r="T19">
        <f t="shared" si="6"/>
        <v>610</v>
      </c>
      <c r="U19" s="6">
        <f t="shared" si="7"/>
        <v>0.61061061061061062</v>
      </c>
      <c r="V19" s="7">
        <f t="shared" si="8"/>
        <v>12512.632632632633</v>
      </c>
      <c r="W19" s="7">
        <f t="shared" si="9"/>
        <v>12512.632632632633</v>
      </c>
      <c r="X19" s="7">
        <f t="shared" si="10"/>
        <v>6256.3163163163163</v>
      </c>
      <c r="Y19" s="7">
        <f t="shared" si="11"/>
        <v>3128.1581581581581</v>
      </c>
    </row>
    <row r="20" spans="1:25">
      <c r="A20" t="s">
        <v>17</v>
      </c>
      <c r="B20">
        <v>25</v>
      </c>
      <c r="C20">
        <v>10</v>
      </c>
      <c r="D20">
        <v>5</v>
      </c>
      <c r="E20">
        <v>0</v>
      </c>
      <c r="F20">
        <v>1800</v>
      </c>
      <c r="L20" t="s">
        <v>17</v>
      </c>
      <c r="M20">
        <f t="shared" si="14"/>
        <v>500</v>
      </c>
      <c r="N20">
        <f t="shared" si="12"/>
        <v>30</v>
      </c>
      <c r="O20">
        <f t="shared" si="2"/>
        <v>25</v>
      </c>
      <c r="P20">
        <f t="shared" si="13"/>
        <v>0</v>
      </c>
      <c r="Q20">
        <f t="shared" si="3"/>
        <v>360</v>
      </c>
      <c r="R20">
        <f t="shared" si="4"/>
        <v>0</v>
      </c>
      <c r="S20">
        <f t="shared" si="5"/>
        <v>0</v>
      </c>
      <c r="T20">
        <f t="shared" si="6"/>
        <v>915</v>
      </c>
      <c r="U20" s="6">
        <f t="shared" si="7"/>
        <v>0.91591591591591592</v>
      </c>
      <c r="V20" s="7">
        <f t="shared" si="8"/>
        <v>18768.94894894895</v>
      </c>
      <c r="W20" s="7">
        <f t="shared" si="9"/>
        <v>18768.94894894895</v>
      </c>
      <c r="X20" s="7">
        <f t="shared" si="10"/>
        <v>9384.4744744744748</v>
      </c>
      <c r="Y20" s="7">
        <f t="shared" si="11"/>
        <v>4692.2372372372374</v>
      </c>
    </row>
    <row r="21" spans="1:25">
      <c r="A21" t="s">
        <v>18</v>
      </c>
      <c r="B21">
        <v>16</v>
      </c>
      <c r="C21">
        <v>3</v>
      </c>
      <c r="D21">
        <v>2</v>
      </c>
      <c r="E21">
        <v>0</v>
      </c>
      <c r="F21">
        <v>900</v>
      </c>
      <c r="L21" t="s">
        <v>18</v>
      </c>
      <c r="M21">
        <f t="shared" si="14"/>
        <v>320</v>
      </c>
      <c r="N21">
        <f t="shared" si="12"/>
        <v>9</v>
      </c>
      <c r="O21">
        <f t="shared" si="2"/>
        <v>10</v>
      </c>
      <c r="P21">
        <f t="shared" si="13"/>
        <v>0</v>
      </c>
      <c r="Q21">
        <f t="shared" si="3"/>
        <v>180</v>
      </c>
      <c r="R21">
        <f t="shared" si="4"/>
        <v>0</v>
      </c>
      <c r="S21">
        <f t="shared" si="5"/>
        <v>0</v>
      </c>
      <c r="T21">
        <f t="shared" si="6"/>
        <v>519</v>
      </c>
      <c r="U21" s="6">
        <f t="shared" si="7"/>
        <v>0.51951951951951947</v>
      </c>
      <c r="V21" s="7">
        <f t="shared" si="8"/>
        <v>10645.993993993992</v>
      </c>
      <c r="W21" s="7">
        <f t="shared" si="9"/>
        <v>10645.993993993992</v>
      </c>
      <c r="X21" s="7">
        <f t="shared" si="10"/>
        <v>5322.9969969969961</v>
      </c>
      <c r="Y21" s="7">
        <f t="shared" si="11"/>
        <v>2661.4984984984981</v>
      </c>
    </row>
    <row r="22" spans="1:25">
      <c r="A22" t="s">
        <v>19</v>
      </c>
      <c r="B22">
        <v>4</v>
      </c>
      <c r="C22">
        <v>15</v>
      </c>
      <c r="D22">
        <v>2</v>
      </c>
      <c r="E22">
        <v>0</v>
      </c>
      <c r="F22">
        <v>900</v>
      </c>
      <c r="L22" t="s">
        <v>19</v>
      </c>
      <c r="M22">
        <f t="shared" si="14"/>
        <v>80</v>
      </c>
      <c r="N22">
        <f t="shared" si="12"/>
        <v>45</v>
      </c>
      <c r="O22">
        <f t="shared" si="2"/>
        <v>10</v>
      </c>
      <c r="P22">
        <f t="shared" si="13"/>
        <v>0</v>
      </c>
      <c r="Q22">
        <f t="shared" si="3"/>
        <v>180</v>
      </c>
      <c r="R22">
        <f t="shared" si="4"/>
        <v>0</v>
      </c>
      <c r="S22">
        <f t="shared" si="5"/>
        <v>0</v>
      </c>
      <c r="T22">
        <f t="shared" si="6"/>
        <v>315</v>
      </c>
      <c r="U22" s="6">
        <f t="shared" si="7"/>
        <v>0.31531531531531531</v>
      </c>
      <c r="V22" s="7">
        <f t="shared" si="8"/>
        <v>6461.4414414414414</v>
      </c>
      <c r="W22" s="7">
        <f t="shared" si="9"/>
        <v>6461.4414414414414</v>
      </c>
      <c r="X22" s="7">
        <f t="shared" si="10"/>
        <v>3230.7207207207207</v>
      </c>
      <c r="Y22" s="7">
        <f t="shared" si="11"/>
        <v>1615.3603603603603</v>
      </c>
    </row>
    <row r="23" spans="1:25">
      <c r="A23" t="s">
        <v>20</v>
      </c>
      <c r="B23">
        <v>24</v>
      </c>
      <c r="C23">
        <v>15</v>
      </c>
      <c r="D23">
        <v>7</v>
      </c>
      <c r="E23">
        <v>0</v>
      </c>
      <c r="F23">
        <v>1800</v>
      </c>
      <c r="L23" t="s">
        <v>20</v>
      </c>
      <c r="M23">
        <f t="shared" si="14"/>
        <v>480</v>
      </c>
      <c r="N23">
        <f t="shared" si="12"/>
        <v>45</v>
      </c>
      <c r="O23">
        <f t="shared" si="2"/>
        <v>35</v>
      </c>
      <c r="P23">
        <f t="shared" si="13"/>
        <v>0</v>
      </c>
      <c r="Q23">
        <f t="shared" si="3"/>
        <v>360</v>
      </c>
      <c r="R23">
        <f t="shared" si="4"/>
        <v>0</v>
      </c>
      <c r="S23">
        <f t="shared" si="5"/>
        <v>0</v>
      </c>
      <c r="T23">
        <f t="shared" si="6"/>
        <v>920</v>
      </c>
      <c r="U23" s="6">
        <f t="shared" si="7"/>
        <v>0.92092092092092093</v>
      </c>
      <c r="V23" s="7">
        <f t="shared" si="8"/>
        <v>18871.511511511511</v>
      </c>
      <c r="W23" s="7">
        <f t="shared" si="9"/>
        <v>18871.511511511511</v>
      </c>
      <c r="X23" s="7">
        <f t="shared" si="10"/>
        <v>9435.7557557557557</v>
      </c>
      <c r="Y23" s="7">
        <f t="shared" si="11"/>
        <v>4717.8778778778778</v>
      </c>
    </row>
    <row r="24" spans="1:25">
      <c r="A24" t="s">
        <v>21</v>
      </c>
      <c r="B24">
        <v>12</v>
      </c>
      <c r="C24">
        <v>5</v>
      </c>
      <c r="D24">
        <v>0</v>
      </c>
      <c r="E24">
        <v>0</v>
      </c>
      <c r="F24">
        <v>1800</v>
      </c>
      <c r="L24" t="s">
        <v>21</v>
      </c>
      <c r="M24">
        <f t="shared" si="14"/>
        <v>240</v>
      </c>
      <c r="N24">
        <f t="shared" si="12"/>
        <v>15</v>
      </c>
      <c r="O24">
        <f t="shared" si="2"/>
        <v>0</v>
      </c>
      <c r="P24">
        <f t="shared" si="13"/>
        <v>0</v>
      </c>
      <c r="Q24">
        <f t="shared" si="3"/>
        <v>360</v>
      </c>
      <c r="R24">
        <f t="shared" si="4"/>
        <v>0</v>
      </c>
      <c r="S24">
        <f t="shared" si="5"/>
        <v>0</v>
      </c>
      <c r="T24">
        <f t="shared" si="6"/>
        <v>615</v>
      </c>
      <c r="U24" s="6">
        <f t="shared" si="7"/>
        <v>0.61561561561561562</v>
      </c>
      <c r="V24" s="7">
        <f t="shared" si="8"/>
        <v>12615.195195195196</v>
      </c>
      <c r="W24" s="7">
        <f t="shared" si="9"/>
        <v>12615.195195195196</v>
      </c>
      <c r="X24" s="7">
        <f t="shared" si="10"/>
        <v>6307.597597597598</v>
      </c>
      <c r="Y24" s="7">
        <f t="shared" si="11"/>
        <v>3153.798798798799</v>
      </c>
    </row>
    <row r="25" spans="1:25">
      <c r="A25" t="s">
        <v>22</v>
      </c>
      <c r="B25">
        <v>4</v>
      </c>
      <c r="C25">
        <v>20</v>
      </c>
      <c r="D25">
        <v>5</v>
      </c>
      <c r="E25">
        <v>5000</v>
      </c>
      <c r="F25">
        <v>1800</v>
      </c>
      <c r="L25" t="s">
        <v>22</v>
      </c>
      <c r="M25">
        <f t="shared" si="14"/>
        <v>80</v>
      </c>
      <c r="N25">
        <f t="shared" si="12"/>
        <v>60</v>
      </c>
      <c r="O25">
        <f t="shared" si="2"/>
        <v>25</v>
      </c>
      <c r="P25">
        <f t="shared" si="13"/>
        <v>175.00000000000003</v>
      </c>
      <c r="Q25">
        <f t="shared" si="3"/>
        <v>360</v>
      </c>
      <c r="R25">
        <f t="shared" si="4"/>
        <v>0</v>
      </c>
      <c r="S25">
        <f t="shared" si="5"/>
        <v>0</v>
      </c>
      <c r="T25">
        <f t="shared" si="6"/>
        <v>700</v>
      </c>
      <c r="U25" s="6">
        <f t="shared" si="7"/>
        <v>0.70070070070070067</v>
      </c>
      <c r="V25" s="7">
        <f t="shared" si="8"/>
        <v>14358.758758758759</v>
      </c>
      <c r="W25" s="7">
        <f t="shared" si="9"/>
        <v>14358.758758758759</v>
      </c>
      <c r="X25" s="7">
        <f t="shared" si="10"/>
        <v>7179.3793793793793</v>
      </c>
      <c r="Y25" s="7">
        <f t="shared" si="11"/>
        <v>3589.6896896896897</v>
      </c>
    </row>
    <row r="26" spans="1:25">
      <c r="A26" t="s">
        <v>23</v>
      </c>
      <c r="L26" t="s">
        <v>23</v>
      </c>
      <c r="M26">
        <f t="shared" si="14"/>
        <v>0</v>
      </c>
      <c r="N26">
        <f t="shared" si="12"/>
        <v>0</v>
      </c>
      <c r="O26">
        <f t="shared" si="2"/>
        <v>0</v>
      </c>
      <c r="P26">
        <f t="shared" si="13"/>
        <v>0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 s="6">
        <f t="shared" si="7"/>
        <v>0</v>
      </c>
      <c r="V26" s="7">
        <f t="shared" si="8"/>
        <v>0</v>
      </c>
      <c r="W26" s="7">
        <f t="shared" si="9"/>
        <v>0</v>
      </c>
      <c r="X26" s="7">
        <f t="shared" si="10"/>
        <v>0</v>
      </c>
      <c r="Y26" s="7">
        <f t="shared" si="11"/>
        <v>0</v>
      </c>
    </row>
    <row r="27" spans="1:25">
      <c r="A27" t="s">
        <v>24</v>
      </c>
      <c r="L27" t="s">
        <v>24</v>
      </c>
      <c r="M27">
        <f t="shared" si="14"/>
        <v>0</v>
      </c>
      <c r="N27">
        <f t="shared" si="12"/>
        <v>0</v>
      </c>
      <c r="O27">
        <f t="shared" si="2"/>
        <v>0</v>
      </c>
      <c r="P27">
        <f t="shared" si="13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 s="6">
        <f t="shared" si="7"/>
        <v>0</v>
      </c>
      <c r="V27" s="7">
        <f t="shared" ref="V27:W27" si="15">($J$4*U27)</f>
        <v>0</v>
      </c>
      <c r="W27" s="7">
        <f t="shared" si="9"/>
        <v>0</v>
      </c>
      <c r="X27" s="7">
        <f t="shared" si="10"/>
        <v>0</v>
      </c>
      <c r="Y27" s="7">
        <f t="shared" si="11"/>
        <v>0</v>
      </c>
    </row>
    <row r="28" spans="1:25">
      <c r="A28" t="s">
        <v>31</v>
      </c>
      <c r="B28">
        <f>SUM(B10:B27)</f>
        <v>244</v>
      </c>
      <c r="C28">
        <f t="shared" ref="C28:H28" si="16">SUM(C10:C27)</f>
        <v>212</v>
      </c>
      <c r="D28">
        <f t="shared" si="16"/>
        <v>56</v>
      </c>
      <c r="E28">
        <f t="shared" si="16"/>
        <v>10000</v>
      </c>
      <c r="F28">
        <f t="shared" si="16"/>
        <v>25200</v>
      </c>
      <c r="G28">
        <f t="shared" si="16"/>
        <v>0</v>
      </c>
      <c r="H28">
        <f t="shared" si="16"/>
        <v>0</v>
      </c>
      <c r="L28" t="s">
        <v>31</v>
      </c>
      <c r="M28">
        <f t="shared" si="14"/>
        <v>4880</v>
      </c>
      <c r="N28">
        <f t="shared" si="12"/>
        <v>636</v>
      </c>
      <c r="O28">
        <f t="shared" si="2"/>
        <v>280</v>
      </c>
      <c r="P28">
        <f t="shared" si="13"/>
        <v>350.00000000000006</v>
      </c>
      <c r="Q28">
        <f t="shared" si="3"/>
        <v>5040</v>
      </c>
      <c r="R28">
        <f t="shared" si="4"/>
        <v>0</v>
      </c>
      <c r="S28">
        <f t="shared" si="5"/>
        <v>0</v>
      </c>
      <c r="T28">
        <f t="shared" si="6"/>
        <v>11186</v>
      </c>
      <c r="U28" s="6">
        <f t="shared" si="7"/>
        <v>11.197197197197196</v>
      </c>
    </row>
    <row r="29" spans="1:25" ht="50.25" customHeight="1">
      <c r="B29" s="1" t="s">
        <v>1</v>
      </c>
      <c r="C29" s="1" t="s">
        <v>2</v>
      </c>
      <c r="D29" s="1" t="s">
        <v>3</v>
      </c>
      <c r="E29" s="1" t="s">
        <v>4</v>
      </c>
      <c r="F29" s="1" t="s">
        <v>29</v>
      </c>
      <c r="G29" s="1" t="s">
        <v>30</v>
      </c>
      <c r="H29" s="1" t="s">
        <v>5</v>
      </c>
      <c r="M29" s="1" t="s">
        <v>1</v>
      </c>
      <c r="N29" s="1" t="s">
        <v>2</v>
      </c>
      <c r="O29" s="1" t="s">
        <v>3</v>
      </c>
      <c r="P29" s="1" t="s">
        <v>4</v>
      </c>
      <c r="Q29" s="1" t="s">
        <v>29</v>
      </c>
      <c r="R29" s="1" t="s">
        <v>30</v>
      </c>
      <c r="S29" s="1" t="s">
        <v>5</v>
      </c>
      <c r="T29" s="1" t="s">
        <v>33</v>
      </c>
      <c r="U29" s="1" t="s">
        <v>36</v>
      </c>
      <c r="V29" s="1" t="s">
        <v>37</v>
      </c>
      <c r="W29" s="1" t="s">
        <v>38</v>
      </c>
      <c r="X29" s="1" t="s">
        <v>39</v>
      </c>
      <c r="Y29" s="1" t="s">
        <v>40</v>
      </c>
    </row>
    <row r="30" spans="1:25" ht="15.75" customHeight="1">
      <c r="A30" s="1" t="s">
        <v>25</v>
      </c>
      <c r="L30" t="s">
        <v>25</v>
      </c>
    </row>
    <row r="31" spans="1:25">
      <c r="A31" t="s">
        <v>7</v>
      </c>
      <c r="B31">
        <v>30</v>
      </c>
      <c r="C31">
        <v>8</v>
      </c>
      <c r="D31">
        <v>3</v>
      </c>
      <c r="E31">
        <v>0</v>
      </c>
      <c r="G31">
        <v>1800</v>
      </c>
      <c r="L31" t="s">
        <v>7</v>
      </c>
      <c r="M31">
        <f>B31*$M$7</f>
        <v>600</v>
      </c>
      <c r="N31">
        <f>C31*$N$7</f>
        <v>24</v>
      </c>
      <c r="O31">
        <f>D31*$O$7</f>
        <v>15</v>
      </c>
      <c r="P31">
        <f>E31*$P$7</f>
        <v>0</v>
      </c>
      <c r="Q31">
        <f>F31*$Q$7</f>
        <v>0</v>
      </c>
      <c r="R31">
        <f>G31*$R$7</f>
        <v>180</v>
      </c>
      <c r="S31">
        <f>H31*$S$7</f>
        <v>0</v>
      </c>
      <c r="T31">
        <f>SUM(M31:S31)</f>
        <v>819</v>
      </c>
      <c r="U31" s="6">
        <f>T31/$T$10</f>
        <v>0.81981981981981977</v>
      </c>
      <c r="V31" s="7">
        <f>($J$4*U31)</f>
        <v>16799.747747747748</v>
      </c>
      <c r="W31" s="7">
        <f>($J$4*U31)</f>
        <v>16799.747747747748</v>
      </c>
      <c r="X31" s="7">
        <f>($J$4*U31)*0.5</f>
        <v>8399.8738738738739</v>
      </c>
      <c r="Y31" s="7">
        <f>($J$4*U31)*0.25</f>
        <v>4199.9369369369369</v>
      </c>
    </row>
    <row r="32" spans="1:25">
      <c r="A32" t="s">
        <v>8</v>
      </c>
      <c r="B32">
        <v>7</v>
      </c>
      <c r="C32">
        <v>30</v>
      </c>
      <c r="D32">
        <v>4</v>
      </c>
      <c r="E32">
        <v>0</v>
      </c>
      <c r="G32">
        <v>1800</v>
      </c>
      <c r="L32" t="s">
        <v>8</v>
      </c>
      <c r="M32">
        <f>B32*$M$7</f>
        <v>140</v>
      </c>
      <c r="N32">
        <f>C32*$N$7</f>
        <v>90</v>
      </c>
      <c r="O32">
        <f>D32*$O$7</f>
        <v>20</v>
      </c>
      <c r="P32">
        <f>E32*$P$7</f>
        <v>0</v>
      </c>
      <c r="Q32">
        <f t="shared" ref="Q32:Q49" si="17">F32*$Q$7</f>
        <v>0</v>
      </c>
      <c r="R32">
        <f t="shared" ref="R32:R49" si="18">G32*$R$7</f>
        <v>180</v>
      </c>
      <c r="S32">
        <f t="shared" ref="S32:S49" si="19">H32*$S$7</f>
        <v>0</v>
      </c>
      <c r="T32">
        <f t="shared" ref="T32:T49" si="20">SUM(M32:S32)</f>
        <v>430</v>
      </c>
      <c r="U32" s="6">
        <f>T32/$T$10</f>
        <v>0.43043043043043044</v>
      </c>
      <c r="V32" s="7">
        <f t="shared" ref="V32:V48" si="21">($J$4*U32)</f>
        <v>8820.3803803803803</v>
      </c>
      <c r="W32" s="7">
        <f t="shared" ref="W32:W48" si="22">($J$4*U32)</f>
        <v>8820.3803803803803</v>
      </c>
      <c r="X32" s="7">
        <f t="shared" ref="X32:X48" si="23">($J$4*U32)*0.5</f>
        <v>4410.1901901901902</v>
      </c>
      <c r="Y32" s="7">
        <f t="shared" ref="Y32:Y48" si="24">($J$4*U32)*0.25</f>
        <v>2205.0950950950951</v>
      </c>
    </row>
    <row r="33" spans="1:25">
      <c r="A33" t="s">
        <v>9</v>
      </c>
      <c r="B33">
        <v>25</v>
      </c>
      <c r="C33">
        <v>10</v>
      </c>
      <c r="D33">
        <v>5</v>
      </c>
      <c r="E33">
        <v>0</v>
      </c>
      <c r="G33">
        <v>1800</v>
      </c>
      <c r="L33" t="s">
        <v>9</v>
      </c>
      <c r="M33">
        <f>B33*$M$7</f>
        <v>500</v>
      </c>
      <c r="N33">
        <f>C33*$N$7</f>
        <v>30</v>
      </c>
      <c r="O33">
        <f>D33*$O$7</f>
        <v>25</v>
      </c>
      <c r="P33">
        <f t="shared" ref="P33:P49" si="25">E33*$P$7</f>
        <v>0</v>
      </c>
      <c r="Q33">
        <f t="shared" si="17"/>
        <v>0</v>
      </c>
      <c r="R33">
        <f t="shared" si="18"/>
        <v>180</v>
      </c>
      <c r="S33">
        <f t="shared" si="19"/>
        <v>0</v>
      </c>
      <c r="T33">
        <f t="shared" si="20"/>
        <v>735</v>
      </c>
      <c r="U33" s="6">
        <f>T33/$T$10</f>
        <v>0.7357357357357357</v>
      </c>
      <c r="V33" s="7">
        <f t="shared" si="21"/>
        <v>15076.696696696696</v>
      </c>
      <c r="W33" s="7">
        <f>($J$4*U33)</f>
        <v>15076.696696696696</v>
      </c>
      <c r="X33" s="7">
        <f t="shared" si="23"/>
        <v>7538.3483483483478</v>
      </c>
      <c r="Y33" s="7">
        <f t="shared" si="24"/>
        <v>3769.1741741741739</v>
      </c>
    </row>
    <row r="34" spans="1:25">
      <c r="A34" t="s">
        <v>10</v>
      </c>
      <c r="B34">
        <v>16</v>
      </c>
      <c r="C34">
        <v>3</v>
      </c>
      <c r="D34">
        <v>2</v>
      </c>
      <c r="E34">
        <v>0</v>
      </c>
      <c r="G34">
        <v>900</v>
      </c>
      <c r="L34" t="s">
        <v>10</v>
      </c>
      <c r="M34">
        <f>B34*$M$7</f>
        <v>320</v>
      </c>
      <c r="N34">
        <f>C34*$N$7</f>
        <v>9</v>
      </c>
      <c r="O34">
        <f>D34*$O$7</f>
        <v>10</v>
      </c>
      <c r="P34">
        <f t="shared" si="25"/>
        <v>0</v>
      </c>
      <c r="Q34">
        <f t="shared" si="17"/>
        <v>0</v>
      </c>
      <c r="R34">
        <f t="shared" si="18"/>
        <v>90</v>
      </c>
      <c r="S34">
        <f t="shared" si="19"/>
        <v>0</v>
      </c>
      <c r="T34">
        <f t="shared" si="20"/>
        <v>429</v>
      </c>
      <c r="U34" s="6">
        <f>T34/$T$10</f>
        <v>0.42942942942942941</v>
      </c>
      <c r="V34" s="7">
        <f t="shared" si="21"/>
        <v>8799.867867867868</v>
      </c>
      <c r="W34" s="7">
        <f t="shared" si="22"/>
        <v>8799.867867867868</v>
      </c>
      <c r="X34" s="7">
        <f t="shared" si="23"/>
        <v>4399.933933933934</v>
      </c>
      <c r="Y34" s="7">
        <f t="shared" si="24"/>
        <v>2199.966966966967</v>
      </c>
    </row>
    <row r="35" spans="1:25">
      <c r="A35" t="s">
        <v>11</v>
      </c>
      <c r="B35">
        <v>4</v>
      </c>
      <c r="C35">
        <v>15</v>
      </c>
      <c r="D35">
        <v>2</v>
      </c>
      <c r="E35">
        <v>0</v>
      </c>
      <c r="G35">
        <v>900</v>
      </c>
      <c r="L35" t="s">
        <v>11</v>
      </c>
      <c r="M35">
        <f>B35*$M$7</f>
        <v>80</v>
      </c>
      <c r="N35">
        <f>C35*$N$7</f>
        <v>45</v>
      </c>
      <c r="O35">
        <f>D35*$O$7</f>
        <v>10</v>
      </c>
      <c r="P35">
        <f t="shared" si="25"/>
        <v>0</v>
      </c>
      <c r="Q35">
        <f t="shared" si="17"/>
        <v>0</v>
      </c>
      <c r="R35">
        <f t="shared" si="18"/>
        <v>90</v>
      </c>
      <c r="S35">
        <f t="shared" si="19"/>
        <v>0</v>
      </c>
      <c r="T35">
        <f t="shared" si="20"/>
        <v>225</v>
      </c>
      <c r="U35" s="6">
        <f>T35/$T$10</f>
        <v>0.22522522522522523</v>
      </c>
      <c r="V35" s="7">
        <f t="shared" si="21"/>
        <v>4615.3153153153153</v>
      </c>
      <c r="W35" s="7">
        <f t="shared" si="22"/>
        <v>4615.3153153153153</v>
      </c>
      <c r="X35" s="7">
        <f t="shared" si="23"/>
        <v>2307.6576576576576</v>
      </c>
      <c r="Y35" s="7">
        <f t="shared" si="24"/>
        <v>1153.8288288288288</v>
      </c>
    </row>
    <row r="36" spans="1:25">
      <c r="A36" t="s">
        <v>12</v>
      </c>
      <c r="B36">
        <v>24</v>
      </c>
      <c r="C36">
        <v>15</v>
      </c>
      <c r="D36">
        <v>7</v>
      </c>
      <c r="E36">
        <v>0</v>
      </c>
      <c r="G36">
        <v>1800</v>
      </c>
      <c r="L36" t="s">
        <v>12</v>
      </c>
      <c r="M36">
        <f t="shared" ref="M36:M49" si="26">B36*$M$7</f>
        <v>480</v>
      </c>
      <c r="N36">
        <f>C36*$N$7</f>
        <v>45</v>
      </c>
      <c r="O36">
        <f>D36*$O$7</f>
        <v>35</v>
      </c>
      <c r="P36">
        <f t="shared" si="25"/>
        <v>0</v>
      </c>
      <c r="Q36">
        <f t="shared" si="17"/>
        <v>0</v>
      </c>
      <c r="R36">
        <f t="shared" si="18"/>
        <v>180</v>
      </c>
      <c r="S36">
        <f t="shared" si="19"/>
        <v>0</v>
      </c>
      <c r="T36">
        <f t="shared" si="20"/>
        <v>740</v>
      </c>
      <c r="U36" s="6">
        <f>T36/$T$10</f>
        <v>0.7407407407407407</v>
      </c>
      <c r="V36" s="7">
        <f t="shared" si="21"/>
        <v>15179.259259259259</v>
      </c>
      <c r="W36" s="7">
        <f t="shared" si="22"/>
        <v>15179.259259259259</v>
      </c>
      <c r="X36" s="7">
        <f t="shared" si="23"/>
        <v>7589.6296296296296</v>
      </c>
      <c r="Y36" s="7">
        <f t="shared" si="24"/>
        <v>3794.8148148148148</v>
      </c>
    </row>
    <row r="37" spans="1:25">
      <c r="A37" t="s">
        <v>13</v>
      </c>
      <c r="B37">
        <v>12</v>
      </c>
      <c r="C37">
        <v>5</v>
      </c>
      <c r="D37">
        <v>0</v>
      </c>
      <c r="E37">
        <v>0</v>
      </c>
      <c r="G37">
        <v>1800</v>
      </c>
      <c r="L37" t="s">
        <v>13</v>
      </c>
      <c r="M37">
        <f t="shared" si="26"/>
        <v>240</v>
      </c>
      <c r="N37">
        <f>C37*$N$7</f>
        <v>15</v>
      </c>
      <c r="O37">
        <f>D37*$O$7</f>
        <v>0</v>
      </c>
      <c r="P37">
        <f t="shared" si="25"/>
        <v>0</v>
      </c>
      <c r="Q37">
        <f t="shared" si="17"/>
        <v>0</v>
      </c>
      <c r="R37">
        <f t="shared" si="18"/>
        <v>180</v>
      </c>
      <c r="S37">
        <f t="shared" si="19"/>
        <v>0</v>
      </c>
      <c r="T37">
        <f t="shared" si="20"/>
        <v>435</v>
      </c>
      <c r="U37" s="6">
        <f>T37/$T$10</f>
        <v>0.43543543543543545</v>
      </c>
      <c r="V37" s="7">
        <f t="shared" si="21"/>
        <v>8922.9429429429438</v>
      </c>
      <c r="W37" s="7">
        <f t="shared" si="22"/>
        <v>8922.9429429429438</v>
      </c>
      <c r="X37" s="7">
        <f t="shared" si="23"/>
        <v>4461.4714714714719</v>
      </c>
      <c r="Y37" s="7">
        <f t="shared" si="24"/>
        <v>2230.7357357357359</v>
      </c>
    </row>
    <row r="38" spans="1:25">
      <c r="A38" t="s">
        <v>14</v>
      </c>
      <c r="B38">
        <v>4</v>
      </c>
      <c r="C38">
        <v>20</v>
      </c>
      <c r="D38">
        <v>5</v>
      </c>
      <c r="E38">
        <v>5000</v>
      </c>
      <c r="G38">
        <v>1800</v>
      </c>
      <c r="L38" t="s">
        <v>14</v>
      </c>
      <c r="M38">
        <f t="shared" si="26"/>
        <v>80</v>
      </c>
      <c r="N38">
        <f>C38*$N$7</f>
        <v>60</v>
      </c>
      <c r="O38">
        <f>D38*$O$7</f>
        <v>25</v>
      </c>
      <c r="P38">
        <f t="shared" si="25"/>
        <v>175.00000000000003</v>
      </c>
      <c r="Q38">
        <f t="shared" si="17"/>
        <v>0</v>
      </c>
      <c r="R38">
        <f t="shared" si="18"/>
        <v>180</v>
      </c>
      <c r="S38">
        <f t="shared" si="19"/>
        <v>0</v>
      </c>
      <c r="T38">
        <f t="shared" si="20"/>
        <v>520</v>
      </c>
      <c r="U38" s="6">
        <f>T38/$T$10</f>
        <v>0.52052052052052056</v>
      </c>
      <c r="V38" s="7">
        <f t="shared" si="21"/>
        <v>10666.506506506506</v>
      </c>
      <c r="W38" s="7">
        <f t="shared" si="22"/>
        <v>10666.506506506506</v>
      </c>
      <c r="X38" s="7">
        <f t="shared" si="23"/>
        <v>5333.2532532532532</v>
      </c>
      <c r="Y38" s="7">
        <f t="shared" si="24"/>
        <v>2666.6266266266266</v>
      </c>
    </row>
    <row r="39" spans="1:25">
      <c r="A39" t="s">
        <v>15</v>
      </c>
      <c r="B39">
        <v>30</v>
      </c>
      <c r="C39">
        <v>8</v>
      </c>
      <c r="D39">
        <v>3</v>
      </c>
      <c r="E39">
        <v>0</v>
      </c>
      <c r="G39">
        <v>1800</v>
      </c>
      <c r="L39" t="s">
        <v>15</v>
      </c>
      <c r="M39">
        <f t="shared" si="26"/>
        <v>600</v>
      </c>
      <c r="N39">
        <f>C39*$N$7</f>
        <v>24</v>
      </c>
      <c r="O39">
        <f>D39*$O$7</f>
        <v>15</v>
      </c>
      <c r="P39">
        <f t="shared" si="25"/>
        <v>0</v>
      </c>
      <c r="Q39">
        <f t="shared" si="17"/>
        <v>0</v>
      </c>
      <c r="R39">
        <f t="shared" si="18"/>
        <v>180</v>
      </c>
      <c r="S39">
        <f t="shared" si="19"/>
        <v>0</v>
      </c>
      <c r="T39">
        <f t="shared" si="20"/>
        <v>819</v>
      </c>
      <c r="U39" s="6">
        <f>T39/$T$10</f>
        <v>0.81981981981981977</v>
      </c>
      <c r="V39" s="7">
        <f t="shared" si="21"/>
        <v>16799.747747747748</v>
      </c>
      <c r="W39" s="7">
        <f t="shared" si="22"/>
        <v>16799.747747747748</v>
      </c>
      <c r="X39" s="7">
        <f t="shared" si="23"/>
        <v>8399.8738738738739</v>
      </c>
      <c r="Y39" s="7">
        <f t="shared" si="24"/>
        <v>4199.9369369369369</v>
      </c>
    </row>
    <row r="40" spans="1:25">
      <c r="A40" t="s">
        <v>16</v>
      </c>
      <c r="B40">
        <v>7</v>
      </c>
      <c r="C40">
        <v>30</v>
      </c>
      <c r="D40">
        <v>4</v>
      </c>
      <c r="E40">
        <v>0</v>
      </c>
      <c r="G40">
        <v>1800</v>
      </c>
      <c r="L40" t="s">
        <v>16</v>
      </c>
      <c r="M40">
        <f t="shared" si="26"/>
        <v>140</v>
      </c>
      <c r="N40">
        <f>C40*$N$7</f>
        <v>90</v>
      </c>
      <c r="O40">
        <f>D40*$O$7</f>
        <v>20</v>
      </c>
      <c r="P40">
        <f t="shared" si="25"/>
        <v>0</v>
      </c>
      <c r="Q40">
        <f t="shared" si="17"/>
        <v>0</v>
      </c>
      <c r="R40">
        <f t="shared" si="18"/>
        <v>180</v>
      </c>
      <c r="S40">
        <f t="shared" si="19"/>
        <v>0</v>
      </c>
      <c r="T40">
        <f t="shared" si="20"/>
        <v>430</v>
      </c>
      <c r="U40" s="6">
        <f>T40/$T$10</f>
        <v>0.43043043043043044</v>
      </c>
      <c r="V40" s="7">
        <f t="shared" si="21"/>
        <v>8820.3803803803803</v>
      </c>
      <c r="W40" s="7">
        <f t="shared" si="22"/>
        <v>8820.3803803803803</v>
      </c>
      <c r="X40" s="7">
        <f t="shared" si="23"/>
        <v>4410.1901901901902</v>
      </c>
      <c r="Y40" s="7">
        <f t="shared" si="24"/>
        <v>2205.0950950950951</v>
      </c>
    </row>
    <row r="41" spans="1:25">
      <c r="A41" t="s">
        <v>17</v>
      </c>
      <c r="B41">
        <v>25</v>
      </c>
      <c r="C41">
        <v>10</v>
      </c>
      <c r="D41">
        <v>5</v>
      </c>
      <c r="E41">
        <v>0</v>
      </c>
      <c r="G41">
        <v>1800</v>
      </c>
      <c r="L41" t="s">
        <v>17</v>
      </c>
      <c r="M41">
        <f t="shared" si="26"/>
        <v>500</v>
      </c>
      <c r="N41">
        <f>C41*$N$7</f>
        <v>30</v>
      </c>
      <c r="O41">
        <f>D41*$O$7</f>
        <v>25</v>
      </c>
      <c r="P41">
        <f t="shared" si="25"/>
        <v>0</v>
      </c>
      <c r="Q41">
        <f t="shared" si="17"/>
        <v>0</v>
      </c>
      <c r="R41">
        <f t="shared" si="18"/>
        <v>180</v>
      </c>
      <c r="S41">
        <f t="shared" si="19"/>
        <v>0</v>
      </c>
      <c r="T41">
        <f t="shared" si="20"/>
        <v>735</v>
      </c>
      <c r="U41" s="6">
        <f>T41/$T$10</f>
        <v>0.7357357357357357</v>
      </c>
      <c r="V41" s="7">
        <f t="shared" si="21"/>
        <v>15076.696696696696</v>
      </c>
      <c r="W41" s="7">
        <f t="shared" si="22"/>
        <v>15076.696696696696</v>
      </c>
      <c r="X41" s="7">
        <f t="shared" si="23"/>
        <v>7538.3483483483478</v>
      </c>
      <c r="Y41" s="7">
        <f t="shared" si="24"/>
        <v>3769.1741741741739</v>
      </c>
    </row>
    <row r="42" spans="1:25">
      <c r="A42" t="s">
        <v>18</v>
      </c>
      <c r="B42">
        <v>16</v>
      </c>
      <c r="C42">
        <v>3</v>
      </c>
      <c r="D42">
        <v>2</v>
      </c>
      <c r="E42">
        <v>0</v>
      </c>
      <c r="G42">
        <v>900</v>
      </c>
      <c r="L42" t="s">
        <v>18</v>
      </c>
      <c r="M42">
        <f t="shared" si="26"/>
        <v>320</v>
      </c>
      <c r="N42">
        <f>C42*$N$7</f>
        <v>9</v>
      </c>
      <c r="O42">
        <f>D42*$O$7</f>
        <v>10</v>
      </c>
      <c r="P42">
        <f t="shared" si="25"/>
        <v>0</v>
      </c>
      <c r="Q42">
        <f t="shared" si="17"/>
        <v>0</v>
      </c>
      <c r="R42">
        <f t="shared" si="18"/>
        <v>90</v>
      </c>
      <c r="S42">
        <f t="shared" si="19"/>
        <v>0</v>
      </c>
      <c r="T42">
        <f t="shared" si="20"/>
        <v>429</v>
      </c>
      <c r="U42" s="6">
        <f>T42/$T$10</f>
        <v>0.42942942942942941</v>
      </c>
      <c r="V42" s="7">
        <f t="shared" si="21"/>
        <v>8799.867867867868</v>
      </c>
      <c r="W42" s="7">
        <f t="shared" si="22"/>
        <v>8799.867867867868</v>
      </c>
      <c r="X42" s="7">
        <f t="shared" si="23"/>
        <v>4399.933933933934</v>
      </c>
      <c r="Y42" s="7">
        <f t="shared" si="24"/>
        <v>2199.966966966967</v>
      </c>
    </row>
    <row r="43" spans="1:25">
      <c r="A43" t="s">
        <v>19</v>
      </c>
      <c r="B43">
        <v>4</v>
      </c>
      <c r="C43">
        <v>15</v>
      </c>
      <c r="D43">
        <v>2</v>
      </c>
      <c r="E43">
        <v>0</v>
      </c>
      <c r="G43">
        <v>900</v>
      </c>
      <c r="L43" t="s">
        <v>19</v>
      </c>
      <c r="M43">
        <f t="shared" si="26"/>
        <v>80</v>
      </c>
      <c r="N43">
        <f>C43*$N$7</f>
        <v>45</v>
      </c>
      <c r="O43">
        <f>D43*$O$7</f>
        <v>10</v>
      </c>
      <c r="P43">
        <f t="shared" si="25"/>
        <v>0</v>
      </c>
      <c r="Q43">
        <f t="shared" si="17"/>
        <v>0</v>
      </c>
      <c r="R43">
        <f t="shared" si="18"/>
        <v>90</v>
      </c>
      <c r="S43">
        <f t="shared" si="19"/>
        <v>0</v>
      </c>
      <c r="T43">
        <f t="shared" si="20"/>
        <v>225</v>
      </c>
      <c r="U43" s="6">
        <f>T43/$T$10</f>
        <v>0.22522522522522523</v>
      </c>
      <c r="V43" s="7">
        <f t="shared" si="21"/>
        <v>4615.3153153153153</v>
      </c>
      <c r="W43" s="7">
        <f t="shared" si="22"/>
        <v>4615.3153153153153</v>
      </c>
      <c r="X43" s="7">
        <f t="shared" si="23"/>
        <v>2307.6576576576576</v>
      </c>
      <c r="Y43" s="7">
        <f t="shared" si="24"/>
        <v>1153.8288288288288</v>
      </c>
    </row>
    <row r="44" spans="1:25">
      <c r="A44" t="s">
        <v>20</v>
      </c>
      <c r="B44">
        <v>24</v>
      </c>
      <c r="C44">
        <v>15</v>
      </c>
      <c r="D44">
        <v>7</v>
      </c>
      <c r="E44">
        <v>0</v>
      </c>
      <c r="G44">
        <v>1800</v>
      </c>
      <c r="L44" t="s">
        <v>20</v>
      </c>
      <c r="M44">
        <f t="shared" si="26"/>
        <v>480</v>
      </c>
      <c r="N44">
        <f>C44*$N$7</f>
        <v>45</v>
      </c>
      <c r="O44">
        <f>D44*$O$7</f>
        <v>35</v>
      </c>
      <c r="P44">
        <f t="shared" si="25"/>
        <v>0</v>
      </c>
      <c r="Q44">
        <f t="shared" si="17"/>
        <v>0</v>
      </c>
      <c r="R44">
        <f t="shared" si="18"/>
        <v>180</v>
      </c>
      <c r="S44">
        <f t="shared" si="19"/>
        <v>0</v>
      </c>
      <c r="T44">
        <f t="shared" si="20"/>
        <v>740</v>
      </c>
      <c r="U44" s="6">
        <f>T44/$T$10</f>
        <v>0.7407407407407407</v>
      </c>
      <c r="V44" s="7">
        <f t="shared" si="21"/>
        <v>15179.259259259259</v>
      </c>
      <c r="W44" s="7">
        <f t="shared" si="22"/>
        <v>15179.259259259259</v>
      </c>
      <c r="X44" s="7">
        <f t="shared" si="23"/>
        <v>7589.6296296296296</v>
      </c>
      <c r="Y44" s="7">
        <f t="shared" si="24"/>
        <v>3794.8148148148148</v>
      </c>
    </row>
    <row r="45" spans="1:25">
      <c r="A45" t="s">
        <v>21</v>
      </c>
      <c r="B45">
        <v>12</v>
      </c>
      <c r="C45">
        <v>5</v>
      </c>
      <c r="D45">
        <v>0</v>
      </c>
      <c r="E45">
        <v>0</v>
      </c>
      <c r="G45">
        <v>1800</v>
      </c>
      <c r="L45" t="s">
        <v>21</v>
      </c>
      <c r="M45">
        <f t="shared" si="26"/>
        <v>240</v>
      </c>
      <c r="N45">
        <f>C45*$N$7</f>
        <v>15</v>
      </c>
      <c r="O45">
        <f>D45*$O$7</f>
        <v>0</v>
      </c>
      <c r="P45">
        <f t="shared" si="25"/>
        <v>0</v>
      </c>
      <c r="Q45">
        <f t="shared" si="17"/>
        <v>0</v>
      </c>
      <c r="R45">
        <f t="shared" si="18"/>
        <v>180</v>
      </c>
      <c r="S45">
        <f t="shared" si="19"/>
        <v>0</v>
      </c>
      <c r="T45">
        <f t="shared" si="20"/>
        <v>435</v>
      </c>
      <c r="U45" s="6">
        <f>T45/$T$10</f>
        <v>0.43543543543543545</v>
      </c>
      <c r="V45" s="7">
        <f t="shared" si="21"/>
        <v>8922.9429429429438</v>
      </c>
      <c r="W45" s="7">
        <f t="shared" si="22"/>
        <v>8922.9429429429438</v>
      </c>
      <c r="X45" s="7">
        <f t="shared" si="23"/>
        <v>4461.4714714714719</v>
      </c>
      <c r="Y45" s="7">
        <f t="shared" si="24"/>
        <v>2230.7357357357359</v>
      </c>
    </row>
    <row r="46" spans="1:25">
      <c r="A46" t="s">
        <v>22</v>
      </c>
      <c r="B46">
        <v>4</v>
      </c>
      <c r="C46">
        <v>20</v>
      </c>
      <c r="D46">
        <v>5</v>
      </c>
      <c r="E46">
        <v>5000</v>
      </c>
      <c r="G46">
        <v>1800</v>
      </c>
      <c r="L46" t="s">
        <v>22</v>
      </c>
      <c r="M46">
        <f t="shared" si="26"/>
        <v>80</v>
      </c>
      <c r="N46">
        <f>C46*$N$7</f>
        <v>60</v>
      </c>
      <c r="O46">
        <f>D46*$O$7</f>
        <v>25</v>
      </c>
      <c r="P46">
        <f t="shared" si="25"/>
        <v>175.00000000000003</v>
      </c>
      <c r="Q46">
        <f t="shared" si="17"/>
        <v>0</v>
      </c>
      <c r="R46">
        <f t="shared" si="18"/>
        <v>180</v>
      </c>
      <c r="S46">
        <f t="shared" si="19"/>
        <v>0</v>
      </c>
      <c r="T46">
        <f t="shared" si="20"/>
        <v>520</v>
      </c>
      <c r="U46" s="6">
        <f>T46/$T$10</f>
        <v>0.52052052052052056</v>
      </c>
      <c r="V46" s="7">
        <f t="shared" si="21"/>
        <v>10666.506506506506</v>
      </c>
      <c r="W46" s="7">
        <f t="shared" si="22"/>
        <v>10666.506506506506</v>
      </c>
      <c r="X46" s="7">
        <f t="shared" si="23"/>
        <v>5333.2532532532532</v>
      </c>
      <c r="Y46" s="7">
        <f t="shared" si="24"/>
        <v>2666.6266266266266</v>
      </c>
    </row>
    <row r="47" spans="1:25">
      <c r="A47" t="s">
        <v>23</v>
      </c>
      <c r="L47" t="s">
        <v>23</v>
      </c>
      <c r="M47">
        <f t="shared" si="26"/>
        <v>0</v>
      </c>
      <c r="N47">
        <f>C47*$N$7</f>
        <v>0</v>
      </c>
      <c r="O47">
        <f>D47*$O$7</f>
        <v>0</v>
      </c>
      <c r="P47">
        <f t="shared" si="25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>
        <f t="shared" si="20"/>
        <v>0</v>
      </c>
      <c r="U47" s="6">
        <f>T47/$T$10</f>
        <v>0</v>
      </c>
      <c r="V47" s="7">
        <f t="shared" si="21"/>
        <v>0</v>
      </c>
      <c r="W47" s="7">
        <f t="shared" si="22"/>
        <v>0</v>
      </c>
      <c r="X47" s="7">
        <f t="shared" si="23"/>
        <v>0</v>
      </c>
      <c r="Y47" s="7">
        <f t="shared" si="24"/>
        <v>0</v>
      </c>
    </row>
    <row r="48" spans="1:25">
      <c r="A48" t="s">
        <v>24</v>
      </c>
      <c r="L48" t="s">
        <v>24</v>
      </c>
      <c r="M48">
        <f t="shared" si="26"/>
        <v>0</v>
      </c>
      <c r="N48">
        <f>C48*$N$7</f>
        <v>0</v>
      </c>
      <c r="O48">
        <f>D48*$O$7</f>
        <v>0</v>
      </c>
      <c r="P48">
        <f t="shared" si="25"/>
        <v>0</v>
      </c>
      <c r="Q48">
        <f t="shared" si="17"/>
        <v>0</v>
      </c>
      <c r="R48">
        <f t="shared" si="18"/>
        <v>0</v>
      </c>
      <c r="S48">
        <f t="shared" si="19"/>
        <v>0</v>
      </c>
      <c r="T48">
        <f t="shared" si="20"/>
        <v>0</v>
      </c>
      <c r="U48" s="6">
        <f>T48/$T$10</f>
        <v>0</v>
      </c>
      <c r="V48" s="7">
        <f t="shared" si="21"/>
        <v>0</v>
      </c>
      <c r="W48" s="7">
        <f t="shared" si="22"/>
        <v>0</v>
      </c>
      <c r="X48" s="7">
        <f t="shared" si="23"/>
        <v>0</v>
      </c>
      <c r="Y48" s="7">
        <f t="shared" si="24"/>
        <v>0</v>
      </c>
    </row>
    <row r="49" spans="1:21">
      <c r="A49" t="s">
        <v>31</v>
      </c>
      <c r="B49">
        <f>SUM(B31:B48)</f>
        <v>244</v>
      </c>
      <c r="C49">
        <f t="shared" ref="C49:H49" si="27">SUM(C31:C48)</f>
        <v>212</v>
      </c>
      <c r="D49">
        <f t="shared" si="27"/>
        <v>56</v>
      </c>
      <c r="E49">
        <f t="shared" si="27"/>
        <v>10000</v>
      </c>
      <c r="F49">
        <f t="shared" si="27"/>
        <v>0</v>
      </c>
      <c r="G49">
        <f t="shared" si="27"/>
        <v>25200</v>
      </c>
      <c r="H49">
        <f t="shared" si="27"/>
        <v>0</v>
      </c>
      <c r="L49" t="s">
        <v>31</v>
      </c>
      <c r="M49">
        <f t="shared" si="26"/>
        <v>4880</v>
      </c>
      <c r="N49">
        <f>C49*$N$7</f>
        <v>636</v>
      </c>
      <c r="O49">
        <f>D49*$O$7</f>
        <v>280</v>
      </c>
      <c r="P49">
        <f t="shared" si="25"/>
        <v>350.00000000000006</v>
      </c>
      <c r="Q49">
        <f t="shared" si="17"/>
        <v>0</v>
      </c>
      <c r="R49">
        <f t="shared" si="18"/>
        <v>2520</v>
      </c>
      <c r="S49">
        <f t="shared" si="19"/>
        <v>0</v>
      </c>
      <c r="T49">
        <f t="shared" si="20"/>
        <v>8666</v>
      </c>
      <c r="U49" s="6">
        <f>T49/$T$10</f>
        <v>8.6746746746746748</v>
      </c>
    </row>
  </sheetData>
  <mergeCells count="12">
    <mergeCell ref="F3:G3"/>
    <mergeCell ref="H3:I3"/>
    <mergeCell ref="J3:K3"/>
    <mergeCell ref="F4:G4"/>
    <mergeCell ref="H4:I4"/>
    <mergeCell ref="J4:K4"/>
    <mergeCell ref="F1:G1"/>
    <mergeCell ref="H1:I1"/>
    <mergeCell ref="J1:K1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7v7  30 minute game</vt:lpstr>
      <vt:lpstr>7v7  5 minute game</vt:lpstr>
      <vt:lpstr>14v14 30 minute game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2018-12-03T17:33:56Z</dcterms:created>
  <dcterms:modified xsi:type="dcterms:W3CDTF">2018-12-03T19:30:26Z</dcterms:modified>
</cp:coreProperties>
</file>