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JimsCode\Stealth2018\"/>
    </mc:Choice>
  </mc:AlternateContent>
  <bookViews>
    <workbookView xWindow="0" yWindow="0" windowWidth="19740" windowHeight="5910" activeTab="1" xr2:uid="{84364B8A-653F-400C-BF42-269DA731DB7B}"/>
  </bookViews>
  <sheets>
    <sheet name="RawPoints" sheetId="1" r:id="rId1"/>
    <sheet name="Paths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8" i="1" l="1"/>
  <c r="D27" i="1"/>
  <c r="D26" i="1"/>
  <c r="D25" i="1"/>
  <c r="C22" i="1"/>
  <c r="D21" i="1"/>
  <c r="D19" i="1"/>
  <c r="D18" i="1"/>
  <c r="C11" i="1"/>
  <c r="C10" i="1"/>
  <c r="G24" i="1" l="1"/>
  <c r="H33" i="1"/>
  <c r="H34" i="1" s="1"/>
  <c r="H31" i="1"/>
  <c r="G33" i="1"/>
  <c r="G34" i="1"/>
  <c r="G31" i="1"/>
  <c r="G32" i="1"/>
  <c r="H30" i="1"/>
  <c r="G30" i="1"/>
  <c r="G29" i="1"/>
  <c r="H28" i="1"/>
  <c r="G27" i="1"/>
  <c r="G28" i="1"/>
  <c r="G23" i="1"/>
  <c r="G26" i="1"/>
  <c r="G25" i="1" s="1"/>
  <c r="H20" i="1"/>
  <c r="G22" i="1"/>
  <c r="G21" i="1"/>
  <c r="G20" i="1"/>
  <c r="G19" i="1"/>
  <c r="G18" i="1"/>
  <c r="G17" i="1"/>
  <c r="H15" i="1"/>
  <c r="H23" i="1" s="1"/>
  <c r="H17" i="1"/>
  <c r="G15" i="1"/>
  <c r="G16" i="1"/>
  <c r="G13" i="1"/>
  <c r="G12" i="1"/>
  <c r="G11" i="1"/>
  <c r="G10" i="1"/>
  <c r="G9" i="1"/>
  <c r="H12" i="1"/>
  <c r="H10" i="1"/>
  <c r="G6" i="1"/>
  <c r="G7" i="1"/>
  <c r="H5" i="1"/>
  <c r="G5" i="1"/>
  <c r="G4" i="1"/>
  <c r="G3" i="1"/>
  <c r="H27" i="1" l="1"/>
  <c r="H29" i="1"/>
  <c r="H32" i="1"/>
  <c r="H22" i="1"/>
  <c r="H16" i="1"/>
  <c r="H19" i="1"/>
  <c r="H11" i="1"/>
  <c r="H18" i="1"/>
  <c r="H26" i="1" s="1"/>
  <c r="H25" i="1"/>
  <c r="H21" i="1"/>
  <c r="C17" i="1"/>
  <c r="C15" i="1"/>
  <c r="C16" i="1"/>
  <c r="C14" i="1"/>
  <c r="C13" i="1"/>
  <c r="C12" i="1"/>
  <c r="C5" i="1"/>
  <c r="C4" i="1"/>
  <c r="C7" i="1"/>
  <c r="H24" i="1" l="1"/>
  <c r="H13" i="1"/>
  <c r="H9" i="1"/>
</calcChain>
</file>

<file path=xl/sharedStrings.xml><?xml version="1.0" encoding="utf-8"?>
<sst xmlns="http://schemas.openxmlformats.org/spreadsheetml/2006/main" count="142" uniqueCount="119">
  <si>
    <t>FieldXRedWall</t>
  </si>
  <si>
    <t>FieldXBlueWall</t>
  </si>
  <si>
    <t>RobotWidth</t>
  </si>
  <si>
    <t>RobotLength</t>
  </si>
  <si>
    <t>RobotMidWidth</t>
  </si>
  <si>
    <t>RobotMidLength</t>
  </si>
  <si>
    <t>FieldYAud</t>
  </si>
  <si>
    <t>FieldYCont</t>
  </si>
  <si>
    <t>Full</t>
  </si>
  <si>
    <t>StartWallYAud</t>
  </si>
  <si>
    <t>StartWallYCont</t>
  </si>
  <si>
    <t>AutoLineXRed</t>
  </si>
  <si>
    <t>AutoLineXBlue</t>
  </si>
  <si>
    <t>SwitchRedXStart</t>
  </si>
  <si>
    <t>SwitchRedXEnd</t>
  </si>
  <si>
    <t>SwitchBlueXStart</t>
  </si>
  <si>
    <t>SwitchBlueXEnd</t>
  </si>
  <si>
    <t>X</t>
  </si>
  <si>
    <t>Y</t>
  </si>
  <si>
    <t>ExchangeRedAudY</t>
  </si>
  <si>
    <t>ExchangeRedContY</t>
  </si>
  <si>
    <t>DistFromThingStart</t>
  </si>
  <si>
    <t>SwitchYAud</t>
  </si>
  <si>
    <t>SiwtchYCont</t>
  </si>
  <si>
    <t>RedSwitchSideStartAud</t>
  </si>
  <si>
    <t>RedSwitchSideEndAud</t>
  </si>
  <si>
    <t>RedSwitchSideStartCont</t>
  </si>
  <si>
    <t>RedSwitchSideEndCont</t>
  </si>
  <si>
    <t>Red11</t>
  </si>
  <si>
    <t>Theta</t>
  </si>
  <si>
    <t>Red12</t>
  </si>
  <si>
    <t>RedSwitchFrontStartAud</t>
  </si>
  <si>
    <t>RedSwitchFrontEndAud</t>
  </si>
  <si>
    <t>RedSwitchFrontStartCont</t>
  </si>
  <si>
    <t>RedSwitchFrontEndCont</t>
  </si>
  <si>
    <t>SPBlue1</t>
  </si>
  <si>
    <t>SPBlue3</t>
  </si>
  <si>
    <t>SPBlue4</t>
  </si>
  <si>
    <t>SPBlue5</t>
  </si>
  <si>
    <t>SPBlue2</t>
  </si>
  <si>
    <t>SPRed1</t>
  </si>
  <si>
    <t>SPRed2</t>
  </si>
  <si>
    <t>SPRed3</t>
  </si>
  <si>
    <t>SPRed4</t>
  </si>
  <si>
    <t>SPRed5</t>
  </si>
  <si>
    <t>Feed Switch from Side start 1 aud</t>
  </si>
  <si>
    <t>Feed Switch from Front Start 1 aud</t>
  </si>
  <si>
    <t>Feed Switch from Side start 2 aud</t>
  </si>
  <si>
    <t>Feed Switch from Side start 2 cont</t>
  </si>
  <si>
    <t>Red21</t>
  </si>
  <si>
    <t>Red22</t>
  </si>
  <si>
    <t>Red31</t>
  </si>
  <si>
    <t>Red32</t>
  </si>
  <si>
    <t>Feed Switch from Side start 3 aud</t>
  </si>
  <si>
    <t>Feed Switch from Side start 3 cont</t>
  </si>
  <si>
    <t>Red41</t>
  </si>
  <si>
    <t>Feed Switch from Side start 4 aud</t>
  </si>
  <si>
    <t>Feed Switch from Side start 4 cont</t>
  </si>
  <si>
    <t>Red42</t>
  </si>
  <si>
    <t>Feed Switch from Front Start 5 cont</t>
  </si>
  <si>
    <t>Red51</t>
  </si>
  <si>
    <t>Red23</t>
  </si>
  <si>
    <t>Red43</t>
  </si>
  <si>
    <t>Feed Switch from Front Start 4 aud</t>
  </si>
  <si>
    <t>RedSwitchBackSideStartAud</t>
  </si>
  <si>
    <t>RedSwitchBackSideEndAud</t>
  </si>
  <si>
    <t>RedSwitchBackSideStartCont</t>
  </si>
  <si>
    <t>RedSwitchBackSideEndCont</t>
  </si>
  <si>
    <t>Red13</t>
  </si>
  <si>
    <t>Feed SW from Back start 1 aud</t>
  </si>
  <si>
    <t>Feed SW from Back start 2 aud</t>
  </si>
  <si>
    <t>Red53</t>
  </si>
  <si>
    <t>Feed SW from Back start 4 aud</t>
  </si>
  <si>
    <t>Feed SW from Back start 5 aud</t>
  </si>
  <si>
    <t>Red52</t>
  </si>
  <si>
    <t>Feed Switch from Side start 5 cont</t>
  </si>
  <si>
    <t>Red14</t>
  </si>
  <si>
    <t>Red15</t>
  </si>
  <si>
    <t>Feed Scale from front aud</t>
  </si>
  <si>
    <t>Feed scale from side aud</t>
  </si>
  <si>
    <t>Red24</t>
  </si>
  <si>
    <t>Red25</t>
  </si>
  <si>
    <t>Red44</t>
  </si>
  <si>
    <t>Red45</t>
  </si>
  <si>
    <t>Red54</t>
  </si>
  <si>
    <t>Red55</t>
  </si>
  <si>
    <t>Feed Scale from front cont</t>
  </si>
  <si>
    <t>Feed scale from side cont</t>
  </si>
  <si>
    <t>ScaleXStart</t>
  </si>
  <si>
    <t>ScaleXWns</t>
  </si>
  <si>
    <t>ScateYAudStart</t>
  </si>
  <si>
    <t>ScateYAudEnd</t>
  </si>
  <si>
    <t>ScaleYContStart</t>
  </si>
  <si>
    <t xml:space="preserve">ScaleYContEnd </t>
  </si>
  <si>
    <t>RedScalteFrontStartAud</t>
  </si>
  <si>
    <t>RedScaleFrontEndAud</t>
  </si>
  <si>
    <t>RedScalteFrontStartCont</t>
  </si>
  <si>
    <t>RedScaleFrontEndCont</t>
  </si>
  <si>
    <t>Red16</t>
  </si>
  <si>
    <t>Red17</t>
  </si>
  <si>
    <t>Red56</t>
  </si>
  <si>
    <t>Red57</t>
  </si>
  <si>
    <t>Feed cross scale from side</t>
  </si>
  <si>
    <t>Feed cross switch from side</t>
  </si>
  <si>
    <t>RedScaleSideStartAud</t>
  </si>
  <si>
    <t>RedScateSideEndAud</t>
  </si>
  <si>
    <t>RedScaleSideStartCont</t>
  </si>
  <si>
    <t>RedScaleSideEndCont</t>
  </si>
  <si>
    <t>SpaceBetweenScaleAndSwitch</t>
  </si>
  <si>
    <t>Number</t>
  </si>
  <si>
    <t>Desc</t>
  </si>
  <si>
    <t>Name</t>
  </si>
  <si>
    <t>Move10</t>
  </si>
  <si>
    <t>Move ten feet</t>
  </si>
  <si>
    <t>Bad</t>
  </si>
  <si>
    <t>Move8</t>
  </si>
  <si>
    <t>Move eight feet</t>
  </si>
  <si>
    <t>Red26</t>
  </si>
  <si>
    <t>Red46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</si>
</sst>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  <xf numFmtId="0" fontId="0" fillId="4" borderId="0" xfId="0" applyFill="1"/>
    <xf numFmtId="0" fontId="0" fillId="4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AE613-BBFC-4F5C-AD8E-7A070BBCC1B5}">
  <dimension ref="B1:H35"/>
  <sheetViews>
    <sheetView workbookViewId="0">
      <selection activeCell="H7" sqref="H7"/>
    </sheetView>
  </sheetViews>
  <sheetFormatPr defaultRowHeight="15" x14ac:dyDescent="0.25"/>
  <cols>
    <col min="2" max="2" width="18.42578125" customWidth="1"/>
    <col min="6" max="6" width="26" customWidth="1"/>
  </cols>
  <sheetData>
    <row r="1" spans="2:8" x14ac:dyDescent="0.25">
      <c r="C1" t="s">
        <v>8</v>
      </c>
    </row>
    <row r="2" spans="2:8" x14ac:dyDescent="0.25">
      <c r="B2" t="s">
        <v>2</v>
      </c>
      <c r="C2">
        <v>27.5</v>
      </c>
      <c r="G2" t="s">
        <v>17</v>
      </c>
      <c r="H2" t="s">
        <v>18</v>
      </c>
    </row>
    <row r="3" spans="2:8" x14ac:dyDescent="0.25">
      <c r="B3" t="s">
        <v>3</v>
      </c>
      <c r="C3">
        <v>32</v>
      </c>
      <c r="F3" t="s">
        <v>40</v>
      </c>
      <c r="G3">
        <f>C5</f>
        <v>16</v>
      </c>
      <c r="H3">
        <v>280.25</v>
      </c>
    </row>
    <row r="4" spans="2:8" x14ac:dyDescent="0.25">
      <c r="B4" t="s">
        <v>4</v>
      </c>
      <c r="C4">
        <f>C2/2</f>
        <v>13.75</v>
      </c>
      <c r="F4" t="s">
        <v>41</v>
      </c>
      <c r="G4">
        <f>G3</f>
        <v>16</v>
      </c>
      <c r="H4">
        <v>235.75</v>
      </c>
    </row>
    <row r="5" spans="2:8" x14ac:dyDescent="0.25">
      <c r="B5" t="s">
        <v>5</v>
      </c>
      <c r="C5">
        <f>C3/2</f>
        <v>16</v>
      </c>
      <c r="F5" t="s">
        <v>42</v>
      </c>
      <c r="G5">
        <f>G4</f>
        <v>16</v>
      </c>
      <c r="H5">
        <f>C19-C4</f>
        <v>160.25</v>
      </c>
    </row>
    <row r="6" spans="2:8" x14ac:dyDescent="0.25">
      <c r="B6" t="s">
        <v>0</v>
      </c>
      <c r="C6">
        <v>0</v>
      </c>
      <c r="F6" t="s">
        <v>43</v>
      </c>
      <c r="G6">
        <f>G7</f>
        <v>16</v>
      </c>
      <c r="H6">
        <v>98.5</v>
      </c>
    </row>
    <row r="7" spans="2:8" x14ac:dyDescent="0.25">
      <c r="B7" t="s">
        <v>1</v>
      </c>
      <c r="C7">
        <f>54*12</f>
        <v>648</v>
      </c>
      <c r="F7" t="s">
        <v>44</v>
      </c>
      <c r="G7">
        <f>G5</f>
        <v>16</v>
      </c>
      <c r="H7">
        <v>43.75</v>
      </c>
    </row>
    <row r="8" spans="2:8" x14ac:dyDescent="0.25">
      <c r="B8" t="s">
        <v>6</v>
      </c>
      <c r="C8">
        <v>324</v>
      </c>
    </row>
    <row r="9" spans="2:8" x14ac:dyDescent="0.25">
      <c r="B9" t="s">
        <v>7</v>
      </c>
      <c r="C9">
        <v>0</v>
      </c>
      <c r="F9" t="s">
        <v>35</v>
      </c>
      <c r="G9">
        <f>C7-C5</f>
        <v>632</v>
      </c>
      <c r="H9">
        <f>H3</f>
        <v>280.25</v>
      </c>
    </row>
    <row r="10" spans="2:8" x14ac:dyDescent="0.25">
      <c r="B10" t="s">
        <v>9</v>
      </c>
      <c r="C10">
        <f>C8-30</f>
        <v>294</v>
      </c>
      <c r="F10" t="s">
        <v>39</v>
      </c>
      <c r="G10">
        <f>G9</f>
        <v>632</v>
      </c>
      <c r="H10">
        <f t="shared" ref="H10:H13" si="0">H4</f>
        <v>235.75</v>
      </c>
    </row>
    <row r="11" spans="2:8" x14ac:dyDescent="0.25">
      <c r="B11" t="s">
        <v>10</v>
      </c>
      <c r="C11">
        <f>C9+30</f>
        <v>30</v>
      </c>
      <c r="F11" t="s">
        <v>36</v>
      </c>
      <c r="G11">
        <f>G10</f>
        <v>632</v>
      </c>
      <c r="H11">
        <f t="shared" si="0"/>
        <v>160.25</v>
      </c>
    </row>
    <row r="12" spans="2:8" x14ac:dyDescent="0.25">
      <c r="B12" t="s">
        <v>11</v>
      </c>
      <c r="C12">
        <f>C6+120</f>
        <v>120</v>
      </c>
      <c r="F12" t="s">
        <v>37</v>
      </c>
      <c r="G12">
        <f>G11</f>
        <v>632</v>
      </c>
      <c r="H12">
        <f t="shared" si="0"/>
        <v>98.5</v>
      </c>
    </row>
    <row r="13" spans="2:8" x14ac:dyDescent="0.25">
      <c r="B13" t="s">
        <v>12</v>
      </c>
      <c r="C13">
        <f>C7-120</f>
        <v>528</v>
      </c>
      <c r="F13" t="s">
        <v>38</v>
      </c>
      <c r="G13">
        <f>G12</f>
        <v>632</v>
      </c>
      <c r="H13">
        <f t="shared" si="0"/>
        <v>43.75</v>
      </c>
    </row>
    <row r="14" spans="2:8" x14ac:dyDescent="0.25">
      <c r="B14" t="s">
        <v>13</v>
      </c>
      <c r="C14">
        <f>C6+140</f>
        <v>140</v>
      </c>
    </row>
    <row r="15" spans="2:8" x14ac:dyDescent="0.25">
      <c r="B15" t="s">
        <v>14</v>
      </c>
      <c r="C15">
        <f>C6+196</f>
        <v>196</v>
      </c>
      <c r="F15" t="s">
        <v>24</v>
      </c>
      <c r="G15">
        <f>G16-C20</f>
        <v>112</v>
      </c>
      <c r="H15">
        <f>C21-C5</f>
        <v>222.75</v>
      </c>
    </row>
    <row r="16" spans="2:8" x14ac:dyDescent="0.25">
      <c r="B16" t="s">
        <v>15</v>
      </c>
      <c r="C16">
        <f>C7-140</f>
        <v>508</v>
      </c>
      <c r="F16" t="s">
        <v>25</v>
      </c>
      <c r="G16">
        <f>C14-C5</f>
        <v>124</v>
      </c>
      <c r="H16">
        <f>H15</f>
        <v>222.75</v>
      </c>
    </row>
    <row r="17" spans="2:8" x14ac:dyDescent="0.25">
      <c r="B17" t="s">
        <v>16</v>
      </c>
      <c r="C17">
        <f>C7-196</f>
        <v>452</v>
      </c>
      <c r="F17" t="s">
        <v>26</v>
      </c>
      <c r="G17">
        <f>G15</f>
        <v>112</v>
      </c>
      <c r="H17">
        <f>C22-C4</f>
        <v>71.5</v>
      </c>
    </row>
    <row r="18" spans="2:8" x14ac:dyDescent="0.25">
      <c r="B18" t="s">
        <v>19</v>
      </c>
      <c r="C18">
        <v>222</v>
      </c>
      <c r="D18">
        <f>324-C18</f>
        <v>102</v>
      </c>
      <c r="F18" t="s">
        <v>27</v>
      </c>
      <c r="G18">
        <f>G16</f>
        <v>124</v>
      </c>
      <c r="H18">
        <f>H17</f>
        <v>71.5</v>
      </c>
    </row>
    <row r="19" spans="2:8" x14ac:dyDescent="0.25">
      <c r="B19" t="s">
        <v>20</v>
      </c>
      <c r="C19">
        <v>174</v>
      </c>
      <c r="D19">
        <f>324-C19</f>
        <v>150</v>
      </c>
      <c r="F19" t="s">
        <v>31</v>
      </c>
      <c r="G19">
        <f>(C14+C15)/2</f>
        <v>168</v>
      </c>
      <c r="H19">
        <f>H20-C20</f>
        <v>210.75</v>
      </c>
    </row>
    <row r="20" spans="2:8" x14ac:dyDescent="0.25">
      <c r="B20" t="s">
        <v>21</v>
      </c>
      <c r="C20">
        <v>12</v>
      </c>
      <c r="F20" t="s">
        <v>32</v>
      </c>
      <c r="G20">
        <f>G19</f>
        <v>168</v>
      </c>
      <c r="H20">
        <f>C21-C5</f>
        <v>222.75</v>
      </c>
    </row>
    <row r="21" spans="2:8" x14ac:dyDescent="0.25">
      <c r="B21" t="s">
        <v>22</v>
      </c>
      <c r="C21">
        <v>238.75</v>
      </c>
      <c r="D21">
        <f>324-C21</f>
        <v>85.25</v>
      </c>
      <c r="F21" t="s">
        <v>33</v>
      </c>
      <c r="G21">
        <f>G20</f>
        <v>168</v>
      </c>
      <c r="H21">
        <f>H22+C20</f>
        <v>113.25</v>
      </c>
    </row>
    <row r="22" spans="2:8" x14ac:dyDescent="0.25">
      <c r="B22" t="s">
        <v>23</v>
      </c>
      <c r="C22">
        <f>C8-C21</f>
        <v>85.25</v>
      </c>
      <c r="F22" t="s">
        <v>34</v>
      </c>
      <c r="G22">
        <f>G21</f>
        <v>168</v>
      </c>
      <c r="H22">
        <f>C22+C5</f>
        <v>101.25</v>
      </c>
    </row>
    <row r="23" spans="2:8" x14ac:dyDescent="0.25">
      <c r="B23" t="s">
        <v>88</v>
      </c>
      <c r="C23">
        <v>300</v>
      </c>
      <c r="F23" t="s">
        <v>64</v>
      </c>
      <c r="G23">
        <f>G24+12</f>
        <v>208</v>
      </c>
      <c r="H23">
        <f>H15</f>
        <v>222.75</v>
      </c>
    </row>
    <row r="24" spans="2:8" x14ac:dyDescent="0.25">
      <c r="B24" t="s">
        <v>89</v>
      </c>
      <c r="C24">
        <v>348</v>
      </c>
      <c r="F24" t="s">
        <v>65</v>
      </c>
      <c r="G24">
        <f>C15</f>
        <v>196</v>
      </c>
      <c r="H24">
        <f>H16</f>
        <v>222.75</v>
      </c>
    </row>
    <row r="25" spans="2:8" x14ac:dyDescent="0.25">
      <c r="B25" t="s">
        <v>90</v>
      </c>
      <c r="C25">
        <v>252.43</v>
      </c>
      <c r="D25">
        <f>324-C25</f>
        <v>71.569999999999993</v>
      </c>
      <c r="F25" t="s">
        <v>66</v>
      </c>
      <c r="G25">
        <f>G26+12</f>
        <v>208</v>
      </c>
      <c r="H25">
        <f>H17</f>
        <v>71.5</v>
      </c>
    </row>
    <row r="26" spans="2:8" x14ac:dyDescent="0.25">
      <c r="B26" t="s">
        <v>91</v>
      </c>
      <c r="C26">
        <v>217.75</v>
      </c>
      <c r="D26">
        <f t="shared" ref="D26:D28" si="1">324-C26</f>
        <v>106.25</v>
      </c>
      <c r="F26" t="s">
        <v>67</v>
      </c>
      <c r="G26">
        <f>G24</f>
        <v>196</v>
      </c>
      <c r="H26">
        <f>H18</f>
        <v>71.5</v>
      </c>
    </row>
    <row r="27" spans="2:8" x14ac:dyDescent="0.25">
      <c r="B27" t="s">
        <v>92</v>
      </c>
      <c r="C27">
        <v>71.569999999999993</v>
      </c>
      <c r="D27">
        <f t="shared" si="1"/>
        <v>252.43</v>
      </c>
      <c r="F27" t="s">
        <v>94</v>
      </c>
      <c r="G27">
        <f>G28</f>
        <v>324</v>
      </c>
      <c r="H27">
        <f>H28-C20</f>
        <v>240.43</v>
      </c>
    </row>
    <row r="28" spans="2:8" x14ac:dyDescent="0.25">
      <c r="B28" t="s">
        <v>93</v>
      </c>
      <c r="C28">
        <v>107.57</v>
      </c>
      <c r="D28">
        <f t="shared" si="1"/>
        <v>216.43</v>
      </c>
      <c r="F28" t="s">
        <v>95</v>
      </c>
      <c r="G28">
        <f>(C23+C24)/2</f>
        <v>324</v>
      </c>
      <c r="H28">
        <f>C25</f>
        <v>252.43</v>
      </c>
    </row>
    <row r="29" spans="2:8" x14ac:dyDescent="0.25">
      <c r="F29" t="s">
        <v>96</v>
      </c>
      <c r="G29">
        <f>G28</f>
        <v>324</v>
      </c>
      <c r="H29">
        <f>H30+C20</f>
        <v>83.57</v>
      </c>
    </row>
    <row r="30" spans="2:8" x14ac:dyDescent="0.25">
      <c r="F30" t="s">
        <v>97</v>
      </c>
      <c r="G30">
        <f>G29</f>
        <v>324</v>
      </c>
      <c r="H30">
        <f>C27</f>
        <v>71.569999999999993</v>
      </c>
    </row>
    <row r="31" spans="2:8" x14ac:dyDescent="0.25">
      <c r="F31" t="s">
        <v>104</v>
      </c>
      <c r="G31">
        <f>G32-C20</f>
        <v>288</v>
      </c>
      <c r="H31">
        <f>C26-C4</f>
        <v>204</v>
      </c>
    </row>
    <row r="32" spans="2:8" x14ac:dyDescent="0.25">
      <c r="F32" t="s">
        <v>105</v>
      </c>
      <c r="G32">
        <f>C23</f>
        <v>300</v>
      </c>
      <c r="H32">
        <f>H31</f>
        <v>204</v>
      </c>
    </row>
    <row r="33" spans="6:8" x14ac:dyDescent="0.25">
      <c r="F33" t="s">
        <v>106</v>
      </c>
      <c r="G33">
        <f>G31</f>
        <v>288</v>
      </c>
      <c r="H33">
        <f>C28+C4</f>
        <v>121.32</v>
      </c>
    </row>
    <row r="34" spans="6:8" x14ac:dyDescent="0.25">
      <c r="F34" t="s">
        <v>107</v>
      </c>
      <c r="G34">
        <f>G32</f>
        <v>300</v>
      </c>
      <c r="H34">
        <f>H33</f>
        <v>121.32</v>
      </c>
    </row>
    <row r="35" spans="6:8" x14ac:dyDescent="0.25">
      <c r="F35" t="s">
        <v>108</v>
      </c>
      <c r="G35">
        <v>228.75</v>
      </c>
      <c r="H35" t="s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2C6CC-E6B0-438C-8DA4-A8209BB034F1}">
  <dimension ref="A1:R32"/>
  <sheetViews>
    <sheetView tabSelected="1" topLeftCell="A10" workbookViewId="0">
      <selection activeCell="R26" sqref="R26"/>
    </sheetView>
  </sheetViews>
  <sheetFormatPr defaultRowHeight="15" x14ac:dyDescent="0.25"/>
  <cols>
    <col min="2" max="2" width="33.5703125" customWidth="1"/>
    <col min="3" max="3" width="10.140625" customWidth="1"/>
    <col min="4" max="18" width="7.7109375" style="1" customWidth="1"/>
  </cols>
  <sheetData>
    <row r="1" spans="1:18" s="4" customFormat="1" x14ac:dyDescent="0.25">
      <c r="A1" s="4" t="s">
        <v>111</v>
      </c>
      <c r="B1" s="4" t="s">
        <v>110</v>
      </c>
      <c r="C1" s="4" t="s">
        <v>109</v>
      </c>
      <c r="D1" s="5" t="s">
        <v>17</v>
      </c>
      <c r="E1" s="5" t="s">
        <v>18</v>
      </c>
      <c r="F1" s="5" t="s">
        <v>29</v>
      </c>
      <c r="G1" s="5" t="s">
        <v>17</v>
      </c>
      <c r="H1" s="5" t="s">
        <v>18</v>
      </c>
      <c r="I1" s="5" t="s">
        <v>29</v>
      </c>
      <c r="J1" s="5" t="s">
        <v>17</v>
      </c>
      <c r="K1" s="5" t="s">
        <v>18</v>
      </c>
      <c r="L1" s="5" t="s">
        <v>29</v>
      </c>
      <c r="M1" s="5" t="s">
        <v>17</v>
      </c>
      <c r="N1" s="5" t="s">
        <v>18</v>
      </c>
      <c r="O1" s="5" t="s">
        <v>29</v>
      </c>
      <c r="P1" s="5" t="s">
        <v>17</v>
      </c>
      <c r="Q1" s="5" t="s">
        <v>18</v>
      </c>
      <c r="R1" s="5" t="s">
        <v>29</v>
      </c>
    </row>
    <row r="2" spans="1:18" s="4" customFormat="1" x14ac:dyDescent="0.25">
      <c r="A2" s="4" t="s">
        <v>114</v>
      </c>
      <c r="B2" s="4" t="s">
        <v>113</v>
      </c>
      <c r="C2" s="4">
        <v>2</v>
      </c>
      <c r="D2" s="5">
        <v>0</v>
      </c>
      <c r="E2" s="5">
        <v>0</v>
      </c>
      <c r="F2" s="5">
        <v>0</v>
      </c>
      <c r="G2" s="5">
        <v>120</v>
      </c>
      <c r="H2" s="5">
        <v>0</v>
      </c>
      <c r="I2" s="5">
        <v>0</v>
      </c>
      <c r="J2" s="5"/>
      <c r="K2" s="5"/>
      <c r="L2" s="5"/>
      <c r="M2" s="5"/>
      <c r="N2" s="5"/>
      <c r="O2" s="5"/>
      <c r="P2" s="5"/>
      <c r="Q2" s="5"/>
      <c r="R2" s="5"/>
    </row>
    <row r="3" spans="1:18" s="4" customFormat="1" x14ac:dyDescent="0.25">
      <c r="A3" s="4" t="s">
        <v>112</v>
      </c>
      <c r="B3" s="4" t="s">
        <v>113</v>
      </c>
      <c r="C3" s="4">
        <v>2</v>
      </c>
      <c r="D3" s="5">
        <v>0</v>
      </c>
      <c r="E3" s="5">
        <v>0</v>
      </c>
      <c r="F3" s="5">
        <v>0</v>
      </c>
      <c r="G3" s="5">
        <v>120</v>
      </c>
      <c r="H3" s="5">
        <v>0</v>
      </c>
      <c r="I3" s="5">
        <v>0</v>
      </c>
      <c r="J3" s="5"/>
      <c r="K3" s="5"/>
      <c r="L3" s="5"/>
      <c r="M3" s="5"/>
      <c r="N3" s="5"/>
      <c r="O3" s="5"/>
      <c r="P3" s="5"/>
      <c r="Q3" s="5"/>
      <c r="R3" s="5"/>
    </row>
    <row r="4" spans="1:18" s="4" customFormat="1" x14ac:dyDescent="0.25">
      <c r="A4" s="4" t="s">
        <v>115</v>
      </c>
      <c r="B4" s="4" t="s">
        <v>116</v>
      </c>
      <c r="C4" s="4">
        <v>2</v>
      </c>
      <c r="D4" s="5">
        <v>0</v>
      </c>
      <c r="E4" s="5">
        <v>0</v>
      </c>
      <c r="F4" s="5">
        <v>0</v>
      </c>
      <c r="G4" s="5">
        <v>96</v>
      </c>
      <c r="H4" s="5">
        <v>0</v>
      </c>
      <c r="I4" s="5">
        <v>0</v>
      </c>
      <c r="J4" s="5"/>
      <c r="K4" s="5"/>
      <c r="L4" s="5"/>
      <c r="M4" s="5"/>
      <c r="N4" s="5"/>
      <c r="O4" s="5"/>
      <c r="P4" s="5"/>
      <c r="Q4" s="5"/>
      <c r="R4" s="5"/>
    </row>
    <row r="5" spans="1:18" s="4" customFormat="1" x14ac:dyDescent="0.25">
      <c r="A5" s="4" t="s">
        <v>28</v>
      </c>
      <c r="B5" s="4" t="s">
        <v>45</v>
      </c>
      <c r="C5" s="4">
        <v>3</v>
      </c>
      <c r="D5" s="5">
        <v>16</v>
      </c>
      <c r="E5" s="5">
        <v>307.75</v>
      </c>
      <c r="F5" s="5">
        <v>0</v>
      </c>
      <c r="G5" s="5">
        <v>80</v>
      </c>
      <c r="H5" s="5">
        <v>234</v>
      </c>
      <c r="I5" s="5">
        <v>25</v>
      </c>
      <c r="J5" s="5">
        <v>118</v>
      </c>
      <c r="K5" s="5">
        <v>234</v>
      </c>
      <c r="L5" s="5">
        <v>0</v>
      </c>
      <c r="M5" s="5"/>
      <c r="N5" s="5"/>
      <c r="O5" s="5"/>
      <c r="P5" s="5"/>
      <c r="Q5" s="5"/>
      <c r="R5" s="5"/>
    </row>
    <row r="6" spans="1:18" s="4" customFormat="1" x14ac:dyDescent="0.25">
      <c r="A6" s="4" t="s">
        <v>30</v>
      </c>
      <c r="B6" s="4" t="s">
        <v>46</v>
      </c>
      <c r="C6" s="4">
        <v>3</v>
      </c>
      <c r="D6" s="5">
        <v>16</v>
      </c>
      <c r="E6" s="5">
        <v>307.75</v>
      </c>
      <c r="F6" s="5">
        <v>0</v>
      </c>
      <c r="G6" s="5">
        <v>168</v>
      </c>
      <c r="H6" s="5">
        <v>210.75</v>
      </c>
      <c r="I6" s="5">
        <v>75</v>
      </c>
      <c r="J6" s="5">
        <v>168</v>
      </c>
      <c r="K6" s="5">
        <v>222.75</v>
      </c>
      <c r="L6" s="5">
        <v>90</v>
      </c>
      <c r="M6" s="5"/>
      <c r="N6" s="5"/>
      <c r="O6" s="5"/>
      <c r="P6" s="5"/>
      <c r="Q6" s="5"/>
      <c r="R6" s="5"/>
    </row>
    <row r="7" spans="1:18" s="4" customFormat="1" x14ac:dyDescent="0.25">
      <c r="A7" s="4" t="s">
        <v>68</v>
      </c>
      <c r="B7" s="4" t="s">
        <v>69</v>
      </c>
      <c r="C7" s="4">
        <v>5</v>
      </c>
      <c r="D7" s="5">
        <v>16</v>
      </c>
      <c r="E7" s="5">
        <v>307.75</v>
      </c>
      <c r="F7" s="5">
        <v>0</v>
      </c>
      <c r="G7" s="5">
        <v>140</v>
      </c>
      <c r="H7" s="5">
        <v>210.75</v>
      </c>
      <c r="I7" s="5">
        <v>-25</v>
      </c>
      <c r="J7" s="5">
        <v>208</v>
      </c>
      <c r="K7" s="5">
        <v>210.75</v>
      </c>
      <c r="L7" s="5">
        <v>25</v>
      </c>
      <c r="M7" s="5">
        <v>208</v>
      </c>
      <c r="N7" s="5">
        <v>222.75</v>
      </c>
      <c r="O7" s="5">
        <v>125</v>
      </c>
      <c r="P7" s="5">
        <v>196</v>
      </c>
      <c r="Q7" s="5">
        <v>222.75</v>
      </c>
      <c r="R7" s="5">
        <v>180</v>
      </c>
    </row>
    <row r="8" spans="1:18" s="4" customFormat="1" x14ac:dyDescent="0.25">
      <c r="A8" s="4" t="s">
        <v>76</v>
      </c>
      <c r="B8" s="4" t="s">
        <v>78</v>
      </c>
      <c r="C8" s="4">
        <v>4</v>
      </c>
      <c r="D8" s="5">
        <v>16</v>
      </c>
      <c r="E8" s="5">
        <v>307.75</v>
      </c>
      <c r="F8" s="5">
        <v>0</v>
      </c>
      <c r="G8" s="5">
        <v>140</v>
      </c>
      <c r="H8" s="5">
        <v>210.75</v>
      </c>
      <c r="I8" s="5">
        <v>-25</v>
      </c>
      <c r="J8" s="5">
        <v>324</v>
      </c>
      <c r="K8" s="5">
        <v>240.43</v>
      </c>
      <c r="L8" s="5">
        <v>25</v>
      </c>
      <c r="M8" s="5">
        <v>324</v>
      </c>
      <c r="N8" s="5">
        <v>252.43</v>
      </c>
      <c r="O8" s="5">
        <v>90</v>
      </c>
      <c r="P8" s="5"/>
      <c r="Q8" s="5"/>
      <c r="R8" s="5"/>
    </row>
    <row r="9" spans="1:18" s="4" customFormat="1" x14ac:dyDescent="0.25">
      <c r="A9" s="4" t="s">
        <v>77</v>
      </c>
      <c r="B9" s="4" t="s">
        <v>79</v>
      </c>
      <c r="C9" s="4">
        <v>5</v>
      </c>
      <c r="D9" s="5">
        <v>16</v>
      </c>
      <c r="E9" s="5">
        <v>307.75</v>
      </c>
      <c r="F9" s="5">
        <v>0</v>
      </c>
      <c r="G9" s="5">
        <v>140</v>
      </c>
      <c r="H9" s="5">
        <v>210.75</v>
      </c>
      <c r="I9" s="5">
        <v>-25</v>
      </c>
      <c r="J9" s="5">
        <v>288</v>
      </c>
      <c r="K9" s="5">
        <v>210.75</v>
      </c>
      <c r="L9" s="5">
        <v>25</v>
      </c>
      <c r="M9" s="5">
        <v>288</v>
      </c>
      <c r="N9" s="5">
        <v>204</v>
      </c>
      <c r="O9" s="5">
        <v>45</v>
      </c>
      <c r="P9" s="5">
        <v>300</v>
      </c>
      <c r="Q9" s="5">
        <v>204</v>
      </c>
      <c r="R9" s="5">
        <v>0</v>
      </c>
    </row>
    <row r="10" spans="1:18" s="4" customFormat="1" x14ac:dyDescent="0.25">
      <c r="A10" s="4" t="s">
        <v>98</v>
      </c>
      <c r="B10" s="4" t="s">
        <v>102</v>
      </c>
      <c r="C10" s="4">
        <v>5</v>
      </c>
      <c r="D10" s="5">
        <v>16</v>
      </c>
      <c r="E10" s="5">
        <v>307.75</v>
      </c>
      <c r="F10" s="5">
        <v>0</v>
      </c>
      <c r="G10" s="5">
        <v>140</v>
      </c>
      <c r="H10" s="5">
        <v>210.75</v>
      </c>
      <c r="I10" s="5">
        <v>-25</v>
      </c>
      <c r="J10" s="5">
        <v>228.75</v>
      </c>
      <c r="K10" s="5">
        <v>210.75</v>
      </c>
      <c r="L10" s="5">
        <v>25</v>
      </c>
      <c r="M10" s="5">
        <v>228.75</v>
      </c>
      <c r="N10" s="5">
        <v>121.32</v>
      </c>
      <c r="O10" s="5">
        <v>-25</v>
      </c>
      <c r="P10" s="5">
        <v>300</v>
      </c>
      <c r="Q10" s="5">
        <v>121.32</v>
      </c>
      <c r="R10" s="5">
        <v>0</v>
      </c>
    </row>
    <row r="11" spans="1:18" s="4" customFormat="1" x14ac:dyDescent="0.25">
      <c r="A11" s="4" t="s">
        <v>99</v>
      </c>
      <c r="B11" s="4" t="s">
        <v>103</v>
      </c>
      <c r="C11" s="4">
        <v>5</v>
      </c>
      <c r="D11" s="5">
        <v>16</v>
      </c>
      <c r="E11" s="5">
        <v>307.75</v>
      </c>
      <c r="F11" s="5">
        <v>0</v>
      </c>
      <c r="G11" s="5">
        <v>140</v>
      </c>
      <c r="H11" s="5">
        <v>210.75</v>
      </c>
      <c r="I11" s="5">
        <v>-25</v>
      </c>
      <c r="J11" s="5">
        <v>228.75</v>
      </c>
      <c r="K11" s="5">
        <v>210.75</v>
      </c>
      <c r="L11" s="5">
        <v>25</v>
      </c>
      <c r="M11" s="5">
        <v>228.75</v>
      </c>
      <c r="N11" s="5">
        <v>121.32</v>
      </c>
      <c r="O11" s="5">
        <v>-25</v>
      </c>
      <c r="P11" s="5">
        <v>196</v>
      </c>
      <c r="Q11" s="5">
        <v>121.32</v>
      </c>
      <c r="R11" s="5">
        <v>0</v>
      </c>
    </row>
    <row r="12" spans="1:18" s="8" customFormat="1" x14ac:dyDescent="0.25">
      <c r="A12" s="8" t="s">
        <v>49</v>
      </c>
      <c r="B12" s="8" t="s">
        <v>47</v>
      </c>
      <c r="C12" s="8">
        <v>3</v>
      </c>
      <c r="D12" s="9">
        <v>16</v>
      </c>
      <c r="E12" s="9">
        <v>208.25</v>
      </c>
      <c r="F12" s="9">
        <v>0</v>
      </c>
      <c r="G12" s="9">
        <v>112</v>
      </c>
      <c r="H12" s="9">
        <v>234</v>
      </c>
      <c r="I12" s="9">
        <v>0</v>
      </c>
      <c r="J12" s="9">
        <v>118</v>
      </c>
      <c r="K12" s="9">
        <v>234</v>
      </c>
      <c r="L12" s="9">
        <v>0</v>
      </c>
      <c r="M12" s="9"/>
      <c r="N12" s="9"/>
      <c r="O12" s="9"/>
      <c r="P12" s="9"/>
      <c r="Q12" s="9"/>
      <c r="R12" s="9"/>
    </row>
    <row r="13" spans="1:18" s="8" customFormat="1" x14ac:dyDescent="0.25">
      <c r="A13" s="8" t="s">
        <v>50</v>
      </c>
      <c r="B13" s="8" t="s">
        <v>48</v>
      </c>
      <c r="C13" s="8">
        <v>3</v>
      </c>
      <c r="D13" s="9">
        <v>16</v>
      </c>
      <c r="E13" s="9">
        <v>208.25</v>
      </c>
      <c r="F13" s="9">
        <v>0</v>
      </c>
      <c r="G13" s="9">
        <v>112</v>
      </c>
      <c r="H13" s="9">
        <v>95</v>
      </c>
      <c r="I13" s="9">
        <v>0</v>
      </c>
      <c r="J13" s="9">
        <v>118</v>
      </c>
      <c r="K13" s="9">
        <v>95</v>
      </c>
      <c r="L13" s="9">
        <v>0</v>
      </c>
      <c r="M13" s="9"/>
      <c r="N13" s="9"/>
      <c r="O13" s="9"/>
      <c r="P13" s="9"/>
      <c r="Q13" s="9"/>
      <c r="R13" s="9"/>
    </row>
    <row r="14" spans="1:18" s="4" customFormat="1" x14ac:dyDescent="0.25">
      <c r="A14" s="4" t="s">
        <v>61</v>
      </c>
      <c r="B14" s="4" t="s">
        <v>63</v>
      </c>
      <c r="C14" s="4">
        <v>4</v>
      </c>
      <c r="D14" s="5">
        <v>16</v>
      </c>
      <c r="E14" s="5">
        <v>208.25</v>
      </c>
      <c r="F14" s="5">
        <v>0</v>
      </c>
      <c r="G14" s="5">
        <v>140</v>
      </c>
      <c r="H14" s="5">
        <v>210.75</v>
      </c>
      <c r="I14" s="5">
        <v>-25</v>
      </c>
      <c r="J14" s="5">
        <v>168</v>
      </c>
      <c r="K14" s="5">
        <v>210.75</v>
      </c>
      <c r="L14" s="5">
        <v>25</v>
      </c>
      <c r="M14" s="5">
        <v>168</v>
      </c>
      <c r="N14" s="5">
        <v>222.75</v>
      </c>
      <c r="O14" s="5">
        <v>90</v>
      </c>
      <c r="P14" s="5"/>
      <c r="Q14" s="5"/>
      <c r="R14" s="5"/>
    </row>
    <row r="15" spans="1:18" s="4" customFormat="1" x14ac:dyDescent="0.25">
      <c r="A15" s="4" t="s">
        <v>80</v>
      </c>
      <c r="B15" s="4" t="s">
        <v>70</v>
      </c>
      <c r="C15" s="4">
        <v>5</v>
      </c>
      <c r="D15" s="5">
        <v>16</v>
      </c>
      <c r="E15" s="5">
        <v>208.25</v>
      </c>
      <c r="F15" s="5">
        <v>0</v>
      </c>
      <c r="G15" s="5">
        <v>140</v>
      </c>
      <c r="H15" s="5">
        <v>210.75</v>
      </c>
      <c r="I15" s="5">
        <v>-25</v>
      </c>
      <c r="J15" s="5">
        <v>208</v>
      </c>
      <c r="K15" s="5">
        <v>210.75</v>
      </c>
      <c r="L15" s="5">
        <v>25</v>
      </c>
      <c r="M15" s="5">
        <v>208</v>
      </c>
      <c r="N15" s="5">
        <v>222.75</v>
      </c>
      <c r="O15" s="5">
        <v>125</v>
      </c>
      <c r="P15" s="5">
        <v>196</v>
      </c>
      <c r="Q15" s="5">
        <v>222.75</v>
      </c>
      <c r="R15" s="5">
        <v>180</v>
      </c>
    </row>
    <row r="16" spans="1:18" s="4" customFormat="1" x14ac:dyDescent="0.25">
      <c r="A16" s="4" t="s">
        <v>81</v>
      </c>
      <c r="B16" s="4" t="s">
        <v>78</v>
      </c>
      <c r="C16" s="4">
        <v>4</v>
      </c>
      <c r="D16" s="5">
        <v>16</v>
      </c>
      <c r="E16" s="5">
        <v>208.25</v>
      </c>
      <c r="F16" s="5">
        <v>0</v>
      </c>
      <c r="G16" s="5">
        <v>140</v>
      </c>
      <c r="H16" s="5">
        <v>210.75</v>
      </c>
      <c r="I16" s="5">
        <v>25</v>
      </c>
      <c r="J16" s="5">
        <v>324</v>
      </c>
      <c r="K16" s="5">
        <v>240.43</v>
      </c>
      <c r="L16" s="5">
        <v>-25</v>
      </c>
      <c r="M16" s="5">
        <v>324</v>
      </c>
      <c r="N16" s="5">
        <v>252.43</v>
      </c>
      <c r="O16" s="5">
        <v>90</v>
      </c>
      <c r="P16" s="5"/>
      <c r="Q16" s="5"/>
      <c r="R16" s="5"/>
    </row>
    <row r="17" spans="1:18" s="4" customFormat="1" x14ac:dyDescent="0.25">
      <c r="A17" s="4" t="s">
        <v>117</v>
      </c>
      <c r="B17" s="4" t="s">
        <v>79</v>
      </c>
      <c r="C17" s="4">
        <v>5</v>
      </c>
      <c r="D17" s="5">
        <v>16</v>
      </c>
      <c r="E17" s="5">
        <v>208.25</v>
      </c>
      <c r="F17" s="5">
        <v>0</v>
      </c>
      <c r="G17" s="5">
        <v>140</v>
      </c>
      <c r="H17" s="5">
        <v>210.75</v>
      </c>
      <c r="I17" s="5">
        <v>25</v>
      </c>
      <c r="J17" s="5">
        <v>288</v>
      </c>
      <c r="K17" s="5">
        <v>210.75</v>
      </c>
      <c r="L17" s="5">
        <v>-25</v>
      </c>
      <c r="M17" s="5">
        <v>288</v>
      </c>
      <c r="N17" s="5">
        <v>204</v>
      </c>
      <c r="O17" s="5">
        <v>45</v>
      </c>
      <c r="P17" s="5">
        <v>300</v>
      </c>
      <c r="Q17" s="5">
        <v>204</v>
      </c>
      <c r="R17" s="5">
        <v>0</v>
      </c>
    </row>
    <row r="18" spans="1:18" s="6" customFormat="1" x14ac:dyDescent="0.25">
      <c r="A18" s="6" t="s">
        <v>51</v>
      </c>
      <c r="B18" s="6" t="s">
        <v>53</v>
      </c>
      <c r="C18" s="6">
        <v>3</v>
      </c>
      <c r="D18" s="7">
        <v>16</v>
      </c>
      <c r="E18" s="7">
        <v>160.25</v>
      </c>
      <c r="F18" s="7">
        <v>0</v>
      </c>
      <c r="G18" s="7">
        <v>112</v>
      </c>
      <c r="H18" s="7">
        <v>234</v>
      </c>
      <c r="I18" s="7">
        <v>0</v>
      </c>
      <c r="J18" s="7">
        <v>118</v>
      </c>
      <c r="K18" s="7">
        <v>234</v>
      </c>
      <c r="L18" s="7">
        <v>0</v>
      </c>
      <c r="M18" s="7"/>
      <c r="N18" s="7"/>
      <c r="O18" s="7"/>
      <c r="P18" s="7"/>
      <c r="Q18" s="7"/>
      <c r="R18" s="7"/>
    </row>
    <row r="19" spans="1:18" s="6" customFormat="1" x14ac:dyDescent="0.25">
      <c r="A19" s="6" t="s">
        <v>52</v>
      </c>
      <c r="B19" s="6" t="s">
        <v>54</v>
      </c>
      <c r="C19" s="6">
        <v>3</v>
      </c>
      <c r="D19" s="7">
        <v>16</v>
      </c>
      <c r="E19" s="7">
        <v>160.25</v>
      </c>
      <c r="F19" s="7">
        <v>0</v>
      </c>
      <c r="G19" s="7">
        <v>112</v>
      </c>
      <c r="H19" s="7">
        <v>95</v>
      </c>
      <c r="I19" s="7">
        <v>0</v>
      </c>
      <c r="J19" s="7">
        <v>118</v>
      </c>
      <c r="K19" s="7">
        <v>95</v>
      </c>
      <c r="L19" s="7">
        <v>0</v>
      </c>
      <c r="M19" s="7"/>
      <c r="N19" s="7"/>
      <c r="O19" s="7"/>
      <c r="P19" s="7"/>
      <c r="Q19" s="7"/>
      <c r="R19" s="7"/>
    </row>
    <row r="20" spans="1:18" s="6" customFormat="1" x14ac:dyDescent="0.25">
      <c r="A20" s="6" t="s">
        <v>55</v>
      </c>
      <c r="B20" s="6" t="s">
        <v>56</v>
      </c>
      <c r="C20" s="6">
        <v>3</v>
      </c>
      <c r="D20" s="7">
        <v>16</v>
      </c>
      <c r="E20" s="7">
        <v>98.5</v>
      </c>
      <c r="F20" s="7">
        <v>0</v>
      </c>
      <c r="G20" s="7">
        <v>80</v>
      </c>
      <c r="H20" s="7">
        <v>234</v>
      </c>
      <c r="I20" s="7">
        <v>25</v>
      </c>
      <c r="J20" s="7">
        <v>118</v>
      </c>
      <c r="K20" s="7">
        <v>234</v>
      </c>
      <c r="L20" s="7">
        <v>0</v>
      </c>
      <c r="M20" s="7"/>
      <c r="N20" s="7"/>
      <c r="O20" s="7"/>
      <c r="P20" s="7"/>
      <c r="Q20" s="7"/>
      <c r="R20" s="7"/>
    </row>
    <row r="21" spans="1:18" s="6" customFormat="1" x14ac:dyDescent="0.25">
      <c r="A21" s="6" t="s">
        <v>58</v>
      </c>
      <c r="B21" s="6" t="s">
        <v>57</v>
      </c>
      <c r="C21" s="6">
        <v>3</v>
      </c>
      <c r="D21" s="7">
        <v>16</v>
      </c>
      <c r="E21" s="7">
        <v>98.5</v>
      </c>
      <c r="F21" s="7">
        <v>0</v>
      </c>
      <c r="G21" s="7">
        <v>80</v>
      </c>
      <c r="H21" s="7">
        <v>95</v>
      </c>
      <c r="I21" s="7">
        <v>0</v>
      </c>
      <c r="J21" s="7">
        <v>118</v>
      </c>
      <c r="K21" s="7">
        <v>95</v>
      </c>
      <c r="L21" s="7">
        <v>0</v>
      </c>
      <c r="M21" s="7"/>
      <c r="N21" s="7"/>
      <c r="O21" s="7"/>
      <c r="P21" s="7"/>
      <c r="Q21" s="7"/>
      <c r="R21" s="7"/>
    </row>
    <row r="22" spans="1:18" s="8" customFormat="1" x14ac:dyDescent="0.25">
      <c r="A22" s="8" t="s">
        <v>62</v>
      </c>
      <c r="B22" s="8" t="s">
        <v>63</v>
      </c>
      <c r="C22" s="8">
        <v>4</v>
      </c>
      <c r="D22" s="9">
        <v>16</v>
      </c>
      <c r="E22" s="9">
        <v>98.5</v>
      </c>
      <c r="F22" s="9">
        <v>0</v>
      </c>
      <c r="G22" s="9">
        <v>80</v>
      </c>
      <c r="H22" s="9">
        <v>20</v>
      </c>
      <c r="I22" s="9">
        <v>-45</v>
      </c>
      <c r="J22" s="9">
        <v>115</v>
      </c>
      <c r="K22" s="9">
        <v>20</v>
      </c>
      <c r="L22" s="9">
        <v>25</v>
      </c>
      <c r="M22" s="9">
        <v>115</v>
      </c>
      <c r="N22" s="9">
        <v>70</v>
      </c>
      <c r="O22" s="9">
        <v>90</v>
      </c>
      <c r="P22" s="9"/>
      <c r="Q22" s="9"/>
      <c r="R22" s="9"/>
    </row>
    <row r="23" spans="1:18" s="4" customFormat="1" x14ac:dyDescent="0.25">
      <c r="A23" s="4" t="s">
        <v>82</v>
      </c>
      <c r="B23" s="4" t="s">
        <v>72</v>
      </c>
      <c r="C23" s="4">
        <v>5</v>
      </c>
      <c r="D23" s="5">
        <v>16</v>
      </c>
      <c r="E23" s="5">
        <v>98.5</v>
      </c>
      <c r="F23" s="5">
        <v>0</v>
      </c>
      <c r="G23" s="5">
        <v>140</v>
      </c>
      <c r="H23" s="5">
        <v>20</v>
      </c>
      <c r="I23" s="5">
        <v>25</v>
      </c>
      <c r="J23" s="5">
        <v>208</v>
      </c>
      <c r="K23" s="5">
        <v>20</v>
      </c>
      <c r="L23" s="5">
        <v>-25</v>
      </c>
      <c r="M23" s="5">
        <v>208</v>
      </c>
      <c r="N23" s="5">
        <v>71.5</v>
      </c>
      <c r="O23" s="5">
        <v>-125</v>
      </c>
      <c r="P23" s="5">
        <v>196</v>
      </c>
      <c r="Q23" s="5">
        <v>71.5</v>
      </c>
      <c r="R23" s="5">
        <v>180</v>
      </c>
    </row>
    <row r="24" spans="1:18" s="4" customFormat="1" x14ac:dyDescent="0.25">
      <c r="A24" s="4" t="s">
        <v>83</v>
      </c>
      <c r="B24" s="4" t="s">
        <v>86</v>
      </c>
      <c r="C24" s="4">
        <v>4</v>
      </c>
      <c r="D24" s="5">
        <v>16</v>
      </c>
      <c r="E24" s="5">
        <v>98.5</v>
      </c>
      <c r="F24" s="5">
        <v>0</v>
      </c>
      <c r="G24" s="5">
        <v>140</v>
      </c>
      <c r="H24" s="5">
        <v>20</v>
      </c>
      <c r="I24" s="5">
        <v>25</v>
      </c>
      <c r="J24" s="5">
        <v>324</v>
      </c>
      <c r="K24" s="5">
        <v>83.57</v>
      </c>
      <c r="L24" s="5">
        <v>-25</v>
      </c>
      <c r="M24" s="5">
        <v>324</v>
      </c>
      <c r="N24" s="5">
        <v>71.569999999999993</v>
      </c>
      <c r="O24" s="5">
        <v>-90</v>
      </c>
      <c r="P24" s="5"/>
      <c r="Q24" s="5"/>
      <c r="R24" s="5"/>
    </row>
    <row r="25" spans="1:18" s="4" customFormat="1" x14ac:dyDescent="0.25">
      <c r="A25" s="4" t="s">
        <v>118</v>
      </c>
      <c r="B25" s="4" t="s">
        <v>87</v>
      </c>
      <c r="C25" s="4">
        <v>5</v>
      </c>
      <c r="D25" s="5">
        <v>16</v>
      </c>
      <c r="E25" s="5">
        <v>98.5</v>
      </c>
      <c r="F25" s="5">
        <v>0</v>
      </c>
      <c r="G25" s="5">
        <v>140</v>
      </c>
      <c r="H25" s="5">
        <v>20</v>
      </c>
      <c r="I25" s="5">
        <v>25</v>
      </c>
      <c r="J25" s="5">
        <v>288</v>
      </c>
      <c r="K25" s="5">
        <v>20</v>
      </c>
      <c r="L25" s="5">
        <v>-25</v>
      </c>
      <c r="M25" s="5">
        <v>288</v>
      </c>
      <c r="N25" s="5">
        <v>121.32</v>
      </c>
      <c r="O25" s="5">
        <v>-90</v>
      </c>
      <c r="P25" s="5">
        <v>300</v>
      </c>
      <c r="Q25" s="5">
        <v>121.32</v>
      </c>
      <c r="R25" s="5">
        <v>0</v>
      </c>
    </row>
    <row r="26" spans="1:18" s="2" customFormat="1" x14ac:dyDescent="0.25">
      <c r="A26" s="2" t="s">
        <v>60</v>
      </c>
      <c r="B26" s="2" t="s">
        <v>59</v>
      </c>
      <c r="C26" s="2">
        <v>4</v>
      </c>
      <c r="D26" s="3">
        <v>16</v>
      </c>
      <c r="E26" s="3">
        <v>43.75</v>
      </c>
      <c r="F26" s="3">
        <v>0</v>
      </c>
      <c r="G26" s="3">
        <v>80</v>
      </c>
      <c r="H26" s="3">
        <v>43.75</v>
      </c>
      <c r="I26" s="3">
        <v>0</v>
      </c>
      <c r="J26" s="3">
        <v>140</v>
      </c>
      <c r="K26" s="3">
        <v>43.75</v>
      </c>
      <c r="L26" s="3">
        <v>30</v>
      </c>
      <c r="M26" s="3">
        <v>115</v>
      </c>
      <c r="N26" s="3">
        <v>70</v>
      </c>
      <c r="O26" s="3">
        <v>90</v>
      </c>
      <c r="P26" s="3"/>
      <c r="Q26" s="3"/>
      <c r="R26" s="3"/>
    </row>
    <row r="27" spans="1:18" s="4" customFormat="1" x14ac:dyDescent="0.25">
      <c r="A27" s="4" t="s">
        <v>74</v>
      </c>
      <c r="B27" s="4" t="s">
        <v>75</v>
      </c>
      <c r="C27" s="4">
        <v>3</v>
      </c>
      <c r="D27" s="5">
        <v>16</v>
      </c>
      <c r="E27" s="5">
        <v>16.25</v>
      </c>
      <c r="F27" s="5">
        <v>0</v>
      </c>
      <c r="G27" s="5">
        <v>80</v>
      </c>
      <c r="H27" s="5">
        <v>95</v>
      </c>
      <c r="I27" s="5">
        <v>25</v>
      </c>
      <c r="J27" s="5">
        <v>118</v>
      </c>
      <c r="K27" s="5">
        <v>95</v>
      </c>
      <c r="L27" s="5">
        <v>0</v>
      </c>
      <c r="M27" s="5"/>
      <c r="N27" s="5"/>
      <c r="O27" s="5"/>
      <c r="P27" s="5"/>
      <c r="Q27" s="5"/>
      <c r="R27" s="5"/>
    </row>
    <row r="28" spans="1:18" s="4" customFormat="1" x14ac:dyDescent="0.25">
      <c r="A28" s="4" t="s">
        <v>71</v>
      </c>
      <c r="B28" s="4" t="s">
        <v>73</v>
      </c>
      <c r="C28" s="4">
        <v>5</v>
      </c>
      <c r="D28" s="5">
        <v>16</v>
      </c>
      <c r="E28" s="5">
        <v>16.25</v>
      </c>
      <c r="F28" s="5">
        <v>0</v>
      </c>
      <c r="G28" s="5">
        <v>140</v>
      </c>
      <c r="H28" s="5">
        <v>20</v>
      </c>
      <c r="I28" s="5">
        <v>25</v>
      </c>
      <c r="J28" s="5">
        <v>208</v>
      </c>
      <c r="K28" s="5">
        <v>20</v>
      </c>
      <c r="L28" s="5">
        <v>-25</v>
      </c>
      <c r="M28" s="5">
        <v>208</v>
      </c>
      <c r="N28" s="5">
        <v>71.5</v>
      </c>
      <c r="O28" s="5">
        <v>-125</v>
      </c>
      <c r="P28" s="5">
        <v>196</v>
      </c>
      <c r="Q28" s="5">
        <v>71.5</v>
      </c>
      <c r="R28" s="5">
        <v>180</v>
      </c>
    </row>
    <row r="29" spans="1:18" s="4" customFormat="1" x14ac:dyDescent="0.25">
      <c r="A29" s="4" t="s">
        <v>84</v>
      </c>
      <c r="B29" s="4" t="s">
        <v>86</v>
      </c>
      <c r="C29" s="4">
        <v>4</v>
      </c>
      <c r="D29" s="5">
        <v>16</v>
      </c>
      <c r="E29" s="5">
        <v>16.25</v>
      </c>
      <c r="F29" s="5">
        <v>0</v>
      </c>
      <c r="G29" s="5">
        <v>140</v>
      </c>
      <c r="H29" s="5">
        <v>20</v>
      </c>
      <c r="I29" s="5">
        <v>25</v>
      </c>
      <c r="J29" s="5">
        <v>324</v>
      </c>
      <c r="K29" s="5">
        <v>83.57</v>
      </c>
      <c r="L29" s="5">
        <v>-75</v>
      </c>
      <c r="M29" s="5">
        <v>324</v>
      </c>
      <c r="N29" s="5">
        <v>71.569999999999993</v>
      </c>
      <c r="O29" s="5">
        <v>-90</v>
      </c>
      <c r="P29" s="5"/>
      <c r="Q29" s="5"/>
      <c r="R29" s="5"/>
    </row>
    <row r="30" spans="1:18" s="4" customFormat="1" x14ac:dyDescent="0.25">
      <c r="A30" s="4" t="s">
        <v>85</v>
      </c>
      <c r="B30" s="4" t="s">
        <v>87</v>
      </c>
      <c r="C30" s="4">
        <v>5</v>
      </c>
      <c r="D30" s="5">
        <v>16</v>
      </c>
      <c r="E30" s="5">
        <v>16.25</v>
      </c>
      <c r="F30" s="5">
        <v>0</v>
      </c>
      <c r="G30" s="5">
        <v>140</v>
      </c>
      <c r="H30" s="5">
        <v>20</v>
      </c>
      <c r="I30" s="5">
        <v>25</v>
      </c>
      <c r="J30" s="5">
        <v>288</v>
      </c>
      <c r="K30" s="5">
        <v>20</v>
      </c>
      <c r="L30" s="5">
        <v>-75</v>
      </c>
      <c r="M30" s="5">
        <v>288</v>
      </c>
      <c r="N30" s="5">
        <v>121.32</v>
      </c>
      <c r="O30" s="5">
        <v>-90</v>
      </c>
      <c r="P30" s="5">
        <v>300</v>
      </c>
      <c r="Q30" s="5">
        <v>121.32</v>
      </c>
      <c r="R30" s="5">
        <v>0</v>
      </c>
    </row>
    <row r="31" spans="1:18" s="4" customFormat="1" x14ac:dyDescent="0.25">
      <c r="A31" s="4" t="s">
        <v>100</v>
      </c>
      <c r="B31" s="4" t="s">
        <v>102</v>
      </c>
      <c r="C31" s="4">
        <v>5</v>
      </c>
      <c r="D31" s="5">
        <v>16</v>
      </c>
      <c r="E31" s="5">
        <v>16.25</v>
      </c>
      <c r="F31" s="5">
        <v>0</v>
      </c>
      <c r="G31" s="5">
        <v>140</v>
      </c>
      <c r="H31" s="5">
        <v>20</v>
      </c>
      <c r="I31" s="5">
        <v>25</v>
      </c>
      <c r="J31" s="5">
        <v>228.75</v>
      </c>
      <c r="K31" s="5">
        <v>20</v>
      </c>
      <c r="L31" s="5">
        <v>-25</v>
      </c>
      <c r="M31" s="5">
        <v>228.75</v>
      </c>
      <c r="N31" s="5">
        <v>204</v>
      </c>
      <c r="O31" s="5">
        <v>25</v>
      </c>
      <c r="P31" s="5">
        <v>300</v>
      </c>
      <c r="Q31" s="5">
        <v>204</v>
      </c>
      <c r="R31" s="5">
        <v>0</v>
      </c>
    </row>
    <row r="32" spans="1:18" s="4" customFormat="1" x14ac:dyDescent="0.25">
      <c r="A32" s="4" t="s">
        <v>101</v>
      </c>
      <c r="B32" s="4" t="s">
        <v>103</v>
      </c>
      <c r="C32" s="4">
        <v>5</v>
      </c>
      <c r="D32" s="5">
        <v>16</v>
      </c>
      <c r="E32" s="5">
        <v>16.25</v>
      </c>
      <c r="F32" s="5">
        <v>0</v>
      </c>
      <c r="G32" s="5">
        <v>140</v>
      </c>
      <c r="H32" s="5">
        <v>20</v>
      </c>
      <c r="I32" s="5">
        <v>25</v>
      </c>
      <c r="J32" s="5">
        <v>228.75</v>
      </c>
      <c r="K32" s="5">
        <v>20</v>
      </c>
      <c r="L32" s="5">
        <v>-25</v>
      </c>
      <c r="M32" s="5">
        <v>228.75</v>
      </c>
      <c r="N32" s="5">
        <v>204</v>
      </c>
      <c r="O32" s="5">
        <v>25</v>
      </c>
      <c r="P32" s="5">
        <v>196</v>
      </c>
      <c r="Q32" s="5">
        <v>204</v>
      </c>
      <c r="R32" s="5">
        <v>0</v>
      </c>
    </row>
  </sheetData>
  <sortState ref="A2:R32">
    <sortCondition ref="A2:A3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RawPoints</vt:lpstr>
      <vt:lpstr>Paths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Wright</dc:creator>
  <cp:lastModifiedBy>James Wright</cp:lastModifiedBy>
  <dcterms:created xsi:type="dcterms:W3CDTF">2018-02-02T08:17:54Z</dcterms:created>
  <dcterms:modified xsi:type="dcterms:W3CDTF">2018-02-25T23:52:56Z</dcterms:modified>
</cp:coreProperties>
</file>