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92943F51-BB65-4404-838A-3C2CED44013F}" xr6:coauthVersionLast="47" xr6:coauthVersionMax="47" xr10:uidLastSave="{00000000-0000-0000-0000-000000000000}"/>
  <bookViews>
    <workbookView xWindow="-120" yWindow="-120" windowWidth="29040" windowHeight="15720" activeTab="1" xr2:uid="{53AA1FCB-AF40-4065-80D9-4A41804BBA1B}"/>
  </bookViews>
  <sheets>
    <sheet name="PMP" sheetId="1" r:id="rId1"/>
    <sheet name="PMP Optimizado" sheetId="2" r:id="rId2"/>
  </sheets>
  <definedNames>
    <definedName name="solver_adj" localSheetId="1" hidden="1">'PMP Optimizado'!$I$3:$I$5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'PMP Optimizado'!$I$6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'PMP Optimizado'!$I$8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D11" i="1"/>
  <c r="I6" i="2"/>
  <c r="I8" i="1"/>
  <c r="C5" i="1" l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I8" i="2" l="1"/>
  <c r="E27" i="2"/>
</calcChain>
</file>

<file path=xl/sharedStrings.xml><?xml version="1.0" encoding="utf-8"?>
<sst xmlns="http://schemas.openxmlformats.org/spreadsheetml/2006/main" count="22" uniqueCount="11">
  <si>
    <t>Periodo</t>
  </si>
  <si>
    <t>Demanda</t>
  </si>
  <si>
    <t>Pronóstico</t>
  </si>
  <si>
    <t>Error</t>
  </si>
  <si>
    <t>Error cuadrático</t>
  </si>
  <si>
    <t>Periodos atrás</t>
  </si>
  <si>
    <t>Ponderación (PMP3)</t>
  </si>
  <si>
    <t>t-3</t>
  </si>
  <si>
    <t>t-2</t>
  </si>
  <si>
    <t>t-1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</si>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</sst>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/>
              <a:t>Demanda</a:t>
            </a:r>
            <a:r>
              <a:rPr lang="es-CL" sz="1800" b="1" baseline="0"/>
              <a:t> por Periodo</a:t>
            </a:r>
            <a:endParaRPr lang="es-CL" sz="1800" b="1"/>
          </a:p>
        </c:rich>
      </c:tx>
      <c:layout>
        <c:manualLayout>
          <c:xMode val="edge"/>
          <c:yMode val="edge"/>
          <c:x val="0.2894935817699209"/>
          <c:y val="2.7531965262030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8273622047244089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Demanda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PMP!$B$2:$B$26</c:f>
              <c:numCache>
                <c:formatCode>General</c:formatCode>
                <c:ptCount val="25"/>
                <c:pt idx="0">
                  <c:v>420</c:v>
                </c:pt>
                <c:pt idx="1">
                  <c:v>430</c:v>
                </c:pt>
                <c:pt idx="2">
                  <c:v>405</c:v>
                </c:pt>
                <c:pt idx="3">
                  <c:v>440</c:v>
                </c:pt>
                <c:pt idx="4">
                  <c:v>450</c:v>
                </c:pt>
                <c:pt idx="5">
                  <c:v>410</c:v>
                </c:pt>
                <c:pt idx="6">
                  <c:v>460</c:v>
                </c:pt>
                <c:pt idx="7">
                  <c:v>470</c:v>
                </c:pt>
                <c:pt idx="8">
                  <c:v>470</c:v>
                </c:pt>
                <c:pt idx="9">
                  <c:v>480</c:v>
                </c:pt>
                <c:pt idx="10">
                  <c:v>425</c:v>
                </c:pt>
                <c:pt idx="11">
                  <c:v>490</c:v>
                </c:pt>
                <c:pt idx="12">
                  <c:v>435</c:v>
                </c:pt>
                <c:pt idx="13">
                  <c:v>460</c:v>
                </c:pt>
                <c:pt idx="14">
                  <c:v>445</c:v>
                </c:pt>
                <c:pt idx="15">
                  <c:v>510</c:v>
                </c:pt>
                <c:pt idx="16">
                  <c:v>515</c:v>
                </c:pt>
                <c:pt idx="17">
                  <c:v>525</c:v>
                </c:pt>
                <c:pt idx="18">
                  <c:v>535</c:v>
                </c:pt>
                <c:pt idx="19">
                  <c:v>530</c:v>
                </c:pt>
                <c:pt idx="20">
                  <c:v>550</c:v>
                </c:pt>
                <c:pt idx="21">
                  <c:v>545</c:v>
                </c:pt>
                <c:pt idx="22">
                  <c:v>510</c:v>
                </c:pt>
                <c:pt idx="23">
                  <c:v>580</c:v>
                </c:pt>
                <c:pt idx="24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47E2-A952-61389C13D32A}"/>
            </c:ext>
          </c:extLst>
        </c:ser>
        <c:ser>
          <c:idx val="1"/>
          <c:order val="1"/>
          <c:tx>
            <c:v>Pronostico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PMP!$C$2:$C$26</c:f>
              <c:numCache>
                <c:formatCode>General</c:formatCode>
                <c:ptCount val="25"/>
                <c:pt idx="3">
                  <c:v>420</c:v>
                </c:pt>
                <c:pt idx="4">
                  <c:v>424.5</c:v>
                </c:pt>
                <c:pt idx="5">
                  <c:v>424.5</c:v>
                </c:pt>
                <c:pt idx="6">
                  <c:v>437</c:v>
                </c:pt>
                <c:pt idx="7">
                  <c:v>440</c:v>
                </c:pt>
                <c:pt idx="8">
                  <c:v>437</c:v>
                </c:pt>
                <c:pt idx="9">
                  <c:v>465</c:v>
                </c:pt>
                <c:pt idx="10">
                  <c:v>472</c:v>
                </c:pt>
                <c:pt idx="11">
                  <c:v>464</c:v>
                </c:pt>
                <c:pt idx="12">
                  <c:v>465.5</c:v>
                </c:pt>
                <c:pt idx="13">
                  <c:v>446.5</c:v>
                </c:pt>
                <c:pt idx="14">
                  <c:v>467.5</c:v>
                </c:pt>
                <c:pt idx="15">
                  <c:v>444.5</c:v>
                </c:pt>
                <c:pt idx="16">
                  <c:v>465.5</c:v>
                </c:pt>
                <c:pt idx="17">
                  <c:v>478.5</c:v>
                </c:pt>
                <c:pt idx="18">
                  <c:v>514.5</c:v>
                </c:pt>
                <c:pt idx="19">
                  <c:v>522</c:v>
                </c:pt>
                <c:pt idx="20">
                  <c:v>529</c:v>
                </c:pt>
                <c:pt idx="21">
                  <c:v>536.5</c:v>
                </c:pt>
                <c:pt idx="22">
                  <c:v>539</c:v>
                </c:pt>
                <c:pt idx="23">
                  <c:v>540.5</c:v>
                </c:pt>
                <c:pt idx="24">
                  <c:v>541.5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47E2-A952-61389C13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943967"/>
        <c:axId val="1659846063"/>
      </c:lineChart>
      <c:catAx>
        <c:axId val="199494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9846063"/>
        <c:crosses val="autoZero"/>
        <c:auto val="1"/>
        <c:lblAlgn val="ctr"/>
        <c:lblOffset val="100"/>
        <c:noMultiLvlLbl val="0"/>
      </c:catAx>
      <c:valAx>
        <c:axId val="1659846063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494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600" b="1" i="0"/>
              <a:t>Demanda por Periodo Optimizado</a:t>
            </a:r>
          </a:p>
        </c:rich>
      </c:tx>
      <c:layout>
        <c:manualLayout>
          <c:xMode val="edge"/>
          <c:yMode val="edge"/>
          <c:x val="0.21335223901610001"/>
          <c:y val="3.0060758148945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'PMP Optimizado'!$B$1</c:f>
              <c:strCache>
                <c:ptCount val="1"/>
                <c:pt idx="0">
                  <c:v>Demanda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'PMP Optimizado'!$B$2:$B$26</c:f>
              <c:numCache>
                <c:formatCode>General</c:formatCode>
                <c:ptCount val="25"/>
                <c:pt idx="0">
                  <c:v>420</c:v>
                </c:pt>
                <c:pt idx="1">
                  <c:v>430</c:v>
                </c:pt>
                <c:pt idx="2">
                  <c:v>405</c:v>
                </c:pt>
                <c:pt idx="3">
                  <c:v>440</c:v>
                </c:pt>
                <c:pt idx="4">
                  <c:v>450</c:v>
                </c:pt>
                <c:pt idx="5">
                  <c:v>410</c:v>
                </c:pt>
                <c:pt idx="6">
                  <c:v>460</c:v>
                </c:pt>
                <c:pt idx="7">
                  <c:v>470</c:v>
                </c:pt>
                <c:pt idx="8">
                  <c:v>470</c:v>
                </c:pt>
                <c:pt idx="9">
                  <c:v>480</c:v>
                </c:pt>
                <c:pt idx="10">
                  <c:v>425</c:v>
                </c:pt>
                <c:pt idx="11">
                  <c:v>490</c:v>
                </c:pt>
                <c:pt idx="12">
                  <c:v>435</c:v>
                </c:pt>
                <c:pt idx="13">
                  <c:v>460</c:v>
                </c:pt>
                <c:pt idx="14">
                  <c:v>445</c:v>
                </c:pt>
                <c:pt idx="15">
                  <c:v>510</c:v>
                </c:pt>
                <c:pt idx="16">
                  <c:v>515</c:v>
                </c:pt>
                <c:pt idx="17">
                  <c:v>525</c:v>
                </c:pt>
                <c:pt idx="18">
                  <c:v>535</c:v>
                </c:pt>
                <c:pt idx="19">
                  <c:v>530</c:v>
                </c:pt>
                <c:pt idx="20">
                  <c:v>550</c:v>
                </c:pt>
                <c:pt idx="21">
                  <c:v>545</c:v>
                </c:pt>
                <c:pt idx="22">
                  <c:v>510</c:v>
                </c:pt>
                <c:pt idx="23">
                  <c:v>580</c:v>
                </c:pt>
                <c:pt idx="24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96-B63F-18D38A8F8B4D}"/>
            </c:ext>
          </c:extLst>
        </c:ser>
        <c:ser>
          <c:idx val="1"/>
          <c:order val="1"/>
          <c:tx>
            <c:strRef>
              <c:f>'PMP Optimizado'!$C$1</c:f>
              <c:strCache>
                <c:ptCount val="1"/>
                <c:pt idx="0">
                  <c:v>Pronóstico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'PMP Optimizado'!$C$2:$C$26</c:f>
              <c:numCache>
                <c:formatCode>General</c:formatCode>
                <c:ptCount val="25"/>
                <c:pt idx="3">
                  <c:v>418.44886504925319</c:v>
                </c:pt>
                <c:pt idx="4">
                  <c:v>422.26913424977522</c:v>
                </c:pt>
                <c:pt idx="5">
                  <c:v>440.72911350140123</c:v>
                </c:pt>
                <c:pt idx="6">
                  <c:v>432.1168533388676</c:v>
                </c:pt>
                <c:pt idx="7">
                  <c:v>435.09781267059981</c:v>
                </c:pt>
                <c:pt idx="8">
                  <c:v>459.23244632356329</c:v>
                </c:pt>
                <c:pt idx="9">
                  <c:v>469.00221713820872</c:v>
                </c:pt>
                <c:pt idx="10">
                  <c:v>474.22133612004723</c:v>
                </c:pt>
                <c:pt idx="11">
                  <c:v>455.78484152461573</c:v>
                </c:pt>
                <c:pt idx="12">
                  <c:v>457.926490987558</c:v>
                </c:pt>
                <c:pt idx="13">
                  <c:v>460.29706253036397</c:v>
                </c:pt>
                <c:pt idx="14">
                  <c:v>451.04112687661774</c:v>
                </c:pt>
                <c:pt idx="15">
                  <c:v>451.17353876931736</c:v>
                </c:pt>
                <c:pt idx="16">
                  <c:v>473.93537885954493</c:v>
                </c:pt>
                <c:pt idx="17">
                  <c:v>505.62510833324188</c:v>
                </c:pt>
                <c:pt idx="18">
                  <c:v>518.72244666261338</c:v>
                </c:pt>
                <c:pt idx="19">
                  <c:v>528.22355756871195</c:v>
                </c:pt>
                <c:pt idx="20">
                  <c:v>531.89154596219282</c:v>
                </c:pt>
                <c:pt idx="21">
                  <c:v>538.94156548865226</c:v>
                </c:pt>
                <c:pt idx="22">
                  <c:v>545.89376782632314</c:v>
                </c:pt>
                <c:pt idx="23">
                  <c:v>530.72418982312604</c:v>
                </c:pt>
                <c:pt idx="24">
                  <c:v>543.04160464543759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96-B63F-18D38A8F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883503"/>
        <c:axId val="2025408911"/>
      </c:lineChart>
      <c:catAx>
        <c:axId val="203088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25408911"/>
        <c:crosses val="autoZero"/>
        <c:auto val="1"/>
        <c:lblAlgn val="ctr"/>
        <c:lblOffset val="100"/>
        <c:noMultiLvlLbl val="0"/>
      </c:catAx>
      <c:valAx>
        <c:axId val="2025408911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08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218450</xdr:colOff>
      <xdr:row>9</xdr:row>
      <xdr:rowOff>38099</xdr:rowOff>
    </xdr:from>
    <xdr:to>
      <xdr:col>10</xdr:col>
      <xdr:colOff>736974</xdr:colOff>
      <xdr:row>19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FEDF47-D132-389D-A978-029D468D6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8950" y="1752599"/>
          <a:ext cx="4842874" cy="2047875"/>
        </a:xfrm>
        <a:prstGeom prst="rect">
          <a:avLst/>
        </a:prstGeom>
      </xdr:spPr>
    </xdr:pic>
    <xdr:clientData/>
  </xdr:twoCellAnchor>
  <xdr:twoCellAnchor>
    <xdr:from>
      <xdr:col>11</xdr:col>
      <xdr:colOff>152398</xdr:colOff>
      <xdr:row>5</xdr:row>
      <xdr:rowOff>85725</xdr:rowOff>
    </xdr:from>
    <xdr:to>
      <xdr:col>17</xdr:col>
      <xdr:colOff>657225</xdr:colOff>
      <xdr:row>22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773AF5-49A9-04CD-DDA9-BB0CEC00D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9</xdr:row>
      <xdr:rowOff>71436</xdr:rowOff>
    </xdr:from>
    <xdr:to>
      <xdr:col>11</xdr:col>
      <xdr:colOff>495300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083B47-120A-B61A-F74E-63AF0362B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425D-049F-46E2-A239-7768C618DD6D}">
  <dimension ref="A1:I26"/>
  <sheetViews>
    <sheetView workbookViewId="0">
      <selection activeCell="K29" sqref="K29"/>
    </sheetView>
  </sheetViews>
  <sheetFormatPr baseColWidth="10" defaultRowHeight="15" x14ac:dyDescent="0.25"/>
  <cols>
    <col min="5" max="5" width="14.28515625" bestFit="1" customWidth="1"/>
    <col min="9" max="9" width="19.140625" customWidth="1"/>
  </cols>
  <sheetData>
    <row r="1" spans="1:9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</row>
    <row r="2" spans="1:9" x14ac:dyDescent="0.25">
      <c r="A2" s="2">
        <v>1</v>
      </c>
      <c r="B2" s="2">
        <v>420</v>
      </c>
      <c r="C2" s="4"/>
      <c r="D2" s="4"/>
      <c r="E2" s="4"/>
      <c r="H2" s="3" t="s">
        <v>5</v>
      </c>
      <c r="I2" s="3" t="s">
        <v>6</v>
      </c>
    </row>
    <row r="3" spans="1:9" x14ac:dyDescent="0.25">
      <c r="A3" s="2">
        <v>2</v>
      </c>
      <c r="B3" s="2">
        <v>430</v>
      </c>
      <c r="C3" s="4"/>
      <c r="D3" s="4"/>
      <c r="E3" s="4"/>
      <c r="H3" s="4" t="s">
        <v>7</v>
      </c>
      <c r="I3" s="4">
        <v>0.5</v>
      </c>
    </row>
    <row r="4" spans="1:9" x14ac:dyDescent="0.25">
      <c r="A4" s="2">
        <v>3</v>
      </c>
      <c r="B4" s="2">
        <v>405</v>
      </c>
      <c r="C4" s="4"/>
      <c r="D4" s="4"/>
      <c r="E4" s="4"/>
      <c r="H4" s="4" t="s">
        <v>8</v>
      </c>
      <c r="I4" s="4">
        <v>0.3</v>
      </c>
    </row>
    <row r="5" spans="1:9" x14ac:dyDescent="0.25">
      <c r="A5" s="2">
        <v>4</v>
      </c>
      <c r="B5" s="2">
        <v>440</v>
      </c>
      <c r="C5" s="4">
        <f>SUMPRODUCT(B2:B4,$I$3:$I$5)</f>
        <v>420</v>
      </c>
      <c r="D5" s="4">
        <f>B5-C5</f>
        <v>20</v>
      </c>
      <c r="E5" s="4">
        <f>POWER(D5,2)</f>
        <v>400</v>
      </c>
      <c r="H5" s="4" t="s">
        <v>9</v>
      </c>
      <c r="I5" s="4">
        <v>0.2</v>
      </c>
    </row>
    <row r="6" spans="1:9" x14ac:dyDescent="0.25">
      <c r="A6" s="2">
        <v>5</v>
      </c>
      <c r="B6" s="2">
        <v>450</v>
      </c>
      <c r="C6" s="4">
        <f t="shared" ref="C6:C26" si="0">SUMPRODUCT(B3:B5,$I$3:$I$5)</f>
        <v>424.5</v>
      </c>
      <c r="D6" s="4">
        <f t="shared" ref="D6:D26" si="1">B6-C6</f>
        <v>25.5</v>
      </c>
      <c r="E6" s="4">
        <f t="shared" ref="E6:E26" si="2">POWER(D6,2)</f>
        <v>650.25</v>
      </c>
    </row>
    <row r="7" spans="1:9" x14ac:dyDescent="0.25">
      <c r="A7" s="2">
        <v>6</v>
      </c>
      <c r="B7" s="2">
        <v>410</v>
      </c>
      <c r="C7" s="4">
        <f t="shared" si="0"/>
        <v>424.5</v>
      </c>
      <c r="D7" s="4">
        <f t="shared" si="1"/>
        <v>-14.5</v>
      </c>
      <c r="E7" s="4">
        <f t="shared" si="2"/>
        <v>210.25</v>
      </c>
    </row>
    <row r="8" spans="1:9" x14ac:dyDescent="0.25">
      <c r="A8" s="2">
        <v>7</v>
      </c>
      <c r="B8" s="2">
        <v>460</v>
      </c>
      <c r="C8" s="4">
        <f t="shared" si="0"/>
        <v>437</v>
      </c>
      <c r="D8" s="4">
        <f t="shared" si="1"/>
        <v>23</v>
      </c>
      <c r="E8" s="4">
        <f t="shared" si="2"/>
        <v>529</v>
      </c>
      <c r="H8" s="3" t="s">
        <v>10</v>
      </c>
      <c r="I8" s="4">
        <f>AVERAGE(E5:E26)</f>
        <v>1013.2272727272727</v>
      </c>
    </row>
    <row r="9" spans="1:9" x14ac:dyDescent="0.25">
      <c r="A9" s="2">
        <v>8</v>
      </c>
      <c r="B9" s="2">
        <v>470</v>
      </c>
      <c r="C9" s="4">
        <f t="shared" si="0"/>
        <v>440</v>
      </c>
      <c r="D9" s="4">
        <f t="shared" si="1"/>
        <v>30</v>
      </c>
      <c r="E9" s="4">
        <f t="shared" si="2"/>
        <v>900</v>
      </c>
    </row>
    <row r="10" spans="1:9" x14ac:dyDescent="0.25">
      <c r="A10" s="2">
        <v>9</v>
      </c>
      <c r="B10" s="2">
        <v>470</v>
      </c>
      <c r="C10" s="4">
        <f t="shared" si="0"/>
        <v>437</v>
      </c>
      <c r="D10" s="4">
        <f t="shared" si="1"/>
        <v>33</v>
      </c>
      <c r="E10" s="4">
        <f t="shared" si="2"/>
        <v>1089</v>
      </c>
    </row>
    <row r="11" spans="1:9" x14ac:dyDescent="0.25">
      <c r="A11" s="2">
        <v>10</v>
      </c>
      <c r="B11" s="2">
        <v>480</v>
      </c>
      <c r="C11" s="4">
        <f t="shared" si="0"/>
        <v>465</v>
      </c>
      <c r="D11" s="4">
        <f>B11-C11</f>
        <v>15</v>
      </c>
      <c r="E11" s="4">
        <f t="shared" si="2"/>
        <v>225</v>
      </c>
    </row>
    <row r="12" spans="1:9" x14ac:dyDescent="0.25">
      <c r="A12" s="2">
        <v>11</v>
      </c>
      <c r="B12" s="2">
        <v>425</v>
      </c>
      <c r="C12" s="4">
        <f t="shared" si="0"/>
        <v>472</v>
      </c>
      <c r="D12" s="4">
        <f t="shared" si="1"/>
        <v>-47</v>
      </c>
      <c r="E12" s="4">
        <f t="shared" si="2"/>
        <v>2209</v>
      </c>
    </row>
    <row r="13" spans="1:9" x14ac:dyDescent="0.25">
      <c r="A13" s="2">
        <v>12</v>
      </c>
      <c r="B13" s="2">
        <v>490</v>
      </c>
      <c r="C13" s="4">
        <f t="shared" si="0"/>
        <v>464</v>
      </c>
      <c r="D13" s="4">
        <f t="shared" si="1"/>
        <v>26</v>
      </c>
      <c r="E13" s="4">
        <f t="shared" si="2"/>
        <v>676</v>
      </c>
    </row>
    <row r="14" spans="1:9" x14ac:dyDescent="0.25">
      <c r="A14" s="2">
        <v>13</v>
      </c>
      <c r="B14" s="2">
        <v>435</v>
      </c>
      <c r="C14" s="4">
        <f t="shared" si="0"/>
        <v>465.5</v>
      </c>
      <c r="D14" s="4">
        <f t="shared" si="1"/>
        <v>-30.5</v>
      </c>
      <c r="E14" s="4">
        <f t="shared" si="2"/>
        <v>930.25</v>
      </c>
    </row>
    <row r="15" spans="1:9" x14ac:dyDescent="0.25">
      <c r="A15" s="2">
        <v>14</v>
      </c>
      <c r="B15" s="2">
        <v>460</v>
      </c>
      <c r="C15" s="4">
        <f t="shared" si="0"/>
        <v>446.5</v>
      </c>
      <c r="D15" s="4">
        <f t="shared" si="1"/>
        <v>13.5</v>
      </c>
      <c r="E15" s="4">
        <f t="shared" si="2"/>
        <v>182.25</v>
      </c>
    </row>
    <row r="16" spans="1:9" x14ac:dyDescent="0.25">
      <c r="A16" s="2">
        <v>15</v>
      </c>
      <c r="B16" s="2">
        <v>445</v>
      </c>
      <c r="C16" s="4">
        <f t="shared" si="0"/>
        <v>467.5</v>
      </c>
      <c r="D16" s="4">
        <f t="shared" si="1"/>
        <v>-22.5</v>
      </c>
      <c r="E16" s="4">
        <f t="shared" si="2"/>
        <v>506.25</v>
      </c>
    </row>
    <row r="17" spans="1:5" x14ac:dyDescent="0.25">
      <c r="A17" s="2">
        <v>16</v>
      </c>
      <c r="B17" s="2">
        <v>510</v>
      </c>
      <c r="C17" s="4">
        <f t="shared" si="0"/>
        <v>444.5</v>
      </c>
      <c r="D17" s="4">
        <f t="shared" si="1"/>
        <v>65.5</v>
      </c>
      <c r="E17" s="4">
        <f t="shared" si="2"/>
        <v>4290.25</v>
      </c>
    </row>
    <row r="18" spans="1:5" x14ac:dyDescent="0.25">
      <c r="A18" s="2">
        <v>17</v>
      </c>
      <c r="B18" s="2">
        <v>515</v>
      </c>
      <c r="C18" s="4">
        <f t="shared" si="0"/>
        <v>465.5</v>
      </c>
      <c r="D18" s="4">
        <f t="shared" si="1"/>
        <v>49.5</v>
      </c>
      <c r="E18" s="4">
        <f t="shared" si="2"/>
        <v>2450.25</v>
      </c>
    </row>
    <row r="19" spans="1:5" x14ac:dyDescent="0.25">
      <c r="A19" s="2">
        <v>18</v>
      </c>
      <c r="B19" s="2">
        <v>525</v>
      </c>
      <c r="C19" s="4">
        <f t="shared" si="0"/>
        <v>478.5</v>
      </c>
      <c r="D19" s="4">
        <f t="shared" si="1"/>
        <v>46.5</v>
      </c>
      <c r="E19" s="4">
        <f t="shared" si="2"/>
        <v>2162.25</v>
      </c>
    </row>
    <row r="20" spans="1:5" x14ac:dyDescent="0.25">
      <c r="A20" s="2">
        <v>19</v>
      </c>
      <c r="B20" s="2">
        <v>535</v>
      </c>
      <c r="C20" s="4">
        <f t="shared" si="0"/>
        <v>514.5</v>
      </c>
      <c r="D20" s="4">
        <f t="shared" si="1"/>
        <v>20.5</v>
      </c>
      <c r="E20" s="4">
        <f t="shared" si="2"/>
        <v>420.25</v>
      </c>
    </row>
    <row r="21" spans="1:5" x14ac:dyDescent="0.25">
      <c r="A21" s="2">
        <v>20</v>
      </c>
      <c r="B21" s="2">
        <v>530</v>
      </c>
      <c r="C21" s="4">
        <f t="shared" si="0"/>
        <v>522</v>
      </c>
      <c r="D21" s="4">
        <f t="shared" si="1"/>
        <v>8</v>
      </c>
      <c r="E21" s="4">
        <f t="shared" si="2"/>
        <v>64</v>
      </c>
    </row>
    <row r="22" spans="1:5" x14ac:dyDescent="0.25">
      <c r="A22" s="2">
        <v>21</v>
      </c>
      <c r="B22" s="2">
        <v>550</v>
      </c>
      <c r="C22" s="4">
        <f t="shared" si="0"/>
        <v>529</v>
      </c>
      <c r="D22" s="4">
        <f t="shared" si="1"/>
        <v>21</v>
      </c>
      <c r="E22" s="4">
        <f t="shared" si="2"/>
        <v>441</v>
      </c>
    </row>
    <row r="23" spans="1:5" x14ac:dyDescent="0.25">
      <c r="A23" s="2">
        <v>22</v>
      </c>
      <c r="B23" s="2">
        <v>545</v>
      </c>
      <c r="C23" s="4">
        <f t="shared" si="0"/>
        <v>536.5</v>
      </c>
      <c r="D23" s="4">
        <f t="shared" si="1"/>
        <v>8.5</v>
      </c>
      <c r="E23" s="4">
        <f t="shared" si="2"/>
        <v>72.25</v>
      </c>
    </row>
    <row r="24" spans="1:5" x14ac:dyDescent="0.25">
      <c r="A24" s="2">
        <v>23</v>
      </c>
      <c r="B24" s="2">
        <v>510</v>
      </c>
      <c r="C24" s="4">
        <f t="shared" si="0"/>
        <v>539</v>
      </c>
      <c r="D24" s="4">
        <f t="shared" si="1"/>
        <v>-29</v>
      </c>
      <c r="E24" s="4">
        <f t="shared" si="2"/>
        <v>841</v>
      </c>
    </row>
    <row r="25" spans="1:5" x14ac:dyDescent="0.25">
      <c r="A25" s="2">
        <v>24</v>
      </c>
      <c r="B25" s="2">
        <v>580</v>
      </c>
      <c r="C25" s="4">
        <f t="shared" si="0"/>
        <v>540.5</v>
      </c>
      <c r="D25" s="4">
        <f t="shared" si="1"/>
        <v>39.5</v>
      </c>
      <c r="E25" s="4">
        <f t="shared" si="2"/>
        <v>1560.25</v>
      </c>
    </row>
    <row r="26" spans="1:5" x14ac:dyDescent="0.25">
      <c r="A26" s="2">
        <v>25</v>
      </c>
      <c r="B26" s="2">
        <v>580</v>
      </c>
      <c r="C26" s="4">
        <f t="shared" si="0"/>
        <v>541.5</v>
      </c>
      <c r="D26" s="4">
        <f t="shared" si="1"/>
        <v>38.5</v>
      </c>
      <c r="E26" s="4">
        <f t="shared" si="2"/>
        <v>1482.25</v>
      </c>
    </row>
  </sheetData>
  <pageMargins left="0.7" right="0.7" top="0.75" bottom="0.75" header="0.3" footer="0.3"/>
  <ignoredErrors>
    <ignoredError sqref="C5:C2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0D03-1F1F-425F-98E9-AA69DB68F638}">
  <dimension ref="A1:J27"/>
  <sheetViews>
    <sheetView tabSelected="1" workbookViewId="0">
      <selection activeCell="G32" sqref="G32"/>
    </sheetView>
  </sheetViews>
  <sheetFormatPr baseColWidth="10" defaultRowHeight="15" x14ac:dyDescent="0.25"/>
  <cols>
    <col min="5" max="5" width="15.7109375" customWidth="1"/>
    <col min="8" max="8" width="15" customWidth="1"/>
    <col min="9" max="9" width="21.140625" customWidth="1"/>
  </cols>
  <sheetData>
    <row r="1" spans="1:10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</row>
    <row r="2" spans="1:10" x14ac:dyDescent="0.25">
      <c r="A2" s="2">
        <v>1</v>
      </c>
      <c r="B2" s="2">
        <v>420</v>
      </c>
      <c r="C2" s="4"/>
      <c r="D2" s="4"/>
      <c r="E2" s="4"/>
      <c r="H2" s="3" t="s">
        <v>5</v>
      </c>
      <c r="I2" s="3" t="s">
        <v>6</v>
      </c>
    </row>
    <row r="3" spans="1:10" x14ac:dyDescent="0.25">
      <c r="A3" s="2">
        <v>2</v>
      </c>
      <c r="B3" s="2">
        <v>430</v>
      </c>
      <c r="C3" s="4"/>
      <c r="D3" s="4"/>
      <c r="E3" s="4"/>
      <c r="H3" s="4" t="s">
        <v>7</v>
      </c>
      <c r="I3" s="4">
        <v>9.977779800700641E-2</v>
      </c>
    </row>
    <row r="4" spans="1:10" x14ac:dyDescent="0.25">
      <c r="A4" s="2">
        <v>3</v>
      </c>
      <c r="B4" s="2">
        <v>405</v>
      </c>
      <c r="C4" s="4"/>
      <c r="D4" s="4"/>
      <c r="E4" s="4"/>
      <c r="H4" s="4" t="s">
        <v>8</v>
      </c>
      <c r="I4" s="4">
        <v>0.47808809142950598</v>
      </c>
    </row>
    <row r="5" spans="1:10" x14ac:dyDescent="0.25">
      <c r="A5" s="2">
        <v>4</v>
      </c>
      <c r="B5" s="2">
        <v>440</v>
      </c>
      <c r="C5" s="4">
        <f>SUMPRODUCT(B2:B4,$I$3:$I$5)</f>
        <v>418.44886504925319</v>
      </c>
      <c r="D5" s="4">
        <f>B5-C5</f>
        <v>21.551134950746814</v>
      </c>
      <c r="E5" s="4">
        <f>POWER(D5,2)</f>
        <v>464.45141766530088</v>
      </c>
      <c r="H5" s="4" t="s">
        <v>9</v>
      </c>
      <c r="I5" s="4">
        <v>0.42213410017684672</v>
      </c>
    </row>
    <row r="6" spans="1:10" x14ac:dyDescent="0.25">
      <c r="A6" s="2">
        <v>5</v>
      </c>
      <c r="B6" s="2">
        <v>450</v>
      </c>
      <c r="C6" s="4">
        <f t="shared" ref="C6:C26" si="0">SUMPRODUCT(B3:B5,$I$3:$I$5)</f>
        <v>422.26913424977522</v>
      </c>
      <c r="D6" s="4">
        <f t="shared" ref="D6:D26" si="1">B6-C6</f>
        <v>27.73086575022478</v>
      </c>
      <c r="E6" s="4">
        <f t="shared" ref="E6:E26" si="2">POWER(D6,2)</f>
        <v>769.00091525698974</v>
      </c>
      <c r="I6" s="6">
        <f>SUM(I3:I5)</f>
        <v>0.99999998961335912</v>
      </c>
      <c r="J6">
        <v>1</v>
      </c>
    </row>
    <row r="7" spans="1:10" x14ac:dyDescent="0.25">
      <c r="A7" s="2">
        <v>6</v>
      </c>
      <c r="B7" s="2">
        <v>410</v>
      </c>
      <c r="C7" s="4">
        <f t="shared" si="0"/>
        <v>440.72911350140123</v>
      </c>
      <c r="D7" s="4">
        <f t="shared" si="1"/>
        <v>-30.72911350140123</v>
      </c>
      <c r="E7" s="4">
        <f t="shared" si="2"/>
        <v>944.27841658199929</v>
      </c>
    </row>
    <row r="8" spans="1:10" x14ac:dyDescent="0.25">
      <c r="A8" s="2">
        <v>7</v>
      </c>
      <c r="B8" s="2">
        <v>460</v>
      </c>
      <c r="C8" s="4">
        <f t="shared" si="0"/>
        <v>432.1168533388676</v>
      </c>
      <c r="D8" s="4">
        <f t="shared" si="1"/>
        <v>27.8831466611324</v>
      </c>
      <c r="E8" s="4">
        <f t="shared" si="2"/>
        <v>777.46986772621892</v>
      </c>
      <c r="H8" s="3" t="s">
        <v>10</v>
      </c>
      <c r="I8" s="4">
        <f>AVERAGE(E5:E26)</f>
        <v>900.14761429042449</v>
      </c>
    </row>
    <row r="9" spans="1:10" x14ac:dyDescent="0.25">
      <c r="A9" s="2">
        <v>8</v>
      </c>
      <c r="B9" s="2">
        <v>470</v>
      </c>
      <c r="C9" s="4">
        <f t="shared" si="0"/>
        <v>435.09781267059981</v>
      </c>
      <c r="D9" s="4">
        <f t="shared" si="1"/>
        <v>34.902187329400192</v>
      </c>
      <c r="E9" s="4">
        <f t="shared" si="2"/>
        <v>1218.1626803765432</v>
      </c>
    </row>
    <row r="10" spans="1:10" x14ac:dyDescent="0.25">
      <c r="A10" s="2">
        <v>9</v>
      </c>
      <c r="B10" s="2">
        <v>470</v>
      </c>
      <c r="C10" s="4">
        <f t="shared" si="0"/>
        <v>459.23244632356329</v>
      </c>
      <c r="D10" s="4">
        <f t="shared" si="1"/>
        <v>10.767553676436705</v>
      </c>
      <c r="E10" s="4">
        <f t="shared" si="2"/>
        <v>115.94021217494561</v>
      </c>
    </row>
    <row r="11" spans="1:10" x14ac:dyDescent="0.25">
      <c r="A11" s="2">
        <v>10</v>
      </c>
      <c r="B11" s="2">
        <v>480</v>
      </c>
      <c r="C11" s="4">
        <f t="shared" si="0"/>
        <v>469.00221713820872</v>
      </c>
      <c r="D11" s="4">
        <f t="shared" si="1"/>
        <v>10.997782861791279</v>
      </c>
      <c r="E11" s="4">
        <f t="shared" si="2"/>
        <v>120.95122787510998</v>
      </c>
    </row>
    <row r="12" spans="1:10" x14ac:dyDescent="0.25">
      <c r="A12" s="2">
        <v>11</v>
      </c>
      <c r="B12" s="2">
        <v>425</v>
      </c>
      <c r="C12" s="4">
        <f t="shared" si="0"/>
        <v>474.22133612004723</v>
      </c>
      <c r="D12" s="4">
        <f t="shared" si="1"/>
        <v>-49.221336120047226</v>
      </c>
      <c r="E12" s="4">
        <f t="shared" si="2"/>
        <v>2422.7399294426659</v>
      </c>
    </row>
    <row r="13" spans="1:10" x14ac:dyDescent="0.25">
      <c r="A13" s="2">
        <v>12</v>
      </c>
      <c r="B13" s="2">
        <v>490</v>
      </c>
      <c r="C13" s="4">
        <f t="shared" si="0"/>
        <v>455.78484152461573</v>
      </c>
      <c r="D13" s="4">
        <f t="shared" si="1"/>
        <v>34.215158475384271</v>
      </c>
      <c r="E13" s="4">
        <f t="shared" si="2"/>
        <v>1170.6770694956601</v>
      </c>
    </row>
    <row r="14" spans="1:10" x14ac:dyDescent="0.25">
      <c r="A14" s="2">
        <v>13</v>
      </c>
      <c r="B14" s="2">
        <v>435</v>
      </c>
      <c r="C14" s="4">
        <f t="shared" si="0"/>
        <v>457.926490987558</v>
      </c>
      <c r="D14" s="4">
        <f t="shared" si="1"/>
        <v>-22.926490987557997</v>
      </c>
      <c r="E14" s="4">
        <f t="shared" si="2"/>
        <v>525.62398900257813</v>
      </c>
    </row>
    <row r="15" spans="1:10" x14ac:dyDescent="0.25">
      <c r="A15" s="2">
        <v>14</v>
      </c>
      <c r="B15" s="2">
        <v>460</v>
      </c>
      <c r="C15" s="4">
        <f t="shared" si="0"/>
        <v>460.29706253036397</v>
      </c>
      <c r="D15" s="4">
        <f t="shared" si="1"/>
        <v>-0.29706253036397356</v>
      </c>
      <c r="E15" s="4">
        <f t="shared" si="2"/>
        <v>8.8246146946246717E-2</v>
      </c>
    </row>
    <row r="16" spans="1:10" x14ac:dyDescent="0.25">
      <c r="A16" s="2">
        <v>15</v>
      </c>
      <c r="B16" s="2">
        <v>445</v>
      </c>
      <c r="C16" s="4">
        <f t="shared" si="0"/>
        <v>451.04112687661774</v>
      </c>
      <c r="D16" s="4">
        <f t="shared" si="1"/>
        <v>-6.0411268766177386</v>
      </c>
      <c r="E16" s="4">
        <f t="shared" si="2"/>
        <v>36.495213939393196</v>
      </c>
    </row>
    <row r="17" spans="1:5" x14ac:dyDescent="0.25">
      <c r="A17" s="2">
        <v>16</v>
      </c>
      <c r="B17" s="2">
        <v>510</v>
      </c>
      <c r="C17" s="4">
        <f t="shared" si="0"/>
        <v>451.17353876931736</v>
      </c>
      <c r="D17" s="4">
        <f t="shared" si="1"/>
        <v>58.826461230682639</v>
      </c>
      <c r="E17" s="4">
        <f t="shared" si="2"/>
        <v>3460.5525409250076</v>
      </c>
    </row>
    <row r="18" spans="1:5" x14ac:dyDescent="0.25">
      <c r="A18" s="2">
        <v>17</v>
      </c>
      <c r="B18" s="2">
        <v>515</v>
      </c>
      <c r="C18" s="4">
        <f t="shared" si="0"/>
        <v>473.93537885954493</v>
      </c>
      <c r="D18" s="4">
        <f t="shared" si="1"/>
        <v>41.064621140455074</v>
      </c>
      <c r="E18" s="4">
        <f t="shared" si="2"/>
        <v>1686.3031094091098</v>
      </c>
    </row>
    <row r="19" spans="1:5" x14ac:dyDescent="0.25">
      <c r="A19" s="2">
        <v>18</v>
      </c>
      <c r="B19" s="2">
        <v>525</v>
      </c>
      <c r="C19" s="4">
        <f t="shared" si="0"/>
        <v>505.62510833324188</v>
      </c>
      <c r="D19" s="4">
        <f t="shared" si="1"/>
        <v>19.374891666758117</v>
      </c>
      <c r="E19" s="4">
        <f t="shared" si="2"/>
        <v>375.38642709861313</v>
      </c>
    </row>
    <row r="20" spans="1:5" x14ac:dyDescent="0.25">
      <c r="A20" s="2">
        <v>19</v>
      </c>
      <c r="B20" s="2">
        <v>535</v>
      </c>
      <c r="C20" s="4">
        <f t="shared" si="0"/>
        <v>518.72244666261338</v>
      </c>
      <c r="D20" s="4">
        <f t="shared" si="1"/>
        <v>16.277553337386621</v>
      </c>
      <c r="E20" s="4">
        <f t="shared" si="2"/>
        <v>264.95874265146631</v>
      </c>
    </row>
    <row r="21" spans="1:5" x14ac:dyDescent="0.25">
      <c r="A21" s="2">
        <v>20</v>
      </c>
      <c r="B21" s="2">
        <v>530</v>
      </c>
      <c r="C21" s="4">
        <f t="shared" si="0"/>
        <v>528.22355756871195</v>
      </c>
      <c r="D21" s="4">
        <f t="shared" si="1"/>
        <v>1.7764424312880465</v>
      </c>
      <c r="E21" s="4">
        <f t="shared" si="2"/>
        <v>3.1557477116805859</v>
      </c>
    </row>
    <row r="22" spans="1:5" x14ac:dyDescent="0.25">
      <c r="A22" s="2">
        <v>21</v>
      </c>
      <c r="B22" s="2">
        <v>550</v>
      </c>
      <c r="C22" s="4">
        <f t="shared" si="0"/>
        <v>531.89154596219282</v>
      </c>
      <c r="D22" s="4">
        <f t="shared" si="1"/>
        <v>18.108454037807178</v>
      </c>
      <c r="E22" s="4">
        <f t="shared" si="2"/>
        <v>327.91610763937507</v>
      </c>
    </row>
    <row r="23" spans="1:5" x14ac:dyDescent="0.25">
      <c r="A23" s="2">
        <v>22</v>
      </c>
      <c r="B23" s="2">
        <v>545</v>
      </c>
      <c r="C23" s="4">
        <f t="shared" si="0"/>
        <v>538.94156548865226</v>
      </c>
      <c r="D23" s="4">
        <f t="shared" si="1"/>
        <v>6.0584345113477411</v>
      </c>
      <c r="E23" s="4">
        <f t="shared" si="2"/>
        <v>36.704628728289343</v>
      </c>
    </row>
    <row r="24" spans="1:5" x14ac:dyDescent="0.25">
      <c r="A24" s="2">
        <v>23</v>
      </c>
      <c r="B24" s="2">
        <v>510</v>
      </c>
      <c r="C24" s="4">
        <f t="shared" si="0"/>
        <v>545.89376782632314</v>
      </c>
      <c r="D24" s="4">
        <f t="shared" si="1"/>
        <v>-35.893767826323142</v>
      </c>
      <c r="E24" s="4">
        <f t="shared" si="2"/>
        <v>1288.3625687699903</v>
      </c>
    </row>
    <row r="25" spans="1:5" x14ac:dyDescent="0.25">
      <c r="A25" s="2">
        <v>24</v>
      </c>
      <c r="B25" s="2">
        <v>580</v>
      </c>
      <c r="C25" s="4">
        <f t="shared" si="0"/>
        <v>530.72418982312604</v>
      </c>
      <c r="D25" s="4">
        <f t="shared" si="1"/>
        <v>49.275810176873961</v>
      </c>
      <c r="E25" s="4">
        <f t="shared" si="2"/>
        <v>2428.1054685873155</v>
      </c>
    </row>
    <row r="26" spans="1:5" x14ac:dyDescent="0.25">
      <c r="A26" s="2">
        <v>25</v>
      </c>
      <c r="B26" s="2">
        <v>580</v>
      </c>
      <c r="C26" s="4">
        <f t="shared" si="0"/>
        <v>543.04160464543759</v>
      </c>
      <c r="D26" s="4">
        <f t="shared" si="1"/>
        <v>36.958395354562413</v>
      </c>
      <c r="E26" s="4">
        <f t="shared" si="2"/>
        <v>1365.9229871841405</v>
      </c>
    </row>
    <row r="27" spans="1:5" x14ac:dyDescent="0.25">
      <c r="E27" s="5">
        <f>SUM(E5:E26)</f>
        <v>19803.247514389339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PMP</vt:lpstr>
      <vt:lpstr>PMP Optimizado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garin carrasco</dc:creator>
  <cp:lastModifiedBy>Diego Pizarro Ibarra</cp:lastModifiedBy>
  <dcterms:created xsi:type="dcterms:W3CDTF">2023-08-28T01:01:17Z</dcterms:created>
  <dcterms:modified xsi:type="dcterms:W3CDTF">2023-10-15T00:06:03Z</dcterms:modified>
</cp:coreProperties>
</file>