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13_ncr:1_{6ED5B281-78B0-4A3F-80DE-83609F7A7166}" xr6:coauthVersionLast="47" xr6:coauthVersionMax="47" xr10:uidLastSave="{00000000-0000-0000-0000-000000000000}"/>
  <bookViews>
    <workbookView xWindow="-120" yWindow="-120" windowWidth="29040" windowHeight="15840" activeTab="1" xr2:uid="{CB886B31-F33D-436A-8550-425E39E68640}"/>
  </bookViews>
  <sheets>
    <sheet name="Podaci" sheetId="1" r:id="rId1"/>
    <sheet name="Dinamika" sheetId="3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1" i="3" l="1"/>
  <c r="J141" i="3"/>
  <c r="F118" i="3"/>
  <c r="G118" i="3" s="1"/>
  <c r="H118" i="3" s="1"/>
  <c r="I118" i="3" s="1"/>
  <c r="J118" i="3" s="1"/>
  <c r="K118" i="3" s="1"/>
  <c r="L118" i="3" s="1"/>
  <c r="K130" i="3"/>
  <c r="I73" i="3"/>
  <c r="F54" i="3"/>
  <c r="E29" i="3"/>
  <c r="G104" i="3"/>
  <c r="K141" i="3"/>
  <c r="L141" i="3" s="1"/>
  <c r="G141" i="3"/>
  <c r="F141" i="3" s="1"/>
  <c r="E141" i="3" s="1"/>
  <c r="E130" i="3"/>
  <c r="F130" i="3"/>
  <c r="H130" i="3"/>
  <c r="G130" i="3" s="1"/>
  <c r="I130" i="3"/>
  <c r="J130" i="3"/>
  <c r="F100" i="3"/>
  <c r="F104" i="3" s="1"/>
  <c r="G100" i="3"/>
  <c r="H100" i="3"/>
  <c r="H104" i="3" s="1"/>
  <c r="I100" i="3"/>
  <c r="I104" i="3" s="1"/>
  <c r="J100" i="3"/>
  <c r="J104" i="3" s="1"/>
  <c r="K100" i="3"/>
  <c r="K104" i="3" s="1"/>
  <c r="L100" i="3"/>
  <c r="L104" i="3" s="1"/>
  <c r="E100" i="3"/>
  <c r="F73" i="3"/>
  <c r="G73" i="3"/>
  <c r="H73" i="3"/>
  <c r="J73" i="3"/>
  <c r="K73" i="3"/>
  <c r="L73" i="3"/>
  <c r="E73" i="3"/>
  <c r="I29" i="3"/>
  <c r="H29" i="3"/>
  <c r="G29" i="3"/>
  <c r="F29" i="3"/>
  <c r="H54" i="3"/>
  <c r="H55" i="3" s="1"/>
  <c r="G55" i="3"/>
  <c r="J55" i="3"/>
  <c r="K55" i="3"/>
  <c r="G54" i="3"/>
  <c r="I54" i="3"/>
  <c r="I55" i="3" s="1"/>
  <c r="J54" i="3"/>
  <c r="K54" i="3"/>
  <c r="L54" i="3"/>
  <c r="L55" i="3" s="1"/>
  <c r="F55" i="3"/>
  <c r="J29" i="3"/>
  <c r="K29" i="3"/>
  <c r="L29" i="3"/>
  <c r="G8" i="3"/>
  <c r="G9" i="3" s="1"/>
  <c r="H8" i="3"/>
  <c r="H9" i="3" s="1"/>
  <c r="I8" i="3"/>
  <c r="I9" i="3" s="1"/>
  <c r="J8" i="3"/>
  <c r="J9" i="3" s="1"/>
  <c r="K8" i="3"/>
  <c r="K9" i="3" s="1"/>
  <c r="L8" i="3"/>
  <c r="L9" i="3" s="1"/>
  <c r="F8" i="3"/>
  <c r="F9" i="3" s="1"/>
  <c r="I6" i="1"/>
</calcChain>
</file>

<file path=xl/sharedStrings.xml><?xml version="1.0" encoding="utf-8"?>
<sst xmlns="http://schemas.openxmlformats.org/spreadsheetml/2006/main" count="310" uniqueCount="73">
  <si>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</si>
  <si>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</si>
  <si>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</si>
  <si>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</si>
  <si>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</si>
  <si>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</si>
  <si>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</si>
  <si>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</si>
  <si>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</si>
  <si>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</si>
  <si>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</si>
  <si>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</si>
  <si>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</si>
  <si>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</si>
  <si>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</si>
  <si>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</si>
  <si>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</si>
  <si>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</si>
  <si>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</si>
  <si>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</si>
  <si>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</si>
  <si>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</si>
  <si>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</si>
  <si>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</si>
  <si>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</si>
  <si>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</si>
  <si>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Sum of Units</t>
  </si>
  <si>
    <t>Row Labels</t>
  </si>
  <si>
    <t>Grand Total</t>
  </si>
  <si>
    <t>Sum of Total</t>
  </si>
  <si>
    <t>Kvartal</t>
  </si>
  <si>
    <t>Kolicina</t>
  </si>
  <si>
    <t>Pocetna tabela: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</si>
  <si>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</si>
  <si>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</si>
  <si>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</si>
  <si>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</si>
  <si>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</si>
  <si>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</si>
  <si>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</si>
  <si>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</si>
  <si>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Lancani indeks za prikaz dinamike broja prodatih proizvoda po kvartalima za 2014 I 2015 godinu</t>
  </si>
  <si>
    <t>2014-2/2014-1</t>
  </si>
  <si>
    <t>2014-3/2014-2</t>
  </si>
  <si>
    <t>2014-4/2014-3</t>
  </si>
  <si>
    <t>2015-1/2014-4</t>
  </si>
  <si>
    <t>2015-2/2015-1</t>
  </si>
  <si>
    <t>2015-3/2015-2</t>
  </si>
  <si>
    <t>2015-4/2015-3</t>
  </si>
  <si>
    <t>Stopa promjene</t>
  </si>
  <si>
    <t>Bazni indeksi za prikaz dinamike broja  prodatih proizvoda po kvartalima 2014 I 2015 godine sa bazom u drugom kvartalu 2014 godine</t>
  </si>
  <si>
    <t>Promet</t>
  </si>
  <si>
    <t>Lancani indeks za prikaz dinamike prometa po kvartalima 2014 I 2015 godine</t>
  </si>
  <si>
    <t>Bazni indeks za prikaz dinamike prometa po kvartalima 2014 I 2015 godine sa baznim indeksom iz 2015-1</t>
  </si>
  <si>
    <t>Pretvaranje indeksa</t>
  </si>
  <si>
    <t>Iz baznog u lancani:</t>
  </si>
  <si>
    <t>Bazni indeks za prikaz dinamike prometa po kvartalima 2014 I 2015 godine sa baznim indeksom iz 2014-1</t>
  </si>
  <si>
    <t>Baza na pocetku</t>
  </si>
  <si>
    <t>Lancani prikaz ovog gore:</t>
  </si>
  <si>
    <t>ZAKLJUCAK: Gdje god da se baza nalazi isto racunamo!!!</t>
  </si>
  <si>
    <r>
      <t xml:space="preserve">Klasicno racunanje lancanog: </t>
    </r>
    <r>
      <rPr>
        <b/>
        <u/>
        <sz val="11"/>
        <color theme="1"/>
        <rFont val="Calibri"/>
        <family val="2"/>
        <charset val="238"/>
        <scheme val="minor"/>
      </rPr>
      <t>Trenutni/Prethodnik</t>
    </r>
  </si>
  <si>
    <t>Iz lancanog u bazni:</t>
  </si>
  <si>
    <t>Bazni prikaz:</t>
  </si>
  <si>
    <r>
      <t xml:space="preserve">Lancani prikaz dinamike ukupnog prometa po kvartalima 2014 I 2015 godine </t>
    </r>
    <r>
      <rPr>
        <b/>
        <sz val="11"/>
        <color theme="1"/>
        <rFont val="Calibri"/>
        <family val="2"/>
        <charset val="238"/>
        <scheme val="minor"/>
      </rPr>
      <t>(baza na sredini 2015-1)</t>
    </r>
  </si>
  <si>
    <r>
      <t xml:space="preserve">Lancani prikaz dinamike ukupnog prometa po kvartalima 2014 I 2015 godine </t>
    </r>
    <r>
      <rPr>
        <b/>
        <sz val="11"/>
        <color theme="1"/>
        <rFont val="Calibri"/>
        <family val="2"/>
        <charset val="238"/>
        <scheme val="minor"/>
      </rPr>
      <t>(baza na kraju 2015-4)</t>
    </r>
  </si>
  <si>
    <r>
      <t xml:space="preserve">Lancani prikaz dinamike ukupnog prometa po kvartalima 2014 I 2015 godine </t>
    </r>
    <r>
      <rPr>
        <b/>
        <sz val="11"/>
        <color theme="1"/>
        <rFont val="Calibri"/>
        <family val="2"/>
        <charset val="238"/>
        <scheme val="minor"/>
      </rPr>
      <t>(baza na pocetku 2014-1)</t>
    </r>
  </si>
  <si>
    <t>Posto je baza na sredini, desno cemo mnoziti a lijevo dijeliti sa bazom 2015-1</t>
  </si>
  <si>
    <t>baza</t>
  </si>
  <si>
    <t>ZAKLJUCAK: KADA SE KRECEMO PREMA DESNO MNOZIMO, A PREMA LIJEVO DIJELIMO ,DOK JE BAZA UVIJEK 1,00</t>
  </si>
  <si>
    <t>Posto je baza na pocetku, krecemo se desno  stoga mnozimo  sa bazom 2014-1</t>
  </si>
  <si>
    <t>ZAKLJUCAK: KADA SE KRECEMO PREMA DESNO MNOZIMO, DOK JE BAZA UVIJEK 1,00</t>
  </si>
  <si>
    <t>Posto je baza na kraju, krecemo se lijevo stoga  dijelimo sa bazom 2015-4</t>
  </si>
  <si>
    <t>ZAKLJUCAK: KADA SE KRECEMO PREMA LIJEVO  DIJELIMO, DOK JE BAZA UVIJEK 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</si>
</sst>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2" fontId="0" fillId="0" borderId="1" xfId="0" applyNumberFormat="1" applyBorder="1"/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/>
    <xf numFmtId="0" fontId="0" fillId="0" borderId="2" xfId="0" applyBorder="1"/>
    <xf numFmtId="0" fontId="0" fillId="2" borderId="3" xfId="0" applyFill="1" applyBorder="1"/>
    <xf numFmtId="0" fontId="5" fillId="2" borderId="1" xfId="0" applyFont="1" applyFill="1" applyBorder="1" applyAlignment="1">
      <alignment horizontal="center"/>
    </xf>
    <xf numFmtId="0" fontId="0" fillId="3" borderId="0" xfId="0" applyFill="1"/>
    <xf numFmtId="0" fontId="5" fillId="3" borderId="0" xfId="0" applyFont="1" applyFill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Lancani indeks za prikaz dinamike broja prodatih proizvoda po kvartalima za 2014 I 2015 godinu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>
        <c:manualLayout>
          <c:layoutTarget val="inner"/>
          <c:xMode val="edge"/>
          <c:yMode val="edge"/>
          <c:x val="7.1103674540682421E-2"/>
          <c:y val="0.34687518226888303"/>
          <c:w val="0.90111854768153976"/>
          <c:h val="0.47451625838436862"/>
        </c:manualLayout>
      </c:layout>
      <c:lineChart>
        <c:grouping val="standard"/>
        <c:varyColors val="0"/>
        <c:ser>
          <c:idx val="2"/>
          <c:order val="0"/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Dinamika!$F$7:$L$7</c:f>
              <c:strCache>
                <c:ptCount val="7"/>
                <c:pt idx="0">
                  <c:v>2014-2/2014-1</c:v>
                </c:pt>
                <c:pt idx="1">
                  <c:v>2014-3/2014-2</c:v>
                </c:pt>
                <c:pt idx="2">
                  <c:v>2014-4/2014-3</c:v>
                </c:pt>
                <c:pt idx="3">
                  <c:v>2015-1/2014-4</c:v>
                </c:pt>
                <c:pt idx="4">
                  <c:v>2015-2/2015-1</c:v>
                </c:pt>
                <c:pt idx="5">
                  <c:v>2015-3/2015-2</c:v>
                </c:pt>
                <c:pt idx="6">
                  <c:v>2015-4/2015-3</c:v>
                </c:pt>
              </c:strCache>
            </c:strRef>
          </c:cat>
          <c:val>
            <c:numRef>
              <c:f>Dinamika!$F$8:$L$8</c:f>
              <c:numCache>
                <c:formatCode>0.00</c:formatCode>
                <c:ptCount val="7"/>
                <c:pt idx="0">
                  <c:v>1.5416666666666667</c:v>
                </c:pt>
                <c:pt idx="1">
                  <c:v>0.40049140049140047</c:v>
                </c:pt>
                <c:pt idx="2">
                  <c:v>2.1104294478527605</c:v>
                </c:pt>
                <c:pt idx="3">
                  <c:v>0.56395348837209303</c:v>
                </c:pt>
                <c:pt idx="4">
                  <c:v>1.5463917525773196</c:v>
                </c:pt>
                <c:pt idx="5">
                  <c:v>0.81666666666666665</c:v>
                </c:pt>
                <c:pt idx="6">
                  <c:v>0.83265306122448979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B1-46E4-89DD-FB690B80F742}"/>
            </c:ext>
          </c:extLst>
        </c:ser>
        <c:ser>
          <c:idx val="3"/>
          <c:order val="1"/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Dinamika!$F$7:$L$7</c:f>
              <c:strCache>
                <c:ptCount val="7"/>
                <c:pt idx="0">
                  <c:v>2014-2/2014-1</c:v>
                </c:pt>
                <c:pt idx="1">
                  <c:v>2014-3/2014-2</c:v>
                </c:pt>
                <c:pt idx="2">
                  <c:v>2014-4/2014-3</c:v>
                </c:pt>
                <c:pt idx="3">
                  <c:v>2015-1/2014-4</c:v>
                </c:pt>
                <c:pt idx="4">
                  <c:v>2015-2/2015-1</c:v>
                </c:pt>
                <c:pt idx="5">
                  <c:v>2015-3/2015-2</c:v>
                </c:pt>
                <c:pt idx="6">
                  <c:v>2015-4/2015-3</c:v>
                </c:pt>
              </c:strCache>
            </c:strRef>
          </c:cat>
          <c:val>
            <c:numRef>
              <c:f>Dinamika!$F$8:$L$8</c:f>
              <c:numCache>
                <c:formatCode>0.00</c:formatCode>
                <c:ptCount val="7"/>
                <c:pt idx="0">
                  <c:v>1.5416666666666667</c:v>
                </c:pt>
                <c:pt idx="1">
                  <c:v>0.40049140049140047</c:v>
                </c:pt>
                <c:pt idx="2">
                  <c:v>2.1104294478527605</c:v>
                </c:pt>
                <c:pt idx="3">
                  <c:v>0.56395348837209303</c:v>
                </c:pt>
                <c:pt idx="4">
                  <c:v>1.5463917525773196</c:v>
                </c:pt>
                <c:pt idx="5">
                  <c:v>0.81666666666666665</c:v>
                </c:pt>
                <c:pt idx="6">
                  <c:v>0.83265306122448979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B1-46E4-89DD-FB690B80F742}"/>
            </c:ext>
          </c:extLst>
        </c:ser>
        <c:ser>
          <c:idx val="1"/>
          <c:order val="2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Dinamika!$F$7:$L$7</c:f>
              <c:strCache>
                <c:ptCount val="7"/>
                <c:pt idx="0">
                  <c:v>2014-2/2014-1</c:v>
                </c:pt>
                <c:pt idx="1">
                  <c:v>2014-3/2014-2</c:v>
                </c:pt>
                <c:pt idx="2">
                  <c:v>2014-4/2014-3</c:v>
                </c:pt>
                <c:pt idx="3">
                  <c:v>2015-1/2014-4</c:v>
                </c:pt>
                <c:pt idx="4">
                  <c:v>2015-2/2015-1</c:v>
                </c:pt>
                <c:pt idx="5">
                  <c:v>2015-3/2015-2</c:v>
                </c:pt>
                <c:pt idx="6">
                  <c:v>2015-4/2015-3</c:v>
                </c:pt>
              </c:strCache>
            </c:strRef>
          </c:cat>
          <c:val>
            <c:numRef>
              <c:f>Dinamika!$F$8:$L$8</c:f>
              <c:numCache>
                <c:formatCode>0.00</c:formatCode>
                <c:ptCount val="7"/>
                <c:pt idx="0">
                  <c:v>1.5416666666666667</c:v>
                </c:pt>
                <c:pt idx="1">
                  <c:v>0.40049140049140047</c:v>
                </c:pt>
                <c:pt idx="2">
                  <c:v>2.1104294478527605</c:v>
                </c:pt>
                <c:pt idx="3">
                  <c:v>0.56395348837209303</c:v>
                </c:pt>
                <c:pt idx="4">
                  <c:v>1.5463917525773196</c:v>
                </c:pt>
                <c:pt idx="5">
                  <c:v>0.81666666666666665</c:v>
                </c:pt>
                <c:pt idx="6">
                  <c:v>0.83265306122448979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B1-46E4-89DD-FB690B80F742}"/>
            </c:ext>
          </c:extLst>
        </c:ser>
        <c:ser>
          <c:idx val="0"/>
          <c:order val="3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Dinamika!$F$7:$L$7</c:f>
              <c:strCache>
                <c:ptCount val="7"/>
                <c:pt idx="0">
                  <c:v>2014-2/2014-1</c:v>
                </c:pt>
                <c:pt idx="1">
                  <c:v>2014-3/2014-2</c:v>
                </c:pt>
                <c:pt idx="2">
                  <c:v>2014-4/2014-3</c:v>
                </c:pt>
                <c:pt idx="3">
                  <c:v>2015-1/2014-4</c:v>
                </c:pt>
                <c:pt idx="4">
                  <c:v>2015-2/2015-1</c:v>
                </c:pt>
                <c:pt idx="5">
                  <c:v>2015-3/2015-2</c:v>
                </c:pt>
                <c:pt idx="6">
                  <c:v>2015-4/2015-3</c:v>
                </c:pt>
              </c:strCache>
            </c:strRef>
          </c:cat>
          <c:val>
            <c:numRef>
              <c:f>Dinamika!$F$8:$L$8</c:f>
              <c:numCache>
                <c:formatCode>0.00</c:formatCode>
                <c:ptCount val="7"/>
                <c:pt idx="0">
                  <c:v>1.5416666666666667</c:v>
                </c:pt>
                <c:pt idx="1">
                  <c:v>0.40049140049140047</c:v>
                </c:pt>
                <c:pt idx="2">
                  <c:v>2.1104294478527605</c:v>
                </c:pt>
                <c:pt idx="3">
                  <c:v>0.56395348837209303</c:v>
                </c:pt>
                <c:pt idx="4">
                  <c:v>1.5463917525773196</c:v>
                </c:pt>
                <c:pt idx="5">
                  <c:v>0.81666666666666665</c:v>
                </c:pt>
                <c:pt idx="6">
                  <c:v>0.83265306122448979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B1-46E4-89DD-FB690B80F742}"/>
            </c:ext>
          </c:extLst>
        </c:ser>
        <c:ser>
          <c:idx val="4"/>
          <c:order val="4"/>
          <c:tx>
            <c:v>Stopa promjene</c:v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Dinamika!$F$9:$L$9</c:f>
              <c:numCache>
                <c:formatCode>0.00</c:formatCode>
                <c:ptCount val="7"/>
                <c:pt idx="0">
                  <c:v>0.54166666666666674</c:v>
                </c:pt>
                <c:pt idx="1">
                  <c:v>-0.59950859950859958</c:v>
                </c:pt>
                <c:pt idx="2">
                  <c:v>1.1104294478527605</c:v>
                </c:pt>
                <c:pt idx="3">
                  <c:v>-0.43604651162790697</c:v>
                </c:pt>
                <c:pt idx="4">
                  <c:v>0.54639175257731964</c:v>
                </c:pt>
                <c:pt idx="5">
                  <c:v>-0.18333333333333335</c:v>
                </c:pt>
                <c:pt idx="6">
                  <c:v>-0.16734693877551021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B1-46E4-89DD-FB690B80F74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3006687"/>
        <c:axId val="623005023"/>
      </c:lineChart>
      <c:catAx>
        <c:axId val="62300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3005023"/>
        <c:crosses val="autoZero"/>
        <c:auto val="1"/>
        <c:lblAlgn val="ctr"/>
        <c:lblOffset val="100"/>
        <c:noMultiLvlLbl val="0"/>
      </c:catAx>
      <c:valAx>
        <c:axId val="6230050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62300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Bazni indeksi za prikaz dinamike broja  prodatih proizvoda po kvartalima 2014 I 2015 godine sa bazom u drugom kvartalu 2014 godine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Dinamika!$E$28:$L$28</c:f>
              <c:strCache>
                <c:ptCount val="8"/>
                <c:pt idx="0">
                  <c:v>2014-1</c:v>
                </c:pt>
                <c:pt idx="1">
                  <c:v>2014-2</c:v>
                </c:pt>
                <c:pt idx="2">
                  <c:v>2014-3</c:v>
                </c:pt>
                <c:pt idx="3">
                  <c:v>2014-4</c:v>
                </c:pt>
                <c:pt idx="4">
                  <c:v>2015-1</c:v>
                </c:pt>
                <c:pt idx="5">
                  <c:v>2015-2</c:v>
                </c:pt>
                <c:pt idx="6">
                  <c:v>2015-3</c:v>
                </c:pt>
                <c:pt idx="7">
                  <c:v>2015-4</c:v>
                </c:pt>
              </c:strCache>
            </c:strRef>
          </c:cat>
          <c:val>
            <c:numRef>
              <c:f>Dinamika!$E$29:$L$29</c:f>
              <c:numCache>
                <c:formatCode>0.00</c:formatCode>
                <c:ptCount val="8"/>
                <c:pt idx="0">
                  <c:v>0.64864864864864868</c:v>
                </c:pt>
                <c:pt idx="1">
                  <c:v>1</c:v>
                </c:pt>
                <c:pt idx="2">
                  <c:v>0.40049140049140047</c:v>
                </c:pt>
                <c:pt idx="3">
                  <c:v>0.84520884520884521</c:v>
                </c:pt>
                <c:pt idx="4">
                  <c:v>0.47665847665847666</c:v>
                </c:pt>
                <c:pt idx="5">
                  <c:v>0.73710073710073709</c:v>
                </c:pt>
                <c:pt idx="6">
                  <c:v>0.601965601965602</c:v>
                </c:pt>
                <c:pt idx="7">
                  <c:v>0.50122850122850127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0-45C2-A6CA-840DCC3D9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471391"/>
        <c:axId val="629473055"/>
      </c:lineChart>
      <c:catAx>
        <c:axId val="6294713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9473055"/>
        <c:crosses val="autoZero"/>
        <c:auto val="1"/>
        <c:lblAlgn val="ctr"/>
        <c:lblOffset val="100"/>
        <c:noMultiLvlLbl val="0"/>
      </c:catAx>
      <c:valAx>
        <c:axId val="6294730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947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Lancani indeks za prikaz dinamike prometa po kvartalima 2014 I 2015 godine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Dinamika!$F$53:$L$53</c:f>
              <c:strCache>
                <c:ptCount val="7"/>
                <c:pt idx="0">
                  <c:v>2014-2/2014-1</c:v>
                </c:pt>
                <c:pt idx="1">
                  <c:v>2014-3/2014-2</c:v>
                </c:pt>
                <c:pt idx="2">
                  <c:v>2014-4/2014-3</c:v>
                </c:pt>
                <c:pt idx="3">
                  <c:v>2015-1/2014-4</c:v>
                </c:pt>
                <c:pt idx="4">
                  <c:v>2015-2/2015-1</c:v>
                </c:pt>
                <c:pt idx="5">
                  <c:v>2015-3/2015-2</c:v>
                </c:pt>
                <c:pt idx="6">
                  <c:v>2015-4/2015-3</c:v>
                </c:pt>
              </c:strCache>
            </c:strRef>
          </c:cat>
          <c:val>
            <c:numRef>
              <c:f>Dinamika!$F$54:$L$54</c:f>
              <c:numCache>
                <c:formatCode>0.00</c:formatCode>
                <c:ptCount val="7"/>
                <c:pt idx="0">
                  <c:v>0.93956229280703096</c:v>
                </c:pt>
                <c:pt idx="1">
                  <c:v>1.2089613473304173</c:v>
                </c:pt>
                <c:pt idx="2">
                  <c:v>1.2198490703701974</c:v>
                </c:pt>
                <c:pt idx="3">
                  <c:v>0.73997969161861987</c:v>
                </c:pt>
                <c:pt idx="4">
                  <c:v>0.95066567039329286</c:v>
                </c:pt>
                <c:pt idx="5">
                  <c:v>1.4768036777972762</c:v>
                </c:pt>
                <c:pt idx="6">
                  <c:v>1.0815598326359832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A-45A4-9B94-98BDE3A8529E}"/>
            </c:ext>
          </c:extLst>
        </c:ser>
        <c:ser>
          <c:idx val="1"/>
          <c:order val="1"/>
          <c:tx>
            <c:v>Stopa promjene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Dinamika!$F$55:$L$55</c:f>
              <c:numCache>
                <c:formatCode>0.00</c:formatCode>
                <c:ptCount val="7"/>
                <c:pt idx="0">
                  <c:v>-6.0437707192969037E-2</c:v>
                </c:pt>
                <c:pt idx="1">
                  <c:v>0.20896134733041727</c:v>
                </c:pt>
                <c:pt idx="2">
                  <c:v>0.21984907037019741</c:v>
                </c:pt>
                <c:pt idx="3">
                  <c:v>-0.26002030838138013</c:v>
                </c:pt>
                <c:pt idx="4">
                  <c:v>-4.9334329606707139E-2</c:v>
                </c:pt>
                <c:pt idx="5">
                  <c:v>0.47680367779727617</c:v>
                </c:pt>
                <c:pt idx="6">
                  <c:v>8.1559832635983209E-2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3A-45A4-9B94-98BDE3A852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03216543"/>
        <c:axId val="703216959"/>
      </c:lineChart>
      <c:catAx>
        <c:axId val="70321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703216959"/>
        <c:crosses val="autoZero"/>
        <c:auto val="1"/>
        <c:lblAlgn val="ctr"/>
        <c:lblOffset val="100"/>
        <c:noMultiLvlLbl val="0"/>
      </c:catAx>
      <c:valAx>
        <c:axId val="70321695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703216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Bazni indeks za prikaz dinamike prometa po kvartalima 2014 I 2015 godine sa baznim indeksom iz 2015-1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Dinamika!$D$73</c:f>
              <c:strCache>
                <c:ptCount val="1"/>
                <c:pt idx="0">
                  <c:v>Kolicina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Dinamika!$E$72:$L$72</c:f>
              <c:strCache>
                <c:ptCount val="8"/>
                <c:pt idx="0">
                  <c:v>2014-1</c:v>
                </c:pt>
                <c:pt idx="1">
                  <c:v>2014-2</c:v>
                </c:pt>
                <c:pt idx="2">
                  <c:v>2014-3</c:v>
                </c:pt>
                <c:pt idx="3">
                  <c:v>2014-4</c:v>
                </c:pt>
                <c:pt idx="4">
                  <c:v>2015-1</c:v>
                </c:pt>
                <c:pt idx="5">
                  <c:v>2015-2</c:v>
                </c:pt>
                <c:pt idx="6">
                  <c:v>2015-3</c:v>
                </c:pt>
                <c:pt idx="7">
                  <c:v>2015-4</c:v>
                </c:pt>
              </c:strCache>
            </c:strRef>
          </c:cat>
          <c:val>
            <c:numRef>
              <c:f>Dinamika!$E$73:$L$73</c:f>
              <c:numCache>
                <c:formatCode>0.00</c:formatCode>
                <c:ptCount val="8"/>
                <c:pt idx="0">
                  <c:v>0.97529523997499912</c:v>
                </c:pt>
                <c:pt idx="1">
                  <c:v>0.91635063183469356</c:v>
                </c:pt>
                <c:pt idx="2">
                  <c:v>1.1078324944899502</c:v>
                </c:pt>
                <c:pt idx="3">
                  <c:v>1.3513884385294626</c:v>
                </c:pt>
                <c:pt idx="4">
                  <c:v>1</c:v>
                </c:pt>
                <c:pt idx="5">
                  <c:v>0.95066567039329286</c:v>
                </c:pt>
                <c:pt idx="6">
                  <c:v>1.4039465583924282</c:v>
                </c:pt>
                <c:pt idx="7">
                  <c:v>1.5184522047247793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3-462B-9ACA-BF46A30FA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052415"/>
        <c:axId val="627058239"/>
      </c:lineChart>
      <c:catAx>
        <c:axId val="6270524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7058239"/>
        <c:crosses val="autoZero"/>
        <c:auto val="1"/>
        <c:lblAlgn val="ctr"/>
        <c:lblOffset val="100"/>
        <c:noMultiLvlLbl val="0"/>
      </c:catAx>
      <c:valAx>
        <c:axId val="6270582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62705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9</xdr:row>
      <xdr:rowOff>33337</xdr:rowOff>
    </xdr:from>
    <xdr:to>
      <xdr:col>3</xdr:col>
      <xdr:colOff>5286375</xdr:colOff>
      <xdr:row>23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0F197A-20EF-42C0-807F-14FE6A5F8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714375</xdr:colOff>
      <xdr:row>30</xdr:row>
      <xdr:rowOff>14287</xdr:rowOff>
    </xdr:from>
    <xdr:to>
      <xdr:col>3</xdr:col>
      <xdr:colOff>5286375</xdr:colOff>
      <xdr:row>44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9C8C1E-7A2B-4BFA-B49C-AF76ED0AB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1066800</xdr:colOff>
      <xdr:row>54</xdr:row>
      <xdr:rowOff>157162</xdr:rowOff>
    </xdr:from>
    <xdr:to>
      <xdr:col>3</xdr:col>
      <xdr:colOff>5638800</xdr:colOff>
      <xdr:row>69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BD0490-1CD4-4B80-8E02-D1ADED9C2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1066800</xdr:colOff>
      <xdr:row>73</xdr:row>
      <xdr:rowOff>185737</xdr:rowOff>
    </xdr:from>
    <xdr:to>
      <xdr:col>3</xdr:col>
      <xdr:colOff>5638800</xdr:colOff>
      <xdr:row>88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A6B246-B4F6-4004-B940-6CC080111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 Kordic" refreshedDate="44634.532864583336" createdVersion="7" refreshedVersion="7" minRefreshableVersion="3" recordCount="43" xr:uid="{2D878E13-15D7-4F2C-9BF6-580F8494C2E2}">
  <cacheSource type="worksheet">
    <worksheetSource ref="A1:H44" sheet="Podaci"/>
  </cacheSource>
  <cacheFields count="8">
    <cacheField name="OrderDate" numFmtId="14">
      <sharedItems containsSemiMixedTypes="0" containsNonDate="0" containsDate="1" containsString="0" minDate="2014-01-06T00:00:00" maxDate="2015-12-22T00:00:00"/>
    </cacheField>
    <cacheField name="Region" numFmtId="0">
      <sharedItems/>
    </cacheField>
    <cacheField name="Rep" numFmtId="0">
      <sharedItems/>
    </cacheField>
    <cacheField name="Item" numFmtId="0">
      <sharedItems/>
    </cacheField>
    <cacheField name="Units" numFmtId="0">
      <sharedItems containsSemiMixedTypes="0" containsString="0" containsNumber="1" containsInteger="1" minValue="2" maxValue="96"/>
    </cacheField>
    <cacheField name="Unit Cost" numFmtId="0">
      <sharedItems containsSemiMixedTypes="0" containsString="0" containsNumber="1" minValue="1.29" maxValue="275"/>
    </cacheField>
    <cacheField name="Total" numFmtId="0">
      <sharedItems containsSemiMixedTypes="0" containsString="0" containsNumber="1" minValue="9.0299999999999994" maxValue="1879.06"/>
    </cacheField>
    <cacheField name="Kvartal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4-01-06T00:00:00"/>
    <s v="East"/>
    <s v="Jones"/>
    <s v="Pencil"/>
    <n v="95"/>
    <n v="1.99"/>
    <n v="189.05"/>
    <x v="0"/>
  </r>
  <r>
    <d v="2014-01-23T00:00:00"/>
    <s v="Central"/>
    <s v="Kivell"/>
    <s v="Binder"/>
    <n v="50"/>
    <n v="19.989999999999998"/>
    <n v="999.5"/>
    <x v="0"/>
  </r>
  <r>
    <d v="2014-02-09T00:00:00"/>
    <s v="Central"/>
    <s v="Jardine"/>
    <s v="Pencil"/>
    <n v="36"/>
    <n v="4.99"/>
    <n v="179.64"/>
    <x v="0"/>
  </r>
  <r>
    <d v="2014-02-26T00:00:00"/>
    <s v="Central"/>
    <s v="Gill"/>
    <s v="Pen"/>
    <n v="27"/>
    <n v="19.989999999999998"/>
    <n v="539.73"/>
    <x v="0"/>
  </r>
  <r>
    <d v="2014-03-15T00:00:00"/>
    <s v="West"/>
    <s v="Sorvino"/>
    <s v="Pencil"/>
    <n v="56"/>
    <n v="2.99"/>
    <n v="167.44"/>
    <x v="0"/>
  </r>
  <r>
    <d v="2014-04-01T00:00:00"/>
    <s v="East"/>
    <s v="Jones"/>
    <s v="Binder"/>
    <n v="60"/>
    <n v="4.99"/>
    <n v="299.39999999999998"/>
    <x v="1"/>
  </r>
  <r>
    <d v="2014-04-18T00:00:00"/>
    <s v="Central"/>
    <s v="Andrews"/>
    <s v="Pencil"/>
    <n v="75"/>
    <n v="1.99"/>
    <n v="149.25"/>
    <x v="1"/>
  </r>
  <r>
    <d v="2014-05-05T00:00:00"/>
    <s v="Central"/>
    <s v="Jardine"/>
    <s v="Pencil"/>
    <n v="90"/>
    <n v="4.99"/>
    <n v="449.1"/>
    <x v="1"/>
  </r>
  <r>
    <d v="2014-05-22T00:00:00"/>
    <s v="West"/>
    <s v="Thompson"/>
    <s v="Pencil"/>
    <n v="32"/>
    <n v="1.99"/>
    <n v="63.68"/>
    <x v="1"/>
  </r>
  <r>
    <d v="2014-06-08T00:00:00"/>
    <s v="East"/>
    <s v="Jones"/>
    <s v="Binder"/>
    <n v="60"/>
    <n v="8.99"/>
    <n v="539.4"/>
    <x v="1"/>
  </r>
  <r>
    <d v="2014-06-25T00:00:00"/>
    <s v="Central"/>
    <s v="Morgan"/>
    <s v="Pencil"/>
    <n v="90"/>
    <n v="4.99"/>
    <n v="449.1"/>
    <x v="1"/>
  </r>
  <r>
    <d v="2014-07-12T00:00:00"/>
    <s v="East"/>
    <s v="Howard"/>
    <s v="Binder"/>
    <n v="29"/>
    <n v="1.99"/>
    <n v="57.71"/>
    <x v="2"/>
  </r>
  <r>
    <d v="2014-07-29T00:00:00"/>
    <s v="East"/>
    <s v="Parent"/>
    <s v="Binder"/>
    <n v="81"/>
    <n v="19.989999999999998"/>
    <n v="1619.19"/>
    <x v="2"/>
  </r>
  <r>
    <d v="2014-08-15T00:00:00"/>
    <s v="East"/>
    <s v="Jones"/>
    <s v="Pencil"/>
    <n v="35"/>
    <n v="4.99"/>
    <n v="174.65"/>
    <x v="2"/>
  </r>
  <r>
    <d v="2014-09-01T00:00:00"/>
    <s v="Central"/>
    <s v="Smith"/>
    <s v="Desk"/>
    <n v="2"/>
    <n v="125"/>
    <n v="250"/>
    <x v="2"/>
  </r>
  <r>
    <d v="2014-09-18T00:00:00"/>
    <s v="East"/>
    <s v="Jones"/>
    <s v="Pen Set"/>
    <n v="16"/>
    <n v="15.99"/>
    <n v="255.84"/>
    <x v="2"/>
  </r>
  <r>
    <d v="2014-10-05T00:00:00"/>
    <s v="Central"/>
    <s v="Morgan"/>
    <s v="Binder"/>
    <n v="28"/>
    <n v="8.99"/>
    <n v="251.72"/>
    <x v="3"/>
  </r>
  <r>
    <d v="2014-10-22T00:00:00"/>
    <s v="East"/>
    <s v="Jones"/>
    <s v="Pen"/>
    <n v="64"/>
    <n v="8.99"/>
    <n v="575.36"/>
    <x v="3"/>
  </r>
  <r>
    <d v="2014-11-08T00:00:00"/>
    <s v="East"/>
    <s v="Parent"/>
    <s v="Pen"/>
    <n v="15"/>
    <n v="19.989999999999998"/>
    <n v="299.85000000000002"/>
    <x v="3"/>
  </r>
  <r>
    <d v="2014-11-25T00:00:00"/>
    <s v="Central"/>
    <s v="Kivell"/>
    <s v="Pen Set"/>
    <n v="96"/>
    <n v="4.99"/>
    <n v="479.04"/>
    <x v="3"/>
  </r>
  <r>
    <d v="2014-12-12T00:00:00"/>
    <s v="Central"/>
    <s v="Smith"/>
    <s v="Pencil"/>
    <n v="67"/>
    <n v="1.29"/>
    <n v="86.43"/>
    <x v="3"/>
  </r>
  <r>
    <d v="2014-12-29T00:00:00"/>
    <s v="East"/>
    <s v="Parent"/>
    <s v="Pen Set"/>
    <n v="74"/>
    <n v="15.99"/>
    <n v="1183.26"/>
    <x v="3"/>
  </r>
  <r>
    <d v="2015-01-15T00:00:00"/>
    <s v="Central"/>
    <s v="Gill"/>
    <s v="Binder"/>
    <n v="46"/>
    <n v="8.99"/>
    <n v="413.54"/>
    <x v="4"/>
  </r>
  <r>
    <d v="2015-02-01T00:00:00"/>
    <s v="Central"/>
    <s v="Smith"/>
    <s v="Binder"/>
    <n v="87"/>
    <n v="15"/>
    <n v="1305"/>
    <x v="4"/>
  </r>
  <r>
    <d v="2015-02-18T00:00:00"/>
    <s v="East"/>
    <s v="Jones"/>
    <s v="Binder"/>
    <n v="4"/>
    <n v="4.99"/>
    <n v="19.96"/>
    <x v="4"/>
  </r>
  <r>
    <d v="2015-03-07T00:00:00"/>
    <s v="West"/>
    <s v="Sorvino"/>
    <s v="Binder"/>
    <n v="7"/>
    <n v="19.989999999999998"/>
    <n v="139.93"/>
    <x v="4"/>
  </r>
  <r>
    <d v="2015-03-24T00:00:00"/>
    <s v="Central"/>
    <s v="Jardine"/>
    <s v="Pen Set"/>
    <n v="50"/>
    <n v="4.99"/>
    <n v="249.5"/>
    <x v="4"/>
  </r>
  <r>
    <d v="2015-04-10T00:00:00"/>
    <s v="Central"/>
    <s v="Andrews"/>
    <s v="Pencil"/>
    <n v="66"/>
    <n v="1.99"/>
    <n v="131.34"/>
    <x v="5"/>
  </r>
  <r>
    <d v="2015-04-27T00:00:00"/>
    <s v="East"/>
    <s v="Howard"/>
    <s v="Pen"/>
    <n v="96"/>
    <n v="4.99"/>
    <n v="479.04"/>
    <x v="5"/>
  </r>
  <r>
    <d v="2015-05-14T00:00:00"/>
    <s v="Central"/>
    <s v="Gill"/>
    <s v="Pencil"/>
    <n v="53"/>
    <n v="1.29"/>
    <n v="68.37"/>
    <x v="5"/>
  </r>
  <r>
    <d v="2015-05-31T00:00:00"/>
    <s v="Central"/>
    <s v="Gill"/>
    <s v="Binder"/>
    <n v="80"/>
    <n v="8.99"/>
    <n v="719.2"/>
    <x v="5"/>
  </r>
  <r>
    <d v="2015-06-17T00:00:00"/>
    <s v="Central"/>
    <s v="Kivell"/>
    <s v="Desk"/>
    <n v="5"/>
    <n v="125"/>
    <n v="625"/>
    <x v="5"/>
  </r>
  <r>
    <d v="2015-07-04T00:00:00"/>
    <s v="East"/>
    <s v="Jones"/>
    <s v="Pen Set"/>
    <n v="62"/>
    <n v="4.99"/>
    <n v="309.38"/>
    <x v="6"/>
  </r>
  <r>
    <d v="2015-07-21T00:00:00"/>
    <s v="Central"/>
    <s v="Morgan"/>
    <s v="Pen Set"/>
    <n v="55"/>
    <n v="12.49"/>
    <n v="686.95"/>
    <x v="6"/>
  </r>
  <r>
    <d v="2015-08-07T00:00:00"/>
    <s v="Central"/>
    <s v="Kivell"/>
    <s v="Pen Set"/>
    <n v="42"/>
    <n v="23.95"/>
    <n v="1005.9"/>
    <x v="6"/>
  </r>
  <r>
    <d v="2015-08-24T00:00:00"/>
    <s v="West"/>
    <s v="Sorvino"/>
    <s v="Desk"/>
    <n v="3"/>
    <n v="275"/>
    <n v="825"/>
    <x v="6"/>
  </r>
  <r>
    <d v="2015-09-10T00:00:00"/>
    <s v="Central"/>
    <s v="Gill"/>
    <s v="Pencil"/>
    <n v="7"/>
    <n v="1.29"/>
    <n v="9.0299999999999994"/>
    <x v="6"/>
  </r>
  <r>
    <d v="2015-09-27T00:00:00"/>
    <s v="West"/>
    <s v="Sorvino"/>
    <s v="Pen"/>
    <n v="76"/>
    <n v="1.99"/>
    <n v="151.24"/>
    <x v="6"/>
  </r>
  <r>
    <d v="2015-10-14T00:00:00"/>
    <s v="West"/>
    <s v="Thompson"/>
    <s v="Binder"/>
    <n v="57"/>
    <n v="19.989999999999998"/>
    <n v="1139.43"/>
    <x v="7"/>
  </r>
  <r>
    <d v="2015-10-31T00:00:00"/>
    <s v="Central"/>
    <s v="Andrews"/>
    <s v="Pencil"/>
    <n v="14"/>
    <n v="1.29"/>
    <n v="18.059999999999999"/>
    <x v="7"/>
  </r>
  <r>
    <d v="2015-11-17T00:00:00"/>
    <s v="Central"/>
    <s v="Jardine"/>
    <s v="Binder"/>
    <n v="11"/>
    <n v="4.99"/>
    <n v="54.89"/>
    <x v="7"/>
  </r>
  <r>
    <d v="2015-12-04T00:00:00"/>
    <s v="Central"/>
    <s v="Jardine"/>
    <s v="Binder"/>
    <n v="94"/>
    <n v="19.989999999999998"/>
    <n v="1879.06"/>
    <x v="7"/>
  </r>
  <r>
    <d v="2015-12-21T00:00:00"/>
    <s v="Central"/>
    <s v="Andrews"/>
    <s v="Binder"/>
    <n v="28"/>
    <n v="4.99"/>
    <n v="139.72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4B34CE-8654-40D1-A9B5-DFF151E3D7D9}" name="PivotTable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7:B56" firstHeaderRow="1" firstDataRow="1" firstDataCol="1"/>
  <pivotFields count="8">
    <pivotField numFmtId="14" showAll="0"/>
    <pivotField showAll="0"/>
    <pivotField showAll="0"/>
    <pivotField showAll="0"/>
    <pivotField showAll="0"/>
    <pivotField showAll="0"/>
    <pivotField dataField="1"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694E83-A84F-4BD5-9E9D-8046F35CA5B6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10" firstHeaderRow="1" firstDataRow="1" firstDataCol="1"/>
  <pivotFields count="8">
    <pivotField numFmtId="14" showAll="0"/>
    <pivotField showAll="0"/>
    <pivotField showAll="0"/>
    <pivotField showAll="0"/>
    <pivotField dataField="1"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1C84-4236-4E0C-A79F-C297D6484D5C}">
  <dimension ref="A1:I44"/>
  <sheetViews>
    <sheetView topLeftCell="A10" workbookViewId="0">
      <selection activeCell="L15" sqref="L15"/>
    </sheetView>
  </sheetViews>
  <sheetFormatPr defaultRowHeight="15" x14ac:dyDescent="0.25"/>
  <cols>
    <col min="1" max="1" width="10.28515625" bestFit="1" customWidth="1"/>
    <col min="8" max="8" width="7.42578125" style="13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30</v>
      </c>
    </row>
    <row r="2" spans="1:9" x14ac:dyDescent="0.25">
      <c r="A2" s="7">
        <v>41645</v>
      </c>
      <c r="B2" s="8" t="s">
        <v>19</v>
      </c>
      <c r="C2" s="8" t="s">
        <v>20</v>
      </c>
      <c r="D2" s="9" t="s">
        <v>12</v>
      </c>
      <c r="E2" s="8">
        <v>95</v>
      </c>
      <c r="F2" s="10">
        <v>1.99</v>
      </c>
      <c r="G2" s="8">
        <v>189.05</v>
      </c>
      <c r="H2" s="11">
        <v>1</v>
      </c>
    </row>
    <row r="3" spans="1:9" x14ac:dyDescent="0.25">
      <c r="A3" s="7">
        <v>41662</v>
      </c>
      <c r="B3" s="8" t="s">
        <v>7</v>
      </c>
      <c r="C3" s="8" t="s">
        <v>10</v>
      </c>
      <c r="D3" s="9" t="s">
        <v>14</v>
      </c>
      <c r="E3" s="8">
        <v>50</v>
      </c>
      <c r="F3" s="10">
        <v>19.989999999999998</v>
      </c>
      <c r="G3" s="8">
        <v>999.5</v>
      </c>
      <c r="H3" s="11">
        <v>1</v>
      </c>
    </row>
    <row r="4" spans="1:9" x14ac:dyDescent="0.25">
      <c r="A4" s="7">
        <v>41679</v>
      </c>
      <c r="B4" s="8" t="s">
        <v>7</v>
      </c>
      <c r="C4" s="8" t="s">
        <v>13</v>
      </c>
      <c r="D4" s="9" t="s">
        <v>12</v>
      </c>
      <c r="E4" s="8">
        <v>36</v>
      </c>
      <c r="F4" s="10">
        <v>4.99</v>
      </c>
      <c r="G4" s="8">
        <v>179.64</v>
      </c>
      <c r="H4" s="11">
        <v>1</v>
      </c>
    </row>
    <row r="5" spans="1:9" x14ac:dyDescent="0.25">
      <c r="A5" s="7">
        <v>41696</v>
      </c>
      <c r="B5" s="8" t="s">
        <v>7</v>
      </c>
      <c r="C5" s="8" t="s">
        <v>11</v>
      </c>
      <c r="D5" s="9" t="s">
        <v>16</v>
      </c>
      <c r="E5" s="8">
        <v>27</v>
      </c>
      <c r="F5" s="10">
        <v>19.989999999999998</v>
      </c>
      <c r="G5" s="8">
        <v>539.73</v>
      </c>
      <c r="H5" s="11">
        <v>1</v>
      </c>
    </row>
    <row r="6" spans="1:9" x14ac:dyDescent="0.25">
      <c r="A6" s="7">
        <v>41713</v>
      </c>
      <c r="B6" s="8" t="s">
        <v>23</v>
      </c>
      <c r="C6" s="8" t="s">
        <v>24</v>
      </c>
      <c r="D6" s="9" t="s">
        <v>12</v>
      </c>
      <c r="E6" s="8">
        <v>56</v>
      </c>
      <c r="F6" s="10">
        <v>2.99</v>
      </c>
      <c r="G6" s="8">
        <v>167.44</v>
      </c>
      <c r="H6" s="11">
        <v>1</v>
      </c>
      <c r="I6">
        <f>SUM(E2:E6)</f>
        <v>264</v>
      </c>
    </row>
    <row r="7" spans="1:9" x14ac:dyDescent="0.25">
      <c r="A7" s="7">
        <v>41730</v>
      </c>
      <c r="B7" s="8" t="s">
        <v>19</v>
      </c>
      <c r="C7" s="8" t="s">
        <v>20</v>
      </c>
      <c r="D7" s="9" t="s">
        <v>14</v>
      </c>
      <c r="E7" s="8">
        <v>60</v>
      </c>
      <c r="F7" s="10">
        <v>4.99</v>
      </c>
      <c r="G7" s="8">
        <v>299.39999999999998</v>
      </c>
      <c r="H7" s="11">
        <v>2</v>
      </c>
    </row>
    <row r="8" spans="1:9" x14ac:dyDescent="0.25">
      <c r="A8" s="7">
        <v>41747</v>
      </c>
      <c r="B8" s="8" t="s">
        <v>7</v>
      </c>
      <c r="C8" s="8" t="s">
        <v>15</v>
      </c>
      <c r="D8" s="9" t="s">
        <v>12</v>
      </c>
      <c r="E8" s="8">
        <v>75</v>
      </c>
      <c r="F8" s="10">
        <v>1.99</v>
      </c>
      <c r="G8" s="8">
        <v>149.25</v>
      </c>
      <c r="H8" s="11">
        <v>2</v>
      </c>
    </row>
    <row r="9" spans="1:9" x14ac:dyDescent="0.25">
      <c r="A9" s="7">
        <v>41764</v>
      </c>
      <c r="B9" s="8" t="s">
        <v>7</v>
      </c>
      <c r="C9" s="8" t="s">
        <v>13</v>
      </c>
      <c r="D9" s="9" t="s">
        <v>12</v>
      </c>
      <c r="E9" s="8">
        <v>90</v>
      </c>
      <c r="F9" s="10">
        <v>4.99</v>
      </c>
      <c r="G9" s="8">
        <v>449.1</v>
      </c>
      <c r="H9" s="11">
        <v>2</v>
      </c>
    </row>
    <row r="10" spans="1:9" x14ac:dyDescent="0.25">
      <c r="A10" s="7">
        <v>41781</v>
      </c>
      <c r="B10" s="8" t="s">
        <v>23</v>
      </c>
      <c r="C10" s="8" t="s">
        <v>25</v>
      </c>
      <c r="D10" s="9" t="s">
        <v>12</v>
      </c>
      <c r="E10" s="8">
        <v>32</v>
      </c>
      <c r="F10" s="10">
        <v>1.99</v>
      </c>
      <c r="G10" s="8">
        <v>63.68</v>
      </c>
      <c r="H10" s="11">
        <v>2</v>
      </c>
    </row>
    <row r="11" spans="1:9" x14ac:dyDescent="0.25">
      <c r="A11" s="7">
        <v>41798</v>
      </c>
      <c r="B11" s="8" t="s">
        <v>19</v>
      </c>
      <c r="C11" s="8" t="s">
        <v>20</v>
      </c>
      <c r="D11" s="9" t="s">
        <v>14</v>
      </c>
      <c r="E11" s="8">
        <v>60</v>
      </c>
      <c r="F11" s="10">
        <v>8.99</v>
      </c>
      <c r="G11" s="8">
        <v>539.4</v>
      </c>
      <c r="H11" s="11">
        <v>2</v>
      </c>
    </row>
    <row r="12" spans="1:9" x14ac:dyDescent="0.25">
      <c r="A12" s="7">
        <v>41815</v>
      </c>
      <c r="B12" s="8" t="s">
        <v>7</v>
      </c>
      <c r="C12" s="8" t="s">
        <v>17</v>
      </c>
      <c r="D12" s="9" t="s">
        <v>12</v>
      </c>
      <c r="E12" s="8">
        <v>90</v>
      </c>
      <c r="F12" s="10">
        <v>4.99</v>
      </c>
      <c r="G12" s="8">
        <v>449.1</v>
      </c>
      <c r="H12" s="11">
        <v>2</v>
      </c>
    </row>
    <row r="13" spans="1:9" x14ac:dyDescent="0.25">
      <c r="A13" s="7">
        <v>41832</v>
      </c>
      <c r="B13" s="8" t="s">
        <v>19</v>
      </c>
      <c r="C13" s="8" t="s">
        <v>22</v>
      </c>
      <c r="D13" s="9" t="s">
        <v>14</v>
      </c>
      <c r="E13" s="8">
        <v>29</v>
      </c>
      <c r="F13" s="10">
        <v>1.99</v>
      </c>
      <c r="G13" s="8">
        <v>57.71</v>
      </c>
      <c r="H13" s="11">
        <v>3</v>
      </c>
    </row>
    <row r="14" spans="1:9" x14ac:dyDescent="0.25">
      <c r="A14" s="7">
        <v>41849</v>
      </c>
      <c r="B14" s="8" t="s">
        <v>19</v>
      </c>
      <c r="C14" s="8" t="s">
        <v>21</v>
      </c>
      <c r="D14" s="9" t="s">
        <v>14</v>
      </c>
      <c r="E14" s="8">
        <v>81</v>
      </c>
      <c r="F14" s="10">
        <v>19.989999999999998</v>
      </c>
      <c r="G14" s="12">
        <v>1619.19</v>
      </c>
      <c r="H14" s="11">
        <v>3</v>
      </c>
    </row>
    <row r="15" spans="1:9" x14ac:dyDescent="0.25">
      <c r="A15" s="7">
        <v>41866</v>
      </c>
      <c r="B15" s="8" t="s">
        <v>19</v>
      </c>
      <c r="C15" s="8" t="s">
        <v>20</v>
      </c>
      <c r="D15" s="9" t="s">
        <v>12</v>
      </c>
      <c r="E15" s="8">
        <v>35</v>
      </c>
      <c r="F15" s="10">
        <v>4.99</v>
      </c>
      <c r="G15" s="8">
        <v>174.65</v>
      </c>
      <c r="H15" s="11">
        <v>3</v>
      </c>
    </row>
    <row r="16" spans="1:9" x14ac:dyDescent="0.25">
      <c r="A16" s="7">
        <v>41883</v>
      </c>
      <c r="B16" s="8" t="s">
        <v>7</v>
      </c>
      <c r="C16" s="8" t="s">
        <v>8</v>
      </c>
      <c r="D16" s="9" t="s">
        <v>9</v>
      </c>
      <c r="E16" s="8">
        <v>2</v>
      </c>
      <c r="F16" s="10">
        <v>125</v>
      </c>
      <c r="G16" s="8">
        <v>250</v>
      </c>
      <c r="H16" s="11">
        <v>3</v>
      </c>
    </row>
    <row r="17" spans="1:8" x14ac:dyDescent="0.25">
      <c r="A17" s="7">
        <v>41900</v>
      </c>
      <c r="B17" s="8" t="s">
        <v>19</v>
      </c>
      <c r="C17" s="8" t="s">
        <v>20</v>
      </c>
      <c r="D17" s="9" t="s">
        <v>18</v>
      </c>
      <c r="E17" s="8">
        <v>16</v>
      </c>
      <c r="F17" s="10">
        <v>15.99</v>
      </c>
      <c r="G17" s="8">
        <v>255.84</v>
      </c>
      <c r="H17" s="11">
        <v>3</v>
      </c>
    </row>
    <row r="18" spans="1:8" x14ac:dyDescent="0.25">
      <c r="A18" s="7">
        <v>41917</v>
      </c>
      <c r="B18" s="8" t="s">
        <v>7</v>
      </c>
      <c r="C18" s="8" t="s">
        <v>17</v>
      </c>
      <c r="D18" s="9" t="s">
        <v>14</v>
      </c>
      <c r="E18" s="8">
        <v>28</v>
      </c>
      <c r="F18" s="10">
        <v>8.99</v>
      </c>
      <c r="G18" s="8">
        <v>251.72</v>
      </c>
      <c r="H18" s="11">
        <v>4</v>
      </c>
    </row>
    <row r="19" spans="1:8" x14ac:dyDescent="0.25">
      <c r="A19" s="7">
        <v>41934</v>
      </c>
      <c r="B19" s="8" t="s">
        <v>19</v>
      </c>
      <c r="C19" s="8" t="s">
        <v>20</v>
      </c>
      <c r="D19" s="9" t="s">
        <v>16</v>
      </c>
      <c r="E19" s="8">
        <v>64</v>
      </c>
      <c r="F19" s="10">
        <v>8.99</v>
      </c>
      <c r="G19" s="8">
        <v>575.36</v>
      </c>
      <c r="H19" s="11">
        <v>4</v>
      </c>
    </row>
    <row r="20" spans="1:8" x14ac:dyDescent="0.25">
      <c r="A20" s="7">
        <v>41951</v>
      </c>
      <c r="B20" s="8" t="s">
        <v>19</v>
      </c>
      <c r="C20" s="8" t="s">
        <v>21</v>
      </c>
      <c r="D20" s="9" t="s">
        <v>16</v>
      </c>
      <c r="E20" s="8">
        <v>15</v>
      </c>
      <c r="F20" s="10">
        <v>19.989999999999998</v>
      </c>
      <c r="G20" s="8">
        <v>299.85000000000002</v>
      </c>
      <c r="H20" s="11">
        <v>4</v>
      </c>
    </row>
    <row r="21" spans="1:8" x14ac:dyDescent="0.25">
      <c r="A21" s="7">
        <v>41968</v>
      </c>
      <c r="B21" s="8" t="s">
        <v>7</v>
      </c>
      <c r="C21" s="8" t="s">
        <v>10</v>
      </c>
      <c r="D21" s="9" t="s">
        <v>18</v>
      </c>
      <c r="E21" s="8">
        <v>96</v>
      </c>
      <c r="F21" s="10">
        <v>4.99</v>
      </c>
      <c r="G21" s="8">
        <v>479.04</v>
      </c>
      <c r="H21" s="11">
        <v>4</v>
      </c>
    </row>
    <row r="22" spans="1:8" x14ac:dyDescent="0.25">
      <c r="A22" s="7">
        <v>41985</v>
      </c>
      <c r="B22" s="8" t="s">
        <v>7</v>
      </c>
      <c r="C22" s="8" t="s">
        <v>8</v>
      </c>
      <c r="D22" s="9" t="s">
        <v>12</v>
      </c>
      <c r="E22" s="8">
        <v>67</v>
      </c>
      <c r="F22" s="10">
        <v>1.29</v>
      </c>
      <c r="G22" s="8">
        <v>86.43</v>
      </c>
      <c r="H22" s="11">
        <v>4</v>
      </c>
    </row>
    <row r="23" spans="1:8" x14ac:dyDescent="0.25">
      <c r="A23" s="7">
        <v>42002</v>
      </c>
      <c r="B23" s="8" t="s">
        <v>19</v>
      </c>
      <c r="C23" s="8" t="s">
        <v>21</v>
      </c>
      <c r="D23" s="9" t="s">
        <v>18</v>
      </c>
      <c r="E23" s="8">
        <v>74</v>
      </c>
      <c r="F23" s="10">
        <v>15.99</v>
      </c>
      <c r="G23" s="12">
        <v>1183.26</v>
      </c>
      <c r="H23" s="11">
        <v>4</v>
      </c>
    </row>
    <row r="24" spans="1:8" x14ac:dyDescent="0.25">
      <c r="A24" s="7">
        <v>42019</v>
      </c>
      <c r="B24" s="8" t="s">
        <v>7</v>
      </c>
      <c r="C24" s="8" t="s">
        <v>11</v>
      </c>
      <c r="D24" s="9" t="s">
        <v>14</v>
      </c>
      <c r="E24" s="8">
        <v>46</v>
      </c>
      <c r="F24" s="10">
        <v>8.99</v>
      </c>
      <c r="G24" s="8">
        <v>413.54</v>
      </c>
      <c r="H24" s="11">
        <v>5</v>
      </c>
    </row>
    <row r="25" spans="1:8" x14ac:dyDescent="0.25">
      <c r="A25" s="7">
        <v>42036</v>
      </c>
      <c r="B25" s="8" t="s">
        <v>7</v>
      </c>
      <c r="C25" s="8" t="s">
        <v>8</v>
      </c>
      <c r="D25" s="9" t="s">
        <v>14</v>
      </c>
      <c r="E25" s="8">
        <v>87</v>
      </c>
      <c r="F25" s="10">
        <v>15</v>
      </c>
      <c r="G25" s="12">
        <v>1305</v>
      </c>
      <c r="H25" s="11">
        <v>5</v>
      </c>
    </row>
    <row r="26" spans="1:8" x14ac:dyDescent="0.25">
      <c r="A26" s="7">
        <v>42053</v>
      </c>
      <c r="B26" s="8" t="s">
        <v>19</v>
      </c>
      <c r="C26" s="8" t="s">
        <v>20</v>
      </c>
      <c r="D26" s="9" t="s">
        <v>14</v>
      </c>
      <c r="E26" s="8">
        <v>4</v>
      </c>
      <c r="F26" s="10">
        <v>4.99</v>
      </c>
      <c r="G26" s="8">
        <v>19.96</v>
      </c>
      <c r="H26" s="11">
        <v>5</v>
      </c>
    </row>
    <row r="27" spans="1:8" x14ac:dyDescent="0.25">
      <c r="A27" s="7">
        <v>42070</v>
      </c>
      <c r="B27" s="8" t="s">
        <v>23</v>
      </c>
      <c r="C27" s="8" t="s">
        <v>24</v>
      </c>
      <c r="D27" s="9" t="s">
        <v>14</v>
      </c>
      <c r="E27" s="8">
        <v>7</v>
      </c>
      <c r="F27" s="10">
        <v>19.989999999999998</v>
      </c>
      <c r="G27" s="8">
        <v>139.93</v>
      </c>
      <c r="H27" s="11">
        <v>5</v>
      </c>
    </row>
    <row r="28" spans="1:8" x14ac:dyDescent="0.25">
      <c r="A28" s="7">
        <v>42087</v>
      </c>
      <c r="B28" s="8" t="s">
        <v>7</v>
      </c>
      <c r="C28" s="8" t="s">
        <v>13</v>
      </c>
      <c r="D28" s="9" t="s">
        <v>18</v>
      </c>
      <c r="E28" s="8">
        <v>50</v>
      </c>
      <c r="F28" s="10">
        <v>4.99</v>
      </c>
      <c r="G28" s="8">
        <v>249.5</v>
      </c>
      <c r="H28" s="11">
        <v>5</v>
      </c>
    </row>
    <row r="29" spans="1:8" x14ac:dyDescent="0.25">
      <c r="A29" s="7">
        <v>42104</v>
      </c>
      <c r="B29" s="8" t="s">
        <v>7</v>
      </c>
      <c r="C29" s="8" t="s">
        <v>15</v>
      </c>
      <c r="D29" s="9" t="s">
        <v>12</v>
      </c>
      <c r="E29" s="8">
        <v>66</v>
      </c>
      <c r="F29" s="10">
        <v>1.99</v>
      </c>
      <c r="G29" s="8">
        <v>131.34</v>
      </c>
      <c r="H29" s="11">
        <v>6</v>
      </c>
    </row>
    <row r="30" spans="1:8" x14ac:dyDescent="0.25">
      <c r="A30" s="7">
        <v>42121</v>
      </c>
      <c r="B30" s="8" t="s">
        <v>19</v>
      </c>
      <c r="C30" s="8" t="s">
        <v>22</v>
      </c>
      <c r="D30" s="9" t="s">
        <v>16</v>
      </c>
      <c r="E30" s="8">
        <v>96</v>
      </c>
      <c r="F30" s="10">
        <v>4.99</v>
      </c>
      <c r="G30" s="8">
        <v>479.04</v>
      </c>
      <c r="H30" s="11">
        <v>6</v>
      </c>
    </row>
    <row r="31" spans="1:8" x14ac:dyDescent="0.25">
      <c r="A31" s="7">
        <v>42138</v>
      </c>
      <c r="B31" s="8" t="s">
        <v>7</v>
      </c>
      <c r="C31" s="8" t="s">
        <v>11</v>
      </c>
      <c r="D31" s="9" t="s">
        <v>12</v>
      </c>
      <c r="E31" s="8">
        <v>53</v>
      </c>
      <c r="F31" s="10">
        <v>1.29</v>
      </c>
      <c r="G31" s="8">
        <v>68.37</v>
      </c>
      <c r="H31" s="11">
        <v>6</v>
      </c>
    </row>
    <row r="32" spans="1:8" x14ac:dyDescent="0.25">
      <c r="A32" s="7">
        <v>42155</v>
      </c>
      <c r="B32" s="8" t="s">
        <v>7</v>
      </c>
      <c r="C32" s="8" t="s">
        <v>11</v>
      </c>
      <c r="D32" s="9" t="s">
        <v>14</v>
      </c>
      <c r="E32" s="8">
        <v>80</v>
      </c>
      <c r="F32" s="10">
        <v>8.99</v>
      </c>
      <c r="G32" s="8">
        <v>719.2</v>
      </c>
      <c r="H32" s="11">
        <v>6</v>
      </c>
    </row>
    <row r="33" spans="1:8" x14ac:dyDescent="0.25">
      <c r="A33" s="7">
        <v>42172</v>
      </c>
      <c r="B33" s="8" t="s">
        <v>7</v>
      </c>
      <c r="C33" s="8" t="s">
        <v>10</v>
      </c>
      <c r="D33" s="9" t="s">
        <v>9</v>
      </c>
      <c r="E33" s="8">
        <v>5</v>
      </c>
      <c r="F33" s="10">
        <v>125</v>
      </c>
      <c r="G33" s="8">
        <v>625</v>
      </c>
      <c r="H33" s="11">
        <v>6</v>
      </c>
    </row>
    <row r="34" spans="1:8" x14ac:dyDescent="0.25">
      <c r="A34" s="7">
        <v>42189</v>
      </c>
      <c r="B34" s="8" t="s">
        <v>19</v>
      </c>
      <c r="C34" s="8" t="s">
        <v>20</v>
      </c>
      <c r="D34" s="9" t="s">
        <v>18</v>
      </c>
      <c r="E34" s="8">
        <v>62</v>
      </c>
      <c r="F34" s="10">
        <v>4.99</v>
      </c>
      <c r="G34" s="8">
        <v>309.38</v>
      </c>
      <c r="H34" s="11">
        <v>7</v>
      </c>
    </row>
    <row r="35" spans="1:8" x14ac:dyDescent="0.25">
      <c r="A35" s="7">
        <v>42206</v>
      </c>
      <c r="B35" s="8" t="s">
        <v>7</v>
      </c>
      <c r="C35" s="8" t="s">
        <v>17</v>
      </c>
      <c r="D35" s="9" t="s">
        <v>18</v>
      </c>
      <c r="E35" s="8">
        <v>55</v>
      </c>
      <c r="F35" s="10">
        <v>12.49</v>
      </c>
      <c r="G35" s="8">
        <v>686.95</v>
      </c>
      <c r="H35" s="11">
        <v>7</v>
      </c>
    </row>
    <row r="36" spans="1:8" x14ac:dyDescent="0.25">
      <c r="A36" s="7">
        <v>42223</v>
      </c>
      <c r="B36" s="8" t="s">
        <v>7</v>
      </c>
      <c r="C36" s="8" t="s">
        <v>10</v>
      </c>
      <c r="D36" s="9" t="s">
        <v>18</v>
      </c>
      <c r="E36" s="8">
        <v>42</v>
      </c>
      <c r="F36" s="10">
        <v>23.95</v>
      </c>
      <c r="G36" s="12">
        <v>1005.9</v>
      </c>
      <c r="H36" s="11">
        <v>7</v>
      </c>
    </row>
    <row r="37" spans="1:8" x14ac:dyDescent="0.25">
      <c r="A37" s="7">
        <v>42240</v>
      </c>
      <c r="B37" s="8" t="s">
        <v>23</v>
      </c>
      <c r="C37" s="8" t="s">
        <v>24</v>
      </c>
      <c r="D37" s="9" t="s">
        <v>9</v>
      </c>
      <c r="E37" s="8">
        <v>3</v>
      </c>
      <c r="F37" s="10">
        <v>275</v>
      </c>
      <c r="G37" s="8">
        <v>825</v>
      </c>
      <c r="H37" s="11">
        <v>7</v>
      </c>
    </row>
    <row r="38" spans="1:8" x14ac:dyDescent="0.25">
      <c r="A38" s="7">
        <v>42257</v>
      </c>
      <c r="B38" s="8" t="s">
        <v>7</v>
      </c>
      <c r="C38" s="8" t="s">
        <v>11</v>
      </c>
      <c r="D38" s="9" t="s">
        <v>12</v>
      </c>
      <c r="E38" s="8">
        <v>7</v>
      </c>
      <c r="F38" s="10">
        <v>1.29</v>
      </c>
      <c r="G38" s="8">
        <v>9.0299999999999994</v>
      </c>
      <c r="H38" s="11">
        <v>7</v>
      </c>
    </row>
    <row r="39" spans="1:8" x14ac:dyDescent="0.25">
      <c r="A39" s="7">
        <v>42274</v>
      </c>
      <c r="B39" s="8" t="s">
        <v>23</v>
      </c>
      <c r="C39" s="8" t="s">
        <v>24</v>
      </c>
      <c r="D39" s="9" t="s">
        <v>16</v>
      </c>
      <c r="E39" s="8">
        <v>76</v>
      </c>
      <c r="F39" s="10">
        <v>1.99</v>
      </c>
      <c r="G39" s="8">
        <v>151.24</v>
      </c>
      <c r="H39" s="11">
        <v>7</v>
      </c>
    </row>
    <row r="40" spans="1:8" x14ac:dyDescent="0.25">
      <c r="A40" s="7">
        <v>42291</v>
      </c>
      <c r="B40" s="8" t="s">
        <v>23</v>
      </c>
      <c r="C40" s="8" t="s">
        <v>25</v>
      </c>
      <c r="D40" s="9" t="s">
        <v>14</v>
      </c>
      <c r="E40" s="8">
        <v>57</v>
      </c>
      <c r="F40" s="10">
        <v>19.989999999999998</v>
      </c>
      <c r="G40" s="12">
        <v>1139.43</v>
      </c>
      <c r="H40" s="11">
        <v>8</v>
      </c>
    </row>
    <row r="41" spans="1:8" x14ac:dyDescent="0.25">
      <c r="A41" s="7">
        <v>42308</v>
      </c>
      <c r="B41" s="8" t="s">
        <v>7</v>
      </c>
      <c r="C41" s="8" t="s">
        <v>15</v>
      </c>
      <c r="D41" s="9" t="s">
        <v>12</v>
      </c>
      <c r="E41" s="8">
        <v>14</v>
      </c>
      <c r="F41" s="10">
        <v>1.29</v>
      </c>
      <c r="G41" s="8">
        <v>18.059999999999999</v>
      </c>
      <c r="H41" s="11">
        <v>8</v>
      </c>
    </row>
    <row r="42" spans="1:8" x14ac:dyDescent="0.25">
      <c r="A42" s="7">
        <v>42325</v>
      </c>
      <c r="B42" s="8" t="s">
        <v>7</v>
      </c>
      <c r="C42" s="8" t="s">
        <v>13</v>
      </c>
      <c r="D42" s="9" t="s">
        <v>14</v>
      </c>
      <c r="E42" s="8">
        <v>11</v>
      </c>
      <c r="F42" s="10">
        <v>4.99</v>
      </c>
      <c r="G42" s="8">
        <v>54.89</v>
      </c>
      <c r="H42" s="11">
        <v>8</v>
      </c>
    </row>
    <row r="43" spans="1:8" x14ac:dyDescent="0.25">
      <c r="A43" s="7">
        <v>42342</v>
      </c>
      <c r="B43" s="8" t="s">
        <v>7</v>
      </c>
      <c r="C43" s="8" t="s">
        <v>13</v>
      </c>
      <c r="D43" s="9" t="s">
        <v>14</v>
      </c>
      <c r="E43" s="8">
        <v>94</v>
      </c>
      <c r="F43" s="10">
        <v>19.989999999999998</v>
      </c>
      <c r="G43" s="12">
        <v>1879.06</v>
      </c>
      <c r="H43" s="11">
        <v>8</v>
      </c>
    </row>
    <row r="44" spans="1:8" x14ac:dyDescent="0.25">
      <c r="A44" s="7">
        <v>42359</v>
      </c>
      <c r="B44" s="8" t="s">
        <v>7</v>
      </c>
      <c r="C44" s="8" t="s">
        <v>15</v>
      </c>
      <c r="D44" s="9" t="s">
        <v>14</v>
      </c>
      <c r="E44" s="8">
        <v>28</v>
      </c>
      <c r="F44" s="10">
        <v>4.99</v>
      </c>
      <c r="G44" s="8">
        <v>139.72</v>
      </c>
      <c r="H44" s="11">
        <v>8</v>
      </c>
    </row>
  </sheetData>
  <sortState xmlns:xlrd2="http://schemas.microsoft.com/office/spreadsheetml/2017/richdata2" ref="A2:G44">
    <sortCondition ref="A2:A4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7B7D-6D37-435C-92F2-3C039E2FF6B1}">
  <dimension ref="A1:O143"/>
  <sheetViews>
    <sheetView tabSelected="1" topLeftCell="B114" zoomScaleNormal="100" workbookViewId="0">
      <selection activeCell="I148" sqref="I148"/>
    </sheetView>
  </sheetViews>
  <sheetFormatPr defaultRowHeight="15" x14ac:dyDescent="0.25"/>
  <cols>
    <col min="1" max="1" width="13.140625" bestFit="1" customWidth="1"/>
    <col min="2" max="3" width="12" bestFit="1" customWidth="1"/>
    <col min="4" max="4" width="120.42578125" bestFit="1" customWidth="1"/>
    <col min="5" max="5" width="15.28515625" bestFit="1" customWidth="1"/>
    <col min="6" max="12" width="14.42578125" bestFit="1" customWidth="1"/>
  </cols>
  <sheetData>
    <row r="1" spans="1:12" x14ac:dyDescent="0.25">
      <c r="A1" s="2" t="s">
        <v>27</v>
      </c>
      <c r="B1" t="s">
        <v>26</v>
      </c>
      <c r="D1" s="16" t="s">
        <v>32</v>
      </c>
    </row>
    <row r="2" spans="1:12" x14ac:dyDescent="0.25">
      <c r="A2" s="3">
        <v>1</v>
      </c>
      <c r="B2" s="1">
        <v>264</v>
      </c>
      <c r="D2" s="4" t="s">
        <v>30</v>
      </c>
      <c r="E2" s="17" t="s">
        <v>33</v>
      </c>
      <c r="F2" s="17" t="s">
        <v>34</v>
      </c>
      <c r="G2" s="17" t="s">
        <v>35</v>
      </c>
      <c r="H2" s="17" t="s">
        <v>36</v>
      </c>
      <c r="I2" s="17" t="s">
        <v>37</v>
      </c>
      <c r="J2" s="17" t="s">
        <v>38</v>
      </c>
      <c r="K2" s="17" t="s">
        <v>39</v>
      </c>
      <c r="L2" s="17" t="s">
        <v>40</v>
      </c>
    </row>
    <row r="3" spans="1:12" x14ac:dyDescent="0.25">
      <c r="A3" s="3">
        <v>2</v>
      </c>
      <c r="B3" s="1">
        <v>407</v>
      </c>
      <c r="D3" s="4" t="s">
        <v>31</v>
      </c>
      <c r="E3" s="17">
        <v>264</v>
      </c>
      <c r="F3" s="17">
        <v>407</v>
      </c>
      <c r="G3" s="17">
        <v>163</v>
      </c>
      <c r="H3" s="17">
        <v>344</v>
      </c>
      <c r="I3" s="17">
        <v>194</v>
      </c>
      <c r="J3" s="17">
        <v>300</v>
      </c>
      <c r="K3" s="17">
        <v>245</v>
      </c>
      <c r="L3" s="17">
        <v>204</v>
      </c>
    </row>
    <row r="4" spans="1:12" x14ac:dyDescent="0.25">
      <c r="A4" s="3">
        <v>3</v>
      </c>
      <c r="B4" s="1">
        <v>163</v>
      </c>
    </row>
    <row r="5" spans="1:12" x14ac:dyDescent="0.25">
      <c r="A5" s="3">
        <v>4</v>
      </c>
      <c r="B5" s="1">
        <v>344</v>
      </c>
      <c r="D5" s="15" t="s">
        <v>41</v>
      </c>
    </row>
    <row r="6" spans="1:12" x14ac:dyDescent="0.25">
      <c r="A6" s="3">
        <v>5</v>
      </c>
      <c r="B6" s="1">
        <v>194</v>
      </c>
    </row>
    <row r="7" spans="1:12" x14ac:dyDescent="0.25">
      <c r="A7" s="3">
        <v>6</v>
      </c>
      <c r="B7" s="1">
        <v>300</v>
      </c>
      <c r="D7" s="4" t="s">
        <v>30</v>
      </c>
      <c r="E7" s="4"/>
      <c r="F7" s="17" t="s">
        <v>42</v>
      </c>
      <c r="G7" s="17" t="s">
        <v>43</v>
      </c>
      <c r="H7" s="17" t="s">
        <v>44</v>
      </c>
      <c r="I7" s="17" t="s">
        <v>45</v>
      </c>
      <c r="J7" s="17" t="s">
        <v>46</v>
      </c>
      <c r="K7" s="17" t="s">
        <v>47</v>
      </c>
      <c r="L7" s="17" t="s">
        <v>48</v>
      </c>
    </row>
    <row r="8" spans="1:12" x14ac:dyDescent="0.25">
      <c r="A8" s="3">
        <v>7</v>
      </c>
      <c r="B8" s="1">
        <v>245</v>
      </c>
      <c r="D8" s="4" t="s">
        <v>31</v>
      </c>
      <c r="E8" s="4"/>
      <c r="F8" s="18">
        <f>F3/E3</f>
        <v>1.5416666666666667</v>
      </c>
      <c r="G8" s="18">
        <f t="shared" ref="G8:L8" si="0">G3/F3</f>
        <v>0.40049140049140047</v>
      </c>
      <c r="H8" s="18">
        <f t="shared" si="0"/>
        <v>2.1104294478527605</v>
      </c>
      <c r="I8" s="18">
        <f t="shared" si="0"/>
        <v>0.56395348837209303</v>
      </c>
      <c r="J8" s="18">
        <f t="shared" si="0"/>
        <v>1.5463917525773196</v>
      </c>
      <c r="K8" s="18">
        <f t="shared" si="0"/>
        <v>0.81666666666666665</v>
      </c>
      <c r="L8" s="18">
        <f t="shared" si="0"/>
        <v>0.83265306122448979</v>
      </c>
    </row>
    <row r="9" spans="1:12" x14ac:dyDescent="0.25">
      <c r="A9" s="3">
        <v>8</v>
      </c>
      <c r="B9" s="1">
        <v>204</v>
      </c>
      <c r="D9" s="19" t="s">
        <v>49</v>
      </c>
      <c r="F9" s="20">
        <f>F8-1</f>
        <v>0.54166666666666674</v>
      </c>
      <c r="G9" s="20">
        <f t="shared" ref="G9:L9" si="1">G8-1</f>
        <v>-0.59950859950859958</v>
      </c>
      <c r="H9" s="20">
        <f t="shared" si="1"/>
        <v>1.1104294478527605</v>
      </c>
      <c r="I9" s="20">
        <f t="shared" si="1"/>
        <v>-0.43604651162790697</v>
      </c>
      <c r="J9" s="20">
        <f t="shared" si="1"/>
        <v>0.54639175257731964</v>
      </c>
      <c r="K9" s="20">
        <f t="shared" si="1"/>
        <v>-0.18333333333333335</v>
      </c>
      <c r="L9" s="20">
        <f t="shared" si="1"/>
        <v>-0.16734693877551021</v>
      </c>
    </row>
    <row r="10" spans="1:12" x14ac:dyDescent="0.25">
      <c r="A10" s="3" t="s">
        <v>28</v>
      </c>
      <c r="B10" s="1">
        <v>2121</v>
      </c>
    </row>
    <row r="26" spans="4:12" x14ac:dyDescent="0.25">
      <c r="D26" s="15" t="s">
        <v>50</v>
      </c>
    </row>
    <row r="28" spans="4:12" x14ac:dyDescent="0.25">
      <c r="D28" s="4" t="s">
        <v>30</v>
      </c>
      <c r="E28" s="17" t="s">
        <v>33</v>
      </c>
      <c r="F28" s="17" t="s">
        <v>34</v>
      </c>
      <c r="G28" s="17" t="s">
        <v>35</v>
      </c>
      <c r="H28" s="17" t="s">
        <v>36</v>
      </c>
      <c r="I28" s="17" t="s">
        <v>37</v>
      </c>
      <c r="J28" s="17" t="s">
        <v>38</v>
      </c>
      <c r="K28" s="17" t="s">
        <v>39</v>
      </c>
      <c r="L28" s="17" t="s">
        <v>40</v>
      </c>
    </row>
    <row r="29" spans="4:12" x14ac:dyDescent="0.25">
      <c r="D29" s="4" t="s">
        <v>31</v>
      </c>
      <c r="E29" s="18">
        <f>E3/$F3</f>
        <v>0.64864864864864868</v>
      </c>
      <c r="F29" s="26">
        <f>F3/$F3</f>
        <v>1</v>
      </c>
      <c r="G29" s="18">
        <f>G3/$F3</f>
        <v>0.40049140049140047</v>
      </c>
      <c r="H29" s="18">
        <f>H3/$F3</f>
        <v>0.84520884520884521</v>
      </c>
      <c r="I29" s="18">
        <f>I3/$F3</f>
        <v>0.47665847665847666</v>
      </c>
      <c r="J29" s="18">
        <f t="shared" ref="F29:L29" si="2">J3/$F3</f>
        <v>0.73710073710073709</v>
      </c>
      <c r="K29" s="18">
        <f t="shared" si="2"/>
        <v>0.601965601965602</v>
      </c>
      <c r="L29" s="18">
        <f t="shared" si="2"/>
        <v>0.50122850122850127</v>
      </c>
    </row>
    <row r="30" spans="4:12" x14ac:dyDescent="0.25">
      <c r="F30" t="s">
        <v>67</v>
      </c>
    </row>
    <row r="46" spans="1:12" ht="15.75" thickBot="1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x14ac:dyDescent="0.25">
      <c r="A47" s="2" t="s">
        <v>27</v>
      </c>
      <c r="B47" t="s">
        <v>29</v>
      </c>
      <c r="D47" s="22" t="s">
        <v>32</v>
      </c>
      <c r="E47" s="14"/>
      <c r="F47" s="14"/>
      <c r="G47" s="14"/>
      <c r="H47" s="14"/>
      <c r="I47" s="14"/>
      <c r="J47" s="14"/>
      <c r="K47" s="14"/>
      <c r="L47" s="14"/>
    </row>
    <row r="48" spans="1:12" x14ac:dyDescent="0.25">
      <c r="A48" s="3">
        <v>1</v>
      </c>
      <c r="B48" s="1">
        <v>2075.36</v>
      </c>
      <c r="D48" s="4" t="s">
        <v>30</v>
      </c>
      <c r="E48" s="17" t="s">
        <v>33</v>
      </c>
      <c r="F48" s="17" t="s">
        <v>34</v>
      </c>
      <c r="G48" s="17" t="s">
        <v>35</v>
      </c>
      <c r="H48" s="17" t="s">
        <v>36</v>
      </c>
      <c r="I48" s="17" t="s">
        <v>37</v>
      </c>
      <c r="J48" s="17" t="s">
        <v>38</v>
      </c>
      <c r="K48" s="17" t="s">
        <v>39</v>
      </c>
      <c r="L48" s="17" t="s">
        <v>40</v>
      </c>
    </row>
    <row r="49" spans="1:12" x14ac:dyDescent="0.25">
      <c r="A49" s="3">
        <v>2</v>
      </c>
      <c r="B49" s="1">
        <v>1949.9299999999998</v>
      </c>
      <c r="D49" s="4" t="s">
        <v>51</v>
      </c>
      <c r="E49" s="18">
        <v>2075.36</v>
      </c>
      <c r="F49" s="18">
        <v>1949.9299999999998</v>
      </c>
      <c r="G49" s="18">
        <v>2357.3900000000003</v>
      </c>
      <c r="H49" s="18">
        <v>2875.66</v>
      </c>
      <c r="I49" s="18">
        <v>2127.9300000000003</v>
      </c>
      <c r="J49" s="18">
        <v>2022.95</v>
      </c>
      <c r="K49" s="18">
        <v>2987.5</v>
      </c>
      <c r="L49" s="18">
        <v>3231.16</v>
      </c>
    </row>
    <row r="50" spans="1:12" x14ac:dyDescent="0.25">
      <c r="A50" s="3">
        <v>3</v>
      </c>
      <c r="B50" s="1">
        <v>2357.3900000000003</v>
      </c>
    </row>
    <row r="51" spans="1:12" x14ac:dyDescent="0.25">
      <c r="A51" s="3">
        <v>4</v>
      </c>
      <c r="B51" s="1">
        <v>2875.66</v>
      </c>
    </row>
    <row r="52" spans="1:12" x14ac:dyDescent="0.25">
      <c r="A52" s="3">
        <v>5</v>
      </c>
      <c r="B52" s="1">
        <v>2127.9300000000003</v>
      </c>
      <c r="D52" s="15" t="s">
        <v>52</v>
      </c>
    </row>
    <row r="53" spans="1:12" x14ac:dyDescent="0.25">
      <c r="A53" s="3">
        <v>6</v>
      </c>
      <c r="B53" s="1">
        <v>2022.95</v>
      </c>
      <c r="D53" s="4" t="s">
        <v>30</v>
      </c>
      <c r="E53" s="4"/>
      <c r="F53" s="17" t="s">
        <v>42</v>
      </c>
      <c r="G53" s="17" t="s">
        <v>43</v>
      </c>
      <c r="H53" s="17" t="s">
        <v>44</v>
      </c>
      <c r="I53" s="17" t="s">
        <v>45</v>
      </c>
      <c r="J53" s="17" t="s">
        <v>46</v>
      </c>
      <c r="K53" s="17" t="s">
        <v>47</v>
      </c>
      <c r="L53" s="17" t="s">
        <v>48</v>
      </c>
    </row>
    <row r="54" spans="1:12" x14ac:dyDescent="0.25">
      <c r="A54" s="3">
        <v>7</v>
      </c>
      <c r="B54" s="1">
        <v>2987.5</v>
      </c>
      <c r="D54" s="4" t="s">
        <v>51</v>
      </c>
      <c r="E54" s="4"/>
      <c r="F54" s="18">
        <f>F49/E49</f>
        <v>0.93956229280703096</v>
      </c>
      <c r="G54" s="18">
        <f t="shared" ref="G54:L54" si="3">G49/F49</f>
        <v>1.2089613473304173</v>
      </c>
      <c r="H54" s="18">
        <f>H49/G49</f>
        <v>1.2198490703701974</v>
      </c>
      <c r="I54" s="18">
        <f t="shared" si="3"/>
        <v>0.73997969161861987</v>
      </c>
      <c r="J54" s="18">
        <f t="shared" si="3"/>
        <v>0.95066567039329286</v>
      </c>
      <c r="K54" s="18">
        <f t="shared" si="3"/>
        <v>1.4768036777972762</v>
      </c>
      <c r="L54" s="18">
        <f t="shared" si="3"/>
        <v>1.0815598326359832</v>
      </c>
    </row>
    <row r="55" spans="1:12" x14ac:dyDescent="0.25">
      <c r="A55" s="3">
        <v>8</v>
      </c>
      <c r="B55" s="1">
        <v>3231.16</v>
      </c>
      <c r="D55" s="19" t="s">
        <v>49</v>
      </c>
      <c r="F55" s="20">
        <f>F54-1</f>
        <v>-6.0437707192969037E-2</v>
      </c>
      <c r="G55" s="20">
        <f t="shared" ref="G55:L55" si="4">G54-1</f>
        <v>0.20896134733041727</v>
      </c>
      <c r="H55" s="20">
        <f t="shared" si="4"/>
        <v>0.21984907037019741</v>
      </c>
      <c r="I55" s="20">
        <f t="shared" si="4"/>
        <v>-0.26002030838138013</v>
      </c>
      <c r="J55" s="20">
        <f t="shared" si="4"/>
        <v>-4.9334329606707139E-2</v>
      </c>
      <c r="K55" s="20">
        <f t="shared" si="4"/>
        <v>0.47680367779727617</v>
      </c>
      <c r="L55" s="20">
        <f t="shared" si="4"/>
        <v>8.1559832635983209E-2</v>
      </c>
    </row>
    <row r="56" spans="1:12" x14ac:dyDescent="0.25">
      <c r="A56" s="3" t="s">
        <v>28</v>
      </c>
      <c r="B56" s="1">
        <v>19627.88</v>
      </c>
    </row>
    <row r="71" spans="4:12" x14ac:dyDescent="0.25">
      <c r="D71" s="15" t="s">
        <v>53</v>
      </c>
    </row>
    <row r="72" spans="4:12" x14ac:dyDescent="0.25">
      <c r="D72" s="4" t="s">
        <v>30</v>
      </c>
      <c r="E72" s="17" t="s">
        <v>33</v>
      </c>
      <c r="F72" s="17" t="s">
        <v>34</v>
      </c>
      <c r="G72" s="17" t="s">
        <v>35</v>
      </c>
      <c r="H72" s="17" t="s">
        <v>36</v>
      </c>
      <c r="I72" s="17" t="s">
        <v>37</v>
      </c>
      <c r="J72" s="17" t="s">
        <v>38</v>
      </c>
      <c r="K72" s="17" t="s">
        <v>39</v>
      </c>
      <c r="L72" s="17" t="s">
        <v>40</v>
      </c>
    </row>
    <row r="73" spans="4:12" x14ac:dyDescent="0.25">
      <c r="D73" s="4" t="s">
        <v>31</v>
      </c>
      <c r="E73" s="18">
        <f>E49/$I49</f>
        <v>0.97529523997499912</v>
      </c>
      <c r="F73" s="18">
        <f t="shared" ref="F73:L73" si="5">F49/$I49</f>
        <v>0.91635063183469356</v>
      </c>
      <c r="G73" s="18">
        <f t="shared" si="5"/>
        <v>1.1078324944899502</v>
      </c>
      <c r="H73" s="18">
        <f t="shared" si="5"/>
        <v>1.3513884385294626</v>
      </c>
      <c r="I73" s="26">
        <f>I49/$I49</f>
        <v>1</v>
      </c>
      <c r="J73" s="18">
        <f t="shared" si="5"/>
        <v>0.95066567039329286</v>
      </c>
      <c r="K73" s="18">
        <f t="shared" si="5"/>
        <v>1.4039465583924282</v>
      </c>
      <c r="L73" s="18">
        <f t="shared" si="5"/>
        <v>1.5184522047247793</v>
      </c>
    </row>
    <row r="74" spans="4:12" x14ac:dyDescent="0.25">
      <c r="I74" t="s">
        <v>67</v>
      </c>
    </row>
    <row r="92" spans="1:9" ht="15.75" thickBot="1" x14ac:dyDescent="0.3">
      <c r="A92" s="21"/>
      <c r="B92" s="21"/>
      <c r="C92" s="21"/>
      <c r="D92" s="21"/>
      <c r="E92" s="21"/>
      <c r="F92" s="21"/>
      <c r="G92" s="21"/>
      <c r="H92" s="21"/>
      <c r="I92" s="21"/>
    </row>
    <row r="94" spans="1:9" x14ac:dyDescent="0.25">
      <c r="D94" s="27" t="s">
        <v>54</v>
      </c>
    </row>
    <row r="96" spans="1:9" x14ac:dyDescent="0.25">
      <c r="D96" s="24" t="s">
        <v>55</v>
      </c>
    </row>
    <row r="98" spans="1:15" x14ac:dyDescent="0.25">
      <c r="D98" s="15" t="s">
        <v>56</v>
      </c>
      <c r="E98" s="15" t="s">
        <v>57</v>
      </c>
    </row>
    <row r="99" spans="1:15" x14ac:dyDescent="0.25">
      <c r="D99" s="4" t="s">
        <v>30</v>
      </c>
      <c r="E99" s="17" t="s">
        <v>33</v>
      </c>
      <c r="F99" s="17" t="s">
        <v>34</v>
      </c>
      <c r="G99" s="17" t="s">
        <v>35</v>
      </c>
      <c r="H99" s="17" t="s">
        <v>36</v>
      </c>
      <c r="I99" s="17" t="s">
        <v>37</v>
      </c>
      <c r="J99" s="17" t="s">
        <v>38</v>
      </c>
      <c r="K99" s="17" t="s">
        <v>39</v>
      </c>
      <c r="L99" s="17" t="s">
        <v>40</v>
      </c>
    </row>
    <row r="100" spans="1:15" x14ac:dyDescent="0.25">
      <c r="D100" s="4" t="s">
        <v>31</v>
      </c>
      <c r="E100" s="18">
        <f>E49/$E49</f>
        <v>1</v>
      </c>
      <c r="F100" s="18">
        <f t="shared" ref="F100:L100" si="6">F49/$E49</f>
        <v>0.93956229280703096</v>
      </c>
      <c r="G100" s="18">
        <f t="shared" si="6"/>
        <v>1.135894495412844</v>
      </c>
      <c r="H100" s="18">
        <f t="shared" si="6"/>
        <v>1.3856198442679823</v>
      </c>
      <c r="I100" s="18">
        <f t="shared" si="6"/>
        <v>1.0253305450620616</v>
      </c>
      <c r="J100" s="18">
        <f t="shared" si="6"/>
        <v>0.97474654999614518</v>
      </c>
      <c r="K100" s="18">
        <f t="shared" si="6"/>
        <v>1.4395092899545139</v>
      </c>
      <c r="L100" s="18">
        <f t="shared" si="6"/>
        <v>1.5569154267211469</v>
      </c>
    </row>
    <row r="102" spans="1:15" x14ac:dyDescent="0.25">
      <c r="D102" s="15" t="s">
        <v>58</v>
      </c>
    </row>
    <row r="103" spans="1:15" x14ac:dyDescent="0.25">
      <c r="D103" s="4" t="s">
        <v>30</v>
      </c>
      <c r="E103" s="4"/>
      <c r="F103" s="17" t="s">
        <v>42</v>
      </c>
      <c r="G103" s="17" t="s">
        <v>43</v>
      </c>
      <c r="H103" s="17" t="s">
        <v>44</v>
      </c>
      <c r="I103" s="17" t="s">
        <v>45</v>
      </c>
      <c r="J103" s="17" t="s">
        <v>46</v>
      </c>
      <c r="K103" s="17" t="s">
        <v>47</v>
      </c>
      <c r="L103" s="17" t="s">
        <v>48</v>
      </c>
    </row>
    <row r="104" spans="1:15" x14ac:dyDescent="0.25">
      <c r="D104" s="4" t="s">
        <v>51</v>
      </c>
      <c r="E104" s="4"/>
      <c r="F104" s="18">
        <f>F100/E100</f>
        <v>0.93956229280703096</v>
      </c>
      <c r="G104" s="18">
        <f>G100/F100</f>
        <v>1.208961347330417</v>
      </c>
      <c r="H104" s="18">
        <f t="shared" ref="G104:L104" si="7">H100/G100</f>
        <v>1.2198490703701974</v>
      </c>
      <c r="I104" s="18">
        <f t="shared" si="7"/>
        <v>0.73997969161861976</v>
      </c>
      <c r="J104" s="18">
        <f t="shared" si="7"/>
        <v>0.95066567039329286</v>
      </c>
      <c r="K104" s="18">
        <f t="shared" si="7"/>
        <v>1.4768036777972764</v>
      </c>
      <c r="L104" s="18">
        <f t="shared" si="7"/>
        <v>1.0815598326359832</v>
      </c>
    </row>
    <row r="106" spans="1:15" x14ac:dyDescent="0.25">
      <c r="D106" s="23" t="s">
        <v>59</v>
      </c>
    </row>
    <row r="107" spans="1:15" x14ac:dyDescent="0.25">
      <c r="D107" s="24" t="s">
        <v>60</v>
      </c>
    </row>
    <row r="108" spans="1:15" ht="15.75" thickBot="1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 x14ac:dyDescent="0.25">
      <c r="D109" s="24" t="s">
        <v>61</v>
      </c>
    </row>
    <row r="111" spans="1:15" x14ac:dyDescent="0.25">
      <c r="D111" s="15" t="s">
        <v>65</v>
      </c>
    </row>
    <row r="112" spans="1:15" x14ac:dyDescent="0.25">
      <c r="D112" s="4" t="s">
        <v>30</v>
      </c>
      <c r="E112" s="4"/>
      <c r="F112" s="17" t="s">
        <v>42</v>
      </c>
      <c r="G112" s="17" t="s">
        <v>43</v>
      </c>
      <c r="H112" s="17" t="s">
        <v>44</v>
      </c>
      <c r="I112" s="17" t="s">
        <v>45</v>
      </c>
      <c r="J112" s="17" t="s">
        <v>46</v>
      </c>
      <c r="K112" s="17" t="s">
        <v>47</v>
      </c>
      <c r="L112" s="17" t="s">
        <v>48</v>
      </c>
    </row>
    <row r="113" spans="4:15" x14ac:dyDescent="0.25">
      <c r="D113" s="4" t="s">
        <v>51</v>
      </c>
      <c r="E113" s="4"/>
      <c r="F113" s="18">
        <v>0.94</v>
      </c>
      <c r="G113" s="18">
        <v>1.21</v>
      </c>
      <c r="H113" s="18">
        <v>1.22</v>
      </c>
      <c r="I113" s="18">
        <v>0.74</v>
      </c>
      <c r="J113" s="18">
        <v>0.95</v>
      </c>
      <c r="K113" s="18">
        <v>1.48</v>
      </c>
      <c r="L113" s="18">
        <v>1.08</v>
      </c>
    </row>
    <row r="115" spans="4:15" x14ac:dyDescent="0.25">
      <c r="D115" s="15" t="s">
        <v>62</v>
      </c>
    </row>
    <row r="116" spans="4:15" x14ac:dyDescent="0.25">
      <c r="D116" t="s">
        <v>69</v>
      </c>
    </row>
    <row r="117" spans="4:15" x14ac:dyDescent="0.25">
      <c r="D117" s="4" t="s">
        <v>30</v>
      </c>
      <c r="E117" s="17" t="s">
        <v>33</v>
      </c>
      <c r="F117" s="17" t="s">
        <v>34</v>
      </c>
      <c r="G117" s="17" t="s">
        <v>35</v>
      </c>
      <c r="H117" s="17" t="s">
        <v>36</v>
      </c>
      <c r="I117" s="17" t="s">
        <v>37</v>
      </c>
      <c r="J117" s="17" t="s">
        <v>38</v>
      </c>
      <c r="K117" s="17" t="s">
        <v>39</v>
      </c>
      <c r="L117" s="17" t="s">
        <v>40</v>
      </c>
    </row>
    <row r="118" spans="4:15" x14ac:dyDescent="0.25">
      <c r="D118" s="4" t="s">
        <v>31</v>
      </c>
      <c r="E118" s="26">
        <v>1</v>
      </c>
      <c r="F118" s="4">
        <f>E118*F113</f>
        <v>0.94</v>
      </c>
      <c r="G118" s="5">
        <f t="shared" ref="G118:L118" si="8">F118*G113</f>
        <v>1.1374</v>
      </c>
      <c r="H118" s="5">
        <f t="shared" si="8"/>
        <v>1.3876279999999999</v>
      </c>
      <c r="I118" s="5">
        <f t="shared" si="8"/>
        <v>1.0268447199999999</v>
      </c>
      <c r="J118" s="5">
        <f t="shared" si="8"/>
        <v>0.97550248399999984</v>
      </c>
      <c r="K118" s="5">
        <f t="shared" si="8"/>
        <v>1.4437436763199998</v>
      </c>
      <c r="L118" s="5">
        <f t="shared" si="8"/>
        <v>1.5592431704255998</v>
      </c>
      <c r="N118" s="24"/>
      <c r="O118" t="s">
        <v>67</v>
      </c>
    </row>
    <row r="120" spans="4:15" x14ac:dyDescent="0.25">
      <c r="D120" s="25" t="s">
        <v>70</v>
      </c>
    </row>
    <row r="123" spans="4:15" x14ac:dyDescent="0.25">
      <c r="D123" s="15" t="s">
        <v>64</v>
      </c>
    </row>
    <row r="124" spans="4:15" x14ac:dyDescent="0.25">
      <c r="D124" s="4" t="s">
        <v>30</v>
      </c>
      <c r="E124" s="4"/>
      <c r="F124" s="17" t="s">
        <v>42</v>
      </c>
      <c r="G124" s="17" t="s">
        <v>43</v>
      </c>
      <c r="H124" s="17" t="s">
        <v>44</v>
      </c>
      <c r="I124" s="17" t="s">
        <v>45</v>
      </c>
      <c r="J124" s="17" t="s">
        <v>46</v>
      </c>
      <c r="K124" s="17" t="s">
        <v>47</v>
      </c>
      <c r="L124" s="17" t="s">
        <v>48</v>
      </c>
    </row>
    <row r="125" spans="4:15" x14ac:dyDescent="0.25">
      <c r="D125" s="4" t="s">
        <v>51</v>
      </c>
      <c r="E125" s="4"/>
      <c r="F125" s="18">
        <v>0.94</v>
      </c>
      <c r="G125" s="18">
        <v>1.21</v>
      </c>
      <c r="H125" s="18">
        <v>1.22</v>
      </c>
      <c r="I125" s="18">
        <v>0.74</v>
      </c>
      <c r="J125" s="18">
        <v>0.95</v>
      </c>
      <c r="K125" s="18">
        <v>1.48</v>
      </c>
      <c r="L125" s="18">
        <v>1.08</v>
      </c>
    </row>
    <row r="127" spans="4:15" x14ac:dyDescent="0.25">
      <c r="D127" s="15" t="s">
        <v>62</v>
      </c>
    </row>
    <row r="128" spans="4:15" x14ac:dyDescent="0.25">
      <c r="D128" t="s">
        <v>71</v>
      </c>
    </row>
    <row r="129" spans="4:15" x14ac:dyDescent="0.25">
      <c r="D129" s="4" t="s">
        <v>30</v>
      </c>
      <c r="E129" s="17" t="s">
        <v>33</v>
      </c>
      <c r="F129" s="17" t="s">
        <v>34</v>
      </c>
      <c r="G129" s="17" t="s">
        <v>35</v>
      </c>
      <c r="H129" s="17" t="s">
        <v>36</v>
      </c>
      <c r="I129" s="17" t="s">
        <v>37</v>
      </c>
      <c r="J129" s="17" t="s">
        <v>38</v>
      </c>
      <c r="K129" s="17" t="s">
        <v>39</v>
      </c>
      <c r="L129" s="17" t="s">
        <v>40</v>
      </c>
    </row>
    <row r="130" spans="4:15" x14ac:dyDescent="0.25">
      <c r="D130" s="4" t="s">
        <v>31</v>
      </c>
      <c r="E130" s="18">
        <f t="shared" ref="E130:I130" si="9">F130/F125</f>
        <v>0.64133678374685266</v>
      </c>
      <c r="F130" s="18">
        <f t="shared" si="9"/>
        <v>0.60285657672204152</v>
      </c>
      <c r="G130" s="18">
        <f t="shared" si="9"/>
        <v>0.72945645783367019</v>
      </c>
      <c r="H130" s="18">
        <f t="shared" si="9"/>
        <v>0.88993687855707759</v>
      </c>
      <c r="I130" s="18">
        <f t="shared" si="9"/>
        <v>0.6585532901322374</v>
      </c>
      <c r="J130" s="18">
        <f>K130/K125</f>
        <v>0.62562562562562551</v>
      </c>
      <c r="K130" s="18">
        <f>L130/L125</f>
        <v>0.92592592592592582</v>
      </c>
      <c r="L130" s="26">
        <v>1</v>
      </c>
      <c r="N130" s="24"/>
      <c r="O130" t="s">
        <v>67</v>
      </c>
    </row>
    <row r="132" spans="4:15" x14ac:dyDescent="0.25">
      <c r="D132" s="25" t="s">
        <v>72</v>
      </c>
    </row>
    <row r="134" spans="4:15" x14ac:dyDescent="0.25">
      <c r="D134" s="15" t="s">
        <v>63</v>
      </c>
    </row>
    <row r="135" spans="4:15" x14ac:dyDescent="0.25">
      <c r="D135" s="4" t="s">
        <v>30</v>
      </c>
      <c r="E135" s="4"/>
      <c r="F135" s="17" t="s">
        <v>42</v>
      </c>
      <c r="G135" s="17" t="s">
        <v>43</v>
      </c>
      <c r="H135" s="17" t="s">
        <v>44</v>
      </c>
      <c r="I135" s="17" t="s">
        <v>45</v>
      </c>
      <c r="J135" s="17" t="s">
        <v>46</v>
      </c>
      <c r="K135" s="17" t="s">
        <v>47</v>
      </c>
      <c r="L135" s="17" t="s">
        <v>48</v>
      </c>
    </row>
    <row r="136" spans="4:15" x14ac:dyDescent="0.25">
      <c r="D136" s="4" t="s">
        <v>51</v>
      </c>
      <c r="E136" s="4"/>
      <c r="F136" s="18">
        <v>0.94</v>
      </c>
      <c r="G136" s="18">
        <v>1.21</v>
      </c>
      <c r="H136" s="18">
        <v>1.22</v>
      </c>
      <c r="I136" s="18">
        <v>0.74</v>
      </c>
      <c r="J136" s="18">
        <v>0.95</v>
      </c>
      <c r="K136" s="18">
        <v>1.48</v>
      </c>
      <c r="L136" s="18">
        <v>1.08</v>
      </c>
    </row>
    <row r="138" spans="4:15" x14ac:dyDescent="0.25">
      <c r="D138" s="15" t="s">
        <v>62</v>
      </c>
    </row>
    <row r="139" spans="4:15" x14ac:dyDescent="0.25">
      <c r="D139" t="s">
        <v>66</v>
      </c>
    </row>
    <row r="140" spans="4:15" x14ac:dyDescent="0.25">
      <c r="D140" s="4" t="s">
        <v>30</v>
      </c>
      <c r="E140" s="17" t="s">
        <v>33</v>
      </c>
      <c r="F140" s="17" t="s">
        <v>34</v>
      </c>
      <c r="G140" s="17" t="s">
        <v>35</v>
      </c>
      <c r="H140" s="17" t="s">
        <v>36</v>
      </c>
      <c r="I140" s="17" t="s">
        <v>37</v>
      </c>
      <c r="J140" s="17" t="s">
        <v>38</v>
      </c>
      <c r="K140" s="17" t="s">
        <v>39</v>
      </c>
      <c r="L140" s="17" t="s">
        <v>40</v>
      </c>
    </row>
    <row r="141" spans="4:15" x14ac:dyDescent="0.25">
      <c r="D141" s="4" t="s">
        <v>31</v>
      </c>
      <c r="E141" s="18">
        <f t="shared" ref="E141:G141" si="10">F141/F136</f>
        <v>0.97385707938392108</v>
      </c>
      <c r="F141" s="18">
        <f t="shared" si="10"/>
        <v>0.91542565462088576</v>
      </c>
      <c r="G141" s="18">
        <f t="shared" si="10"/>
        <v>1.1076650420912717</v>
      </c>
      <c r="H141" s="18">
        <f>I141/I136</f>
        <v>1.3513513513513513</v>
      </c>
      <c r="I141" s="26">
        <v>1</v>
      </c>
      <c r="J141" s="18">
        <f>I141*J136</f>
        <v>0.95</v>
      </c>
      <c r="K141" s="18">
        <f t="shared" ref="K141:L141" si="11">J141*K136</f>
        <v>1.4059999999999999</v>
      </c>
      <c r="L141" s="18">
        <f t="shared" si="11"/>
        <v>1.5184800000000001</v>
      </c>
      <c r="N141" s="24"/>
      <c r="O141" t="s">
        <v>67</v>
      </c>
    </row>
    <row r="143" spans="4:15" x14ac:dyDescent="0.25">
      <c r="D143" s="25" t="s">
        <v>68</v>
      </c>
    </row>
  </sheetData>
  <phoneticPr fontId="4" type="noConversion"/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Podaci</vt:lpstr>
      <vt:lpstr>Dinamika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Kordic</dc:creator>
  <cp:lastModifiedBy>Haris Kordic</cp:lastModifiedBy>
  <dcterms:created xsi:type="dcterms:W3CDTF">2022-03-14T08:09:46Z</dcterms:created>
  <dcterms:modified xsi:type="dcterms:W3CDTF">2022-03-14T13:38:35Z</dcterms:modified>
</cp:coreProperties>
</file>