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xr:revisionPtr revIDLastSave="0" documentId="13_ncr:1_{91600B8E-37FA-47CB-9CC4-5BAB7782859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odaci" sheetId="1" r:id="rId1"/>
    <sheet name="Sortiranje frekvencija" sheetId="2" r:id="rId2"/>
    <sheet name="Sortiranje grupa" sheetId="3" r:id="rId3"/>
    <sheet name="Sortiranje vrijednosti" sheetId="5" r:id="rId4"/>
  </sheets>
  <definedNames>
    <definedName name="_xlnm._FilterDatabase" localSheetId="0" hidden="1">Podaci!$B$1:$E$82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8" i="2" l="1"/>
  <c r="H18" i="5"/>
  <c r="H17" i="5"/>
  <c r="H16" i="5"/>
  <c r="H15" i="5"/>
  <c r="H14" i="5"/>
  <c r="F16" i="5"/>
  <c r="F17" i="5" s="1"/>
  <c r="F18" i="5" s="1"/>
  <c r="F15" i="5"/>
  <c r="G16" i="5"/>
  <c r="G17" i="5" s="1"/>
  <c r="G18" i="5" s="1"/>
  <c r="G15" i="5"/>
  <c r="G5" i="5"/>
  <c r="G4" i="5"/>
  <c r="F5" i="5"/>
  <c r="F4" i="5"/>
  <c r="A9" i="5"/>
  <c r="A7" i="5"/>
  <c r="C32" i="3"/>
  <c r="C28" i="3" a="1"/>
  <c r="C28" i="3" s="1"/>
  <c r="C13" i="3"/>
  <c r="C17" i="3" a="1"/>
  <c r="C18" i="3" s="1"/>
  <c r="C17" i="3"/>
  <c r="C20" i="3"/>
  <c r="C21" i="3"/>
  <c r="C7" i="3" a="1"/>
  <c r="C8" i="3" s="1"/>
  <c r="B4" i="3"/>
  <c r="B3" i="3"/>
  <c r="C23" i="2" a="1"/>
  <c r="C23" i="2" s="1"/>
  <c r="C6" i="2" a="1"/>
  <c r="C9" i="2" s="1"/>
  <c r="C31" i="3" l="1"/>
  <c r="C30" i="3"/>
  <c r="C29" i="3"/>
  <c r="C23" i="3"/>
  <c r="C19" i="3"/>
  <c r="C24" i="3" s="1"/>
  <c r="C22" i="3"/>
  <c r="C11" i="3"/>
  <c r="C7" i="3"/>
  <c r="C10" i="3"/>
  <c r="C9" i="3"/>
  <c r="C12" i="3"/>
  <c r="C26" i="2"/>
  <c r="C25" i="2"/>
  <c r="C24" i="2"/>
  <c r="C27" i="2"/>
  <c r="C8" i="2"/>
  <c r="C7" i="2"/>
  <c r="C10" i="2"/>
  <c r="C6" i="2"/>
  <c r="C11" i="2" s="1"/>
</calcChain>
</file>

<file path=xl/sharedStrings.xml><?xml version="1.0" encoding="utf-8"?>
<sst xmlns="http://schemas.openxmlformats.org/spreadsheetml/2006/main" count="168" uniqueCount="61">
  <si>
    <t>DOB</t>
  </si>
  <si>
    <t>SPOL</t>
  </si>
  <si>
    <t>BMI</t>
  </si>
  <si>
    <t>M</t>
  </si>
  <si>
    <t>Ž</t>
  </si>
  <si>
    <t>ž</t>
  </si>
  <si>
    <t>Bolest</t>
  </si>
  <si>
    <t>ID</t>
  </si>
  <si>
    <t>Sortiranje po frekvencijama:</t>
  </si>
  <si>
    <t>Vrijednost</t>
  </si>
  <si>
    <t>Frekvencije</t>
  </si>
  <si>
    <t>Suma</t>
  </si>
  <si>
    <r>
      <t>X</t>
    </r>
    <r>
      <rPr>
        <vertAlign val="subscript"/>
        <sz val="11"/>
        <color theme="1"/>
        <rFont val="Calibri"/>
        <family val="2"/>
        <charset val="238"/>
      </rPr>
      <t>i</t>
    </r>
  </si>
  <si>
    <t>Sortianje po grupama:</t>
  </si>
  <si>
    <t>Min:</t>
  </si>
  <si>
    <t>Max:</t>
  </si>
  <si>
    <r>
      <t>x</t>
    </r>
    <r>
      <rPr>
        <vertAlign val="subscript"/>
        <sz val="11"/>
        <color theme="1"/>
        <rFont val="Calibri"/>
        <family val="2"/>
        <charset val="238"/>
        <scheme val="minor"/>
      </rPr>
      <t>i</t>
    </r>
  </si>
  <si>
    <t>do 20</t>
  </si>
  <si>
    <t>21-35</t>
  </si>
  <si>
    <t>36-45</t>
  </si>
  <si>
    <t>46-65</t>
  </si>
  <si>
    <t>66-75</t>
  </si>
  <si>
    <t>vise od 75</t>
  </si>
  <si>
    <t>46-55</t>
  </si>
  <si>
    <t>56-65</t>
  </si>
  <si>
    <t>do 18</t>
  </si>
  <si>
    <t>do 25</t>
  </si>
  <si>
    <t>do 40</t>
  </si>
  <si>
    <t>preko 40</t>
  </si>
  <si>
    <t>Sortiranje po vrijednostima:</t>
  </si>
  <si>
    <t>Velicina uzorka: 81</t>
  </si>
  <si>
    <t>Tercile: 3 pod grupe</t>
  </si>
  <si>
    <t>Pojedinacna grupa ima: 27</t>
  </si>
  <si>
    <t>Br. Tercile</t>
  </si>
  <si>
    <t>Max BMI:</t>
  </si>
  <si>
    <t>Min BMI:</t>
  </si>
  <si>
    <t>Donja granica</t>
  </si>
  <si>
    <t>Gornja granica</t>
  </si>
  <si>
    <t>Kvintile: 5 pod grupa</t>
  </si>
  <si>
    <t>Pojedinacna grupa ima: 16,2</t>
  </si>
  <si>
    <t>Rb. Gornje granice</t>
  </si>
  <si>
    <r>
      <t>f</t>
    </r>
    <r>
      <rPr>
        <vertAlign val="subscript"/>
        <sz val="11"/>
        <color theme="1"/>
        <rFont val="Calibri"/>
        <family val="2"/>
        <charset val="238"/>
      </rPr>
      <t>i</t>
    </r>
  </si>
  <si>
    <t xml:space="preserve">Suma: </t>
  </si>
  <si>
    <t>Primjer gdje smo vrijednosti postavili na 4 te tako dobijemo 16 elemenata koji spadaju pod "ne grupisani" dio.</t>
  </si>
  <si>
    <t>Vrijednost u uzorku 1-5, tj. moguca vrijednost bolesti.</t>
  </si>
  <si>
    <t>Frekvencije su brojevi 1,2,3,4,5 bolesti.</t>
  </si>
  <si>
    <t>^ je ukupan br u uzorku</t>
  </si>
  <si>
    <t>Grupe mozemo mi sami kreirati, kao u primjeru dole.</t>
  </si>
  <si>
    <t>Dob:</t>
  </si>
  <si>
    <t xml:space="preserve">                                        ^ 81/3=27</t>
  </si>
  <si>
    <t xml:space="preserve">                                      ^ 81/5=16,2</t>
  </si>
  <si>
    <t>Vrijednost dobijemo tako sto pogledamo gornju granicu koju smo izracunali i ocitamo vrijednost na toj poziciji u tabeli podataka.</t>
  </si>
  <si>
    <t>Br. Kvintile</t>
  </si>
  <si>
    <r>
      <t xml:space="preserve">Gornja granica se racuna: </t>
    </r>
    <r>
      <rPr>
        <b/>
        <sz val="11"/>
        <color rgb="FFFF0000"/>
        <rFont val="Calibri"/>
        <family val="2"/>
        <charset val="238"/>
        <scheme val="minor"/>
      </rPr>
      <t>donja vrijednost</t>
    </r>
    <r>
      <rPr>
        <sz val="11"/>
        <color rgb="FFFF0000"/>
        <rFont val="Calibri"/>
        <family val="2"/>
        <charset val="238"/>
        <scheme val="minor"/>
      </rPr>
      <t xml:space="preserve"> (iz tabele podataka) plus (+) </t>
    </r>
    <r>
      <rPr>
        <b/>
        <sz val="11"/>
        <color rgb="FFFF0000"/>
        <rFont val="Calibri"/>
        <family val="2"/>
        <charset val="238"/>
        <scheme val="minor"/>
      </rPr>
      <t>razlika gornje i donje vrijednosti</t>
    </r>
    <r>
      <rPr>
        <sz val="11"/>
        <color rgb="FFFF0000"/>
        <rFont val="Calibri"/>
        <family val="2"/>
        <charset val="238"/>
        <scheme val="minor"/>
      </rPr>
      <t xml:space="preserve"> puta (*) </t>
    </r>
    <r>
      <rPr>
        <b/>
        <sz val="11"/>
        <color rgb="FFFF0000"/>
        <rFont val="Calibri"/>
        <family val="2"/>
        <charset val="238"/>
        <scheme val="minor"/>
      </rPr>
      <t>ostatak decimalnog dijela Rb. Gornje granice</t>
    </r>
  </si>
  <si>
    <r>
      <t xml:space="preserve">Donja granica se racuna: </t>
    </r>
    <r>
      <rPr>
        <b/>
        <sz val="11"/>
        <color rgb="FFFF0000"/>
        <rFont val="Calibri"/>
        <family val="2"/>
        <charset val="238"/>
        <scheme val="minor"/>
      </rPr>
      <t>1</t>
    </r>
    <r>
      <rPr>
        <sz val="11"/>
        <color rgb="FFFF0000"/>
        <rFont val="Calibri"/>
        <family val="2"/>
        <charset val="238"/>
        <scheme val="minor"/>
      </rPr>
      <t xml:space="preserve"> plus (+) </t>
    </r>
    <r>
      <rPr>
        <b/>
        <sz val="11"/>
        <color rgb="FFFF0000"/>
        <rFont val="Calibri"/>
        <family val="2"/>
        <charset val="238"/>
        <scheme val="minor"/>
      </rPr>
      <t>najveci broj pojedinacnog uzorka</t>
    </r>
  </si>
  <si>
    <r>
      <t xml:space="preserve">Gornja granica se racuna: </t>
    </r>
    <r>
      <rPr>
        <b/>
        <sz val="11"/>
        <color rgb="FFFF0000"/>
        <rFont val="Calibri"/>
        <family val="2"/>
        <charset val="238"/>
        <scheme val="minor"/>
      </rPr>
      <t>najveci broj u pojedinacnom uzorku</t>
    </r>
    <r>
      <rPr>
        <sz val="11"/>
        <color rgb="FFFF0000"/>
        <rFont val="Calibri"/>
        <family val="2"/>
        <charset val="238"/>
        <scheme val="minor"/>
      </rPr>
      <t xml:space="preserve"> plus (+) </t>
    </r>
    <r>
      <rPr>
        <b/>
        <sz val="11"/>
        <color rgb="FFFF0000"/>
        <rFont val="Calibri"/>
        <family val="2"/>
        <charset val="238"/>
        <scheme val="minor"/>
      </rPr>
      <t xml:space="preserve">velicina </t>
    </r>
    <r>
      <rPr>
        <sz val="11"/>
        <color rgb="FFFF0000"/>
        <rFont val="Calibri"/>
        <family val="2"/>
        <charset val="238"/>
        <scheme val="minor"/>
      </rPr>
      <t>uzorka</t>
    </r>
  </si>
  <si>
    <r>
      <t>Rb. Gornje granice racunamo:</t>
    </r>
    <r>
      <rPr>
        <b/>
        <sz val="11"/>
        <color rgb="FFFF0000"/>
        <rFont val="Calibri"/>
        <family val="2"/>
        <charset val="238"/>
        <scheme val="minor"/>
      </rPr>
      <t xml:space="preserve">  najveci broj u pojedinacnom uzorku</t>
    </r>
    <r>
      <rPr>
        <sz val="11"/>
        <color rgb="FFFF0000"/>
        <rFont val="Calibri"/>
        <family val="2"/>
        <charset val="238"/>
        <scheme val="minor"/>
      </rPr>
      <t xml:space="preserve"> plus (+) </t>
    </r>
    <r>
      <rPr>
        <b/>
        <sz val="11"/>
        <color rgb="FFFF0000"/>
        <rFont val="Calibri"/>
        <family val="2"/>
        <charset val="238"/>
        <scheme val="minor"/>
      </rPr>
      <t>velicina</t>
    </r>
    <r>
      <rPr>
        <sz val="11"/>
        <color rgb="FFFF0000"/>
        <rFont val="Calibri"/>
        <family val="2"/>
        <charset val="238"/>
        <scheme val="minor"/>
      </rPr>
      <t xml:space="preserve"> uzorka</t>
    </r>
  </si>
  <si>
    <r>
      <t xml:space="preserve">Donja granica se racuna: </t>
    </r>
    <r>
      <rPr>
        <b/>
        <sz val="11"/>
        <color rgb="FFFF0000"/>
        <rFont val="Calibri"/>
        <family val="2"/>
        <charset val="238"/>
        <scheme val="minor"/>
      </rPr>
      <t>1</t>
    </r>
    <r>
      <rPr>
        <sz val="11"/>
        <color rgb="FFFF0000"/>
        <rFont val="Calibri"/>
        <family val="2"/>
        <charset val="238"/>
        <scheme val="minor"/>
      </rPr>
      <t xml:space="preserve"> plus (+) n</t>
    </r>
    <r>
      <rPr>
        <b/>
        <sz val="11"/>
        <color rgb="FFFF0000"/>
        <rFont val="Calibri"/>
        <family val="2"/>
        <charset val="238"/>
        <scheme val="minor"/>
      </rPr>
      <t>ajveci broj pojedinacnog uzorka</t>
    </r>
  </si>
  <si>
    <t>Kod kvintila:</t>
  </si>
  <si>
    <t>Kod tercila:</t>
  </si>
  <si>
    <r>
      <t xml:space="preserve">P.S </t>
    </r>
    <r>
      <rPr>
        <b/>
        <sz val="11"/>
        <color rgb="FFFF0000"/>
        <rFont val="Calibri"/>
        <family val="2"/>
        <charset val="238"/>
        <scheme val="minor"/>
      </rPr>
      <t>Pocetna</t>
    </r>
    <r>
      <rPr>
        <sz val="11"/>
        <color rgb="FFFF0000"/>
        <rFont val="Calibri"/>
        <family val="2"/>
        <charset val="238"/>
        <scheme val="minor"/>
      </rPr>
      <t xml:space="preserve"> vrijednost </t>
    </r>
    <r>
      <rPr>
        <b/>
        <sz val="11"/>
        <color rgb="FFFF0000"/>
        <rFont val="Calibri"/>
        <family val="2"/>
        <charset val="238"/>
        <scheme val="minor"/>
      </rPr>
      <t>donje granice je 1</t>
    </r>
    <r>
      <rPr>
        <sz val="11"/>
        <color rgb="FFFF0000"/>
        <rFont val="Calibri"/>
        <family val="2"/>
        <charset val="238"/>
        <scheme val="minor"/>
      </rPr>
      <t xml:space="preserve"> a </t>
    </r>
    <r>
      <rPr>
        <b/>
        <sz val="11"/>
        <color rgb="FFFF0000"/>
        <rFont val="Calibri"/>
        <family val="2"/>
        <charset val="238"/>
        <scheme val="minor"/>
      </rPr>
      <t>gornje najveci broj uzorka (pod grupe)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</si>
</sst>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4" fillId="0" borderId="1" xfId="0" applyFont="1" applyFill="1" applyBorder="1"/>
    <xf numFmtId="0" fontId="4" fillId="6" borderId="1" xfId="0" applyFont="1" applyFill="1" applyBorder="1"/>
    <xf numFmtId="0" fontId="4" fillId="2" borderId="4" xfId="0" applyFont="1" applyFill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left"/>
    </xf>
    <xf numFmtId="0" fontId="4" fillId="0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1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'Sortiranje frekvencija'!$C$6:$C$10</c:f>
              <c:numCache>
                <c:formatCode>General</c:formatCode>
                <c:ptCount val="5"/>
                <c:pt idx="0">
                  <c:v>21</c:v>
                </c:pt>
                <c:pt idx="1">
                  <c:v>12</c:v>
                </c:pt>
                <c:pt idx="2">
                  <c:v>24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1C-43C9-88F7-C8E0750E5D0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169366351"/>
        <c:axId val="1169369679"/>
      </c:barChart>
      <c:catAx>
        <c:axId val="116936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169369679"/>
        <c:crosses val="autoZero"/>
        <c:auto val="1"/>
        <c:lblAlgn val="ctr"/>
        <c:lblOffset val="100"/>
        <c:noMultiLvlLbl val="0"/>
      </c:catAx>
      <c:valAx>
        <c:axId val="1169369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1693663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FC4-43FF-8B69-E468EC9772DB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FC4-43FF-8B69-E468EC9772DB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FC4-43FF-8B69-E468EC9772DB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FC4-43FF-8B69-E468EC9772DB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FC4-43FF-8B69-E468EC9772DB}"/>
              </c:ext>
            </c:extLst>
          </c:dPt>
          <c:dLbls>
            <c:dLbl>
              <c:idx val="0"/>
              <c:layout>
                <c:manualLayout>
                  <c:x val="-0.12596894138232731"/>
                  <c:y val="0.1451914572322294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C4-43FF-8B69-E468EC9772DB}"/>
                </c:ext>
              </c:extLst>
            </c:dLbl>
            <c:dLbl>
              <c:idx val="1"/>
              <c:layout>
                <c:manualLayout>
                  <c:x val="-0.15624496937882765"/>
                  <c:y val="-9.965160176895696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C4-43FF-8B69-E468EC9772DB}"/>
                </c:ext>
              </c:extLst>
            </c:dLbl>
            <c:dLbl>
              <c:idx val="2"/>
              <c:layout>
                <c:manualLayout>
                  <c:x val="8.6522747156605379E-2"/>
                  <c:y val="-0.1432351777945565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C4-43FF-8B69-E468EC9772DB}"/>
                </c:ext>
              </c:extLst>
            </c:dLbl>
            <c:dLbl>
              <c:idx val="4"/>
              <c:layout>
                <c:manualLayout>
                  <c:x val="0.10186942257217847"/>
                  <c:y val="0.19250422464315248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C4-43FF-8B69-E468EC9772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in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'Sortiranje frekvencija'!$C$6:$C$10</c:f>
              <c:numCache>
                <c:formatCode>General</c:formatCode>
                <c:ptCount val="5"/>
                <c:pt idx="0">
                  <c:v>21</c:v>
                </c:pt>
                <c:pt idx="1">
                  <c:v>12</c:v>
                </c:pt>
                <c:pt idx="2">
                  <c:v>24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F1-4F83-B9F5-21413B4BCEF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r-H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sr-Latn-R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'Sortiranje grupa'!$A$7:$A$12</c:f>
              <c:strCache>
                <c:ptCount val="6"/>
                <c:pt idx="0">
                  <c:v>do 20</c:v>
                </c:pt>
                <c:pt idx="1">
                  <c:v>21-35</c:v>
                </c:pt>
                <c:pt idx="2">
                  <c:v>36-45</c:v>
                </c:pt>
                <c:pt idx="3">
                  <c:v>46-65</c:v>
                </c:pt>
                <c:pt idx="4">
                  <c:v>66-75</c:v>
                </c:pt>
                <c:pt idx="5">
                  <c:v>vise od 75</c:v>
                </c:pt>
              </c:strCache>
            </c:strRef>
          </c:cat>
          <c:val>
            <c:numRef>
              <c:f>'Sortiranje grupa'!$C$7:$C$12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44</c:v>
                </c:pt>
                <c:pt idx="4">
                  <c:v>12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E8-45BD-8B59-06A3E0652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67770079"/>
        <c:axId val="1013279647"/>
      </c:barChart>
      <c:catAx>
        <c:axId val="126777007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013279647"/>
        <c:crosses val="autoZero"/>
        <c:auto val="1"/>
        <c:lblAlgn val="ctr"/>
        <c:lblOffset val="100"/>
        <c:noMultiLvlLbl val="0"/>
      </c:catAx>
      <c:valAx>
        <c:axId val="101327964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6777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'Sortiranje grupa'!$A$17:$A$23</c:f>
              <c:strCache>
                <c:ptCount val="7"/>
                <c:pt idx="0">
                  <c:v>do 20</c:v>
                </c:pt>
                <c:pt idx="1">
                  <c:v>21-35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  <c:pt idx="5">
                  <c:v>66-75</c:v>
                </c:pt>
                <c:pt idx="6">
                  <c:v>vise od 75</c:v>
                </c:pt>
              </c:strCache>
            </c:strRef>
          </c:cat>
          <c:val>
            <c:numRef>
              <c:f>'Sortiranje grupa'!$C$17:$C$23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20</c:v>
                </c:pt>
                <c:pt idx="4">
                  <c:v>24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11-4753-914E-3F6624F339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172857551"/>
        <c:axId val="1172857135"/>
      </c:barChart>
      <c:catAx>
        <c:axId val="117285755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172857135"/>
        <c:crosses val="autoZero"/>
        <c:auto val="1"/>
        <c:lblAlgn val="ctr"/>
        <c:lblOffset val="100"/>
        <c:noMultiLvlLbl val="0"/>
      </c:catAx>
      <c:valAx>
        <c:axId val="11728571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17285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r-Latn-R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'Sortiranje grupa'!$A$28:$A$31</c:f>
              <c:strCache>
                <c:ptCount val="4"/>
                <c:pt idx="0">
                  <c:v>do 18</c:v>
                </c:pt>
                <c:pt idx="1">
                  <c:v>do 25</c:v>
                </c:pt>
                <c:pt idx="2">
                  <c:v>do 40</c:v>
                </c:pt>
                <c:pt idx="3">
                  <c:v>preko 40</c:v>
                </c:pt>
              </c:strCache>
            </c:strRef>
          </c:cat>
          <c:val>
            <c:numRef>
              <c:f>'Sortiranje grupa'!$C$28:$C$31</c:f>
              <c:numCache>
                <c:formatCode>General</c:formatCode>
                <c:ptCount val="4"/>
                <c:pt idx="0">
                  <c:v>3</c:v>
                </c:pt>
                <c:pt idx="1">
                  <c:v>0</c:v>
                </c:pt>
                <c:pt idx="2">
                  <c:v>9</c:v>
                </c:pt>
                <c:pt idx="3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F-46D4-82F2-27DE426BCAC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263829167"/>
        <c:axId val="1263829583"/>
      </c:barChart>
      <c:catAx>
        <c:axId val="12638291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63829583"/>
        <c:crosses val="autoZero"/>
        <c:auto val="1"/>
        <c:lblAlgn val="ctr"/>
        <c:lblOffset val="100"/>
        <c:noMultiLvlLbl val="0"/>
      </c:catAx>
      <c:valAx>
        <c:axId val="12638295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r-Latn-RS"/>
          </a:p>
        </c:txPr>
        <c:crossAx val="1263829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r-Latn-R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66675</xdr:rowOff>
    </xdr:from>
    <xdr:to>
      <xdr:col>11</xdr:col>
      <xdr:colOff>381000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25CF6C-53EB-4C3A-A7B3-3F00066E7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600075</xdr:colOff>
      <xdr:row>0</xdr:row>
      <xdr:rowOff>180975</xdr:rowOff>
    </xdr:from>
    <xdr:to>
      <xdr:col>19</xdr:col>
      <xdr:colOff>295275</xdr:colOff>
      <xdr:row>15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C60433-E47F-4821-B449-3259CEE6B6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0</xdr:row>
      <xdr:rowOff>123825</xdr:rowOff>
    </xdr:from>
    <xdr:to>
      <xdr:col>10</xdr:col>
      <xdr:colOff>457200</xdr:colOff>
      <xdr:row>12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F5F8F6-196C-41CE-8A5E-4BF7BA3298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319087</xdr:colOff>
      <xdr:row>13</xdr:row>
      <xdr:rowOff>123825</xdr:rowOff>
    </xdr:from>
    <xdr:to>
      <xdr:col>10</xdr:col>
      <xdr:colOff>476250</xdr:colOff>
      <xdr:row>24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2ED571-D435-460D-AE44-98B98EB7FC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319087</xdr:colOff>
      <xdr:row>25</xdr:row>
      <xdr:rowOff>104775</xdr:rowOff>
    </xdr:from>
    <xdr:to>
      <xdr:col>10</xdr:col>
      <xdr:colOff>447675</xdr:colOff>
      <xdr:row>36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7C7100-F00B-49B4-9788-3C7726993E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285750</xdr:colOff>
      <xdr:row>4</xdr:row>
      <xdr:rowOff>0</xdr:rowOff>
    </xdr:from>
    <xdr:to>
      <xdr:col>7</xdr:col>
      <xdr:colOff>657225</xdr:colOff>
      <xdr:row>5</xdr:row>
      <xdr:rowOff>9525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A3F4134-F130-4492-9B6F-1A08D7EC4F79}"/>
            </a:ext>
          </a:extLst>
        </xdr:cNvPr>
        <xdr:cNvSpPr/>
      </xdr:nvSpPr>
      <xdr:spPr>
        <a:xfrm>
          <a:off x="6610350" y="762000"/>
          <a:ext cx="371475" cy="200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r-HR" sz="1100"/>
        </a:p>
      </xdr:txBody>
    </xdr:sp>
    <xdr:clientData/>
  </xdr:twoCellAnchor>
  <xdr:twoCellAnchor>
    <xdr:from>
      <xdr:col>7</xdr:col>
      <xdr:colOff>657225</xdr:colOff>
      <xdr:row>4</xdr:row>
      <xdr:rowOff>100013</xdr:rowOff>
    </xdr:from>
    <xdr:to>
      <xdr:col>8</xdr:col>
      <xdr:colOff>514350</xdr:colOff>
      <xdr:row>6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D5A49D5-95AB-48E6-B0F4-2609A58BCCB5}"/>
            </a:ext>
          </a:extLst>
        </xdr:cNvPr>
        <xdr:cNvCxnSpPr>
          <a:stCxn id="2" idx="6"/>
        </xdr:cNvCxnSpPr>
      </xdr:nvCxnSpPr>
      <xdr:spPr>
        <a:xfrm>
          <a:off x="6981825" y="862013"/>
          <a:ext cx="771525" cy="30956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zoomScale="115" zoomScaleNormal="115" workbookViewId="0">
      <selection activeCell="G4" sqref="G4"/>
    </sheetView>
  </sheetViews>
  <sheetFormatPr defaultRowHeight="15" x14ac:dyDescent="0.25"/>
  <cols>
    <col min="1" max="1" width="3.42578125" bestFit="1" customWidth="1"/>
    <col min="2" max="2" width="4.85546875" bestFit="1" customWidth="1"/>
    <col min="3" max="3" width="5.42578125" bestFit="1" customWidth="1"/>
    <col min="4" max="4" width="6.5703125" bestFit="1" customWidth="1"/>
    <col min="5" max="5" width="6.7109375" bestFit="1" customWidth="1"/>
  </cols>
  <sheetData>
    <row r="1" spans="1:5" x14ac:dyDescent="0.25">
      <c r="A1" s="2" t="s">
        <v>7</v>
      </c>
      <c r="B1" s="2" t="s">
        <v>0</v>
      </c>
      <c r="C1" s="2" t="s">
        <v>1</v>
      </c>
      <c r="D1" s="2" t="s">
        <v>6</v>
      </c>
      <c r="E1" s="2" t="s">
        <v>2</v>
      </c>
    </row>
    <row r="2" spans="1:5" x14ac:dyDescent="0.25">
      <c r="A2" s="2">
        <v>1</v>
      </c>
      <c r="B2" s="6">
        <v>17</v>
      </c>
      <c r="C2" s="6" t="s">
        <v>3</v>
      </c>
      <c r="D2" s="6">
        <v>1</v>
      </c>
      <c r="E2" s="6">
        <v>19.399999999999999</v>
      </c>
    </row>
    <row r="3" spans="1:5" x14ac:dyDescent="0.25">
      <c r="A3" s="2">
        <v>2</v>
      </c>
      <c r="B3" s="6">
        <v>18</v>
      </c>
      <c r="C3" s="6" t="s">
        <v>3</v>
      </c>
      <c r="D3" s="6">
        <v>5</v>
      </c>
      <c r="E3" s="6">
        <v>19.059999999999999</v>
      </c>
    </row>
    <row r="4" spans="1:5" x14ac:dyDescent="0.25">
      <c r="A4" s="2">
        <v>3</v>
      </c>
      <c r="B4" s="6">
        <v>18</v>
      </c>
      <c r="C4" s="6" t="s">
        <v>3</v>
      </c>
      <c r="D4" s="6">
        <v>3</v>
      </c>
      <c r="E4" s="6">
        <v>24.8</v>
      </c>
    </row>
    <row r="5" spans="1:5" x14ac:dyDescent="0.25">
      <c r="A5" s="2">
        <v>4</v>
      </c>
      <c r="B5" s="6">
        <v>28</v>
      </c>
      <c r="C5" s="6" t="s">
        <v>3</v>
      </c>
      <c r="D5" s="6">
        <v>3</v>
      </c>
      <c r="E5" s="6">
        <v>30.5</v>
      </c>
    </row>
    <row r="6" spans="1:5" x14ac:dyDescent="0.25">
      <c r="A6" s="2">
        <v>5</v>
      </c>
      <c r="B6" s="6">
        <v>30</v>
      </c>
      <c r="C6" s="6" t="s">
        <v>3</v>
      </c>
      <c r="D6" s="6">
        <v>4</v>
      </c>
      <c r="E6" s="6">
        <v>22</v>
      </c>
    </row>
    <row r="7" spans="1:5" x14ac:dyDescent="0.25">
      <c r="A7" s="2">
        <v>6</v>
      </c>
      <c r="B7" s="6">
        <v>30</v>
      </c>
      <c r="C7" s="6" t="s">
        <v>4</v>
      </c>
      <c r="D7" s="6">
        <v>5</v>
      </c>
      <c r="E7" s="6">
        <v>21.8</v>
      </c>
    </row>
    <row r="8" spans="1:5" x14ac:dyDescent="0.25">
      <c r="A8" s="2">
        <v>7</v>
      </c>
      <c r="B8" s="6">
        <v>32</v>
      </c>
      <c r="C8" s="6" t="s">
        <v>3</v>
      </c>
      <c r="D8" s="6">
        <v>3</v>
      </c>
      <c r="E8" s="6">
        <v>20.6</v>
      </c>
    </row>
    <row r="9" spans="1:5" x14ac:dyDescent="0.25">
      <c r="A9" s="2">
        <v>8</v>
      </c>
      <c r="B9" s="6">
        <v>34</v>
      </c>
      <c r="C9" s="6" t="s">
        <v>3</v>
      </c>
      <c r="D9" s="6">
        <v>2</v>
      </c>
      <c r="E9" s="6">
        <v>18.5</v>
      </c>
    </row>
    <row r="10" spans="1:5" x14ac:dyDescent="0.25">
      <c r="A10" s="2">
        <v>9</v>
      </c>
      <c r="B10" s="6">
        <v>34</v>
      </c>
      <c r="C10" s="6" t="s">
        <v>3</v>
      </c>
      <c r="D10" s="6">
        <v>3</v>
      </c>
      <c r="E10" s="6">
        <v>26.6</v>
      </c>
    </row>
    <row r="11" spans="1:5" x14ac:dyDescent="0.25">
      <c r="A11" s="2">
        <v>10</v>
      </c>
      <c r="B11" s="6">
        <v>36</v>
      </c>
      <c r="C11" s="6" t="s">
        <v>3</v>
      </c>
      <c r="D11" s="6">
        <v>1</v>
      </c>
      <c r="E11" s="6">
        <v>32.700000000000003</v>
      </c>
    </row>
    <row r="12" spans="1:5" x14ac:dyDescent="0.25">
      <c r="A12" s="2">
        <v>11</v>
      </c>
      <c r="B12" s="6">
        <v>40</v>
      </c>
      <c r="C12" s="6" t="s">
        <v>4</v>
      </c>
      <c r="D12" s="6">
        <v>5</v>
      </c>
      <c r="E12" s="6">
        <v>23.5</v>
      </c>
    </row>
    <row r="13" spans="1:5" x14ac:dyDescent="0.25">
      <c r="A13" s="2">
        <v>12</v>
      </c>
      <c r="B13" s="6">
        <v>40</v>
      </c>
      <c r="C13" s="6" t="s">
        <v>3</v>
      </c>
      <c r="D13" s="6">
        <v>1</v>
      </c>
      <c r="E13" s="6">
        <v>29.8</v>
      </c>
    </row>
    <row r="14" spans="1:5" x14ac:dyDescent="0.25">
      <c r="A14" s="2">
        <v>13</v>
      </c>
      <c r="B14" s="6">
        <v>43</v>
      </c>
      <c r="C14" s="6" t="s">
        <v>3</v>
      </c>
      <c r="D14" s="6">
        <v>1</v>
      </c>
      <c r="E14" s="6">
        <v>23.5</v>
      </c>
    </row>
    <row r="15" spans="1:5" x14ac:dyDescent="0.25">
      <c r="A15" s="2">
        <v>14</v>
      </c>
      <c r="B15" s="6">
        <v>43</v>
      </c>
      <c r="C15" s="6" t="s">
        <v>3</v>
      </c>
      <c r="D15" s="6">
        <v>5</v>
      </c>
      <c r="E15" s="6">
        <v>20.100000000000001</v>
      </c>
    </row>
    <row r="16" spans="1:5" x14ac:dyDescent="0.25">
      <c r="A16" s="2">
        <v>15</v>
      </c>
      <c r="B16" s="6">
        <v>43</v>
      </c>
      <c r="C16" s="6" t="s">
        <v>3</v>
      </c>
      <c r="D16" s="6">
        <v>1</v>
      </c>
      <c r="E16" s="6">
        <v>27.7</v>
      </c>
    </row>
    <row r="17" spans="1:5" x14ac:dyDescent="0.25">
      <c r="A17" s="2">
        <v>16</v>
      </c>
      <c r="B17" s="6">
        <v>43</v>
      </c>
      <c r="C17" s="6" t="s">
        <v>3</v>
      </c>
      <c r="D17" s="6">
        <v>3</v>
      </c>
      <c r="E17" s="6">
        <v>22.03</v>
      </c>
    </row>
    <row r="18" spans="1:5" x14ac:dyDescent="0.25">
      <c r="A18" s="2">
        <v>17</v>
      </c>
      <c r="B18" s="6">
        <v>44</v>
      </c>
      <c r="C18" s="6" t="s">
        <v>3</v>
      </c>
      <c r="D18" s="6">
        <v>1</v>
      </c>
      <c r="E18" s="6">
        <v>28.7</v>
      </c>
    </row>
    <row r="19" spans="1:5" x14ac:dyDescent="0.25">
      <c r="A19" s="2">
        <v>18</v>
      </c>
      <c r="B19" s="6">
        <v>46</v>
      </c>
      <c r="C19" s="6" t="s">
        <v>4</v>
      </c>
      <c r="D19" s="6">
        <v>4</v>
      </c>
      <c r="E19" s="6">
        <v>21.5</v>
      </c>
    </row>
    <row r="20" spans="1:5" x14ac:dyDescent="0.25">
      <c r="A20" s="2">
        <v>19</v>
      </c>
      <c r="B20" s="6">
        <v>47</v>
      </c>
      <c r="C20" s="6" t="s">
        <v>3</v>
      </c>
      <c r="D20" s="6">
        <v>5</v>
      </c>
      <c r="E20" s="6">
        <v>24.5</v>
      </c>
    </row>
    <row r="21" spans="1:5" x14ac:dyDescent="0.25">
      <c r="A21" s="2">
        <v>20</v>
      </c>
      <c r="B21" s="6">
        <v>48</v>
      </c>
      <c r="C21" s="6" t="s">
        <v>3</v>
      </c>
      <c r="D21" s="6">
        <v>5</v>
      </c>
      <c r="E21" s="6">
        <v>23.1</v>
      </c>
    </row>
    <row r="22" spans="1:5" x14ac:dyDescent="0.25">
      <c r="A22" s="2">
        <v>21</v>
      </c>
      <c r="B22" s="6">
        <v>49</v>
      </c>
      <c r="C22" s="6" t="s">
        <v>3</v>
      </c>
      <c r="D22" s="6">
        <v>5</v>
      </c>
      <c r="E22" s="6">
        <v>22.8</v>
      </c>
    </row>
    <row r="23" spans="1:5" x14ac:dyDescent="0.25">
      <c r="A23" s="2">
        <v>22</v>
      </c>
      <c r="B23" s="6">
        <v>49</v>
      </c>
      <c r="C23" s="6" t="s">
        <v>4</v>
      </c>
      <c r="D23" s="6">
        <v>3</v>
      </c>
      <c r="E23" s="6">
        <v>20.6</v>
      </c>
    </row>
    <row r="24" spans="1:5" x14ac:dyDescent="0.25">
      <c r="A24" s="2">
        <v>23</v>
      </c>
      <c r="B24" s="6">
        <v>50</v>
      </c>
      <c r="C24" s="6" t="s">
        <v>3</v>
      </c>
      <c r="D24" s="6">
        <v>1</v>
      </c>
      <c r="E24" s="6">
        <v>30.1</v>
      </c>
    </row>
    <row r="25" spans="1:5" x14ac:dyDescent="0.25">
      <c r="A25" s="2">
        <v>24</v>
      </c>
      <c r="B25" s="6">
        <v>51</v>
      </c>
      <c r="C25" s="6" t="s">
        <v>3</v>
      </c>
      <c r="D25" s="6">
        <v>3</v>
      </c>
      <c r="E25" s="6">
        <v>26.3</v>
      </c>
    </row>
    <row r="26" spans="1:5" x14ac:dyDescent="0.25">
      <c r="A26" s="2">
        <v>25</v>
      </c>
      <c r="B26" s="6">
        <v>52</v>
      </c>
      <c r="C26" s="6" t="s">
        <v>4</v>
      </c>
      <c r="D26" s="6">
        <v>3</v>
      </c>
      <c r="E26" s="6">
        <v>21.5</v>
      </c>
    </row>
    <row r="27" spans="1:5" x14ac:dyDescent="0.25">
      <c r="A27" s="2">
        <v>26</v>
      </c>
      <c r="B27" s="6">
        <v>52</v>
      </c>
      <c r="C27" s="6" t="s">
        <v>4</v>
      </c>
      <c r="D27" s="6">
        <v>3</v>
      </c>
      <c r="E27" s="6">
        <v>20.100000000000001</v>
      </c>
    </row>
    <row r="28" spans="1:5" x14ac:dyDescent="0.25">
      <c r="A28" s="2">
        <v>27</v>
      </c>
      <c r="B28" s="6">
        <v>52</v>
      </c>
      <c r="C28" s="6" t="s">
        <v>3</v>
      </c>
      <c r="D28" s="6">
        <v>2</v>
      </c>
      <c r="E28" s="6">
        <v>23.4</v>
      </c>
    </row>
    <row r="29" spans="1:5" x14ac:dyDescent="0.25">
      <c r="A29" s="2">
        <v>28</v>
      </c>
      <c r="B29" s="6">
        <v>53</v>
      </c>
      <c r="C29" s="6" t="s">
        <v>4</v>
      </c>
      <c r="D29" s="6">
        <v>3</v>
      </c>
      <c r="E29" s="6">
        <v>21.9</v>
      </c>
    </row>
    <row r="30" spans="1:5" x14ac:dyDescent="0.25">
      <c r="A30" s="2">
        <v>29</v>
      </c>
      <c r="B30" s="6">
        <v>54</v>
      </c>
      <c r="C30" s="6" t="s">
        <v>4</v>
      </c>
      <c r="D30" s="6">
        <v>3</v>
      </c>
      <c r="E30" s="6">
        <v>26.6</v>
      </c>
    </row>
    <row r="31" spans="1:5" x14ac:dyDescent="0.25">
      <c r="A31" s="2">
        <v>30</v>
      </c>
      <c r="B31" s="6">
        <v>54</v>
      </c>
      <c r="C31" s="6" t="s">
        <v>3</v>
      </c>
      <c r="D31" s="6">
        <v>1</v>
      </c>
      <c r="E31" s="6">
        <v>20.2</v>
      </c>
    </row>
    <row r="32" spans="1:5" x14ac:dyDescent="0.25">
      <c r="A32" s="2">
        <v>31</v>
      </c>
      <c r="B32" s="6">
        <v>54</v>
      </c>
      <c r="C32" s="6" t="s">
        <v>3</v>
      </c>
      <c r="D32" s="6">
        <v>5</v>
      </c>
      <c r="E32" s="6">
        <v>34.9</v>
      </c>
    </row>
    <row r="33" spans="1:5" x14ac:dyDescent="0.25">
      <c r="A33" s="2">
        <v>32</v>
      </c>
      <c r="B33" s="6">
        <v>54</v>
      </c>
      <c r="C33" s="6" t="s">
        <v>3</v>
      </c>
      <c r="D33" s="6">
        <v>2</v>
      </c>
      <c r="E33" s="6">
        <v>35.700000000000003</v>
      </c>
    </row>
    <row r="34" spans="1:5" x14ac:dyDescent="0.25">
      <c r="A34" s="2">
        <v>33</v>
      </c>
      <c r="B34" s="6">
        <v>55</v>
      </c>
      <c r="C34" s="6" t="s">
        <v>3</v>
      </c>
      <c r="D34" s="6">
        <v>1</v>
      </c>
      <c r="E34" s="6">
        <v>20.8</v>
      </c>
    </row>
    <row r="35" spans="1:5" x14ac:dyDescent="0.25">
      <c r="A35" s="2">
        <v>34</v>
      </c>
      <c r="B35" s="6">
        <v>55</v>
      </c>
      <c r="C35" s="6" t="s">
        <v>3</v>
      </c>
      <c r="D35" s="6">
        <v>3</v>
      </c>
      <c r="E35" s="6">
        <v>24.69</v>
      </c>
    </row>
    <row r="36" spans="1:5" x14ac:dyDescent="0.25">
      <c r="A36" s="2">
        <v>35</v>
      </c>
      <c r="B36" s="6">
        <v>55</v>
      </c>
      <c r="C36" s="6" t="s">
        <v>4</v>
      </c>
      <c r="D36" s="6">
        <v>3</v>
      </c>
      <c r="E36" s="6">
        <v>23.9</v>
      </c>
    </row>
    <row r="37" spans="1:5" x14ac:dyDescent="0.25">
      <c r="A37" s="2">
        <v>36</v>
      </c>
      <c r="B37" s="6">
        <v>55</v>
      </c>
      <c r="C37" s="6" t="s">
        <v>3</v>
      </c>
      <c r="D37" s="6">
        <v>4</v>
      </c>
      <c r="E37" s="6">
        <v>22.03</v>
      </c>
    </row>
    <row r="38" spans="1:5" x14ac:dyDescent="0.25">
      <c r="A38" s="2">
        <v>37</v>
      </c>
      <c r="B38" s="6">
        <v>55</v>
      </c>
      <c r="C38" s="6" t="s">
        <v>3</v>
      </c>
      <c r="D38" s="6">
        <v>1</v>
      </c>
      <c r="E38" s="6">
        <v>28.9</v>
      </c>
    </row>
    <row r="39" spans="1:5" x14ac:dyDescent="0.25">
      <c r="A39" s="2">
        <v>38</v>
      </c>
      <c r="B39" s="6">
        <v>56</v>
      </c>
      <c r="C39" s="6" t="s">
        <v>3</v>
      </c>
      <c r="D39" s="6">
        <v>1</v>
      </c>
      <c r="E39" s="6">
        <v>26</v>
      </c>
    </row>
    <row r="40" spans="1:5" x14ac:dyDescent="0.25">
      <c r="A40" s="2">
        <v>39</v>
      </c>
      <c r="B40" s="6">
        <v>56</v>
      </c>
      <c r="C40" s="6" t="s">
        <v>3</v>
      </c>
      <c r="D40" s="6">
        <v>1</v>
      </c>
      <c r="E40" s="6">
        <v>27.3</v>
      </c>
    </row>
    <row r="41" spans="1:5" x14ac:dyDescent="0.25">
      <c r="A41" s="2">
        <v>40</v>
      </c>
      <c r="B41" s="6">
        <v>57</v>
      </c>
      <c r="C41" s="6" t="s">
        <v>4</v>
      </c>
      <c r="D41" s="6">
        <v>2</v>
      </c>
      <c r="E41" s="6">
        <v>27.3</v>
      </c>
    </row>
    <row r="42" spans="1:5" x14ac:dyDescent="0.25">
      <c r="A42" s="2">
        <v>41</v>
      </c>
      <c r="B42" s="6">
        <v>57</v>
      </c>
      <c r="C42" s="6" t="s">
        <v>5</v>
      </c>
      <c r="D42" s="6">
        <v>3</v>
      </c>
      <c r="E42" s="6">
        <v>24.1</v>
      </c>
    </row>
    <row r="43" spans="1:5" x14ac:dyDescent="0.25">
      <c r="A43" s="2">
        <v>42</v>
      </c>
      <c r="B43" s="6">
        <v>58</v>
      </c>
      <c r="C43" s="6" t="s">
        <v>4</v>
      </c>
      <c r="D43" s="6">
        <v>3</v>
      </c>
      <c r="E43" s="6">
        <v>21.1</v>
      </c>
    </row>
    <row r="44" spans="1:5" x14ac:dyDescent="0.25">
      <c r="A44" s="2">
        <v>43</v>
      </c>
      <c r="B44" s="6">
        <v>58</v>
      </c>
      <c r="C44" s="6" t="s">
        <v>4</v>
      </c>
      <c r="D44" s="6">
        <v>1</v>
      </c>
      <c r="E44" s="6">
        <v>24.2</v>
      </c>
    </row>
    <row r="45" spans="1:5" x14ac:dyDescent="0.25">
      <c r="A45" s="2">
        <v>44</v>
      </c>
      <c r="B45" s="6">
        <v>59</v>
      </c>
      <c r="C45" s="6" t="s">
        <v>3</v>
      </c>
      <c r="D45" s="6">
        <v>1</v>
      </c>
      <c r="E45" s="6">
        <v>23.5</v>
      </c>
    </row>
    <row r="46" spans="1:5" x14ac:dyDescent="0.25">
      <c r="A46" s="2">
        <v>45</v>
      </c>
      <c r="B46" s="6">
        <v>60</v>
      </c>
      <c r="C46" s="6" t="s">
        <v>3</v>
      </c>
      <c r="D46" s="6">
        <v>1</v>
      </c>
      <c r="E46" s="6">
        <v>24.05</v>
      </c>
    </row>
    <row r="47" spans="1:5" x14ac:dyDescent="0.25">
      <c r="A47" s="2">
        <v>46</v>
      </c>
      <c r="B47" s="6">
        <v>60</v>
      </c>
      <c r="C47" s="6" t="s">
        <v>3</v>
      </c>
      <c r="D47" s="6">
        <v>2</v>
      </c>
      <c r="E47" s="6">
        <v>35</v>
      </c>
    </row>
    <row r="48" spans="1:5" x14ac:dyDescent="0.25">
      <c r="A48" s="2">
        <v>47</v>
      </c>
      <c r="B48" s="6">
        <v>60</v>
      </c>
      <c r="C48" s="6" t="s">
        <v>4</v>
      </c>
      <c r="D48" s="6">
        <v>5</v>
      </c>
      <c r="E48" s="6">
        <v>24.9</v>
      </c>
    </row>
    <row r="49" spans="1:5" x14ac:dyDescent="0.25">
      <c r="A49" s="2">
        <v>48</v>
      </c>
      <c r="B49" s="6">
        <v>61</v>
      </c>
      <c r="C49" s="6" t="s">
        <v>4</v>
      </c>
      <c r="D49" s="6">
        <v>4</v>
      </c>
      <c r="E49" s="6">
        <v>25.2</v>
      </c>
    </row>
    <row r="50" spans="1:5" x14ac:dyDescent="0.25">
      <c r="A50" s="2">
        <v>49</v>
      </c>
      <c r="B50" s="6">
        <v>61</v>
      </c>
      <c r="C50" s="6" t="s">
        <v>3</v>
      </c>
      <c r="D50" s="6">
        <v>5</v>
      </c>
      <c r="E50" s="6">
        <v>20.190000000000001</v>
      </c>
    </row>
    <row r="51" spans="1:5" x14ac:dyDescent="0.25">
      <c r="A51" s="2">
        <v>50</v>
      </c>
      <c r="B51" s="6">
        <v>61</v>
      </c>
      <c r="C51" s="6" t="s">
        <v>3</v>
      </c>
      <c r="D51" s="6">
        <v>3</v>
      </c>
      <c r="E51" s="6">
        <v>27.5</v>
      </c>
    </row>
    <row r="52" spans="1:5" x14ac:dyDescent="0.25">
      <c r="A52" s="2">
        <v>51</v>
      </c>
      <c r="B52" s="6">
        <v>62</v>
      </c>
      <c r="C52" s="6" t="s">
        <v>3</v>
      </c>
      <c r="D52" s="6">
        <v>5</v>
      </c>
      <c r="E52" s="6">
        <v>30.8</v>
      </c>
    </row>
    <row r="53" spans="1:5" x14ac:dyDescent="0.25">
      <c r="A53" s="2">
        <v>52</v>
      </c>
      <c r="B53" s="6">
        <v>62</v>
      </c>
      <c r="C53" s="6" t="s">
        <v>3</v>
      </c>
      <c r="D53" s="6">
        <v>2</v>
      </c>
      <c r="E53" s="6">
        <v>26.5</v>
      </c>
    </row>
    <row r="54" spans="1:5" x14ac:dyDescent="0.25">
      <c r="A54" s="2">
        <v>53</v>
      </c>
      <c r="B54" s="6">
        <v>62</v>
      </c>
      <c r="C54" s="6" t="s">
        <v>3</v>
      </c>
      <c r="D54" s="6">
        <v>1</v>
      </c>
      <c r="E54" s="6">
        <v>22.4</v>
      </c>
    </row>
    <row r="55" spans="1:5" x14ac:dyDescent="0.25">
      <c r="A55" s="2">
        <v>54</v>
      </c>
      <c r="B55" s="6">
        <v>63</v>
      </c>
      <c r="C55" s="6" t="s">
        <v>3</v>
      </c>
      <c r="D55" s="6">
        <v>5</v>
      </c>
      <c r="E55" s="6">
        <v>33.5</v>
      </c>
    </row>
    <row r="56" spans="1:5" x14ac:dyDescent="0.25">
      <c r="A56" s="2">
        <v>55</v>
      </c>
      <c r="B56" s="6">
        <v>63</v>
      </c>
      <c r="C56" s="6" t="s">
        <v>4</v>
      </c>
      <c r="D56" s="6">
        <v>3</v>
      </c>
      <c r="E56" s="6">
        <v>22.3</v>
      </c>
    </row>
    <row r="57" spans="1:5" x14ac:dyDescent="0.25">
      <c r="A57" s="2">
        <v>56</v>
      </c>
      <c r="B57" s="6">
        <v>64</v>
      </c>
      <c r="C57" s="6" t="s">
        <v>3</v>
      </c>
      <c r="D57" s="6">
        <v>3</v>
      </c>
      <c r="E57" s="6">
        <v>25.8</v>
      </c>
    </row>
    <row r="58" spans="1:5" x14ac:dyDescent="0.25">
      <c r="A58" s="2">
        <v>57</v>
      </c>
      <c r="B58" s="6">
        <v>64</v>
      </c>
      <c r="C58" s="6" t="s">
        <v>3</v>
      </c>
      <c r="D58" s="6">
        <v>3</v>
      </c>
      <c r="E58" s="6">
        <v>20.059999999999999</v>
      </c>
    </row>
    <row r="59" spans="1:5" x14ac:dyDescent="0.25">
      <c r="A59" s="2">
        <v>58</v>
      </c>
      <c r="B59" s="6">
        <v>64</v>
      </c>
      <c r="C59" s="6" t="s">
        <v>3</v>
      </c>
      <c r="D59" s="6">
        <v>5</v>
      </c>
      <c r="E59" s="6">
        <v>21.01</v>
      </c>
    </row>
    <row r="60" spans="1:5" x14ac:dyDescent="0.25">
      <c r="A60" s="2">
        <v>59</v>
      </c>
      <c r="B60" s="6">
        <v>65</v>
      </c>
      <c r="C60" s="6" t="s">
        <v>3</v>
      </c>
      <c r="D60" s="6">
        <v>1</v>
      </c>
      <c r="E60" s="6">
        <v>29.3</v>
      </c>
    </row>
    <row r="61" spans="1:5" x14ac:dyDescent="0.25">
      <c r="A61" s="2">
        <v>60</v>
      </c>
      <c r="B61" s="6">
        <v>65</v>
      </c>
      <c r="C61" s="6" t="s">
        <v>3</v>
      </c>
      <c r="D61" s="6">
        <v>2</v>
      </c>
      <c r="E61" s="6">
        <v>29.9</v>
      </c>
    </row>
    <row r="62" spans="1:5" x14ac:dyDescent="0.25">
      <c r="A62" s="2">
        <v>61</v>
      </c>
      <c r="B62" s="6">
        <v>65</v>
      </c>
      <c r="C62" s="6" t="s">
        <v>3</v>
      </c>
      <c r="D62" s="6">
        <v>2</v>
      </c>
      <c r="E62" s="6">
        <v>26.3</v>
      </c>
    </row>
    <row r="63" spans="1:5" x14ac:dyDescent="0.25">
      <c r="A63" s="2">
        <v>62</v>
      </c>
      <c r="B63" s="6">
        <v>66</v>
      </c>
      <c r="C63" s="6" t="s">
        <v>4</v>
      </c>
      <c r="D63" s="6">
        <v>1</v>
      </c>
      <c r="E63" s="6">
        <v>23.9</v>
      </c>
    </row>
    <row r="64" spans="1:5" x14ac:dyDescent="0.25">
      <c r="A64" s="2">
        <v>63</v>
      </c>
      <c r="B64" s="6">
        <v>67</v>
      </c>
      <c r="C64" s="6" t="s">
        <v>4</v>
      </c>
      <c r="D64" s="6">
        <v>1</v>
      </c>
      <c r="E64" s="6">
        <v>32</v>
      </c>
    </row>
    <row r="65" spans="1:5" x14ac:dyDescent="0.25">
      <c r="A65" s="2">
        <v>64</v>
      </c>
      <c r="B65" s="6">
        <v>67</v>
      </c>
      <c r="C65" s="6" t="s">
        <v>4</v>
      </c>
      <c r="D65" s="6">
        <v>3</v>
      </c>
      <c r="E65" s="6">
        <v>23.5</v>
      </c>
    </row>
    <row r="66" spans="1:5" x14ac:dyDescent="0.25">
      <c r="A66" s="2">
        <v>65</v>
      </c>
      <c r="B66" s="6">
        <v>69</v>
      </c>
      <c r="C66" s="6" t="s">
        <v>4</v>
      </c>
      <c r="D66" s="6">
        <v>2</v>
      </c>
      <c r="E66" s="6">
        <v>26.3</v>
      </c>
    </row>
    <row r="67" spans="1:5" x14ac:dyDescent="0.25">
      <c r="A67" s="2">
        <v>66</v>
      </c>
      <c r="B67" s="6">
        <v>69</v>
      </c>
      <c r="C67" s="6" t="s">
        <v>3</v>
      </c>
      <c r="D67" s="6">
        <v>3</v>
      </c>
      <c r="E67" s="6">
        <v>24.4</v>
      </c>
    </row>
    <row r="68" spans="1:5" x14ac:dyDescent="0.25">
      <c r="A68" s="2">
        <v>67</v>
      </c>
      <c r="B68" s="6">
        <v>70</v>
      </c>
      <c r="C68" s="6" t="s">
        <v>3</v>
      </c>
      <c r="D68" s="6">
        <v>1</v>
      </c>
      <c r="E68" s="6">
        <v>22.2</v>
      </c>
    </row>
    <row r="69" spans="1:5" x14ac:dyDescent="0.25">
      <c r="A69" s="2">
        <v>68</v>
      </c>
      <c r="B69" s="6">
        <v>71</v>
      </c>
      <c r="C69" s="6" t="s">
        <v>3</v>
      </c>
      <c r="D69" s="6">
        <v>3</v>
      </c>
      <c r="E69" s="6">
        <v>24.7</v>
      </c>
    </row>
    <row r="70" spans="1:5" x14ac:dyDescent="0.25">
      <c r="A70" s="2">
        <v>69</v>
      </c>
      <c r="B70" s="6">
        <v>71</v>
      </c>
      <c r="C70" s="6" t="s">
        <v>3</v>
      </c>
      <c r="D70" s="6">
        <v>5</v>
      </c>
      <c r="E70" s="6">
        <v>28.1</v>
      </c>
    </row>
    <row r="71" spans="1:5" x14ac:dyDescent="0.25">
      <c r="A71" s="2">
        <v>70</v>
      </c>
      <c r="B71" s="6">
        <v>72</v>
      </c>
      <c r="C71" s="6" t="s">
        <v>3</v>
      </c>
      <c r="D71" s="6">
        <v>4</v>
      </c>
      <c r="E71" s="6">
        <v>23.7</v>
      </c>
    </row>
    <row r="72" spans="1:5" x14ac:dyDescent="0.25">
      <c r="A72" s="2">
        <v>71</v>
      </c>
      <c r="B72" s="6">
        <v>73</v>
      </c>
      <c r="C72" s="6" t="s">
        <v>4</v>
      </c>
      <c r="D72" s="6">
        <v>2</v>
      </c>
      <c r="E72" s="6">
        <v>25.8</v>
      </c>
    </row>
    <row r="73" spans="1:5" x14ac:dyDescent="0.25">
      <c r="A73" s="2">
        <v>72</v>
      </c>
      <c r="B73" s="6">
        <v>74</v>
      </c>
      <c r="C73" s="6" t="s">
        <v>3</v>
      </c>
      <c r="D73" s="6">
        <v>3</v>
      </c>
      <c r="E73" s="6">
        <v>32.5</v>
      </c>
    </row>
    <row r="74" spans="1:5" x14ac:dyDescent="0.25">
      <c r="A74" s="2">
        <v>73</v>
      </c>
      <c r="B74" s="6">
        <v>74</v>
      </c>
      <c r="C74" s="6" t="s">
        <v>4</v>
      </c>
      <c r="D74" s="6">
        <v>4</v>
      </c>
      <c r="E74" s="6">
        <v>28.3</v>
      </c>
    </row>
    <row r="75" spans="1:5" x14ac:dyDescent="0.25">
      <c r="A75" s="2">
        <v>74</v>
      </c>
      <c r="B75" s="6">
        <v>76</v>
      </c>
      <c r="C75" s="6" t="s">
        <v>4</v>
      </c>
      <c r="D75" s="6">
        <v>2</v>
      </c>
      <c r="E75" s="7">
        <v>25.1</v>
      </c>
    </row>
    <row r="76" spans="1:5" x14ac:dyDescent="0.25">
      <c r="A76" s="2">
        <v>75</v>
      </c>
      <c r="B76" s="6">
        <v>76</v>
      </c>
      <c r="C76" s="6" t="s">
        <v>3</v>
      </c>
      <c r="D76" s="6">
        <v>4</v>
      </c>
      <c r="E76" s="6">
        <v>22.5</v>
      </c>
    </row>
    <row r="77" spans="1:5" x14ac:dyDescent="0.25">
      <c r="A77" s="2">
        <v>76</v>
      </c>
      <c r="B77" s="6">
        <v>77</v>
      </c>
      <c r="C77" s="6" t="s">
        <v>4</v>
      </c>
      <c r="D77" s="6">
        <v>5</v>
      </c>
      <c r="E77" s="6">
        <v>21.5</v>
      </c>
    </row>
    <row r="78" spans="1:5" x14ac:dyDescent="0.25">
      <c r="A78" s="2">
        <v>77</v>
      </c>
      <c r="B78" s="6">
        <v>77</v>
      </c>
      <c r="C78" s="6" t="s">
        <v>4</v>
      </c>
      <c r="D78" s="6">
        <v>1</v>
      </c>
      <c r="E78" s="6">
        <v>24.4</v>
      </c>
    </row>
    <row r="79" spans="1:5" x14ac:dyDescent="0.25">
      <c r="A79" s="2">
        <v>78</v>
      </c>
      <c r="B79" s="6">
        <v>77</v>
      </c>
      <c r="C79" s="6" t="s">
        <v>4</v>
      </c>
      <c r="D79" s="6">
        <v>2</v>
      </c>
      <c r="E79" s="6">
        <v>27.4</v>
      </c>
    </row>
    <row r="80" spans="1:5" x14ac:dyDescent="0.25">
      <c r="A80" s="2">
        <v>79</v>
      </c>
      <c r="B80" s="6">
        <v>80</v>
      </c>
      <c r="C80" s="6" t="s">
        <v>4</v>
      </c>
      <c r="D80" s="6">
        <v>3</v>
      </c>
      <c r="E80" s="6">
        <v>24.5</v>
      </c>
    </row>
    <row r="81" spans="1:5" x14ac:dyDescent="0.25">
      <c r="A81" s="2">
        <v>80</v>
      </c>
      <c r="B81" s="6">
        <v>81</v>
      </c>
      <c r="C81" s="6" t="s">
        <v>3</v>
      </c>
      <c r="D81" s="6">
        <v>5</v>
      </c>
      <c r="E81" s="6">
        <v>28.4</v>
      </c>
    </row>
    <row r="82" spans="1:5" x14ac:dyDescent="0.25">
      <c r="A82" s="2">
        <v>81</v>
      </c>
      <c r="B82" s="6">
        <v>87</v>
      </c>
      <c r="C82" s="6" t="s">
        <v>4</v>
      </c>
      <c r="D82" s="6">
        <v>4</v>
      </c>
      <c r="E82" s="6">
        <v>20.399999999999999</v>
      </c>
    </row>
  </sheetData>
  <sortState xmlns:xlrd2="http://schemas.microsoft.com/office/spreadsheetml/2017/richdata2" ref="B2:E82">
    <sortCondition ref="B2:B8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abSelected="1" workbookViewId="0">
      <selection activeCell="H27" sqref="H27"/>
    </sheetView>
  </sheetViews>
  <sheetFormatPr defaultRowHeight="15" x14ac:dyDescent="0.25"/>
  <cols>
    <col min="1" max="1" width="28.7109375" bestFit="1" customWidth="1"/>
    <col min="2" max="2" width="10.28515625" bestFit="1" customWidth="1"/>
    <col min="3" max="3" width="11.28515625" bestFit="1" customWidth="1"/>
  </cols>
  <sheetData>
    <row r="1" spans="1:4" x14ac:dyDescent="0.25">
      <c r="A1" s="1" t="s">
        <v>8</v>
      </c>
    </row>
    <row r="2" spans="1:4" x14ac:dyDescent="0.25">
      <c r="A2" t="s">
        <v>44</v>
      </c>
    </row>
    <row r="3" spans="1:4" x14ac:dyDescent="0.25">
      <c r="A3" t="s">
        <v>45</v>
      </c>
    </row>
    <row r="4" spans="1:4" x14ac:dyDescent="0.25">
      <c r="B4" s="2" t="s">
        <v>9</v>
      </c>
      <c r="C4" s="2" t="s">
        <v>10</v>
      </c>
    </row>
    <row r="5" spans="1:4" ht="18" x14ac:dyDescent="0.35">
      <c r="B5" s="3" t="s">
        <v>12</v>
      </c>
      <c r="C5" s="4" t="s">
        <v>41</v>
      </c>
    </row>
    <row r="6" spans="1:4" x14ac:dyDescent="0.25">
      <c r="B6" s="3">
        <v>1</v>
      </c>
      <c r="C6" s="2">
        <f t="array" ref="C6:C10">FREQUENCY(Podaci!D2:D82,B6:B10)</f>
        <v>21</v>
      </c>
    </row>
    <row r="7" spans="1:4" x14ac:dyDescent="0.25">
      <c r="B7" s="3">
        <v>2</v>
      </c>
      <c r="C7" s="2">
        <v>12</v>
      </c>
    </row>
    <row r="8" spans="1:4" x14ac:dyDescent="0.25">
      <c r="B8" s="3">
        <v>3</v>
      </c>
      <c r="C8" s="2">
        <v>24</v>
      </c>
    </row>
    <row r="9" spans="1:4" x14ac:dyDescent="0.25">
      <c r="B9" s="3">
        <v>4</v>
      </c>
      <c r="C9" s="2">
        <v>8</v>
      </c>
    </row>
    <row r="10" spans="1:4" x14ac:dyDescent="0.25">
      <c r="B10" s="3">
        <v>5</v>
      </c>
      <c r="C10" s="2">
        <v>16</v>
      </c>
    </row>
    <row r="11" spans="1:4" x14ac:dyDescent="0.25">
      <c r="B11" s="2" t="s">
        <v>11</v>
      </c>
      <c r="C11" s="1">
        <f>SUM(C6:C10)</f>
        <v>81</v>
      </c>
    </row>
    <row r="12" spans="1:4" x14ac:dyDescent="0.25">
      <c r="C12" s="22" t="s">
        <v>46</v>
      </c>
      <c r="D12" s="22"/>
    </row>
    <row r="20" spans="2:12" x14ac:dyDescent="0.25">
      <c r="B20" s="23" t="s">
        <v>43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5">
      <c r="B21" s="26" t="s">
        <v>9</v>
      </c>
      <c r="C21" s="26" t="s">
        <v>10</v>
      </c>
    </row>
    <row r="22" spans="2:12" ht="18" x14ac:dyDescent="0.35">
      <c r="B22" s="3" t="s">
        <v>12</v>
      </c>
      <c r="C22" s="4" t="s">
        <v>41</v>
      </c>
    </row>
    <row r="23" spans="2:12" x14ac:dyDescent="0.25">
      <c r="B23" s="3">
        <v>1</v>
      </c>
      <c r="C23" s="2">
        <f t="array" ref="C23:C27">FREQUENCY(Podaci!D2:D82,B23:B26)</f>
        <v>21</v>
      </c>
    </row>
    <row r="24" spans="2:12" x14ac:dyDescent="0.25">
      <c r="B24" s="3">
        <v>2</v>
      </c>
      <c r="C24" s="2">
        <v>12</v>
      </c>
    </row>
    <row r="25" spans="2:12" x14ac:dyDescent="0.25">
      <c r="B25" s="3">
        <v>3</v>
      </c>
      <c r="C25" s="2">
        <v>24</v>
      </c>
    </row>
    <row r="26" spans="2:12" x14ac:dyDescent="0.25">
      <c r="B26" s="3">
        <v>4</v>
      </c>
      <c r="C26" s="2">
        <v>8</v>
      </c>
    </row>
    <row r="27" spans="2:12" x14ac:dyDescent="0.25">
      <c r="C27" s="25">
        <v>16</v>
      </c>
    </row>
    <row r="28" spans="2:12" x14ac:dyDescent="0.25">
      <c r="B28" s="2" t="s">
        <v>42</v>
      </c>
      <c r="C28" s="1">
        <f>SUM(C23:C27)</f>
        <v>81</v>
      </c>
    </row>
    <row r="29" spans="2:12" x14ac:dyDescent="0.25">
      <c r="C29" s="22" t="s">
        <v>46</v>
      </c>
      <c r="D29" s="2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workbookViewId="0">
      <selection activeCell="C7" sqref="C7"/>
    </sheetView>
  </sheetViews>
  <sheetFormatPr defaultRowHeight="15" x14ac:dyDescent="0.25"/>
  <cols>
    <col min="1" max="1" width="20.7109375" bestFit="1" customWidth="1"/>
    <col min="4" max="4" width="9.5703125" customWidth="1"/>
  </cols>
  <sheetData>
    <row r="1" spans="1:4" x14ac:dyDescent="0.25">
      <c r="A1" s="1" t="s">
        <v>13</v>
      </c>
    </row>
    <row r="2" spans="1:4" x14ac:dyDescent="0.25">
      <c r="A2" t="s">
        <v>47</v>
      </c>
    </row>
    <row r="3" spans="1:4" x14ac:dyDescent="0.25">
      <c r="A3" s="2" t="s">
        <v>14</v>
      </c>
      <c r="B3" s="2">
        <f>MIN(Podaci!B2:B82)</f>
        <v>17</v>
      </c>
    </row>
    <row r="4" spans="1:4" x14ac:dyDescent="0.25">
      <c r="A4" s="2" t="s">
        <v>15</v>
      </c>
      <c r="B4" s="2">
        <f>MAX(Podaci!B2:B82)</f>
        <v>87</v>
      </c>
    </row>
    <row r="6" spans="1:4" ht="18" x14ac:dyDescent="0.35">
      <c r="A6" s="1" t="s">
        <v>48</v>
      </c>
      <c r="B6" s="3" t="s">
        <v>16</v>
      </c>
      <c r="C6" s="4" t="s">
        <v>41</v>
      </c>
    </row>
    <row r="7" spans="1:4" x14ac:dyDescent="0.25">
      <c r="A7" s="3" t="s">
        <v>17</v>
      </c>
      <c r="B7" s="3">
        <v>20</v>
      </c>
      <c r="C7" s="3">
        <f t="array" ref="C7:C12">FREQUENCY(Podaci!B2:B82,B7:B12)</f>
        <v>3</v>
      </c>
    </row>
    <row r="8" spans="1:4" x14ac:dyDescent="0.25">
      <c r="A8" s="3" t="s">
        <v>18</v>
      </c>
      <c r="B8" s="3">
        <v>35</v>
      </c>
      <c r="C8" s="3">
        <v>6</v>
      </c>
    </row>
    <row r="9" spans="1:4" x14ac:dyDescent="0.25">
      <c r="A9" s="3" t="s">
        <v>19</v>
      </c>
      <c r="B9" s="3">
        <v>45</v>
      </c>
      <c r="C9" s="3">
        <v>8</v>
      </c>
    </row>
    <row r="10" spans="1:4" x14ac:dyDescent="0.25">
      <c r="A10" s="3" t="s">
        <v>20</v>
      </c>
      <c r="B10" s="3">
        <v>65</v>
      </c>
      <c r="C10" s="3">
        <v>44</v>
      </c>
    </row>
    <row r="11" spans="1:4" x14ac:dyDescent="0.25">
      <c r="A11" s="3" t="s">
        <v>21</v>
      </c>
      <c r="B11" s="3">
        <v>75</v>
      </c>
      <c r="C11" s="3">
        <v>12</v>
      </c>
    </row>
    <row r="12" spans="1:4" x14ac:dyDescent="0.25">
      <c r="A12" s="3" t="s">
        <v>22</v>
      </c>
      <c r="B12" s="2"/>
      <c r="C12" s="3">
        <v>8</v>
      </c>
    </row>
    <row r="13" spans="1:4" x14ac:dyDescent="0.25">
      <c r="B13" s="2" t="s">
        <v>11</v>
      </c>
      <c r="C13" s="1">
        <f>SUM(C7:C12)</f>
        <v>81</v>
      </c>
    </row>
    <row r="14" spans="1:4" x14ac:dyDescent="0.25">
      <c r="C14" s="22" t="s">
        <v>46</v>
      </c>
      <c r="D14" s="22"/>
    </row>
    <row r="16" spans="1:4" ht="18" x14ac:dyDescent="0.35">
      <c r="A16" s="1" t="s">
        <v>48</v>
      </c>
      <c r="B16" s="3" t="s">
        <v>16</v>
      </c>
      <c r="C16" s="4" t="s">
        <v>41</v>
      </c>
    </row>
    <row r="17" spans="1:4" x14ac:dyDescent="0.25">
      <c r="A17" s="3" t="s">
        <v>17</v>
      </c>
      <c r="B17" s="3">
        <v>20</v>
      </c>
      <c r="C17" s="3">
        <f t="array" ref="C17:C23">FREQUENCY(Podaci!B2:B82,B17:B22)</f>
        <v>3</v>
      </c>
    </row>
    <row r="18" spans="1:4" x14ac:dyDescent="0.25">
      <c r="A18" s="3" t="s">
        <v>18</v>
      </c>
      <c r="B18" s="3">
        <v>35</v>
      </c>
      <c r="C18" s="3">
        <v>6</v>
      </c>
    </row>
    <row r="19" spans="1:4" x14ac:dyDescent="0.25">
      <c r="A19" s="3" t="s">
        <v>19</v>
      </c>
      <c r="B19" s="3">
        <v>45</v>
      </c>
      <c r="C19" s="3">
        <v>8</v>
      </c>
    </row>
    <row r="20" spans="1:4" x14ac:dyDescent="0.25">
      <c r="A20" s="3" t="s">
        <v>23</v>
      </c>
      <c r="B20" s="3">
        <v>55</v>
      </c>
      <c r="C20" s="3">
        <v>20</v>
      </c>
    </row>
    <row r="21" spans="1:4" x14ac:dyDescent="0.25">
      <c r="A21" s="3" t="s">
        <v>24</v>
      </c>
      <c r="B21" s="3">
        <v>65</v>
      </c>
      <c r="C21" s="3">
        <v>24</v>
      </c>
    </row>
    <row r="22" spans="1:4" x14ac:dyDescent="0.25">
      <c r="A22" s="3" t="s">
        <v>21</v>
      </c>
      <c r="B22" s="3">
        <v>75</v>
      </c>
      <c r="C22" s="3">
        <v>12</v>
      </c>
    </row>
    <row r="23" spans="1:4" x14ac:dyDescent="0.25">
      <c r="A23" s="3" t="s">
        <v>22</v>
      </c>
      <c r="B23" s="3"/>
      <c r="C23" s="3">
        <v>8</v>
      </c>
    </row>
    <row r="24" spans="1:4" x14ac:dyDescent="0.25">
      <c r="B24" s="2" t="s">
        <v>11</v>
      </c>
      <c r="C24" s="1">
        <f>SUM(C17:C23)</f>
        <v>81</v>
      </c>
    </row>
    <row r="25" spans="1:4" x14ac:dyDescent="0.25">
      <c r="C25" s="22" t="s">
        <v>46</v>
      </c>
      <c r="D25" s="22"/>
    </row>
    <row r="27" spans="1:4" ht="18" x14ac:dyDescent="0.35">
      <c r="A27" s="1" t="s">
        <v>48</v>
      </c>
      <c r="B27" s="3" t="s">
        <v>16</v>
      </c>
      <c r="C27" s="4" t="s">
        <v>41</v>
      </c>
    </row>
    <row r="28" spans="1:4" x14ac:dyDescent="0.25">
      <c r="A28" s="2" t="s">
        <v>25</v>
      </c>
      <c r="B28" s="3">
        <v>18</v>
      </c>
      <c r="C28" s="3">
        <f t="array" ref="C28:C31">FREQUENCY(Podaci!B2:B82,B28:B31)</f>
        <v>3</v>
      </c>
    </row>
    <row r="29" spans="1:4" x14ac:dyDescent="0.25">
      <c r="A29" s="2" t="s">
        <v>26</v>
      </c>
      <c r="B29" s="3">
        <v>25</v>
      </c>
      <c r="C29" s="3">
        <v>0</v>
      </c>
    </row>
    <row r="30" spans="1:4" x14ac:dyDescent="0.25">
      <c r="A30" s="2" t="s">
        <v>27</v>
      </c>
      <c r="B30" s="3">
        <v>40</v>
      </c>
      <c r="C30" s="3">
        <v>9</v>
      </c>
    </row>
    <row r="31" spans="1:4" x14ac:dyDescent="0.25">
      <c r="A31" s="2" t="s">
        <v>28</v>
      </c>
      <c r="B31" s="3"/>
      <c r="C31" s="3">
        <v>69</v>
      </c>
    </row>
    <row r="32" spans="1:4" x14ac:dyDescent="0.25">
      <c r="A32" s="2"/>
      <c r="B32" s="27" t="s">
        <v>11</v>
      </c>
      <c r="C32" s="8">
        <f>SUM(C28:C31)</f>
        <v>81</v>
      </c>
    </row>
    <row r="33" spans="3:4" x14ac:dyDescent="0.25">
      <c r="C33" s="22" t="s">
        <v>46</v>
      </c>
      <c r="D33" s="2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2"/>
  <sheetViews>
    <sheetView workbookViewId="0">
      <selection activeCell="I25" sqref="I25"/>
    </sheetView>
  </sheetViews>
  <sheetFormatPr defaultRowHeight="15" x14ac:dyDescent="0.25"/>
  <cols>
    <col min="1" max="1" width="27.28515625" bestFit="1" customWidth="1"/>
    <col min="5" max="5" width="11.140625" bestFit="1" customWidth="1"/>
    <col min="6" max="6" width="12.85546875" bestFit="1" customWidth="1"/>
    <col min="7" max="7" width="17.42578125" bestFit="1" customWidth="1"/>
    <col min="8" max="8" width="13.7109375" bestFit="1" customWidth="1"/>
    <col min="9" max="9" width="143" bestFit="1" customWidth="1"/>
  </cols>
  <sheetData>
    <row r="1" spans="1:9" x14ac:dyDescent="0.25">
      <c r="A1" s="5" t="s">
        <v>29</v>
      </c>
      <c r="B1" s="17" t="s">
        <v>7</v>
      </c>
      <c r="C1" s="17" t="s">
        <v>2</v>
      </c>
      <c r="I1" t="s">
        <v>59</v>
      </c>
    </row>
    <row r="2" spans="1:9" x14ac:dyDescent="0.25">
      <c r="A2" s="2" t="s">
        <v>30</v>
      </c>
      <c r="B2" s="9">
        <v>1</v>
      </c>
      <c r="C2" s="10">
        <v>18.5</v>
      </c>
      <c r="E2" s="2" t="s">
        <v>33</v>
      </c>
      <c r="F2" s="2" t="s">
        <v>36</v>
      </c>
      <c r="G2" s="2" t="s">
        <v>37</v>
      </c>
      <c r="H2" s="16" t="s">
        <v>9</v>
      </c>
      <c r="I2" s="18" t="s">
        <v>55</v>
      </c>
    </row>
    <row r="3" spans="1:9" x14ac:dyDescent="0.25">
      <c r="A3" s="2" t="s">
        <v>31</v>
      </c>
      <c r="B3" s="9">
        <v>2</v>
      </c>
      <c r="C3" s="10">
        <v>19.059999999999999</v>
      </c>
      <c r="E3" s="3">
        <v>1</v>
      </c>
      <c r="F3" s="3">
        <v>1</v>
      </c>
      <c r="G3" s="3">
        <v>27</v>
      </c>
      <c r="H3" s="19">
        <v>22.8</v>
      </c>
      <c r="I3" s="18" t="s">
        <v>54</v>
      </c>
    </row>
    <row r="4" spans="1:9" x14ac:dyDescent="0.25">
      <c r="A4" s="2" t="s">
        <v>32</v>
      </c>
      <c r="B4" s="9">
        <v>3</v>
      </c>
      <c r="C4" s="10">
        <v>19.399999999999999</v>
      </c>
      <c r="E4" s="3">
        <v>2</v>
      </c>
      <c r="F4" s="3">
        <f>F3+27</f>
        <v>28</v>
      </c>
      <c r="G4" s="3">
        <f>G3+27</f>
        <v>54</v>
      </c>
      <c r="H4" s="19">
        <v>26.3</v>
      </c>
    </row>
    <row r="5" spans="1:9" x14ac:dyDescent="0.25">
      <c r="A5" s="28" t="s">
        <v>49</v>
      </c>
      <c r="B5" s="9">
        <v>4</v>
      </c>
      <c r="C5" s="10">
        <v>20.059999999999999</v>
      </c>
      <c r="E5" s="3">
        <v>3</v>
      </c>
      <c r="F5" s="3">
        <f>F4+27</f>
        <v>55</v>
      </c>
      <c r="G5" s="3">
        <f>G4+27</f>
        <v>81</v>
      </c>
      <c r="H5" s="19">
        <v>35.700000000000003</v>
      </c>
    </row>
    <row r="6" spans="1:9" x14ac:dyDescent="0.25">
      <c r="A6" s="2" t="s">
        <v>34</v>
      </c>
      <c r="B6" s="9">
        <v>5</v>
      </c>
      <c r="C6" s="10">
        <v>20.100000000000001</v>
      </c>
    </row>
    <row r="7" spans="1:9" x14ac:dyDescent="0.25">
      <c r="A7" s="20">
        <f>MAX(C2:C82)</f>
        <v>35.700000000000003</v>
      </c>
      <c r="B7" s="9">
        <v>6</v>
      </c>
      <c r="C7" s="10">
        <v>20.100000000000001</v>
      </c>
      <c r="I7" s="2" t="s">
        <v>51</v>
      </c>
    </row>
    <row r="8" spans="1:9" x14ac:dyDescent="0.25">
      <c r="A8" s="2" t="s">
        <v>35</v>
      </c>
      <c r="B8" s="9">
        <v>7</v>
      </c>
      <c r="C8" s="10">
        <v>20.190000000000001</v>
      </c>
    </row>
    <row r="9" spans="1:9" x14ac:dyDescent="0.25">
      <c r="A9" s="20">
        <f>MIN(C2:C82)</f>
        <v>18.5</v>
      </c>
      <c r="B9" s="9">
        <v>8</v>
      </c>
      <c r="C9" s="10">
        <v>20.2</v>
      </c>
      <c r="I9" t="s">
        <v>58</v>
      </c>
    </row>
    <row r="10" spans="1:9" x14ac:dyDescent="0.25">
      <c r="B10" s="9">
        <v>9</v>
      </c>
      <c r="C10" s="10">
        <v>20.399999999999999</v>
      </c>
      <c r="I10" s="23" t="s">
        <v>57</v>
      </c>
    </row>
    <row r="11" spans="1:9" x14ac:dyDescent="0.25">
      <c r="B11" s="9">
        <v>10</v>
      </c>
      <c r="C11" s="10">
        <v>20.6</v>
      </c>
      <c r="I11" s="23" t="s">
        <v>56</v>
      </c>
    </row>
    <row r="12" spans="1:9" x14ac:dyDescent="0.25">
      <c r="B12" s="9">
        <v>11</v>
      </c>
      <c r="C12" s="10">
        <v>20.6</v>
      </c>
      <c r="I12" s="23" t="s">
        <v>53</v>
      </c>
    </row>
    <row r="13" spans="1:9" x14ac:dyDescent="0.25">
      <c r="A13" s="2" t="s">
        <v>30</v>
      </c>
      <c r="B13" s="9">
        <v>12</v>
      </c>
      <c r="C13" s="10">
        <v>20.8</v>
      </c>
      <c r="E13" s="2" t="s">
        <v>52</v>
      </c>
      <c r="F13" s="2" t="s">
        <v>36</v>
      </c>
      <c r="G13" s="2" t="s">
        <v>40</v>
      </c>
      <c r="H13" s="24" t="s">
        <v>37</v>
      </c>
    </row>
    <row r="14" spans="1:9" x14ac:dyDescent="0.25">
      <c r="A14" s="2" t="s">
        <v>38</v>
      </c>
      <c r="B14" s="9">
        <v>13</v>
      </c>
      <c r="C14" s="10">
        <v>21.01</v>
      </c>
      <c r="E14" s="3">
        <v>1</v>
      </c>
      <c r="F14" s="3">
        <v>1</v>
      </c>
      <c r="G14" s="3">
        <v>16.2</v>
      </c>
      <c r="H14" s="19">
        <f>C17+0*0.2</f>
        <v>21.5</v>
      </c>
    </row>
    <row r="15" spans="1:9" x14ac:dyDescent="0.25">
      <c r="A15" s="2" t="s">
        <v>39</v>
      </c>
      <c r="B15" s="9">
        <v>14</v>
      </c>
      <c r="C15" s="10">
        <v>21.1</v>
      </c>
      <c r="E15" s="3">
        <v>2</v>
      </c>
      <c r="F15" s="3">
        <f>F14+16.2</f>
        <v>17.2</v>
      </c>
      <c r="G15" s="3">
        <f>G14+16.2</f>
        <v>32.4</v>
      </c>
      <c r="H15" s="19">
        <f>C33+0*0.4</f>
        <v>23.5</v>
      </c>
      <c r="I15" s="23" t="s">
        <v>60</v>
      </c>
    </row>
    <row r="16" spans="1:9" x14ac:dyDescent="0.25">
      <c r="A16" s="28" t="s">
        <v>50</v>
      </c>
      <c r="B16" s="9">
        <v>15</v>
      </c>
      <c r="C16" s="10">
        <v>21.5</v>
      </c>
      <c r="E16" s="3">
        <v>3</v>
      </c>
      <c r="F16" s="3">
        <f t="shared" ref="F16:F18" si="0">F15+16.2</f>
        <v>33.4</v>
      </c>
      <c r="G16" s="3">
        <f t="shared" ref="G16:G18" si="1">G15+16.2</f>
        <v>48.599999999999994</v>
      </c>
      <c r="H16" s="19">
        <f>C49+0.1*0.6</f>
        <v>25.16</v>
      </c>
    </row>
    <row r="17" spans="2:8" x14ac:dyDescent="0.25">
      <c r="B17" s="9">
        <v>16</v>
      </c>
      <c r="C17" s="10">
        <v>21.5</v>
      </c>
      <c r="E17" s="21">
        <v>4</v>
      </c>
      <c r="F17" s="3">
        <f t="shared" si="0"/>
        <v>49.599999999999994</v>
      </c>
      <c r="G17" s="3">
        <f t="shared" si="1"/>
        <v>64.8</v>
      </c>
      <c r="H17" s="19">
        <f>C65+0.2*0.8</f>
        <v>28.26</v>
      </c>
    </row>
    <row r="18" spans="2:8" x14ac:dyDescent="0.25">
      <c r="B18" s="9">
        <v>17</v>
      </c>
      <c r="C18" s="10">
        <v>21.5</v>
      </c>
      <c r="E18" s="21">
        <v>5</v>
      </c>
      <c r="F18" s="3">
        <f t="shared" si="0"/>
        <v>65.8</v>
      </c>
      <c r="G18" s="3">
        <f t="shared" si="1"/>
        <v>81</v>
      </c>
      <c r="H18" s="19">
        <f>C82+0</f>
        <v>35.700000000000003</v>
      </c>
    </row>
    <row r="19" spans="2:8" x14ac:dyDescent="0.25">
      <c r="B19" s="9">
        <v>18</v>
      </c>
      <c r="C19" s="10">
        <v>21.8</v>
      </c>
    </row>
    <row r="20" spans="2:8" x14ac:dyDescent="0.25">
      <c r="B20" s="9">
        <v>19</v>
      </c>
      <c r="C20" s="10">
        <v>21.9</v>
      </c>
    </row>
    <row r="21" spans="2:8" x14ac:dyDescent="0.25">
      <c r="B21" s="9">
        <v>20</v>
      </c>
      <c r="C21" s="10">
        <v>22</v>
      </c>
    </row>
    <row r="22" spans="2:8" x14ac:dyDescent="0.25">
      <c r="B22" s="9">
        <v>21</v>
      </c>
      <c r="C22" s="10">
        <v>22.03</v>
      </c>
    </row>
    <row r="23" spans="2:8" x14ac:dyDescent="0.25">
      <c r="B23" s="9">
        <v>22</v>
      </c>
      <c r="C23" s="10">
        <v>22.03</v>
      </c>
    </row>
    <row r="24" spans="2:8" x14ac:dyDescent="0.25">
      <c r="B24" s="9">
        <v>23</v>
      </c>
      <c r="C24" s="10">
        <v>22.2</v>
      </c>
    </row>
    <row r="25" spans="2:8" x14ac:dyDescent="0.25">
      <c r="B25" s="9">
        <v>24</v>
      </c>
      <c r="C25" s="10">
        <v>22.3</v>
      </c>
    </row>
    <row r="26" spans="2:8" x14ac:dyDescent="0.25">
      <c r="B26" s="9">
        <v>25</v>
      </c>
      <c r="C26" s="10">
        <v>22.4</v>
      </c>
    </row>
    <row r="27" spans="2:8" x14ac:dyDescent="0.25">
      <c r="B27" s="9">
        <v>26</v>
      </c>
      <c r="C27" s="10">
        <v>22.5</v>
      </c>
    </row>
    <row r="28" spans="2:8" x14ac:dyDescent="0.25">
      <c r="B28" s="9">
        <v>27</v>
      </c>
      <c r="C28" s="10">
        <v>22.8</v>
      </c>
    </row>
    <row r="29" spans="2:8" x14ac:dyDescent="0.25">
      <c r="B29" s="11">
        <v>28</v>
      </c>
      <c r="C29" s="12">
        <v>23.1</v>
      </c>
    </row>
    <row r="30" spans="2:8" x14ac:dyDescent="0.25">
      <c r="B30" s="11">
        <v>29</v>
      </c>
      <c r="C30" s="12">
        <v>23.4</v>
      </c>
    </row>
    <row r="31" spans="2:8" x14ac:dyDescent="0.25">
      <c r="B31" s="11">
        <v>30</v>
      </c>
      <c r="C31" s="12">
        <v>23.5</v>
      </c>
    </row>
    <row r="32" spans="2:8" x14ac:dyDescent="0.25">
      <c r="B32" s="11">
        <v>31</v>
      </c>
      <c r="C32" s="12">
        <v>23.5</v>
      </c>
    </row>
    <row r="33" spans="2:3" x14ac:dyDescent="0.25">
      <c r="B33" s="11">
        <v>32</v>
      </c>
      <c r="C33" s="12">
        <v>23.5</v>
      </c>
    </row>
    <row r="34" spans="2:3" x14ac:dyDescent="0.25">
      <c r="B34" s="11">
        <v>33</v>
      </c>
      <c r="C34" s="12">
        <v>23.5</v>
      </c>
    </row>
    <row r="35" spans="2:3" x14ac:dyDescent="0.25">
      <c r="B35" s="11">
        <v>34</v>
      </c>
      <c r="C35" s="12">
        <v>23.7</v>
      </c>
    </row>
    <row r="36" spans="2:3" x14ac:dyDescent="0.25">
      <c r="B36" s="11">
        <v>35</v>
      </c>
      <c r="C36" s="12">
        <v>23.9</v>
      </c>
    </row>
    <row r="37" spans="2:3" x14ac:dyDescent="0.25">
      <c r="B37" s="11">
        <v>36</v>
      </c>
      <c r="C37" s="12">
        <v>23.9</v>
      </c>
    </row>
    <row r="38" spans="2:3" x14ac:dyDescent="0.25">
      <c r="B38" s="11">
        <v>37</v>
      </c>
      <c r="C38" s="12">
        <v>24.05</v>
      </c>
    </row>
    <row r="39" spans="2:3" x14ac:dyDescent="0.25">
      <c r="B39" s="11">
        <v>38</v>
      </c>
      <c r="C39" s="12">
        <v>24.1</v>
      </c>
    </row>
    <row r="40" spans="2:3" x14ac:dyDescent="0.25">
      <c r="B40" s="11">
        <v>39</v>
      </c>
      <c r="C40" s="12">
        <v>24.2</v>
      </c>
    </row>
    <row r="41" spans="2:3" x14ac:dyDescent="0.25">
      <c r="B41" s="11">
        <v>40</v>
      </c>
      <c r="C41" s="12">
        <v>24.4</v>
      </c>
    </row>
    <row r="42" spans="2:3" x14ac:dyDescent="0.25">
      <c r="B42" s="11">
        <v>41</v>
      </c>
      <c r="C42" s="12">
        <v>24.4</v>
      </c>
    </row>
    <row r="43" spans="2:3" x14ac:dyDescent="0.25">
      <c r="B43" s="11">
        <v>42</v>
      </c>
      <c r="C43" s="12">
        <v>24.5</v>
      </c>
    </row>
    <row r="44" spans="2:3" x14ac:dyDescent="0.25">
      <c r="B44" s="11">
        <v>43</v>
      </c>
      <c r="C44" s="12">
        <v>24.5</v>
      </c>
    </row>
    <row r="45" spans="2:3" x14ac:dyDescent="0.25">
      <c r="B45" s="11">
        <v>44</v>
      </c>
      <c r="C45" s="12">
        <v>24.69</v>
      </c>
    </row>
    <row r="46" spans="2:3" x14ac:dyDescent="0.25">
      <c r="B46" s="11">
        <v>45</v>
      </c>
      <c r="C46" s="12">
        <v>24.7</v>
      </c>
    </row>
    <row r="47" spans="2:3" x14ac:dyDescent="0.25">
      <c r="B47" s="11">
        <v>46</v>
      </c>
      <c r="C47" s="12">
        <v>24.8</v>
      </c>
    </row>
    <row r="48" spans="2:3" x14ac:dyDescent="0.25">
      <c r="B48" s="11">
        <v>47</v>
      </c>
      <c r="C48" s="12">
        <v>24.9</v>
      </c>
    </row>
    <row r="49" spans="2:3" x14ac:dyDescent="0.25">
      <c r="B49" s="11">
        <v>48</v>
      </c>
      <c r="C49" s="13">
        <v>25.1</v>
      </c>
    </row>
    <row r="50" spans="2:3" x14ac:dyDescent="0.25">
      <c r="B50" s="11">
        <v>49</v>
      </c>
      <c r="C50" s="12">
        <v>25.2</v>
      </c>
    </row>
    <row r="51" spans="2:3" x14ac:dyDescent="0.25">
      <c r="B51" s="11">
        <v>50</v>
      </c>
      <c r="C51" s="12">
        <v>25.8</v>
      </c>
    </row>
    <row r="52" spans="2:3" x14ac:dyDescent="0.25">
      <c r="B52" s="11">
        <v>51</v>
      </c>
      <c r="C52" s="12">
        <v>25.8</v>
      </c>
    </row>
    <row r="53" spans="2:3" x14ac:dyDescent="0.25">
      <c r="B53" s="11">
        <v>52</v>
      </c>
      <c r="C53" s="12">
        <v>26</v>
      </c>
    </row>
    <row r="54" spans="2:3" x14ac:dyDescent="0.25">
      <c r="B54" s="11">
        <v>53</v>
      </c>
      <c r="C54" s="12">
        <v>26.3</v>
      </c>
    </row>
    <row r="55" spans="2:3" x14ac:dyDescent="0.25">
      <c r="B55" s="11">
        <v>54</v>
      </c>
      <c r="C55" s="12">
        <v>26.3</v>
      </c>
    </row>
    <row r="56" spans="2:3" x14ac:dyDescent="0.25">
      <c r="B56" s="14">
        <v>55</v>
      </c>
      <c r="C56" s="15">
        <v>26.3</v>
      </c>
    </row>
    <row r="57" spans="2:3" x14ac:dyDescent="0.25">
      <c r="B57" s="14">
        <v>56</v>
      </c>
      <c r="C57" s="15">
        <v>26.5</v>
      </c>
    </row>
    <row r="58" spans="2:3" x14ac:dyDescent="0.25">
      <c r="B58" s="14">
        <v>57</v>
      </c>
      <c r="C58" s="15">
        <v>26.6</v>
      </c>
    </row>
    <row r="59" spans="2:3" x14ac:dyDescent="0.25">
      <c r="B59" s="14">
        <v>58</v>
      </c>
      <c r="C59" s="15">
        <v>26.6</v>
      </c>
    </row>
    <row r="60" spans="2:3" x14ac:dyDescent="0.25">
      <c r="B60" s="14">
        <v>59</v>
      </c>
      <c r="C60" s="15">
        <v>27.3</v>
      </c>
    </row>
    <row r="61" spans="2:3" x14ac:dyDescent="0.25">
      <c r="B61" s="14">
        <v>60</v>
      </c>
      <c r="C61" s="15">
        <v>27.3</v>
      </c>
    </row>
    <row r="62" spans="2:3" x14ac:dyDescent="0.25">
      <c r="B62" s="14">
        <v>61</v>
      </c>
      <c r="C62" s="15">
        <v>27.4</v>
      </c>
    </row>
    <row r="63" spans="2:3" x14ac:dyDescent="0.25">
      <c r="B63" s="14">
        <v>62</v>
      </c>
      <c r="C63" s="15">
        <v>27.5</v>
      </c>
    </row>
    <row r="64" spans="2:3" x14ac:dyDescent="0.25">
      <c r="B64" s="14">
        <v>63</v>
      </c>
      <c r="C64" s="15">
        <v>27.7</v>
      </c>
    </row>
    <row r="65" spans="2:3" x14ac:dyDescent="0.25">
      <c r="B65" s="14">
        <v>64</v>
      </c>
      <c r="C65" s="15">
        <v>28.1</v>
      </c>
    </row>
    <row r="66" spans="2:3" x14ac:dyDescent="0.25">
      <c r="B66" s="14">
        <v>65</v>
      </c>
      <c r="C66" s="15">
        <v>28.3</v>
      </c>
    </row>
    <row r="67" spans="2:3" x14ac:dyDescent="0.25">
      <c r="B67" s="14">
        <v>66</v>
      </c>
      <c r="C67" s="15">
        <v>28.4</v>
      </c>
    </row>
    <row r="68" spans="2:3" x14ac:dyDescent="0.25">
      <c r="B68" s="14">
        <v>67</v>
      </c>
      <c r="C68" s="15">
        <v>28.7</v>
      </c>
    </row>
    <row r="69" spans="2:3" x14ac:dyDescent="0.25">
      <c r="B69" s="14">
        <v>68</v>
      </c>
      <c r="C69" s="15">
        <v>28.9</v>
      </c>
    </row>
    <row r="70" spans="2:3" x14ac:dyDescent="0.25">
      <c r="B70" s="14">
        <v>69</v>
      </c>
      <c r="C70" s="15">
        <v>29.3</v>
      </c>
    </row>
    <row r="71" spans="2:3" x14ac:dyDescent="0.25">
      <c r="B71" s="14">
        <v>70</v>
      </c>
      <c r="C71" s="15">
        <v>29.8</v>
      </c>
    </row>
    <row r="72" spans="2:3" x14ac:dyDescent="0.25">
      <c r="B72" s="14">
        <v>71</v>
      </c>
      <c r="C72" s="15">
        <v>29.9</v>
      </c>
    </row>
    <row r="73" spans="2:3" x14ac:dyDescent="0.25">
      <c r="B73" s="14">
        <v>72</v>
      </c>
      <c r="C73" s="15">
        <v>30.1</v>
      </c>
    </row>
    <row r="74" spans="2:3" x14ac:dyDescent="0.25">
      <c r="B74" s="14">
        <v>73</v>
      </c>
      <c r="C74" s="15">
        <v>30.5</v>
      </c>
    </row>
    <row r="75" spans="2:3" x14ac:dyDescent="0.25">
      <c r="B75" s="14">
        <v>74</v>
      </c>
      <c r="C75" s="15">
        <v>30.8</v>
      </c>
    </row>
    <row r="76" spans="2:3" x14ac:dyDescent="0.25">
      <c r="B76" s="14">
        <v>75</v>
      </c>
      <c r="C76" s="15">
        <v>32</v>
      </c>
    </row>
    <row r="77" spans="2:3" x14ac:dyDescent="0.25">
      <c r="B77" s="14">
        <v>76</v>
      </c>
      <c r="C77" s="15">
        <v>32.5</v>
      </c>
    </row>
    <row r="78" spans="2:3" x14ac:dyDescent="0.25">
      <c r="B78" s="14">
        <v>77</v>
      </c>
      <c r="C78" s="15">
        <v>32.700000000000003</v>
      </c>
    </row>
    <row r="79" spans="2:3" x14ac:dyDescent="0.25">
      <c r="B79" s="14">
        <v>78</v>
      </c>
      <c r="C79" s="15">
        <v>33.5</v>
      </c>
    </row>
    <row r="80" spans="2:3" x14ac:dyDescent="0.25">
      <c r="B80" s="14">
        <v>79</v>
      </c>
      <c r="C80" s="15">
        <v>34.9</v>
      </c>
    </row>
    <row r="81" spans="2:3" x14ac:dyDescent="0.25">
      <c r="B81" s="14">
        <v>80</v>
      </c>
      <c r="C81" s="15">
        <v>35</v>
      </c>
    </row>
    <row r="82" spans="2:3" x14ac:dyDescent="0.25">
      <c r="B82" s="14">
        <v>81</v>
      </c>
      <c r="C82" s="15">
        <v>35.700000000000003</v>
      </c>
    </row>
  </sheetData>
  <sortState xmlns:xlrd2="http://schemas.microsoft.com/office/spreadsheetml/2017/richdata2" ref="B2:C82">
    <sortCondition ref="C2:C8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2927A4B14B16408CBADB6036948F55" ma:contentTypeVersion="9" ma:contentTypeDescription="Create a new document." ma:contentTypeScope="" ma:versionID="d789af9294aa31a0283185d196e458ff">
  <xsd:schema xmlns:xsd="http://www.w3.org/2001/XMLSchema" xmlns:xs="http://www.w3.org/2001/XMLSchema" xmlns:p="http://schemas.microsoft.com/office/2006/metadata/properties" xmlns:ns2="a74ba223-5325-45eb-8bb6-4a812c960ff8" xmlns:ns3="503f19e8-fb23-4d62-82a3-60e3d6d0a640" targetNamespace="http://schemas.microsoft.com/office/2006/metadata/properties" ma:root="true" ma:fieldsID="75f3ce3d37ca6185cb11faa8fc51dec8" ns2:_="" ns3:_="">
    <xsd:import namespace="a74ba223-5325-45eb-8bb6-4a812c960ff8"/>
    <xsd:import namespace="503f19e8-fb23-4d62-82a3-60e3d6d0a6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ba223-5325-45eb-8bb6-4a812c960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e31850c-efc2-4ff8-9009-fcead4e783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f19e8-fb23-4d62-82a3-60e3d6d0a6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12ee7d6-994f-4b90-b886-7771257bfd5a}" ma:internalName="TaxCatchAll" ma:showField="CatchAllData" ma:web="503f19e8-fb23-4d62-82a3-60e3d6d0a6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3f19e8-fb23-4d62-82a3-60e3d6d0a640"/>
    <lcf76f155ced4ddcb4097134ff3c332f xmlns="a74ba223-5325-45eb-8bb6-4a812c960f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28B6B2-6DEA-4EAD-8189-FB3DC678B3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4ba223-5325-45eb-8bb6-4a812c960ff8"/>
    <ds:schemaRef ds:uri="503f19e8-fb23-4d62-82a3-60e3d6d0a6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3A2394-F9A7-410A-A644-3BE0DCFEE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7B2AD0-EE43-4880-85EF-A5A0A9683D1C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503f19e8-fb23-4d62-82a3-60e3d6d0a640"/>
    <ds:schemaRef ds:uri="http://purl.org/dc/terms/"/>
    <ds:schemaRef ds:uri="http://purl.org/dc/dcmitype/"/>
    <ds:schemaRef ds:uri="a74ba223-5325-45eb-8bb6-4a812c960ff8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Podaci</vt:lpstr>
      <vt:lpstr>Sortiranje frekvencija</vt:lpstr>
      <vt:lpstr>Sortiranje grupa</vt:lpstr>
      <vt:lpstr>Sortiranje vrijednosti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</dc:creator>
  <cp:lastModifiedBy>Haris Kordic</cp:lastModifiedBy>
  <cp:lastPrinted>2014-07-21T12:29:04Z</cp:lastPrinted>
  <dcterms:created xsi:type="dcterms:W3CDTF">2014-02-24T10:52:29Z</dcterms:created>
  <dcterms:modified xsi:type="dcterms:W3CDTF">2022-03-21T12:19:34Z</dcterms:modified>
</cp:coreProperties>
</file>