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A06DDCFC-09CF-41D9-8757-976DB5F1242B}" xr6:coauthVersionLast="47" xr6:coauthVersionMax="47" xr10:uidLastSave="{00000000-0000-0000-0000-000000000000}"/>
  <bookViews>
    <workbookView xWindow="-120" yWindow="-120" windowWidth="29040" windowHeight="15840" activeTab="1" xr2:uid="{AF06BF98-E017-435A-AED6-C4D26BFBDE76}"/>
  </bookViews>
  <sheets>
    <sheet name="Podaci" sheetId="3" r:id="rId1"/>
    <sheet name="Regresija sa jednim parametrom " sheetId="4" r:id="rId2"/>
    <sheet name="Regresija sa dva parametra" sheetId="6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6" l="1"/>
  <c r="E19" i="6"/>
  <c r="D19" i="6"/>
  <c r="C19" i="6"/>
  <c r="E18" i="6"/>
  <c r="D18" i="6"/>
  <c r="C18" i="6"/>
  <c r="E17" i="6"/>
  <c r="D17" i="6"/>
  <c r="C17" i="6"/>
  <c r="C13" i="6"/>
  <c r="C4" i="6" a="1"/>
  <c r="C4" i="6" s="1"/>
  <c r="D45" i="4"/>
  <c r="C45" i="4"/>
  <c r="D42" i="4"/>
  <c r="C42" i="4"/>
  <c r="D41" i="4"/>
  <c r="C41" i="4"/>
  <c r="C36" i="4"/>
  <c r="C33" i="4"/>
  <c r="C24" i="4" a="1"/>
  <c r="C24" i="4" s="1"/>
  <c r="E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<sst xmlns="http://schemas.openxmlformats.org/spreadsheetml/2006/main" count="473" uniqueCount="94">
  <si>
    <t>PID</t>
  </si>
  <si>
    <t>BMI</t>
  </si>
  <si>
    <t>ž</t>
  </si>
  <si>
    <t>PrekL</t>
  </si>
  <si>
    <t>God</t>
  </si>
  <si>
    <t>Peg</t>
  </si>
  <si>
    <t>Pol</t>
  </si>
  <si>
    <t>GodR</t>
  </si>
  <si>
    <t>Starost</t>
  </si>
  <si>
    <t>Visina</t>
  </si>
  <si>
    <t>Težina</t>
  </si>
  <si>
    <t>Epid</t>
  </si>
  <si>
    <t>GenS</t>
  </si>
  <si>
    <t>HCVRNA0</t>
  </si>
  <si>
    <t>EVR12</t>
  </si>
  <si>
    <t>ETREnd</t>
  </si>
  <si>
    <t>SVR</t>
  </si>
  <si>
    <t>ALT0</t>
  </si>
  <si>
    <t>ALT12</t>
  </si>
  <si>
    <t>NekInAk</t>
  </si>
  <si>
    <t>FibrSt</t>
  </si>
  <si>
    <t>Steat</t>
  </si>
  <si>
    <t>m</t>
  </si>
  <si>
    <t>unkn</t>
  </si>
  <si>
    <t>wr</t>
  </si>
  <si>
    <t>n</t>
  </si>
  <si>
    <t>tr</t>
  </si>
  <si>
    <t>hd</t>
  </si>
  <si>
    <t>bd</t>
  </si>
  <si>
    <t>sexual</t>
  </si>
  <si>
    <t>Row Labels</t>
  </si>
  <si>
    <t>Grand Total</t>
  </si>
  <si>
    <t>Count of PID</t>
  </si>
  <si>
    <t>a</t>
  </si>
  <si>
    <t>b</t>
  </si>
  <si>
    <t>Steatoza</t>
  </si>
  <si>
    <t>Prvo uradimo Pivot tabelu za nas trend:</t>
  </si>
  <si>
    <t>Mozemo raditi I klasicnu razrednu frekvenciju (isto dobijamo)</t>
  </si>
  <si>
    <t>Prekopiramo vrijednosti kako bi mogli graf uraditi.</t>
  </si>
  <si>
    <t>Dobijemo tako sto ubacimo "Trendline" u graf.</t>
  </si>
  <si>
    <t xml:space="preserve">Dobijemo tako sto odemo na Trendline&gt;More options pa onda </t>
  </si>
  <si>
    <t xml:space="preserve">Koeficijent korelacije: </t>
  </si>
  <si>
    <t>Uvijek zaokruzujemo na dvije dec.</t>
  </si>
  <si>
    <t>Uzimamo dva niza za funkciju CORREL.</t>
  </si>
  <si>
    <t>Niz1  su godine niz2 su brojevi pacijenata.</t>
  </si>
  <si>
    <t>LINEST prima nizy sto je broj pacijenata ,nizx sto su godine I vrijednosti TRUE I TRUE sto odgovara da je const b 0  I da ce LINEST vratiti dodatnu statistiku regresije.</t>
  </si>
  <si>
    <r>
      <t>X je uvijek vrijeme jer je nezavisna promjenjiva dok je R</t>
    </r>
    <r>
      <rPr>
        <b/>
        <vertAlign val="super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 xml:space="preserve"> koeficijent determinacije</t>
    </r>
  </si>
  <si>
    <t>Koeficijenti odnosno parametri</t>
  </si>
  <si>
    <t>SE standardna greska</t>
  </si>
  <si>
    <r>
      <t>Koeficijent determinacije (R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),standardna greska regresije</t>
    </r>
  </si>
  <si>
    <t>F raspodjela,stepen slobode</t>
  </si>
  <si>
    <t>Posto imamo dva  parametra (y I x iz funkcije sa grafa y=-4,6286x + 9322,9) a broj godina 6 (broj razreda), stepen slobode racunamo 6-2=4 tako da imamo 2 kolone za nasu funkciju LINEST</t>
  </si>
  <si>
    <t>Suma kvadrata regresije,suma kvadrata residijala</t>
  </si>
  <si>
    <t xml:space="preserve">Da li je regresija pouzdana? </t>
  </si>
  <si>
    <t>Koristimo F test jer gledamo odnosno poredimo dvije varijanse</t>
  </si>
  <si>
    <t>F regresije (izracunato gore):</t>
  </si>
  <si>
    <t>F teorijsko (koristimo fiju F.INV.RT):</t>
  </si>
  <si>
    <t>Koristimo vjerovatnocu od 0,05,stepen slobode kao 6-stepen slobode izracunat gore -1, te sami stepen slobode (izracunat gore)</t>
  </si>
  <si>
    <t>Isto mozemo dobiti na nacin racunanja p-vrijednosti:</t>
  </si>
  <si>
    <t>Ne mozemo reci da je regresija pouzdana jer je izracunata p-vrijednost &gt; 0,05</t>
  </si>
  <si>
    <t>Da li su parametri regresije pouzdani?</t>
  </si>
  <si>
    <t>Koristimo T test jer poredimo sredine dva parametra</t>
  </si>
  <si>
    <t>T-regresije:</t>
  </si>
  <si>
    <t>T-kriticno:</t>
  </si>
  <si>
    <t>Racunamo kao kolicnik parametra I standardne greske.</t>
  </si>
  <si>
    <t>Racunamo sa fijom T.INV gdje je vjerovatnoca 0,95 I uzmemo odozgo izracunati stepen slobode</t>
  </si>
  <si>
    <t>Posto je Tregresije manje od Tkriticnog  ne mozemo da kazemo da su parametri pouzdani.</t>
  </si>
  <si>
    <t>Pouzdana je ukoliko je F regresija veca od teorijske, u suprotnom nije pouzdana.</t>
  </si>
  <si>
    <t>Posto smo dobili da je F regresija manja od teorijske,regresija  nije pouzdana!</t>
  </si>
  <si>
    <t>Ne mozemo reci da  su parametri pouzdani jer je izracunata p-vrijednost &gt;0,05</t>
  </si>
  <si>
    <t>Koristimo F.DIST.RT sa x iz gornje tabele izracunatim, stepenom slobode1 I stepenom slobode2</t>
  </si>
  <si>
    <t>Koristimo T.DIST.RT sa x izracunatim u T-regresiji I stepenom slobode iz gornje tabele. ABS za x jer je u ovom slucaju negativan.</t>
  </si>
  <si>
    <t>Sada zelimo da uradimo LINEST ali za vise parametara, odnosno za STEATOZU I FIBROZU</t>
  </si>
  <si>
    <t xml:space="preserve">Fibroza </t>
  </si>
  <si>
    <t>Provjera da li je regresija pouzdana:</t>
  </si>
  <si>
    <t>F regresije:</t>
  </si>
  <si>
    <t>F teorijsko:</t>
  </si>
  <si>
    <t>kopirana vrijednost odozgo</t>
  </si>
  <si>
    <t>racunamo sa F.INV.RT</t>
  </si>
  <si>
    <t>Regresija je pouzdana jer je Fregresije vece od Fteorijsko!</t>
  </si>
  <si>
    <t>Provjera da li su parametri pouzdani:</t>
  </si>
  <si>
    <t>T regresije:</t>
  </si>
  <si>
    <t>T kriticno:</t>
  </si>
  <si>
    <t>p-vrijednost:</t>
  </si>
  <si>
    <t>**</t>
  </si>
  <si>
    <t>***</t>
  </si>
  <si>
    <t>Koeficijent korelacije:</t>
  </si>
  <si>
    <t>Moze biti pozitivna ili negativna.</t>
  </si>
  <si>
    <t>Koristimo da bi saznali vezu izmedju podataka.</t>
  </si>
  <si>
    <t>Pozitivna- kada raste prvi raste I drugi niz.</t>
  </si>
  <si>
    <t>Negativna- kada raste prvi niz, drugi opada.</t>
  </si>
  <si>
    <r>
      <t>Trend jeste ono sto je nama zanimljivo za istrazivanje. U ovom slucaju to je broj porasta pacijenata primljenih u bolnicu po godinama. T</t>
    </r>
    <r>
      <rPr>
        <b/>
        <u/>
        <sz val="11"/>
        <color rgb="FFFF0000"/>
        <rFont val="Calibri"/>
        <family val="2"/>
        <charset val="238"/>
        <scheme val="minor"/>
      </rPr>
      <t>rend je samo kod vremenski zavisnih regresija.</t>
    </r>
  </si>
  <si>
    <r>
      <t>Stepen slobode racunamo na isti nacin odnosno  186 (jer smo uzeli cijeli uzorak) - broj parametara (3) jer  imamo dva x-a odnosno 2 parametra a jedno y (</t>
    </r>
    <r>
      <rPr>
        <u/>
        <sz val="11"/>
        <color theme="1"/>
        <rFont val="Calibri"/>
        <family val="2"/>
        <charset val="238"/>
        <scheme val="minor"/>
      </rPr>
      <t>UVIJEK je jedno y)</t>
    </r>
  </si>
  <si>
    <r>
      <t>R</t>
    </r>
    <r>
      <rPr>
        <b/>
        <vertAlign val="super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 xml:space="preserve"> je samo kod linearne regresione prave kvadrat koeficijenta korelacije, inace kod ostalih se racuna funkcijom CORREL.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</si>
</sst>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9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8C2C276-0991-477A-B491-344B3BD94C66}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0282152230971"/>
                  <c:y val="-0.50670202682997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'Regresija sa jednim parametrom '!$E$6:$E$11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'Regresija sa jednim parametrom '!$F$6:$F$11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6-4F1C-9AA4-1ECE0848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903072"/>
        <c:axId val="1843903488"/>
      </c:scatterChart>
      <c:valAx>
        <c:axId val="18439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43903488"/>
        <c:crosses val="autoZero"/>
        <c:crossBetween val="midCat"/>
      </c:valAx>
      <c:valAx>
        <c:axId val="18439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439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18317</xdr:colOff>
      <xdr:row>5</xdr:row>
      <xdr:rowOff>13189</xdr:rowOff>
    </xdr:from>
    <xdr:to>
      <xdr:col>13</xdr:col>
      <xdr:colOff>142875</xdr:colOff>
      <xdr:row>19</xdr:row>
      <xdr:rowOff>89389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8EDF9-8BBC-DB3D-3C4D-396C170E3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549519</xdr:colOff>
      <xdr:row>13</xdr:row>
      <xdr:rowOff>87923</xdr:rowOff>
    </xdr:from>
    <xdr:to>
      <xdr:col>13</xdr:col>
      <xdr:colOff>593481</xdr:colOff>
      <xdr:row>13</xdr:row>
      <xdr:rowOff>168519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E1DDC1D-8357-3473-3A85-AD35454F6862}"/>
            </a:ext>
          </a:extLst>
        </xdr:cNvPr>
        <xdr:cNvCxnSpPr/>
      </xdr:nvCxnSpPr>
      <xdr:spPr>
        <a:xfrm flipV="1">
          <a:off x="8294077" y="2564423"/>
          <a:ext cx="1260231" cy="80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307731</xdr:colOff>
      <xdr:row>7</xdr:row>
      <xdr:rowOff>14654</xdr:rowOff>
    </xdr:from>
    <xdr:to>
      <xdr:col>13</xdr:col>
      <xdr:colOff>542192</xdr:colOff>
      <xdr:row>7</xdr:row>
      <xdr:rowOff>87923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D70D88A-CC5F-FD86-C163-C18F42B82229}"/>
            </a:ext>
          </a:extLst>
        </xdr:cNvPr>
        <xdr:cNvCxnSpPr/>
      </xdr:nvCxnSpPr>
      <xdr:spPr>
        <a:xfrm>
          <a:off x="8660423" y="1348154"/>
          <a:ext cx="842596" cy="73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139211</xdr:colOff>
      <xdr:row>8</xdr:row>
      <xdr:rowOff>0</xdr:rowOff>
    </xdr:from>
    <xdr:to>
      <xdr:col>19</xdr:col>
      <xdr:colOff>486810</xdr:colOff>
      <xdr:row>11</xdr:row>
      <xdr:rowOff>47711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3F7687-FF18-C8F6-63CF-1AB580270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4442" y="1524000"/>
          <a:ext cx="2172003" cy="619211"/>
        </a:xfrm>
        <a:prstGeom prst="rect">
          <a:avLst/>
        </a:prstGeom>
      </xdr:spPr>
    </xdr:pic>
    <xdr:clientData/>
  </xdr:twoCellAnchor>
  <xdr:twoCellAnchor>
    <xdr:from>
      <xdr:col>11</xdr:col>
      <xdr:colOff>555381</xdr:colOff>
      <xdr:row>2</xdr:row>
      <xdr:rowOff>161192</xdr:rowOff>
    </xdr:from>
    <xdr:to>
      <xdr:col>12</xdr:col>
      <xdr:colOff>578827</xdr:colOff>
      <xdr:row>6</xdr:row>
      <xdr:rowOff>71804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2258644-C13F-402D-AB1D-6DE69E51A167}"/>
            </a:ext>
          </a:extLst>
        </xdr:cNvPr>
        <xdr:cNvCxnSpPr/>
      </xdr:nvCxnSpPr>
      <xdr:spPr>
        <a:xfrm flipV="1">
          <a:off x="8299939" y="542192"/>
          <a:ext cx="631580" cy="672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36635</xdr:colOff>
      <xdr:row>40</xdr:row>
      <xdr:rowOff>95250</xdr:rowOff>
    </xdr:from>
    <xdr:to>
      <xdr:col>5</xdr:col>
      <xdr:colOff>14654</xdr:colOff>
      <xdr:row>40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4F24307-90D4-1F6B-C278-BAD65ABD3A45}"/>
            </a:ext>
          </a:extLst>
        </xdr:cNvPr>
        <xdr:cNvCxnSpPr/>
      </xdr:nvCxnSpPr>
      <xdr:spPr>
        <a:xfrm>
          <a:off x="4799135" y="7773865"/>
          <a:ext cx="7033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5862</xdr:colOff>
      <xdr:row>41</xdr:row>
      <xdr:rowOff>86458</xdr:rowOff>
    </xdr:from>
    <xdr:to>
      <xdr:col>4</xdr:col>
      <xdr:colOff>709246</xdr:colOff>
      <xdr:row>41</xdr:row>
      <xdr:rowOff>86458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5F0E7B1-58EE-CA95-C26A-EF67E0642325}"/>
            </a:ext>
          </a:extLst>
        </xdr:cNvPr>
        <xdr:cNvCxnSpPr/>
      </xdr:nvCxnSpPr>
      <xdr:spPr>
        <a:xfrm>
          <a:off x="4768362" y="7955573"/>
          <a:ext cx="7033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269631</xdr:colOff>
      <xdr:row>35</xdr:row>
      <xdr:rowOff>145073</xdr:rowOff>
    </xdr:from>
    <xdr:to>
      <xdr:col>2</xdr:col>
      <xdr:colOff>652096</xdr:colOff>
      <xdr:row>36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029E1A-6359-441B-B367-5AA5E5668941}"/>
            </a:ext>
          </a:extLst>
        </xdr:cNvPr>
        <xdr:cNvCxnSpPr/>
      </xdr:nvCxnSpPr>
      <xdr:spPr>
        <a:xfrm>
          <a:off x="3720612" y="6871188"/>
          <a:ext cx="382465" cy="14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402981</xdr:colOff>
      <xdr:row>44</xdr:row>
      <xdr:rowOff>124558</xdr:rowOff>
    </xdr:from>
    <xdr:to>
      <xdr:col>2</xdr:col>
      <xdr:colOff>681404</xdr:colOff>
      <xdr:row>45</xdr:row>
      <xdr:rowOff>183173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C3EB73F-2ED9-4176-9B25-83E5AD8D158F}"/>
            </a:ext>
          </a:extLst>
        </xdr:cNvPr>
        <xdr:cNvCxnSpPr/>
      </xdr:nvCxnSpPr>
      <xdr:spPr>
        <a:xfrm>
          <a:off x="3853962" y="8565173"/>
          <a:ext cx="278423" cy="249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622788</xdr:colOff>
      <xdr:row>47</xdr:row>
      <xdr:rowOff>131884</xdr:rowOff>
    </xdr:from>
    <xdr:ext cx="3626827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7D5C32-4CB6-81BD-27FF-1A47C9DC955B}"/>
            </a:ext>
          </a:extLst>
        </xdr:cNvPr>
        <xdr:cNvSpPr txBox="1"/>
      </xdr:nvSpPr>
      <xdr:spPr>
        <a:xfrm>
          <a:off x="4073769" y="9173307"/>
          <a:ext cx="3626827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</a:t>
          </a:r>
          <a:r>
            <a:rPr lang="en-US" sz="1100"/>
            <a:t>:</a:t>
          </a:r>
        </a:p>
        <a:p>
          <a:r>
            <a:rPr lang="en-US" sz="1100"/>
            <a:t>Koeficijent</a:t>
          </a:r>
          <a:r>
            <a:rPr lang="en-US" sz="1100" baseline="0"/>
            <a:t> korelacije nam u sustini pokazuje bitnost veze (zavisnosti) izmedju nasih podataka.</a:t>
          </a:r>
        </a:p>
        <a:p>
          <a:endParaRPr lang="en-US" sz="1100" baseline="0"/>
        </a:p>
        <a:p>
          <a:r>
            <a:rPr lang="en-US" sz="1100" baseline="0"/>
            <a:t>Autlejer je tacka koja je udaljena vise nego ostale. Uticajna vrijednost je tacka koja je udaljena horizontalno od ostalih.</a:t>
          </a:r>
        </a:p>
        <a:p>
          <a:r>
            <a:rPr lang="en-US" sz="1100" baseline="0"/>
            <a:t>Residual je samo udaljenost tacke od regresione prave.</a:t>
          </a:r>
          <a:endParaRPr lang="hr-HR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704.529266203703" createdVersion="7" refreshedVersion="7" minRefreshableVersion="3" recordCount="186" xr:uid="{BECC86D8-EEA4-4BF9-9C5F-D914B604A2D8}">
  <cacheSource type="worksheet">
    <worksheetSource ref="A1:U187" sheet="Podaci"/>
  </cacheSource>
  <cacheFields count="21">
    <cacheField name="PID" numFmtId="0">
      <sharedItems containsSemiMixedTypes="0" containsString="0" containsNumber="1" containsInteger="1" minValue="1" maxValue="202" count="186">
        <n v="1"/>
        <n v="6"/>
        <n v="10"/>
        <n v="11"/>
        <n v="14"/>
        <n v="15"/>
        <n v="17"/>
        <n v="19"/>
        <n v="20"/>
        <n v="21"/>
        <n v="23"/>
        <n v="24"/>
        <n v="25"/>
        <n v="26"/>
        <n v="27"/>
        <n v="30"/>
        <n v="31"/>
        <n v="32"/>
        <n v="36"/>
        <n v="38"/>
        <n v="39"/>
        <n v="40"/>
        <n v="41"/>
        <n v="42"/>
        <n v="44"/>
        <n v="47"/>
        <n v="48"/>
        <n v="51"/>
        <n v="52"/>
        <n v="54"/>
        <n v="55"/>
        <n v="56"/>
        <n v="58"/>
        <n v="59"/>
        <n v="60"/>
        <n v="61"/>
        <n v="62"/>
        <n v="63"/>
        <n v="65"/>
        <n v="66"/>
        <n v="67"/>
        <n v="68"/>
        <n v="69"/>
        <n v="70"/>
        <n v="72"/>
        <n v="74"/>
        <n v="75"/>
        <n v="76"/>
        <n v="77"/>
        <n v="78"/>
        <n v="80"/>
        <n v="81"/>
        <n v="82"/>
        <n v="83"/>
        <n v="85"/>
        <n v="86"/>
        <n v="87"/>
        <n v="91"/>
        <n v="92"/>
        <n v="98"/>
        <n v="99"/>
        <n v="100"/>
        <n v="101"/>
        <n v="102"/>
        <n v="103"/>
        <n v="104"/>
        <n v="105"/>
        <n v="106"/>
        <n v="107"/>
        <n v="108"/>
        <n v="111"/>
        <n v="112"/>
        <n v="114"/>
        <n v="115"/>
        <n v="116"/>
        <n v="117"/>
        <n v="118"/>
        <n v="119"/>
        <n v="120"/>
        <n v="121"/>
        <n v="122"/>
        <n v="123"/>
        <n v="126"/>
        <n v="127"/>
        <n v="128"/>
        <n v="129"/>
        <n v="130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51"/>
        <n v="152"/>
        <n v="153"/>
        <n v="155"/>
        <n v="157"/>
        <n v="160"/>
        <n v="161"/>
        <n v="163"/>
        <n v="166"/>
        <n v="167"/>
        <n v="168"/>
        <n v="170"/>
        <n v="171"/>
        <n v="172"/>
        <n v="173"/>
        <n v="174"/>
        <n v="175"/>
        <n v="176"/>
        <n v="177"/>
        <n v="178"/>
        <n v="179"/>
        <n v="180"/>
        <n v="181"/>
        <n v="184"/>
        <n v="185"/>
        <n v="187"/>
        <n v="188"/>
        <n v="189"/>
        <n v="190"/>
        <n v="191"/>
        <n v="193"/>
        <n v="194"/>
        <n v="200"/>
        <n v="2"/>
        <n v="3"/>
        <n v="4"/>
        <n v="5"/>
        <n v="7"/>
        <n v="8"/>
        <n v="9"/>
        <n v="12"/>
        <n v="13"/>
        <n v="16"/>
        <n v="18"/>
        <n v="22"/>
        <n v="28"/>
        <n v="34"/>
        <n v="37"/>
        <n v="43"/>
        <n v="45"/>
        <n v="46"/>
        <n v="49"/>
        <n v="50"/>
        <n v="53"/>
        <n v="57"/>
        <n v="73"/>
        <n v="84"/>
        <n v="88"/>
        <n v="89"/>
        <n v="93"/>
        <n v="94"/>
        <n v="95"/>
        <n v="110"/>
        <n v="113"/>
        <n v="124"/>
        <n v="131"/>
        <n v="139"/>
        <n v="149"/>
        <n v="150"/>
        <n v="154"/>
        <n v="156"/>
        <n v="158"/>
        <n v="159"/>
        <n v="162"/>
        <n v="165"/>
        <n v="186"/>
        <n v="192"/>
        <n v="196"/>
        <n v="197"/>
        <n v="198"/>
        <n v="199"/>
        <n v="201"/>
        <n v="202"/>
      </sharedItems>
    </cacheField>
    <cacheField name="PrekL" numFmtId="0">
      <sharedItems containsString="0" containsBlank="1" containsNumber="1" containsInteger="1" minValue="0" maxValue="1"/>
    </cacheField>
    <cacheField name="God" numFmtId="0">
      <sharedItems containsSemiMixedTypes="0" containsString="0" containsNumber="1" containsInteger="1" minValue="2005" maxValue="2010" count="6">
        <n v="2006"/>
        <n v="2005"/>
        <n v="2008"/>
        <n v="2009"/>
        <n v="2010"/>
        <n v="2007"/>
      </sharedItems>
    </cacheField>
    <cacheField name="Peg" numFmtId="0">
      <sharedItems containsSemiMixedTypes="0" containsString="0" containsNumber="1" containsInteger="1" minValue="0" maxValue="1"/>
    </cacheField>
    <cacheField name="Pol" numFmtId="0">
      <sharedItems/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47" maxValue="105"/>
    </cacheField>
    <cacheField name="BMI" numFmtId="165">
      <sharedItems containsSemiMixedTypes="0" containsString="0" containsNumber="1" minValue="18.017485822306238" maxValue="33.177732340573279"/>
    </cacheField>
    <cacheField name="Epid" numFmtId="0">
      <sharedItems/>
    </cacheField>
    <cacheField name="GenS" numFmtId="0">
      <sharedItems containsSemiMixedTypes="0" containsString="0" containsNumber="1" containsInteger="1" minValue="1" maxValue="4"/>
    </cacheField>
    <cacheField name="HCVRNA0" numFmtId="164">
      <sharedItems containsString="0" containsBlank="1" containsNumber="1" minValue="425" maxValue="1010000000"/>
    </cacheField>
    <cacheField name="EVR12" numFmtId="164">
      <sharedItems containsString="0" containsBlank="1" containsNumber="1" minValue="0" maxValue="1047128.5480509007"/>
    </cacheField>
    <cacheField name="ETREnd" numFmtId="164">
      <sharedItems containsString="0" containsBlank="1" containsNumber="1" minValue="0" maxValue="24200000"/>
    </cacheField>
    <cacheField name="SVR" numFmtId="164">
      <sharedItems containsString="0" containsBlank="1" containsNumber="1" minValue="0" maxValue="5769852"/>
    </cacheField>
    <cacheField name="ALT0" numFmtId="0">
      <sharedItems containsString="0" containsBlank="1" containsNumber="1" containsInteger="1" minValue="12" maxValue="379"/>
    </cacheField>
    <cacheField name="ALT12" numFmtId="0">
      <sharedItems containsString="0" containsBlank="1" containsNumber="1" containsInteger="1" minValue="9" maxValue="208"/>
    </cacheField>
    <cacheField name="NekInAk" numFmtId="0">
      <sharedItems containsSemiMixedTypes="0" containsString="0" containsNumber="1" containsInteger="1" minValue="0" maxValue="14"/>
    </cacheField>
    <cacheField name="FibrSt" numFmtId="0">
      <sharedItems containsSemiMixedTypes="0" containsString="0" containsNumber="1" containsInteger="1" minValue="0" maxValue="6"/>
    </cacheField>
    <cacheField name="Stea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n v="1"/>
    <x v="0"/>
    <n v="0"/>
    <s v="m"/>
    <n v="1941"/>
    <n v="65"/>
    <n v="175"/>
    <n v="73"/>
    <n v="23.836734693877553"/>
    <s v="unkn"/>
    <n v="2"/>
    <n v="5760000"/>
    <n v="0"/>
    <n v="0"/>
    <n v="0"/>
    <n v="121"/>
    <n v="31"/>
    <n v="8"/>
    <n v="2"/>
    <n v="0"/>
  </r>
  <r>
    <x v="1"/>
    <n v="1"/>
    <x v="1"/>
    <n v="0"/>
    <s v="m"/>
    <n v="1950"/>
    <n v="55"/>
    <n v="181"/>
    <n v="95"/>
    <n v="28.997893837184456"/>
    <s v="unkn"/>
    <n v="3"/>
    <n v="230000"/>
    <n v="369"/>
    <n v="0"/>
    <n v="127000"/>
    <n v="58"/>
    <n v="39"/>
    <n v="10"/>
    <n v="2"/>
    <n v="0"/>
  </r>
  <r>
    <x v="2"/>
    <n v="1"/>
    <x v="2"/>
    <n v="0"/>
    <s v="m"/>
    <n v="1950"/>
    <n v="58"/>
    <n v="180"/>
    <n v="93"/>
    <n v="28.703703703703702"/>
    <s v="wr"/>
    <n v="1"/>
    <n v="84700000"/>
    <n v="0"/>
    <n v="0"/>
    <n v="0"/>
    <n v="26"/>
    <n v="22"/>
    <n v="5"/>
    <n v="1"/>
    <n v="0"/>
  </r>
  <r>
    <x v="3"/>
    <n v="0"/>
    <x v="3"/>
    <n v="0"/>
    <s v="m"/>
    <n v="1951"/>
    <n v="58"/>
    <n v="176"/>
    <n v="74"/>
    <n v="23.889462809917354"/>
    <s v="unkn"/>
    <n v="2"/>
    <n v="977237.22095581202"/>
    <n v="36307.805477010166"/>
    <m/>
    <m/>
    <n v="217"/>
    <m/>
    <n v="10"/>
    <n v="2"/>
    <n v="1"/>
  </r>
  <r>
    <x v="4"/>
    <n v="1"/>
    <x v="2"/>
    <n v="0"/>
    <s v="m"/>
    <n v="1951"/>
    <n v="57"/>
    <n v="183"/>
    <n v="81"/>
    <n v="24.187046492878256"/>
    <s v="wr"/>
    <n v="3"/>
    <n v="231000000"/>
    <n v="200000"/>
    <n v="11.9"/>
    <m/>
    <n v="123"/>
    <n v="52"/>
    <n v="1"/>
    <n v="1"/>
    <n v="0"/>
  </r>
  <r>
    <x v="5"/>
    <n v="1"/>
    <x v="4"/>
    <n v="1"/>
    <s v="m"/>
    <n v="1952"/>
    <n v="58"/>
    <n v="171"/>
    <n v="92"/>
    <n v="31.462672275229988"/>
    <s v="unkn"/>
    <n v="4"/>
    <n v="7079457.8438413814"/>
    <n v="0"/>
    <n v="14125375.446227582"/>
    <m/>
    <n v="86"/>
    <n v="42"/>
    <n v="10"/>
    <n v="3"/>
    <n v="0"/>
  </r>
  <r>
    <x v="6"/>
    <n v="1"/>
    <x v="3"/>
    <n v="1"/>
    <s v="m"/>
    <n v="1952"/>
    <n v="57"/>
    <n v="181"/>
    <n v="70"/>
    <n v="21.366869143188548"/>
    <s v="unkn"/>
    <n v="4"/>
    <n v="7079457.8438413814"/>
    <n v="0"/>
    <n v="14125375.446227582"/>
    <m/>
    <n v="42"/>
    <n v="23"/>
    <n v="10"/>
    <n v="4"/>
    <n v="0"/>
  </r>
  <r>
    <x v="7"/>
    <n v="1"/>
    <x v="1"/>
    <n v="0"/>
    <s v="m"/>
    <n v="1953"/>
    <n v="52"/>
    <n v="180"/>
    <n v="75"/>
    <n v="23.148148148148145"/>
    <s v="unkn"/>
    <n v="1"/>
    <n v="13200000"/>
    <n v="2280"/>
    <n v="0"/>
    <n v="9.9"/>
    <n v="66"/>
    <n v="32"/>
    <n v="8"/>
    <n v="5"/>
    <n v="0"/>
  </r>
  <r>
    <x v="8"/>
    <n v="1"/>
    <x v="1"/>
    <n v="0"/>
    <s v="m"/>
    <n v="1954"/>
    <n v="51"/>
    <n v="182"/>
    <n v="70"/>
    <n v="21.132713440405748"/>
    <s v="unkn"/>
    <n v="1"/>
    <n v="3800000"/>
    <n v="0"/>
    <n v="0"/>
    <n v="0"/>
    <n v="53"/>
    <n v="14"/>
    <n v="10"/>
    <n v="2"/>
    <n v="0"/>
  </r>
  <r>
    <x v="9"/>
    <n v="0"/>
    <x v="4"/>
    <n v="0"/>
    <s v="m"/>
    <n v="1954"/>
    <n v="56"/>
    <n v="176"/>
    <n v="83"/>
    <n v="26.794938016528928"/>
    <s v="wr"/>
    <n v="2"/>
    <n v="1122018.4543019643"/>
    <n v="1047128.5480509007"/>
    <m/>
    <m/>
    <n v="42"/>
    <n v="34"/>
    <n v="4"/>
    <n v="1"/>
    <n v="0"/>
  </r>
  <r>
    <x v="10"/>
    <n v="0"/>
    <x v="4"/>
    <n v="1"/>
    <s v="m"/>
    <n v="1954"/>
    <n v="56"/>
    <n v="181"/>
    <n v="78"/>
    <n v="23.808797045267237"/>
    <s v="n"/>
    <n v="1"/>
    <n v="670702"/>
    <n v="149978"/>
    <m/>
    <m/>
    <n v="112"/>
    <n v="68"/>
    <n v="2"/>
    <n v="2"/>
    <n v="0"/>
  </r>
  <r>
    <x v="11"/>
    <n v="1"/>
    <x v="5"/>
    <n v="0"/>
    <s v="m"/>
    <n v="1954"/>
    <n v="53"/>
    <n v="174"/>
    <n v="76"/>
    <n v="25.102391333069097"/>
    <s v="unkn"/>
    <n v="2"/>
    <n v="916000"/>
    <n v="4.3"/>
    <n v="0"/>
    <n v="0"/>
    <n v="104"/>
    <n v="44"/>
    <n v="11"/>
    <n v="5"/>
    <n v="0"/>
  </r>
  <r>
    <x v="12"/>
    <n v="1"/>
    <x v="2"/>
    <n v="0"/>
    <s v="m"/>
    <n v="1955"/>
    <n v="53"/>
    <n v="171"/>
    <n v="67"/>
    <n v="22.913033070004449"/>
    <s v="wr"/>
    <n v="1"/>
    <n v="67900000"/>
    <n v="56.8"/>
    <n v="0"/>
    <m/>
    <n v="70"/>
    <n v="24"/>
    <n v="8"/>
    <n v="3"/>
    <n v="0"/>
  </r>
  <r>
    <x v="13"/>
    <n v="1"/>
    <x v="2"/>
    <n v="0"/>
    <s v="m"/>
    <n v="1956"/>
    <n v="52"/>
    <n v="189"/>
    <n v="91"/>
    <n v="25.475210660395845"/>
    <s v="wr"/>
    <n v="2"/>
    <n v="7340000"/>
    <n v="0"/>
    <n v="11.9"/>
    <m/>
    <n v="49"/>
    <n v="28"/>
    <n v="3"/>
    <n v="1"/>
    <n v="1"/>
  </r>
  <r>
    <x v="14"/>
    <n v="1"/>
    <x v="0"/>
    <n v="0"/>
    <s v="m"/>
    <n v="1956"/>
    <n v="50"/>
    <n v="172"/>
    <n v="75"/>
    <n v="25.351541373715524"/>
    <s v="unkn"/>
    <n v="2"/>
    <n v="835000"/>
    <n v="1.93"/>
    <n v="24200000"/>
    <m/>
    <n v="376"/>
    <n v="69"/>
    <n v="10"/>
    <n v="2"/>
    <n v="0"/>
  </r>
  <r>
    <x v="15"/>
    <n v="1"/>
    <x v="3"/>
    <n v="0"/>
    <s v="m"/>
    <n v="1956"/>
    <n v="53"/>
    <n v="183"/>
    <n v="89"/>
    <n v="26.575890590940304"/>
    <s v="wr"/>
    <n v="1"/>
    <n v="1030000"/>
    <n v="9.8000000000000007"/>
    <n v="0"/>
    <n v="824000"/>
    <n v="51"/>
    <n v="16"/>
    <n v="6"/>
    <n v="2"/>
    <n v="1"/>
  </r>
  <r>
    <x v="16"/>
    <n v="1"/>
    <x v="0"/>
    <n v="0"/>
    <s v="m"/>
    <n v="1957"/>
    <n v="49"/>
    <n v="177"/>
    <n v="94"/>
    <n v="30.004149510038619"/>
    <s v="tr"/>
    <n v="3"/>
    <n v="434000"/>
    <n v="0"/>
    <n v="0"/>
    <m/>
    <n v="74"/>
    <n v="21"/>
    <n v="11"/>
    <n v="2"/>
    <n v="0"/>
  </r>
  <r>
    <x v="17"/>
    <n v="1"/>
    <x v="2"/>
    <n v="0"/>
    <s v="m"/>
    <n v="1957"/>
    <n v="51"/>
    <n v="176"/>
    <n v="78"/>
    <n v="25.180785123966942"/>
    <s v="unkn"/>
    <n v="1"/>
    <n v="2260000"/>
    <n v="72900"/>
    <n v="94919"/>
    <m/>
    <n v="101"/>
    <n v="76"/>
    <n v="10"/>
    <n v="3"/>
    <n v="0"/>
  </r>
  <r>
    <x v="18"/>
    <n v="0"/>
    <x v="3"/>
    <n v="1"/>
    <s v="m"/>
    <n v="1959"/>
    <n v="50"/>
    <n v="179"/>
    <n v="82"/>
    <n v="25.592209980961893"/>
    <s v="unkn"/>
    <n v="1"/>
    <n v="2884031.5031266073"/>
    <n v="131825.67385564081"/>
    <m/>
    <m/>
    <n v="66"/>
    <n v="48"/>
    <n v="12"/>
    <n v="6"/>
    <n v="0"/>
  </r>
  <r>
    <x v="19"/>
    <n v="1"/>
    <x v="3"/>
    <n v="0"/>
    <s v="m"/>
    <n v="1960"/>
    <n v="49"/>
    <n v="184"/>
    <n v="85"/>
    <n v="25.10633270321361"/>
    <s v="unkn"/>
    <n v="2"/>
    <n v="371535.2290971732"/>
    <n v="1318.2567385564089"/>
    <n v="776.24711662869231"/>
    <m/>
    <n v="66"/>
    <n v="45"/>
    <n v="8"/>
    <n v="2"/>
    <n v="0"/>
  </r>
  <r>
    <x v="20"/>
    <n v="1"/>
    <x v="1"/>
    <n v="0"/>
    <s v="m"/>
    <n v="1960"/>
    <n v="45"/>
    <n v="170"/>
    <n v="75"/>
    <n v="25.95155709342561"/>
    <s v="unkn"/>
    <n v="1"/>
    <n v="272000"/>
    <n v="0"/>
    <n v="5.56"/>
    <m/>
    <n v="318"/>
    <n v="208"/>
    <n v="10"/>
    <n v="6"/>
    <n v="0"/>
  </r>
  <r>
    <x v="21"/>
    <n v="1"/>
    <x v="0"/>
    <n v="0"/>
    <s v="m"/>
    <n v="1960"/>
    <n v="46"/>
    <n v="189"/>
    <n v="105"/>
    <n v="29.394473838918284"/>
    <s v="unkn"/>
    <n v="1"/>
    <n v="30600000"/>
    <n v="0"/>
    <n v="0"/>
    <n v="0"/>
    <n v="77"/>
    <n v="23"/>
    <n v="14"/>
    <n v="4"/>
    <n v="0"/>
  </r>
  <r>
    <x v="22"/>
    <n v="1"/>
    <x v="4"/>
    <n v="0"/>
    <s v="m"/>
    <n v="1960"/>
    <n v="50"/>
    <n v="177"/>
    <n v="82"/>
    <n v="26.173832551310287"/>
    <s v="unkn"/>
    <n v="2"/>
    <n v="91900"/>
    <n v="0"/>
    <n v="0"/>
    <n v="0"/>
    <n v="73"/>
    <n v="32"/>
    <n v="10"/>
    <n v="4"/>
    <n v="0"/>
  </r>
  <r>
    <x v="23"/>
    <n v="1"/>
    <x v="2"/>
    <n v="0"/>
    <s v="m"/>
    <n v="1960"/>
    <n v="48"/>
    <n v="189"/>
    <n v="93"/>
    <n v="26.035105400184765"/>
    <s v="wr"/>
    <n v="2"/>
    <n v="41300000"/>
    <n v="11.9"/>
    <n v="0"/>
    <n v="3271320"/>
    <n v="132"/>
    <n v="36"/>
    <n v="13"/>
    <n v="3"/>
    <n v="0"/>
  </r>
  <r>
    <x v="24"/>
    <n v="1"/>
    <x v="3"/>
    <n v="0"/>
    <s v="m"/>
    <n v="1961"/>
    <n v="48"/>
    <n v="176"/>
    <n v="92"/>
    <n v="29.700413223140497"/>
    <s v="unkn"/>
    <n v="4"/>
    <n v="599479"/>
    <n v="0"/>
    <n v="125004"/>
    <m/>
    <n v="26"/>
    <n v="32"/>
    <n v="10"/>
    <n v="1"/>
    <n v="0"/>
  </r>
  <r>
    <x v="25"/>
    <n v="1"/>
    <x v="5"/>
    <n v="0"/>
    <s v="m"/>
    <n v="1961"/>
    <n v="46"/>
    <n v="187"/>
    <n v="99"/>
    <n v="28.310789556464293"/>
    <s v="wr"/>
    <n v="3"/>
    <n v="188000"/>
    <n v="0"/>
    <n v="0"/>
    <m/>
    <n v="51"/>
    <n v="32"/>
    <n v="8"/>
    <n v="1"/>
    <n v="0"/>
  </r>
  <r>
    <x v="26"/>
    <n v="0"/>
    <x v="4"/>
    <n v="1"/>
    <s v="m"/>
    <n v="1961"/>
    <n v="49"/>
    <n v="183"/>
    <n v="93"/>
    <n v="27.77031263997133"/>
    <s v="unkn"/>
    <n v="2"/>
    <n v="2511886.431509587"/>
    <n v="436515.83224016649"/>
    <m/>
    <m/>
    <n v="57"/>
    <n v="38"/>
    <n v="10"/>
    <n v="2"/>
    <n v="0"/>
  </r>
  <r>
    <x v="27"/>
    <n v="1"/>
    <x v="2"/>
    <n v="0"/>
    <s v="m"/>
    <n v="1961"/>
    <n v="47"/>
    <n v="172"/>
    <n v="76"/>
    <n v="25.689561925365066"/>
    <s v="hd"/>
    <n v="2"/>
    <n v="355000"/>
    <n v="0"/>
    <n v="0"/>
    <m/>
    <n v="44"/>
    <n v="17"/>
    <n v="8"/>
    <n v="3"/>
    <n v="0"/>
  </r>
  <r>
    <x v="28"/>
    <n v="1"/>
    <x v="3"/>
    <n v="1"/>
    <s v="m"/>
    <n v="1961"/>
    <n v="48"/>
    <n v="188"/>
    <n v="96"/>
    <n v="27.16161158895428"/>
    <s v="tr"/>
    <n v="1"/>
    <n v="12300000"/>
    <n v="0"/>
    <n v="0"/>
    <m/>
    <n v="231"/>
    <n v="78"/>
    <n v="9"/>
    <n v="3"/>
    <n v="0"/>
  </r>
  <r>
    <x v="29"/>
    <n v="1"/>
    <x v="1"/>
    <n v="0"/>
    <s v="m"/>
    <n v="1962"/>
    <n v="43"/>
    <n v="176"/>
    <n v="77"/>
    <n v="24.857954545454547"/>
    <s v="unkn"/>
    <n v="2"/>
    <n v="382000"/>
    <n v="0"/>
    <n v="0"/>
    <n v="0"/>
    <n v="91"/>
    <n v="70"/>
    <n v="5"/>
    <n v="1"/>
    <n v="0"/>
  </r>
  <r>
    <x v="30"/>
    <n v="1"/>
    <x v="0"/>
    <n v="0"/>
    <s v="m"/>
    <n v="1962"/>
    <n v="44"/>
    <n v="170"/>
    <n v="74"/>
    <n v="25.605536332179934"/>
    <s v="unkn"/>
    <n v="2"/>
    <n v="1890000"/>
    <n v="0"/>
    <n v="0"/>
    <m/>
    <n v="159"/>
    <n v="113"/>
    <n v="8"/>
    <n v="2"/>
    <n v="0"/>
  </r>
  <r>
    <x v="31"/>
    <n v="1"/>
    <x v="3"/>
    <n v="0"/>
    <s v="m"/>
    <n v="1963"/>
    <n v="46"/>
    <n v="182"/>
    <n v="86"/>
    <n v="25.963047941069917"/>
    <s v="wr"/>
    <n v="3"/>
    <n v="14500000"/>
    <n v="1580"/>
    <n v="0"/>
    <n v="323593.65692962846"/>
    <n v="76"/>
    <n v="28"/>
    <n v="7"/>
    <n v="1"/>
    <n v="0"/>
  </r>
  <r>
    <x v="32"/>
    <n v="1"/>
    <x v="4"/>
    <n v="0"/>
    <s v="m"/>
    <n v="1963"/>
    <n v="47"/>
    <n v="176"/>
    <n v="71"/>
    <n v="22.920971074380166"/>
    <s v="hd"/>
    <n v="1"/>
    <n v="58800"/>
    <n v="1504"/>
    <n v="11.9"/>
    <m/>
    <n v="24"/>
    <n v="10"/>
    <n v="0"/>
    <n v="1"/>
    <n v="0"/>
  </r>
  <r>
    <x v="33"/>
    <n v="1"/>
    <x v="4"/>
    <n v="0"/>
    <s v="m"/>
    <n v="1963"/>
    <n v="47"/>
    <n v="180"/>
    <n v="87"/>
    <n v="26.851851851851851"/>
    <s v="unkn"/>
    <n v="1"/>
    <n v="2818382.9312644606"/>
    <n v="223"/>
    <n v="0"/>
    <m/>
    <n v="55"/>
    <n v="21"/>
    <n v="5"/>
    <n v="1"/>
    <n v="0"/>
  </r>
  <r>
    <x v="34"/>
    <n v="1"/>
    <x v="3"/>
    <n v="0"/>
    <s v="m"/>
    <n v="1963"/>
    <n v="46"/>
    <n v="170"/>
    <n v="63"/>
    <n v="21.79930795847751"/>
    <s v="wr"/>
    <n v="2"/>
    <n v="2793234"/>
    <n v="0"/>
    <n v="0"/>
    <n v="0"/>
    <n v="269"/>
    <n v="39"/>
    <n v="14"/>
    <n v="4"/>
    <n v="0"/>
  </r>
  <r>
    <x v="35"/>
    <m/>
    <x v="3"/>
    <n v="0"/>
    <s v="m"/>
    <n v="1963"/>
    <n v="46"/>
    <n v="189"/>
    <n v="91"/>
    <n v="25.475210660395845"/>
    <s v="wr"/>
    <n v="2"/>
    <n v="2793234"/>
    <n v="0"/>
    <n v="0"/>
    <n v="0"/>
    <n v="92"/>
    <n v="48"/>
    <n v="12"/>
    <n v="3"/>
    <n v="0"/>
  </r>
  <r>
    <x v="36"/>
    <n v="1"/>
    <x v="2"/>
    <n v="0"/>
    <s v="m"/>
    <n v="1964"/>
    <n v="44"/>
    <n v="177"/>
    <n v="81"/>
    <n v="25.854639471416256"/>
    <s v="wr"/>
    <n v="1"/>
    <n v="223000"/>
    <n v="0"/>
    <n v="0"/>
    <m/>
    <n v="48"/>
    <n v="16"/>
    <n v="6"/>
    <n v="1"/>
    <n v="1"/>
  </r>
  <r>
    <x v="37"/>
    <n v="1"/>
    <x v="2"/>
    <n v="0"/>
    <s v="m"/>
    <n v="1964"/>
    <n v="44"/>
    <n v="168"/>
    <n v="78"/>
    <n v="27.636054421768712"/>
    <s v="unkn"/>
    <n v="2"/>
    <n v="3220000"/>
    <n v="75400"/>
    <n v="3235936.5692962883"/>
    <m/>
    <n v="136"/>
    <n v="96"/>
    <n v="5"/>
    <n v="3"/>
    <n v="0"/>
  </r>
  <r>
    <x v="38"/>
    <n v="1"/>
    <x v="2"/>
    <n v="0"/>
    <s v="m"/>
    <n v="1964"/>
    <n v="44"/>
    <n v="169"/>
    <n v="64"/>
    <n v="22.408178985329648"/>
    <s v="wr"/>
    <n v="1"/>
    <n v="710000"/>
    <n v="0"/>
    <n v="0"/>
    <n v="0"/>
    <n v="22"/>
    <n v="30"/>
    <n v="8"/>
    <n v="2"/>
    <n v="1"/>
  </r>
  <r>
    <x v="39"/>
    <n v="1"/>
    <x v="2"/>
    <n v="0"/>
    <s v="m"/>
    <n v="1964"/>
    <n v="44"/>
    <n v="172"/>
    <n v="78"/>
    <n v="26.365603028664147"/>
    <s v="wr"/>
    <n v="1"/>
    <n v="10471285.480509"/>
    <n v="380189.39632056188"/>
    <n v="5.46"/>
    <m/>
    <n v="75"/>
    <n v="53"/>
    <n v="8"/>
    <n v="2"/>
    <n v="0"/>
  </r>
  <r>
    <x v="40"/>
    <n v="1"/>
    <x v="0"/>
    <n v="0"/>
    <s v="m"/>
    <n v="1964"/>
    <n v="42"/>
    <n v="188"/>
    <n v="87"/>
    <n v="24.615210502489816"/>
    <s v="n"/>
    <n v="3"/>
    <n v="8710000"/>
    <n v="0"/>
    <n v="0"/>
    <n v="0"/>
    <n v="48"/>
    <n v="28"/>
    <n v="2"/>
    <n v="1"/>
    <n v="0"/>
  </r>
  <r>
    <x v="41"/>
    <n v="1"/>
    <x v="0"/>
    <n v="0"/>
    <s v="m"/>
    <n v="1964"/>
    <n v="42"/>
    <n v="187"/>
    <n v="83"/>
    <n v="23.735308416025617"/>
    <s v="unkn"/>
    <n v="2"/>
    <n v="1310000"/>
    <n v="0"/>
    <n v="0"/>
    <n v="0"/>
    <n v="60"/>
    <n v="32"/>
    <n v="4"/>
    <n v="1"/>
    <n v="0"/>
  </r>
  <r>
    <x v="42"/>
    <n v="1"/>
    <x v="2"/>
    <n v="0"/>
    <s v="m"/>
    <n v="1964"/>
    <n v="44"/>
    <n v="190"/>
    <n v="88"/>
    <n v="24.37673130193906"/>
    <s v="wr"/>
    <n v="1"/>
    <n v="3310000"/>
    <n v="0"/>
    <n v="0"/>
    <n v="0"/>
    <n v="25"/>
    <n v="26"/>
    <n v="6"/>
    <n v="2"/>
    <n v="0"/>
  </r>
  <r>
    <x v="43"/>
    <n v="1"/>
    <x v="2"/>
    <n v="0"/>
    <s v="m"/>
    <n v="1965"/>
    <n v="43"/>
    <n v="177"/>
    <n v="90"/>
    <n v="28.727377190462509"/>
    <s v="wr"/>
    <n v="2"/>
    <n v="6100000"/>
    <n v="0"/>
    <n v="0"/>
    <n v="0"/>
    <n v="94"/>
    <n v="32"/>
    <n v="8"/>
    <n v="2"/>
    <n v="0"/>
  </r>
  <r>
    <x v="44"/>
    <n v="1"/>
    <x v="2"/>
    <n v="0"/>
    <s v="m"/>
    <n v="1965"/>
    <n v="43"/>
    <n v="168"/>
    <n v="75"/>
    <n v="26.573129251700685"/>
    <s v="wr"/>
    <n v="4"/>
    <n v="266000"/>
    <n v="0"/>
    <n v="0"/>
    <n v="0"/>
    <n v="49"/>
    <n v="44"/>
    <n v="4"/>
    <n v="1"/>
    <n v="0"/>
  </r>
  <r>
    <x v="45"/>
    <n v="1"/>
    <x v="2"/>
    <n v="0"/>
    <s v="m"/>
    <n v="1966"/>
    <n v="42"/>
    <n v="171"/>
    <n v="96"/>
    <n v="32.830614548066073"/>
    <s v="unkn"/>
    <n v="1"/>
    <n v="152000000"/>
    <n v="95"/>
    <n v="0"/>
    <n v="0"/>
    <n v="50"/>
    <n v="31"/>
    <n v="2"/>
    <n v="2"/>
    <n v="1"/>
  </r>
  <r>
    <x v="46"/>
    <n v="1"/>
    <x v="2"/>
    <n v="0"/>
    <s v="m"/>
    <n v="1966"/>
    <n v="42"/>
    <n v="173"/>
    <n v="85"/>
    <n v="28.400547963513649"/>
    <s v="wr"/>
    <n v="1"/>
    <n v="143000000"/>
    <n v="0"/>
    <n v="0"/>
    <n v="0"/>
    <n v="47"/>
    <n v="41"/>
    <n v="8"/>
    <n v="2"/>
    <n v="0"/>
  </r>
  <r>
    <x v="47"/>
    <n v="1"/>
    <x v="2"/>
    <n v="0"/>
    <s v="m"/>
    <n v="1966"/>
    <n v="42"/>
    <n v="190"/>
    <n v="87"/>
    <n v="24.099722991689752"/>
    <s v="unkn"/>
    <n v="2"/>
    <n v="383000"/>
    <n v="0"/>
    <n v="0"/>
    <n v="0"/>
    <n v="78"/>
    <m/>
    <n v="5"/>
    <n v="1"/>
    <n v="0"/>
  </r>
  <r>
    <x v="48"/>
    <n v="1"/>
    <x v="2"/>
    <n v="1"/>
    <s v="m"/>
    <n v="1966"/>
    <n v="42"/>
    <n v="180"/>
    <n v="80"/>
    <n v="24.691358024691358"/>
    <s v="wr"/>
    <n v="2"/>
    <n v="1660000"/>
    <n v="0"/>
    <n v="0"/>
    <n v="0"/>
    <n v="49"/>
    <n v="25"/>
    <n v="4"/>
    <n v="1"/>
    <n v="0"/>
  </r>
  <r>
    <x v="49"/>
    <n v="0"/>
    <x v="4"/>
    <n v="0"/>
    <s v="m"/>
    <n v="1967"/>
    <n v="43"/>
    <n v="170"/>
    <n v="79"/>
    <n v="27.335640138408309"/>
    <s v="wr"/>
    <n v="1"/>
    <n v="480000"/>
    <n v="7640"/>
    <n v="60500"/>
    <m/>
    <n v="75"/>
    <n v="56"/>
    <n v="4"/>
    <n v="1"/>
    <n v="0"/>
  </r>
  <r>
    <x v="50"/>
    <n v="1"/>
    <x v="0"/>
    <n v="0"/>
    <s v="m"/>
    <n v="1967"/>
    <n v="39"/>
    <n v="181"/>
    <n v="87"/>
    <n v="26.555965935105768"/>
    <s v="unkn"/>
    <n v="1"/>
    <n v="55600"/>
    <n v="0"/>
    <n v="0"/>
    <n v="0"/>
    <n v="83"/>
    <n v="36"/>
    <n v="10"/>
    <n v="1"/>
    <n v="0"/>
  </r>
  <r>
    <x v="51"/>
    <n v="0"/>
    <x v="5"/>
    <n v="0"/>
    <s v="m"/>
    <n v="1967"/>
    <n v="40"/>
    <n v="189"/>
    <n v="87"/>
    <n v="24.355421180818006"/>
    <s v="tr"/>
    <n v="1"/>
    <n v="221000"/>
    <n v="0"/>
    <m/>
    <m/>
    <n v="23"/>
    <m/>
    <n v="6"/>
    <n v="2"/>
    <n v="0"/>
  </r>
  <r>
    <x v="52"/>
    <n v="1"/>
    <x v="1"/>
    <n v="0"/>
    <s v="m"/>
    <n v="1967"/>
    <n v="38"/>
    <n v="177"/>
    <n v="76"/>
    <n v="24.258674071946118"/>
    <s v="unkn"/>
    <n v="2"/>
    <n v="16000"/>
    <n v="0"/>
    <n v="0"/>
    <n v="0"/>
    <n v="72"/>
    <n v="89"/>
    <n v="8"/>
    <n v="5"/>
    <n v="0"/>
  </r>
  <r>
    <x v="53"/>
    <n v="1"/>
    <x v="2"/>
    <n v="1"/>
    <s v="m"/>
    <n v="1968"/>
    <n v="40"/>
    <n v="190"/>
    <n v="99"/>
    <n v="27.423822714681442"/>
    <s v="wr"/>
    <n v="2"/>
    <n v="135000"/>
    <n v="0"/>
    <n v="0"/>
    <n v="0"/>
    <n v="104"/>
    <n v="62"/>
    <n v="11"/>
    <n v="2"/>
    <n v="0"/>
  </r>
  <r>
    <x v="54"/>
    <n v="1"/>
    <x v="0"/>
    <n v="0"/>
    <s v="m"/>
    <n v="1968"/>
    <n v="38"/>
    <n v="169"/>
    <n v="71"/>
    <n v="24.859073561850078"/>
    <s v="unkn"/>
    <n v="2"/>
    <n v="5200000"/>
    <n v="0"/>
    <n v="0"/>
    <n v="0"/>
    <n v="160"/>
    <n v="21"/>
    <n v="10"/>
    <n v="3"/>
    <n v="0"/>
  </r>
  <r>
    <x v="55"/>
    <n v="1"/>
    <x v="4"/>
    <n v="1"/>
    <s v="m"/>
    <n v="1968"/>
    <n v="42"/>
    <n v="186"/>
    <n v="81"/>
    <n v="23.413111342351716"/>
    <s v="bd"/>
    <n v="4"/>
    <n v="426579.51880159322"/>
    <n v="1047.1285480509"/>
    <n v="0"/>
    <m/>
    <m/>
    <m/>
    <n v="5"/>
    <n v="1"/>
    <n v="0"/>
  </r>
  <r>
    <x v="56"/>
    <n v="1"/>
    <x v="0"/>
    <n v="0"/>
    <s v="m"/>
    <n v="1968"/>
    <n v="38"/>
    <n v="180"/>
    <n v="91"/>
    <n v="28.086419753086417"/>
    <s v="wr"/>
    <n v="1"/>
    <n v="3170000"/>
    <n v="24400"/>
    <n v="8210000"/>
    <m/>
    <n v="73"/>
    <n v="64"/>
    <n v="8"/>
    <n v="2"/>
    <n v="0"/>
  </r>
  <r>
    <x v="57"/>
    <n v="1"/>
    <x v="5"/>
    <n v="0"/>
    <s v="m"/>
    <n v="1969"/>
    <n v="38"/>
    <n v="189"/>
    <n v="82"/>
    <n v="22.955684331345708"/>
    <s v="wr"/>
    <n v="1"/>
    <n v="2300"/>
    <n v="0"/>
    <n v="0"/>
    <n v="0"/>
    <n v="208"/>
    <n v="71"/>
    <n v="6"/>
    <n v="1"/>
    <n v="0"/>
  </r>
  <r>
    <x v="58"/>
    <n v="1"/>
    <x v="2"/>
    <n v="0"/>
    <s v="m"/>
    <n v="1969"/>
    <n v="39"/>
    <n v="171"/>
    <n v="72"/>
    <n v="24.622960911049557"/>
    <s v="unkn"/>
    <n v="3"/>
    <n v="6910000"/>
    <n v="0"/>
    <n v="0"/>
    <n v="0"/>
    <n v="122"/>
    <n v="48"/>
    <n v="5"/>
    <n v="1"/>
    <n v="0"/>
  </r>
  <r>
    <x v="59"/>
    <n v="1"/>
    <x v="3"/>
    <n v="0"/>
    <s v="m"/>
    <n v="1971"/>
    <n v="38"/>
    <n v="186"/>
    <n v="63"/>
    <n v="18.210197710717999"/>
    <s v="n"/>
    <n v="1"/>
    <n v="879000"/>
    <n v="0"/>
    <n v="8600000"/>
    <m/>
    <n v="92"/>
    <n v="42"/>
    <n v="8"/>
    <n v="1"/>
    <n v="0"/>
  </r>
  <r>
    <x v="60"/>
    <n v="1"/>
    <x v="4"/>
    <n v="0"/>
    <s v="m"/>
    <n v="1971"/>
    <n v="39"/>
    <n v="182"/>
    <n v="76"/>
    <n v="22.944088878154812"/>
    <s v="n"/>
    <n v="3"/>
    <n v="2128570"/>
    <n v="0"/>
    <n v="0"/>
    <m/>
    <n v="42"/>
    <n v="35"/>
    <n v="7"/>
    <n v="2"/>
    <n v="0"/>
  </r>
  <r>
    <x v="61"/>
    <n v="1"/>
    <x v="2"/>
    <n v="0"/>
    <s v="m"/>
    <n v="1971"/>
    <n v="37"/>
    <n v="185"/>
    <n v="65"/>
    <n v="18.991964937910883"/>
    <s v="wr"/>
    <n v="2"/>
    <n v="2380000"/>
    <n v="0"/>
    <n v="0"/>
    <n v="0"/>
    <n v="92"/>
    <n v="26"/>
    <n v="6"/>
    <n v="2"/>
    <n v="1"/>
  </r>
  <r>
    <x v="62"/>
    <n v="1"/>
    <x v="2"/>
    <n v="0"/>
    <s v="m"/>
    <n v="1971"/>
    <n v="37"/>
    <n v="187"/>
    <n v="97"/>
    <n v="27.738854413909458"/>
    <s v="hd"/>
    <n v="2"/>
    <n v="1240000"/>
    <n v="0"/>
    <n v="0"/>
    <n v="0"/>
    <n v="58"/>
    <n v="22"/>
    <n v="5"/>
    <n v="1"/>
    <n v="0"/>
  </r>
  <r>
    <x v="63"/>
    <n v="1"/>
    <x v="2"/>
    <n v="0"/>
    <s v="m"/>
    <n v="1971"/>
    <n v="37"/>
    <n v="186"/>
    <n v="78"/>
    <n v="22.54595907041276"/>
    <s v="n"/>
    <n v="1"/>
    <n v="1370000"/>
    <n v="2410"/>
    <n v="719647"/>
    <m/>
    <n v="71"/>
    <n v="42"/>
    <n v="9"/>
    <n v="2"/>
    <n v="0"/>
  </r>
  <r>
    <x v="64"/>
    <n v="0"/>
    <x v="5"/>
    <n v="0"/>
    <s v="m"/>
    <n v="1972"/>
    <n v="35"/>
    <n v="171"/>
    <n v="89"/>
    <n v="30.436715570602924"/>
    <s v="tr"/>
    <n v="3"/>
    <n v="5080000"/>
    <n v="0"/>
    <m/>
    <m/>
    <n v="72"/>
    <n v="46"/>
    <n v="10"/>
    <n v="5"/>
    <n v="0"/>
  </r>
  <r>
    <x v="65"/>
    <n v="0"/>
    <x v="5"/>
    <n v="0"/>
    <s v="m"/>
    <n v="1972"/>
    <n v="35"/>
    <n v="181"/>
    <n v="80"/>
    <n v="24.419279020786909"/>
    <s v="unkn"/>
    <n v="4"/>
    <n v="568000"/>
    <n v="280000"/>
    <m/>
    <m/>
    <n v="105"/>
    <m/>
    <n v="5"/>
    <n v="1"/>
    <n v="0"/>
  </r>
  <r>
    <x v="66"/>
    <n v="1"/>
    <x v="1"/>
    <n v="0"/>
    <s v="m"/>
    <n v="1973"/>
    <n v="32"/>
    <n v="179"/>
    <n v="82"/>
    <n v="25.592209980961893"/>
    <s v="unkn"/>
    <n v="3"/>
    <n v="2390000"/>
    <n v="0"/>
    <n v="0"/>
    <n v="0"/>
    <n v="91"/>
    <n v="32"/>
    <n v="6"/>
    <n v="2"/>
    <n v="0"/>
  </r>
  <r>
    <x v="67"/>
    <n v="1"/>
    <x v="1"/>
    <n v="0"/>
    <s v="m"/>
    <n v="1973"/>
    <n v="32"/>
    <n v="173"/>
    <n v="64"/>
    <n v="21.383941996057334"/>
    <s v="n"/>
    <n v="1"/>
    <n v="110000000"/>
    <n v="0"/>
    <n v="0"/>
    <n v="0"/>
    <n v="230"/>
    <n v="15"/>
    <n v="10"/>
    <n v="2"/>
    <n v="0"/>
  </r>
  <r>
    <x v="68"/>
    <n v="1"/>
    <x v="2"/>
    <n v="1"/>
    <s v="m"/>
    <n v="1973"/>
    <n v="35"/>
    <n v="176"/>
    <n v="89"/>
    <n v="28.731921487603305"/>
    <s v="wr"/>
    <n v="1"/>
    <n v="1696028"/>
    <n v="0"/>
    <n v="0"/>
    <m/>
    <n v="146"/>
    <n v="9"/>
    <n v="7"/>
    <n v="2"/>
    <n v="0"/>
  </r>
  <r>
    <x v="69"/>
    <n v="1"/>
    <x v="0"/>
    <n v="0"/>
    <s v="m"/>
    <n v="1974"/>
    <n v="32"/>
    <n v="188"/>
    <n v="87"/>
    <n v="24.615210502489816"/>
    <s v="n"/>
    <n v="1"/>
    <n v="3450000"/>
    <n v="0"/>
    <n v="0"/>
    <m/>
    <n v="64"/>
    <n v="30"/>
    <n v="10"/>
    <n v="1"/>
    <n v="0"/>
  </r>
  <r>
    <x v="70"/>
    <n v="1"/>
    <x v="5"/>
    <n v="0"/>
    <s v="m"/>
    <n v="1974"/>
    <n v="33"/>
    <n v="175"/>
    <n v="71"/>
    <n v="23.183673469387756"/>
    <s v="n"/>
    <n v="3"/>
    <n v="10400000"/>
    <n v="0"/>
    <n v="0"/>
    <n v="0"/>
    <n v="66"/>
    <n v="34"/>
    <n v="8"/>
    <n v="3"/>
    <n v="0"/>
  </r>
  <r>
    <x v="71"/>
    <n v="1"/>
    <x v="0"/>
    <n v="0"/>
    <s v="m"/>
    <n v="1974"/>
    <n v="32"/>
    <n v="186"/>
    <n v="81"/>
    <n v="23.413111342351716"/>
    <s v="n"/>
    <n v="3"/>
    <n v="1150000"/>
    <n v="0"/>
    <n v="0"/>
    <n v="0"/>
    <n v="224"/>
    <n v="45"/>
    <n v="10"/>
    <n v="1"/>
    <n v="0"/>
  </r>
  <r>
    <x v="72"/>
    <n v="1"/>
    <x v="0"/>
    <n v="0"/>
    <s v="m"/>
    <n v="1974"/>
    <n v="32"/>
    <n v="176"/>
    <n v="69"/>
    <n v="22.275309917355372"/>
    <s v="n"/>
    <n v="1"/>
    <n v="710000"/>
    <n v="0"/>
    <n v="0"/>
    <n v="0"/>
    <n v="92"/>
    <n v="32"/>
    <n v="6"/>
    <n v="2"/>
    <n v="0"/>
  </r>
  <r>
    <x v="73"/>
    <n v="0"/>
    <x v="0"/>
    <n v="0"/>
    <s v="m"/>
    <n v="1975"/>
    <n v="31"/>
    <n v="171"/>
    <n v="78"/>
    <n v="26.674874320303687"/>
    <s v="unkn"/>
    <n v="1"/>
    <n v="3660000"/>
    <n v="0"/>
    <m/>
    <m/>
    <n v="173"/>
    <n v="30"/>
    <n v="8"/>
    <n v="1"/>
    <n v="0"/>
  </r>
  <r>
    <x v="74"/>
    <n v="1"/>
    <x v="4"/>
    <n v="1"/>
    <s v="m"/>
    <n v="1975"/>
    <n v="35"/>
    <n v="174"/>
    <n v="68"/>
    <n v="22.460034350640772"/>
    <s v="n"/>
    <n v="3"/>
    <n v="136923"/>
    <n v="0"/>
    <n v="0"/>
    <m/>
    <n v="94"/>
    <n v="42"/>
    <n v="5"/>
    <n v="1"/>
    <n v="0"/>
  </r>
  <r>
    <x v="75"/>
    <n v="1"/>
    <x v="0"/>
    <n v="0"/>
    <s v="m"/>
    <n v="1975"/>
    <n v="31"/>
    <n v="177"/>
    <n v="67"/>
    <n v="21.385936352899868"/>
    <s v="n"/>
    <n v="3"/>
    <n v="2790000"/>
    <n v="0"/>
    <n v="0"/>
    <n v="0"/>
    <n v="203"/>
    <n v="29"/>
    <n v="8"/>
    <n v="2"/>
    <n v="0"/>
  </r>
  <r>
    <x v="76"/>
    <n v="1"/>
    <x v="0"/>
    <n v="0"/>
    <s v="m"/>
    <n v="1975"/>
    <n v="31"/>
    <n v="177"/>
    <n v="68"/>
    <n v="21.705129432793896"/>
    <s v="unkn"/>
    <n v="4"/>
    <n v="442000"/>
    <n v="0"/>
    <n v="0"/>
    <n v="0"/>
    <n v="48"/>
    <n v="45"/>
    <n v="5"/>
    <n v="2"/>
    <n v="0"/>
  </r>
  <r>
    <x v="77"/>
    <n v="1"/>
    <x v="0"/>
    <n v="0"/>
    <s v="m"/>
    <n v="1975"/>
    <n v="31"/>
    <n v="173"/>
    <n v="86"/>
    <n v="28.734672057202044"/>
    <s v="unkn"/>
    <n v="1"/>
    <n v="19000000"/>
    <n v="0"/>
    <n v="0"/>
    <n v="0"/>
    <n v="61"/>
    <n v="38"/>
    <n v="8"/>
    <n v="1"/>
    <n v="0"/>
  </r>
  <r>
    <x v="78"/>
    <m/>
    <x v="2"/>
    <n v="0"/>
    <s v="m"/>
    <n v="1975"/>
    <n v="33"/>
    <n v="181"/>
    <n v="75"/>
    <n v="22.893074081987731"/>
    <s v="wr"/>
    <n v="1"/>
    <n v="4290000"/>
    <n v="11.9"/>
    <n v="0"/>
    <n v="5769852"/>
    <m/>
    <m/>
    <n v="10"/>
    <n v="2"/>
    <n v="1"/>
  </r>
  <r>
    <x v="79"/>
    <n v="1"/>
    <x v="0"/>
    <n v="0"/>
    <s v="m"/>
    <n v="1975"/>
    <n v="31"/>
    <n v="174"/>
    <n v="83"/>
    <n v="27.414453692693883"/>
    <s v="bd"/>
    <n v="3"/>
    <n v="1310000"/>
    <n v="0"/>
    <n v="0"/>
    <n v="0"/>
    <n v="78"/>
    <n v="45"/>
    <n v="3"/>
    <n v="1"/>
    <n v="0"/>
  </r>
  <r>
    <x v="80"/>
    <n v="1"/>
    <x v="2"/>
    <n v="0"/>
    <s v="m"/>
    <n v="1976"/>
    <n v="32"/>
    <n v="190"/>
    <n v="95"/>
    <n v="26.315789473684212"/>
    <s v="unkn"/>
    <n v="1"/>
    <n v="1920000"/>
    <n v="0"/>
    <n v="0"/>
    <n v="0"/>
    <n v="36"/>
    <n v="24"/>
    <n v="6"/>
    <n v="1"/>
    <n v="0"/>
  </r>
  <r>
    <x v="81"/>
    <n v="1"/>
    <x v="0"/>
    <n v="0"/>
    <s v="m"/>
    <n v="1976"/>
    <n v="30"/>
    <n v="189"/>
    <n v="82"/>
    <n v="22.955684331345708"/>
    <s v="n"/>
    <n v="1"/>
    <n v="208000"/>
    <n v="0"/>
    <n v="0"/>
    <m/>
    <n v="367"/>
    <n v="43"/>
    <n v="8"/>
    <n v="2"/>
    <n v="0"/>
  </r>
  <r>
    <x v="82"/>
    <n v="1"/>
    <x v="3"/>
    <n v="0"/>
    <s v="m"/>
    <n v="1976"/>
    <n v="33"/>
    <n v="182"/>
    <n v="85"/>
    <n v="25.661152034778407"/>
    <s v="wr"/>
    <n v="4"/>
    <n v="1920000"/>
    <n v="11.9"/>
    <n v="0"/>
    <m/>
    <n v="40"/>
    <n v="38"/>
    <n v="4"/>
    <n v="1"/>
    <n v="0"/>
  </r>
  <r>
    <x v="83"/>
    <n v="1"/>
    <x v="0"/>
    <n v="0"/>
    <s v="m"/>
    <n v="1976"/>
    <n v="30"/>
    <n v="188"/>
    <n v="85"/>
    <n v="24.049343594386603"/>
    <s v="n"/>
    <n v="3"/>
    <n v="3260000"/>
    <n v="0"/>
    <m/>
    <m/>
    <n v="379"/>
    <n v="49"/>
    <n v="6"/>
    <n v="0"/>
    <n v="0"/>
  </r>
  <r>
    <x v="84"/>
    <n v="1"/>
    <x v="1"/>
    <n v="0"/>
    <s v="m"/>
    <n v="1977"/>
    <n v="28"/>
    <n v="184"/>
    <n v="88"/>
    <n v="25.992438563327031"/>
    <s v="unkn"/>
    <n v="3"/>
    <n v="10200000"/>
    <n v="0"/>
    <n v="0"/>
    <m/>
    <n v="169"/>
    <n v="19"/>
    <n v="8"/>
    <n v="2"/>
    <n v="0"/>
  </r>
  <r>
    <x v="85"/>
    <n v="1"/>
    <x v="0"/>
    <n v="0"/>
    <s v="m"/>
    <n v="1977"/>
    <n v="29"/>
    <n v="171"/>
    <n v="62"/>
    <n v="21.203105228959341"/>
    <s v="n"/>
    <n v="1"/>
    <n v="18400000"/>
    <n v="0"/>
    <n v="0"/>
    <m/>
    <n v="87"/>
    <n v="13"/>
    <n v="8"/>
    <n v="2"/>
    <n v="0"/>
  </r>
  <r>
    <x v="86"/>
    <n v="1"/>
    <x v="2"/>
    <n v="0"/>
    <s v="m"/>
    <n v="1977"/>
    <n v="31"/>
    <n v="186"/>
    <n v="91"/>
    <n v="26.303618915481554"/>
    <s v="hd"/>
    <n v="2"/>
    <n v="1010000000"/>
    <n v="0"/>
    <n v="0"/>
    <n v="0"/>
    <n v="17"/>
    <n v="67"/>
    <n v="1"/>
    <n v="1"/>
    <n v="0"/>
  </r>
  <r>
    <x v="87"/>
    <n v="1"/>
    <x v="0"/>
    <n v="0"/>
    <s v="m"/>
    <n v="1977"/>
    <n v="29"/>
    <n v="173"/>
    <n v="67"/>
    <n v="22.386314277122523"/>
    <s v="n"/>
    <n v="3"/>
    <n v="5500"/>
    <n v="0"/>
    <n v="0"/>
    <n v="0"/>
    <n v="66"/>
    <n v="42"/>
    <n v="8"/>
    <n v="2"/>
    <n v="0"/>
  </r>
  <r>
    <x v="88"/>
    <n v="1"/>
    <x v="3"/>
    <n v="1"/>
    <s v="m"/>
    <n v="1977"/>
    <n v="32"/>
    <n v="188"/>
    <n v="79"/>
    <n v="22.351742870076958"/>
    <s v="n"/>
    <n v="3"/>
    <n v="3500000"/>
    <n v="0"/>
    <n v="0"/>
    <n v="0"/>
    <n v="180"/>
    <n v="17"/>
    <n v="12"/>
    <n v="3"/>
    <n v="0"/>
  </r>
  <r>
    <x v="89"/>
    <n v="1"/>
    <x v="0"/>
    <n v="0"/>
    <s v="m"/>
    <n v="1978"/>
    <n v="28"/>
    <n v="170"/>
    <n v="74"/>
    <n v="25.605536332179934"/>
    <s v="bd"/>
    <n v="2"/>
    <n v="110000000"/>
    <n v="10.1"/>
    <n v="0"/>
    <n v="0"/>
    <n v="66"/>
    <n v="71"/>
    <n v="6"/>
    <n v="1"/>
    <n v="0"/>
  </r>
  <r>
    <x v="90"/>
    <n v="1"/>
    <x v="0"/>
    <n v="0"/>
    <s v="m"/>
    <n v="1978"/>
    <n v="28"/>
    <n v="186"/>
    <n v="79"/>
    <n v="22.835009827725745"/>
    <s v="unkn"/>
    <n v="1"/>
    <n v="19000000"/>
    <n v="0"/>
    <n v="0"/>
    <n v="0"/>
    <n v="110"/>
    <n v="48"/>
    <n v="8"/>
    <n v="2"/>
    <n v="0"/>
  </r>
  <r>
    <x v="91"/>
    <m/>
    <x v="4"/>
    <n v="1"/>
    <s v="m"/>
    <n v="1979"/>
    <n v="31"/>
    <n v="169"/>
    <n v="77"/>
    <n v="26.959840341724732"/>
    <s v="unkn"/>
    <n v="3"/>
    <n v="136923"/>
    <n v="0"/>
    <m/>
    <m/>
    <n v="77"/>
    <n v="44"/>
    <n v="2"/>
    <n v="0"/>
    <n v="0"/>
  </r>
  <r>
    <x v="92"/>
    <n v="1"/>
    <x v="4"/>
    <n v="0"/>
    <s v="m"/>
    <n v="1979"/>
    <n v="31"/>
    <n v="168"/>
    <n v="56"/>
    <n v="19.841269841269845"/>
    <s v="n"/>
    <n v="1"/>
    <n v="12500000"/>
    <n v="0"/>
    <n v="0"/>
    <n v="547684"/>
    <n v="165"/>
    <n v="54"/>
    <n v="10"/>
    <n v="3"/>
    <n v="0"/>
  </r>
  <r>
    <x v="93"/>
    <n v="1"/>
    <x v="5"/>
    <n v="0"/>
    <s v="m"/>
    <n v="1979"/>
    <n v="28"/>
    <n v="173"/>
    <n v="61"/>
    <n v="20.381569714992146"/>
    <s v="n"/>
    <n v="3"/>
    <n v="113000"/>
    <n v="0"/>
    <n v="0"/>
    <n v="0"/>
    <n v="110"/>
    <n v="46"/>
    <n v="5"/>
    <n v="0"/>
    <n v="0"/>
  </r>
  <r>
    <x v="94"/>
    <n v="1"/>
    <x v="1"/>
    <n v="0"/>
    <s v="m"/>
    <n v="1980"/>
    <n v="25"/>
    <n v="180"/>
    <n v="89"/>
    <n v="27.469135802469133"/>
    <s v="unkn"/>
    <n v="1"/>
    <n v="264000"/>
    <n v="0"/>
    <n v="0"/>
    <n v="0"/>
    <n v="152"/>
    <n v="132"/>
    <n v="4"/>
    <n v="2"/>
    <n v="0"/>
  </r>
  <r>
    <x v="95"/>
    <n v="1"/>
    <x v="0"/>
    <n v="0"/>
    <s v="m"/>
    <n v="1980"/>
    <n v="26"/>
    <n v="184"/>
    <n v="61"/>
    <n v="18.017485822306238"/>
    <s v="n"/>
    <n v="1"/>
    <n v="3390000"/>
    <n v="0"/>
    <m/>
    <m/>
    <n v="57"/>
    <n v="32"/>
    <n v="6"/>
    <n v="2"/>
    <n v="0"/>
  </r>
  <r>
    <x v="96"/>
    <n v="0"/>
    <x v="5"/>
    <n v="0"/>
    <s v="m"/>
    <n v="1980"/>
    <n v="27"/>
    <n v="174"/>
    <n v="58"/>
    <n v="19.157088122605362"/>
    <s v="n"/>
    <n v="4"/>
    <n v="1410000"/>
    <m/>
    <m/>
    <m/>
    <m/>
    <m/>
    <n v="6"/>
    <n v="2"/>
    <n v="0"/>
  </r>
  <r>
    <x v="97"/>
    <n v="0"/>
    <x v="5"/>
    <n v="0"/>
    <s v="m"/>
    <n v="1981"/>
    <n v="26"/>
    <n v="173"/>
    <n v="57"/>
    <n v="19.045073340238563"/>
    <s v="n"/>
    <n v="1"/>
    <n v="54200"/>
    <n v="0"/>
    <m/>
    <m/>
    <n v="65"/>
    <n v="42"/>
    <n v="8"/>
    <n v="3"/>
    <n v="0"/>
  </r>
  <r>
    <x v="98"/>
    <n v="1"/>
    <x v="1"/>
    <n v="0"/>
    <s v="m"/>
    <n v="1982"/>
    <n v="23"/>
    <n v="186"/>
    <n v="73"/>
    <n v="21.100705283847841"/>
    <s v="unkn"/>
    <n v="1"/>
    <n v="1390000"/>
    <n v="0"/>
    <n v="0"/>
    <m/>
    <n v="109"/>
    <n v="123"/>
    <n v="7"/>
    <n v="2"/>
    <n v="0"/>
  </r>
  <r>
    <x v="99"/>
    <n v="1"/>
    <x v="4"/>
    <n v="0"/>
    <s v="m"/>
    <n v="1982"/>
    <n v="28"/>
    <n v="179"/>
    <n v="95"/>
    <n v="29.64951156330951"/>
    <s v="unkn"/>
    <n v="1"/>
    <n v="350886"/>
    <n v="662"/>
    <m/>
    <m/>
    <n v="91"/>
    <n v="31"/>
    <n v="8"/>
    <n v="1"/>
    <n v="0"/>
  </r>
  <r>
    <x v="100"/>
    <n v="1"/>
    <x v="0"/>
    <n v="0"/>
    <s v="m"/>
    <n v="1983"/>
    <n v="23"/>
    <n v="177"/>
    <n v="73"/>
    <n v="23.301094832264035"/>
    <s v="unkn"/>
    <n v="1"/>
    <n v="46000"/>
    <n v="0"/>
    <n v="0"/>
    <n v="0"/>
    <n v="155"/>
    <n v="58"/>
    <n v="8"/>
    <n v="1"/>
    <n v="0"/>
  </r>
  <r>
    <x v="101"/>
    <n v="0"/>
    <x v="5"/>
    <n v="0"/>
    <s v="m"/>
    <n v="1983"/>
    <n v="24"/>
    <n v="186"/>
    <n v="63"/>
    <n v="18.210197710717999"/>
    <s v="n"/>
    <n v="1"/>
    <n v="161000"/>
    <n v="0"/>
    <m/>
    <m/>
    <m/>
    <m/>
    <n v="4"/>
    <n v="2"/>
    <n v="1"/>
  </r>
  <r>
    <x v="102"/>
    <n v="1"/>
    <x v="4"/>
    <n v="0"/>
    <s v="m"/>
    <n v="1983"/>
    <n v="27"/>
    <n v="188"/>
    <n v="95"/>
    <n v="26.878678134902671"/>
    <s v="unkn"/>
    <n v="3"/>
    <n v="2596097"/>
    <n v="0"/>
    <m/>
    <m/>
    <n v="41"/>
    <m/>
    <n v="5"/>
    <n v="1"/>
    <n v="0"/>
  </r>
  <r>
    <x v="103"/>
    <n v="1"/>
    <x v="1"/>
    <n v="0"/>
    <s v="m"/>
    <n v="1960"/>
    <n v="45"/>
    <n v="172"/>
    <n v="84"/>
    <n v="28.393726338561386"/>
    <s v="unkn"/>
    <n v="2"/>
    <n v="757000"/>
    <n v="59.1"/>
    <n v="0"/>
    <n v="0"/>
    <n v="63"/>
    <n v="22"/>
    <n v="7"/>
    <n v="1"/>
    <n v="0"/>
  </r>
  <r>
    <x v="104"/>
    <n v="1"/>
    <x v="1"/>
    <n v="0"/>
    <s v="m"/>
    <n v="1940"/>
    <n v="65"/>
    <n v="190"/>
    <n v="103"/>
    <n v="28.531855955678672"/>
    <s v="unkn"/>
    <n v="1"/>
    <n v="552000"/>
    <n v="6260"/>
    <n v="304000"/>
    <m/>
    <n v="191"/>
    <n v="60"/>
    <n v="4"/>
    <n v="2"/>
    <n v="0"/>
  </r>
  <r>
    <x v="105"/>
    <n v="1"/>
    <x v="1"/>
    <n v="0"/>
    <s v="m"/>
    <n v="1940"/>
    <n v="65"/>
    <n v="177"/>
    <n v="68"/>
    <n v="21.705129432793896"/>
    <s v="unkn"/>
    <n v="2"/>
    <n v="1660000"/>
    <n v="39.5"/>
    <n v="29000"/>
    <m/>
    <n v="88"/>
    <n v="54"/>
    <n v="4"/>
    <n v="1"/>
    <n v="0"/>
  </r>
  <r>
    <x v="106"/>
    <n v="1"/>
    <x v="1"/>
    <n v="0"/>
    <s v="m"/>
    <n v="1944"/>
    <n v="61"/>
    <n v="172"/>
    <n v="87"/>
    <n v="29.407787993510009"/>
    <s v="unkn"/>
    <n v="4"/>
    <n v="467000"/>
    <n v="0"/>
    <n v="0"/>
    <n v="0"/>
    <n v="62"/>
    <n v="28"/>
    <n v="2"/>
    <n v="0"/>
    <n v="0"/>
  </r>
  <r>
    <x v="107"/>
    <n v="1"/>
    <x v="1"/>
    <n v="0"/>
    <s v="m"/>
    <n v="1949"/>
    <n v="56"/>
    <n v="179"/>
    <n v="89"/>
    <n v="27.776910832995224"/>
    <s v="unkn"/>
    <n v="1"/>
    <n v="503000"/>
    <n v="0"/>
    <n v="0"/>
    <n v="0"/>
    <n v="177"/>
    <n v="26"/>
    <n v="5"/>
    <n v="2"/>
    <n v="0"/>
  </r>
  <r>
    <x v="108"/>
    <n v="1"/>
    <x v="3"/>
    <n v="1"/>
    <s v="m"/>
    <n v="1950"/>
    <n v="59"/>
    <n v="185"/>
    <n v="64"/>
    <n v="18.699780861943022"/>
    <s v="unkn"/>
    <n v="4"/>
    <n v="71100"/>
    <n v="1718"/>
    <n v="79965"/>
    <m/>
    <n v="63"/>
    <n v="44"/>
    <n v="3"/>
    <n v="0"/>
    <n v="0"/>
  </r>
  <r>
    <x v="109"/>
    <n v="1"/>
    <x v="1"/>
    <n v="0"/>
    <s v="m"/>
    <n v="1953"/>
    <n v="52"/>
    <n v="173"/>
    <n v="78"/>
    <n v="26.061679307694877"/>
    <s v="unkn"/>
    <n v="1"/>
    <n v="129000"/>
    <n v="1.1100000000000001"/>
    <n v="0"/>
    <n v="0"/>
    <n v="148"/>
    <n v="24"/>
    <n v="5"/>
    <n v="1"/>
    <n v="0"/>
  </r>
  <r>
    <x v="110"/>
    <n v="1"/>
    <x v="1"/>
    <n v="0"/>
    <s v="m"/>
    <n v="1955"/>
    <n v="50"/>
    <n v="174"/>
    <n v="92"/>
    <n v="30.38710529792575"/>
    <s v="unkn"/>
    <n v="2"/>
    <n v="750000"/>
    <n v="0"/>
    <n v="0"/>
    <n v="0"/>
    <n v="85"/>
    <n v="43"/>
    <n v="5"/>
    <n v="1"/>
    <n v="0"/>
  </r>
  <r>
    <x v="111"/>
    <n v="1"/>
    <x v="1"/>
    <n v="0"/>
    <s v="m"/>
    <n v="1960"/>
    <n v="45"/>
    <n v="178"/>
    <n v="78"/>
    <n v="24.618103774775911"/>
    <s v="unkn"/>
    <n v="1"/>
    <n v="949000"/>
    <n v="0"/>
    <n v="0"/>
    <n v="0"/>
    <n v="220"/>
    <n v="124"/>
    <n v="4"/>
    <n v="1"/>
    <n v="0"/>
  </r>
  <r>
    <x v="112"/>
    <n v="1"/>
    <x v="1"/>
    <n v="0"/>
    <s v="m"/>
    <n v="1961"/>
    <n v="44"/>
    <n v="184"/>
    <n v="97"/>
    <n v="28.650756143667294"/>
    <s v="unkn"/>
    <n v="2"/>
    <n v="1270000"/>
    <n v="51"/>
    <n v="0"/>
    <n v="0"/>
    <n v="78"/>
    <n v="26"/>
    <n v="10"/>
    <n v="2"/>
    <n v="0"/>
  </r>
  <r>
    <x v="113"/>
    <n v="1"/>
    <x v="0"/>
    <n v="0"/>
    <s v="m"/>
    <n v="1962"/>
    <n v="44"/>
    <n v="186"/>
    <n v="94"/>
    <n v="27.170771187420506"/>
    <s v="unkn"/>
    <n v="1"/>
    <n v="1440000"/>
    <n v="400"/>
    <n v="0"/>
    <m/>
    <m/>
    <m/>
    <n v="2"/>
    <n v="1"/>
    <n v="0"/>
  </r>
  <r>
    <x v="114"/>
    <n v="1"/>
    <x v="1"/>
    <n v="0"/>
    <s v="m"/>
    <n v="1965"/>
    <n v="40"/>
    <n v="171"/>
    <n v="81"/>
    <n v="27.70083102493075"/>
    <s v="unkn"/>
    <n v="4"/>
    <n v="942000"/>
    <n v="0"/>
    <n v="0"/>
    <n v="9.9"/>
    <n v="186"/>
    <n v="125"/>
    <n v="10"/>
    <n v="3"/>
    <n v="0"/>
  </r>
  <r>
    <x v="115"/>
    <n v="1"/>
    <x v="5"/>
    <n v="0"/>
    <s v="m"/>
    <n v="1966"/>
    <n v="41"/>
    <n v="181"/>
    <n v="87"/>
    <n v="26.555965935105768"/>
    <s v="wr"/>
    <n v="1"/>
    <n v="1450000"/>
    <n v="0"/>
    <n v="0"/>
    <n v="0"/>
    <n v="52"/>
    <n v="31"/>
    <n v="10"/>
    <n v="1"/>
    <n v="0"/>
  </r>
  <r>
    <x v="116"/>
    <n v="1"/>
    <x v="1"/>
    <n v="0"/>
    <s v="m"/>
    <n v="1966"/>
    <n v="39"/>
    <n v="169"/>
    <n v="69"/>
    <n v="24.158817968558527"/>
    <s v="unkn"/>
    <n v="1"/>
    <n v="24500000"/>
    <n v="53.8"/>
    <n v="751000"/>
    <m/>
    <n v="160"/>
    <n v="105"/>
    <n v="8"/>
    <n v="2"/>
    <n v="0"/>
  </r>
  <r>
    <x v="117"/>
    <n v="1"/>
    <x v="1"/>
    <n v="0"/>
    <s v="m"/>
    <n v="1966"/>
    <n v="39"/>
    <n v="170"/>
    <n v="75"/>
    <n v="25.95155709342561"/>
    <s v="unkn"/>
    <n v="3"/>
    <n v="1790000"/>
    <n v="0"/>
    <n v="0"/>
    <n v="0"/>
    <n v="180"/>
    <n v="48"/>
    <n v="10"/>
    <n v="3"/>
    <n v="0"/>
  </r>
  <r>
    <x v="118"/>
    <n v="1"/>
    <x v="1"/>
    <n v="0"/>
    <s v="m"/>
    <n v="1967"/>
    <n v="38"/>
    <n v="177"/>
    <n v="64"/>
    <n v="20.428357113217785"/>
    <s v="n"/>
    <n v="4"/>
    <n v="12200000"/>
    <n v="0"/>
    <n v="0"/>
    <n v="619000"/>
    <n v="54"/>
    <n v="51"/>
    <n v="10"/>
    <n v="3"/>
    <n v="0"/>
  </r>
  <r>
    <x v="119"/>
    <n v="1"/>
    <x v="1"/>
    <n v="0"/>
    <s v="m"/>
    <n v="1968"/>
    <n v="37"/>
    <n v="169"/>
    <n v="61"/>
    <n v="21.357795595392322"/>
    <s v="n"/>
    <n v="2"/>
    <n v="41800"/>
    <n v="0"/>
    <n v="0"/>
    <m/>
    <n v="58"/>
    <n v="38"/>
    <n v="6"/>
    <n v="1"/>
    <n v="0"/>
  </r>
  <r>
    <x v="120"/>
    <n v="1"/>
    <x v="5"/>
    <n v="0"/>
    <s v="m"/>
    <n v="1968"/>
    <n v="39"/>
    <n v="175"/>
    <n v="64"/>
    <n v="20.897959183673468"/>
    <s v="n"/>
    <n v="2"/>
    <n v="5560000"/>
    <n v="0"/>
    <n v="0"/>
    <n v="41800"/>
    <n v="65"/>
    <n v="38"/>
    <n v="6"/>
    <n v="1"/>
    <n v="0"/>
  </r>
  <r>
    <x v="121"/>
    <n v="1"/>
    <x v="1"/>
    <n v="0"/>
    <s v="m"/>
    <n v="1968"/>
    <n v="37"/>
    <n v="182"/>
    <n v="85"/>
    <n v="25.661152034778407"/>
    <s v="unkn"/>
    <n v="1"/>
    <n v="148000"/>
    <n v="0"/>
    <n v="0"/>
    <n v="0"/>
    <n v="44"/>
    <n v="25"/>
    <n v="6"/>
    <n v="2"/>
    <n v="0"/>
  </r>
  <r>
    <x v="122"/>
    <n v="1"/>
    <x v="1"/>
    <n v="0"/>
    <s v="m"/>
    <n v="1968"/>
    <n v="37"/>
    <n v="174"/>
    <n v="82"/>
    <n v="27.08415906989034"/>
    <s v="unkn"/>
    <n v="3"/>
    <n v="627000000"/>
    <n v="0"/>
    <n v="0"/>
    <n v="0"/>
    <n v="81"/>
    <n v="30"/>
    <n v="4"/>
    <n v="2"/>
    <n v="0"/>
  </r>
  <r>
    <x v="123"/>
    <n v="1"/>
    <x v="2"/>
    <n v="1"/>
    <s v="m"/>
    <n v="1969"/>
    <n v="39"/>
    <n v="168"/>
    <n v="55"/>
    <n v="19.486961451247168"/>
    <s v="n"/>
    <n v="3"/>
    <n v="34900000"/>
    <n v="0"/>
    <n v="0"/>
    <n v="0"/>
    <n v="63"/>
    <n v="28"/>
    <n v="8"/>
    <n v="3"/>
    <n v="0"/>
  </r>
  <r>
    <x v="124"/>
    <n v="1"/>
    <x v="1"/>
    <n v="0"/>
    <s v="m"/>
    <n v="1969"/>
    <n v="36"/>
    <n v="177"/>
    <n v="91"/>
    <n v="29.046570270356536"/>
    <s v="unkn"/>
    <n v="4"/>
    <n v="38300000"/>
    <n v="0"/>
    <n v="0"/>
    <n v="0"/>
    <n v="74"/>
    <n v="30"/>
    <n v="10"/>
    <n v="2"/>
    <n v="0"/>
  </r>
  <r>
    <x v="125"/>
    <n v="1"/>
    <x v="1"/>
    <n v="0"/>
    <s v="m"/>
    <n v="1970"/>
    <n v="35"/>
    <n v="181"/>
    <n v="64"/>
    <n v="19.535423216629528"/>
    <s v="unkn"/>
    <n v="1"/>
    <n v="897000"/>
    <n v="0"/>
    <n v="0"/>
    <m/>
    <n v="78"/>
    <n v="35"/>
    <n v="8"/>
    <n v="3"/>
    <n v="0"/>
  </r>
  <r>
    <x v="126"/>
    <n v="1"/>
    <x v="1"/>
    <n v="0"/>
    <s v="m"/>
    <n v="1973"/>
    <n v="32"/>
    <n v="186"/>
    <n v="94"/>
    <n v="27.170771187420506"/>
    <s v="unkn"/>
    <n v="1"/>
    <n v="18400"/>
    <n v="0"/>
    <n v="0"/>
    <n v="0"/>
    <n v="38"/>
    <n v="46"/>
    <n v="4"/>
    <n v="0"/>
    <n v="0"/>
  </r>
  <r>
    <x v="127"/>
    <n v="1"/>
    <x v="1"/>
    <n v="0"/>
    <s v="m"/>
    <n v="1974"/>
    <n v="31"/>
    <n v="187"/>
    <n v="87"/>
    <n v="24.879178701135288"/>
    <s v="unkn"/>
    <n v="4"/>
    <n v="256000"/>
    <n v="0"/>
    <n v="0"/>
    <n v="13400"/>
    <n v="52"/>
    <n v="50"/>
    <n v="4"/>
    <n v="1"/>
    <n v="0"/>
  </r>
  <r>
    <x v="128"/>
    <n v="1"/>
    <x v="1"/>
    <n v="0"/>
    <s v="m"/>
    <n v="1974"/>
    <n v="31"/>
    <n v="181"/>
    <n v="87"/>
    <n v="26.555965935105768"/>
    <s v="unkn"/>
    <n v="1"/>
    <n v="116000000"/>
    <n v="0"/>
    <n v="0"/>
    <n v="0"/>
    <n v="153"/>
    <n v="55"/>
    <n v="4"/>
    <n v="1"/>
    <n v="0"/>
  </r>
  <r>
    <x v="129"/>
    <n v="1"/>
    <x v="0"/>
    <n v="0"/>
    <s v="m"/>
    <n v="1975"/>
    <n v="31"/>
    <n v="179"/>
    <n v="77"/>
    <n v="24.031709372366656"/>
    <s v="unkn"/>
    <n v="1"/>
    <n v="28400000"/>
    <n v="0"/>
    <n v="0"/>
    <n v="0"/>
    <n v="289"/>
    <n v="88"/>
    <n v="6"/>
    <n v="0"/>
    <n v="0"/>
  </r>
  <r>
    <x v="130"/>
    <n v="0"/>
    <x v="1"/>
    <n v="0"/>
    <s v="m"/>
    <n v="1975"/>
    <n v="30"/>
    <n v="177"/>
    <n v="100"/>
    <n v="31.919307989402789"/>
    <s v="unkn"/>
    <n v="1"/>
    <n v="699000"/>
    <n v="0"/>
    <m/>
    <m/>
    <m/>
    <m/>
    <n v="6"/>
    <n v="0"/>
    <n v="0"/>
  </r>
  <r>
    <x v="131"/>
    <n v="0"/>
    <x v="1"/>
    <n v="0"/>
    <s v="m"/>
    <n v="1975"/>
    <n v="30"/>
    <n v="176"/>
    <n v="71"/>
    <n v="22.920971074380166"/>
    <s v="unkn"/>
    <n v="1"/>
    <n v="2940000"/>
    <n v="122"/>
    <m/>
    <m/>
    <n v="133"/>
    <n v="26"/>
    <n v="4"/>
    <n v="2"/>
    <n v="0"/>
  </r>
  <r>
    <x v="132"/>
    <n v="1"/>
    <x v="0"/>
    <n v="0"/>
    <s v="m"/>
    <n v="1976"/>
    <n v="30"/>
    <n v="177"/>
    <n v="94"/>
    <n v="30.004149510038619"/>
    <s v="unkn"/>
    <n v="1"/>
    <n v="380000"/>
    <n v="0"/>
    <n v="0"/>
    <n v="0"/>
    <n v="66"/>
    <n v="45"/>
    <n v="8"/>
    <n v="1"/>
    <n v="0"/>
  </r>
  <r>
    <x v="133"/>
    <n v="1"/>
    <x v="2"/>
    <n v="0"/>
    <s v="m"/>
    <n v="1977"/>
    <n v="31"/>
    <n v="178"/>
    <n v="62"/>
    <n v="19.568236333796236"/>
    <s v="n"/>
    <n v="2"/>
    <n v="4870000"/>
    <n v="0"/>
    <n v="0"/>
    <n v="0"/>
    <n v="254"/>
    <n v="58"/>
    <n v="6"/>
    <n v="1"/>
    <n v="0"/>
  </r>
  <r>
    <x v="134"/>
    <n v="1"/>
    <x v="1"/>
    <n v="0"/>
    <s v="m"/>
    <n v="1977"/>
    <n v="28"/>
    <n v="185"/>
    <n v="85"/>
    <n v="24.835646457268076"/>
    <s v="unkn"/>
    <n v="1"/>
    <n v="288000"/>
    <n v="0"/>
    <n v="0"/>
    <n v="0"/>
    <n v="241"/>
    <n v="18"/>
    <n v="6"/>
    <n v="1"/>
    <n v="0"/>
  </r>
  <r>
    <x v="135"/>
    <n v="1"/>
    <x v="1"/>
    <n v="0"/>
    <s v="m"/>
    <n v="1980"/>
    <n v="25"/>
    <n v="173"/>
    <n v="89"/>
    <n v="29.737044338267232"/>
    <s v="unkn"/>
    <n v="3"/>
    <n v="66800000"/>
    <n v="0"/>
    <n v="0"/>
    <n v="0"/>
    <n v="35"/>
    <n v="15"/>
    <n v="5"/>
    <n v="1"/>
    <n v="0"/>
  </r>
  <r>
    <x v="136"/>
    <n v="0"/>
    <x v="4"/>
    <n v="0"/>
    <s v="ž"/>
    <n v="1945"/>
    <n v="65"/>
    <n v="163"/>
    <n v="69"/>
    <n v="25.970115548195267"/>
    <s v="unkn"/>
    <n v="2"/>
    <m/>
    <m/>
    <m/>
    <m/>
    <n v="88"/>
    <m/>
    <n v="6"/>
    <n v="2"/>
    <n v="0"/>
  </r>
  <r>
    <x v="137"/>
    <n v="1"/>
    <x v="2"/>
    <n v="0"/>
    <s v="ž"/>
    <n v="1947"/>
    <n v="61"/>
    <n v="159"/>
    <n v="60"/>
    <n v="23.733238400379729"/>
    <s v="unkn"/>
    <n v="2"/>
    <n v="3390000"/>
    <n v="0"/>
    <n v="0"/>
    <n v="0"/>
    <n v="41"/>
    <n v="38"/>
    <n v="10"/>
    <n v="2"/>
    <n v="0"/>
  </r>
  <r>
    <x v="138"/>
    <n v="1"/>
    <x v="3"/>
    <n v="1"/>
    <s v="ž"/>
    <n v="1949"/>
    <n v="60"/>
    <n v="162"/>
    <n v="58"/>
    <n v="22.10028959000152"/>
    <s v="unkn"/>
    <n v="2"/>
    <n v="818"/>
    <n v="249"/>
    <n v="0"/>
    <n v="583809"/>
    <n v="88"/>
    <n v="37"/>
    <n v="4"/>
    <n v="2"/>
    <n v="1"/>
  </r>
  <r>
    <x v="139"/>
    <n v="1"/>
    <x v="1"/>
    <n v="0"/>
    <s v="ž"/>
    <n v="1950"/>
    <n v="55"/>
    <n v="158"/>
    <n v="62"/>
    <n v="24.835763499439189"/>
    <s v="unkn"/>
    <n v="2"/>
    <n v="773000"/>
    <n v="0"/>
    <n v="0"/>
    <n v="0"/>
    <n v="42"/>
    <n v="58"/>
    <n v="6"/>
    <n v="2"/>
    <n v="0"/>
  </r>
  <r>
    <x v="140"/>
    <n v="0"/>
    <x v="5"/>
    <n v="0"/>
    <s v="ž"/>
    <n v="1950"/>
    <n v="57"/>
    <n v="168"/>
    <n v="73"/>
    <n v="25.864512471655331"/>
    <s v="unkn"/>
    <n v="2"/>
    <n v="353000"/>
    <n v="24100"/>
    <m/>
    <m/>
    <m/>
    <m/>
    <n v="8"/>
    <n v="2"/>
    <n v="0"/>
  </r>
  <r>
    <x v="141"/>
    <n v="1"/>
    <x v="3"/>
    <n v="0"/>
    <s v="ž"/>
    <n v="1950"/>
    <n v="59"/>
    <n v="171"/>
    <n v="86"/>
    <n v="29.410758865975858"/>
    <s v="unkn"/>
    <n v="2"/>
    <n v="204577"/>
    <n v="0"/>
    <n v="0"/>
    <n v="0"/>
    <n v="66"/>
    <n v="28"/>
    <n v="6"/>
    <n v="3"/>
    <n v="1"/>
  </r>
  <r>
    <x v="142"/>
    <n v="1"/>
    <x v="4"/>
    <n v="1"/>
    <s v="ž"/>
    <n v="1950"/>
    <n v="60"/>
    <n v="156"/>
    <n v="79"/>
    <n v="32.462195923734384"/>
    <s v="unkn"/>
    <n v="2"/>
    <n v="1537123"/>
    <n v="0"/>
    <n v="11.9"/>
    <m/>
    <n v="141"/>
    <n v="40"/>
    <n v="11"/>
    <n v="0"/>
    <n v="0"/>
  </r>
  <r>
    <x v="143"/>
    <n v="0"/>
    <x v="1"/>
    <n v="0"/>
    <s v="ž"/>
    <n v="1951"/>
    <n v="54"/>
    <n v="165"/>
    <n v="77"/>
    <n v="28.282828282828287"/>
    <s v="unkn"/>
    <n v="2"/>
    <n v="1580000"/>
    <n v="210000"/>
    <m/>
    <m/>
    <n v="88"/>
    <n v="110"/>
    <n v="11"/>
    <n v="2"/>
    <n v="0"/>
  </r>
  <r>
    <x v="144"/>
    <n v="1"/>
    <x v="2"/>
    <n v="0"/>
    <s v="ž"/>
    <n v="1951"/>
    <n v="57"/>
    <n v="162"/>
    <n v="71"/>
    <n v="27.053802773967377"/>
    <s v="unkn"/>
    <n v="2"/>
    <n v="517000"/>
    <n v="234"/>
    <n v="39"/>
    <m/>
    <n v="51"/>
    <n v="44"/>
    <n v="9"/>
    <n v="2"/>
    <n v="0"/>
  </r>
  <r>
    <x v="145"/>
    <n v="0"/>
    <x v="4"/>
    <n v="0"/>
    <s v="ž"/>
    <n v="1952"/>
    <n v="58"/>
    <n v="161"/>
    <n v="84"/>
    <n v="32.406157169862269"/>
    <s v="unkn"/>
    <n v="2"/>
    <n v="2893117"/>
    <n v="482263"/>
    <n v="600387"/>
    <m/>
    <n v="88"/>
    <n v="48"/>
    <n v="5"/>
    <n v="4"/>
    <n v="1"/>
  </r>
  <r>
    <x v="146"/>
    <n v="0"/>
    <x v="2"/>
    <n v="0"/>
    <s v="ž"/>
    <n v="1952"/>
    <n v="56"/>
    <n v="176"/>
    <n v="62"/>
    <n v="20.015495867768596"/>
    <s v="unkn"/>
    <n v="1"/>
    <n v="20000000"/>
    <m/>
    <m/>
    <m/>
    <m/>
    <m/>
    <n v="5"/>
    <n v="2"/>
    <n v="0"/>
  </r>
  <r>
    <x v="147"/>
    <n v="0"/>
    <x v="5"/>
    <n v="0"/>
    <s v="ž"/>
    <n v="1954"/>
    <n v="53"/>
    <n v="169"/>
    <n v="88"/>
    <n v="30.811246104828268"/>
    <s v="unkn"/>
    <n v="2"/>
    <n v="4170000"/>
    <n v="440000"/>
    <m/>
    <m/>
    <m/>
    <m/>
    <n v="6"/>
    <n v="2"/>
    <n v="0"/>
  </r>
  <r>
    <x v="148"/>
    <n v="1"/>
    <x v="3"/>
    <n v="0"/>
    <s v="ž"/>
    <n v="1956"/>
    <n v="53"/>
    <n v="172"/>
    <n v="71"/>
    <n v="23.999459167117362"/>
    <s v="unkn"/>
    <n v="2"/>
    <n v="254367"/>
    <n v="11.9"/>
    <m/>
    <n v="199347"/>
    <n v="128"/>
    <n v="86"/>
    <n v="6"/>
    <n v="1"/>
    <n v="0"/>
  </r>
  <r>
    <x v="149"/>
    <n v="1"/>
    <x v="3"/>
    <n v="0"/>
    <s v="ž"/>
    <n v="1958"/>
    <n v="51"/>
    <n v="161"/>
    <n v="63"/>
    <n v="24.304617877396701"/>
    <s v="unkn"/>
    <n v="3"/>
    <n v="4600252"/>
    <n v="0"/>
    <n v="0"/>
    <m/>
    <n v="28"/>
    <n v="22"/>
    <n v="0"/>
    <n v="0"/>
    <n v="1"/>
  </r>
  <r>
    <x v="150"/>
    <n v="1"/>
    <x v="4"/>
    <n v="0"/>
    <s v="ž"/>
    <n v="1959"/>
    <n v="51"/>
    <n v="153"/>
    <n v="67"/>
    <n v="28.621470374642232"/>
    <s v="unkn"/>
    <n v="2"/>
    <n v="63446"/>
    <n v="0"/>
    <n v="0"/>
    <n v="0"/>
    <n v="43"/>
    <n v="29"/>
    <n v="7"/>
    <n v="3"/>
    <n v="0"/>
  </r>
  <r>
    <x v="151"/>
    <n v="1"/>
    <x v="4"/>
    <n v="0"/>
    <s v="ž"/>
    <n v="1960"/>
    <n v="50"/>
    <n v="167"/>
    <n v="71"/>
    <n v="25.458065904119906"/>
    <s v="unkn"/>
    <n v="2"/>
    <n v="977711"/>
    <n v="681"/>
    <n v="0"/>
    <m/>
    <n v="31"/>
    <n v="20"/>
    <n v="12"/>
    <n v="4"/>
    <n v="0"/>
  </r>
  <r>
    <x v="152"/>
    <n v="0"/>
    <x v="2"/>
    <n v="1"/>
    <s v="ž"/>
    <n v="1961"/>
    <n v="47"/>
    <n v="176"/>
    <n v="87"/>
    <n v="28.086260330578511"/>
    <s v="wr"/>
    <n v="2"/>
    <n v="5590000"/>
    <n v="11076"/>
    <m/>
    <m/>
    <n v="62"/>
    <n v="38"/>
    <n v="5"/>
    <n v="2"/>
    <n v="0"/>
  </r>
  <r>
    <x v="153"/>
    <n v="1"/>
    <x v="1"/>
    <n v="0"/>
    <s v="ž"/>
    <n v="1961"/>
    <n v="44"/>
    <n v="173"/>
    <n v="67"/>
    <n v="22.386314277122523"/>
    <s v="unkn"/>
    <n v="2"/>
    <n v="812000"/>
    <n v="5810"/>
    <n v="878000"/>
    <m/>
    <n v="62"/>
    <n v="18"/>
    <n v="8"/>
    <n v="2"/>
    <n v="0"/>
  </r>
  <r>
    <x v="154"/>
    <n v="1"/>
    <x v="0"/>
    <n v="0"/>
    <s v="ž"/>
    <n v="1961"/>
    <n v="45"/>
    <n v="168"/>
    <n v="67"/>
    <n v="23.738662131519277"/>
    <s v="tr"/>
    <n v="3"/>
    <n v="1390000"/>
    <n v="0"/>
    <n v="0"/>
    <n v="0"/>
    <n v="89"/>
    <n v="24"/>
    <n v="6"/>
    <n v="2"/>
    <n v="0"/>
  </r>
  <r>
    <x v="155"/>
    <n v="1"/>
    <x v="0"/>
    <n v="0"/>
    <s v="ž"/>
    <n v="1961"/>
    <n v="45"/>
    <n v="154"/>
    <n v="64"/>
    <n v="26.986001011975038"/>
    <s v="unkn"/>
    <n v="2"/>
    <n v="9340000"/>
    <n v="148000"/>
    <n v="866000"/>
    <m/>
    <n v="72"/>
    <n v="55"/>
    <n v="10"/>
    <n v="3"/>
    <n v="0"/>
  </r>
  <r>
    <x v="156"/>
    <n v="0"/>
    <x v="4"/>
    <n v="0"/>
    <s v="ž"/>
    <n v="1962"/>
    <n v="48"/>
    <n v="151"/>
    <n v="63"/>
    <n v="27.630367089162757"/>
    <s v="hd"/>
    <n v="4"/>
    <n v="2094043"/>
    <n v="21216"/>
    <m/>
    <m/>
    <n v="12"/>
    <n v="24"/>
    <n v="6"/>
    <n v="1"/>
    <n v="0"/>
  </r>
  <r>
    <x v="157"/>
    <n v="1"/>
    <x v="0"/>
    <n v="0"/>
    <s v="ž"/>
    <n v="1963"/>
    <n v="43"/>
    <n v="154"/>
    <n v="63"/>
    <n v="26.564344746162927"/>
    <s v="unkn"/>
    <n v="2"/>
    <n v="23800000"/>
    <n v="136000"/>
    <n v="4050000"/>
    <m/>
    <n v="70"/>
    <n v="50"/>
    <n v="9"/>
    <n v="1"/>
    <n v="0"/>
  </r>
  <r>
    <x v="158"/>
    <n v="1"/>
    <x v="4"/>
    <n v="0"/>
    <s v="ž"/>
    <n v="1965"/>
    <n v="45"/>
    <n v="158"/>
    <n v="65"/>
    <n v="26.037493991347535"/>
    <s v="unkn"/>
    <n v="3"/>
    <n v="187000"/>
    <n v="0"/>
    <n v="0"/>
    <n v="0"/>
    <n v="88"/>
    <n v="38"/>
    <n v="9"/>
    <n v="3"/>
    <n v="0"/>
  </r>
  <r>
    <x v="159"/>
    <n v="1"/>
    <x v="5"/>
    <n v="0"/>
    <s v="ž"/>
    <n v="1968"/>
    <n v="39"/>
    <n v="171"/>
    <n v="72"/>
    <n v="24.622960911049557"/>
    <s v="unkn"/>
    <n v="2"/>
    <n v="2600000"/>
    <n v="0"/>
    <n v="0"/>
    <n v="0"/>
    <n v="60"/>
    <n v="21"/>
    <n v="12"/>
    <n v="3"/>
    <n v="0"/>
  </r>
  <r>
    <x v="160"/>
    <n v="1"/>
    <x v="5"/>
    <n v="0"/>
    <s v="ž"/>
    <n v="1969"/>
    <n v="38"/>
    <n v="151"/>
    <n v="59"/>
    <n v="25.876058067628612"/>
    <s v="unkn"/>
    <n v="2"/>
    <n v="2600000"/>
    <n v="0"/>
    <n v="0"/>
    <n v="0"/>
    <n v="60"/>
    <n v="38"/>
    <n v="12"/>
    <n v="3"/>
    <n v="0"/>
  </r>
  <r>
    <x v="161"/>
    <n v="0"/>
    <x v="2"/>
    <n v="0"/>
    <s v="ž"/>
    <n v="1969"/>
    <n v="39"/>
    <n v="175"/>
    <n v="83"/>
    <n v="27.102040816326532"/>
    <s v="unkn"/>
    <n v="1"/>
    <n v="836000"/>
    <m/>
    <m/>
    <m/>
    <n v="69"/>
    <m/>
    <n v="2"/>
    <n v="1"/>
    <n v="0"/>
  </r>
  <r>
    <x v="162"/>
    <n v="0"/>
    <x v="4"/>
    <n v="0"/>
    <s v="ž"/>
    <n v="1969"/>
    <n v="41"/>
    <n v="165"/>
    <n v="58"/>
    <n v="21.30394857667585"/>
    <s v="n"/>
    <n v="1"/>
    <n v="3235936.5692962883"/>
    <n v="11.9"/>
    <m/>
    <m/>
    <m/>
    <m/>
    <n v="3"/>
    <n v="1"/>
    <n v="0"/>
  </r>
  <r>
    <x v="163"/>
    <n v="1"/>
    <x v="5"/>
    <n v="0"/>
    <s v="ž"/>
    <n v="1970"/>
    <n v="37"/>
    <n v="165"/>
    <n v="68"/>
    <n v="24.977043158861342"/>
    <s v="wr"/>
    <n v="1"/>
    <n v="325000"/>
    <n v="0"/>
    <n v="0"/>
    <n v="0"/>
    <n v="48"/>
    <n v="38"/>
    <n v="4"/>
    <n v="2"/>
    <n v="0"/>
  </r>
  <r>
    <x v="164"/>
    <n v="1"/>
    <x v="4"/>
    <n v="0"/>
    <s v="ž"/>
    <n v="1970"/>
    <n v="40"/>
    <n v="172"/>
    <n v="58"/>
    <n v="19.605191995673341"/>
    <s v="sexual"/>
    <n v="1"/>
    <n v="571408"/>
    <n v="0"/>
    <n v="0"/>
    <m/>
    <n v="44"/>
    <n v="20"/>
    <n v="3"/>
    <n v="2"/>
    <n v="0"/>
  </r>
  <r>
    <x v="165"/>
    <n v="0"/>
    <x v="4"/>
    <n v="0"/>
    <s v="ž"/>
    <n v="1974"/>
    <n v="36"/>
    <n v="163"/>
    <n v="64"/>
    <n v="24.088223117166624"/>
    <s v="tr"/>
    <n v="1"/>
    <n v="144543977.07459331"/>
    <n v="562341.32519035018"/>
    <n v="208929.61308540447"/>
    <m/>
    <n v="80"/>
    <n v="40"/>
    <n v="6"/>
    <n v="1"/>
    <n v="1"/>
  </r>
  <r>
    <x v="166"/>
    <n v="1"/>
    <x v="3"/>
    <n v="0"/>
    <s v="ž"/>
    <n v="1974"/>
    <n v="35"/>
    <n v="163"/>
    <n v="57"/>
    <n v="21.453573713726524"/>
    <s v="unkn"/>
    <n v="1"/>
    <n v="351432"/>
    <n v="0"/>
    <n v="0"/>
    <n v="0"/>
    <n v="78"/>
    <n v="33"/>
    <n v="9"/>
    <n v="1"/>
    <n v="1"/>
  </r>
  <r>
    <x v="167"/>
    <n v="1"/>
    <x v="0"/>
    <n v="0"/>
    <s v="ž"/>
    <n v="1976"/>
    <n v="30"/>
    <n v="169"/>
    <n v="73"/>
    <n v="25.559329155141629"/>
    <s v="unkn"/>
    <n v="2"/>
    <n v="2230000"/>
    <n v="0"/>
    <n v="0"/>
    <n v="0"/>
    <n v="28"/>
    <n v="22"/>
    <n v="7"/>
    <n v="2"/>
    <n v="0"/>
  </r>
  <r>
    <x v="168"/>
    <n v="1"/>
    <x v="1"/>
    <n v="0"/>
    <s v="ž"/>
    <n v="1977"/>
    <n v="28"/>
    <n v="161"/>
    <n v="86"/>
    <n v="33.177732340573279"/>
    <s v="unkn"/>
    <n v="1"/>
    <n v="310000"/>
    <n v="0"/>
    <n v="0"/>
    <n v="0"/>
    <n v="88"/>
    <n v="28"/>
    <n v="4"/>
    <n v="1"/>
    <n v="0"/>
  </r>
  <r>
    <x v="169"/>
    <n v="1"/>
    <x v="0"/>
    <n v="0"/>
    <s v="ž"/>
    <n v="1980"/>
    <n v="26"/>
    <n v="170"/>
    <n v="57"/>
    <n v="19.723183391003463"/>
    <s v="n"/>
    <n v="3"/>
    <n v="1160"/>
    <n v="0"/>
    <n v="0"/>
    <m/>
    <n v="42"/>
    <n v="28"/>
    <n v="6"/>
    <n v="2"/>
    <n v="0"/>
  </r>
  <r>
    <x v="170"/>
    <n v="1"/>
    <x v="5"/>
    <n v="0"/>
    <s v="ž"/>
    <n v="1985"/>
    <n v="22"/>
    <n v="170"/>
    <n v="58"/>
    <n v="20.069204152249139"/>
    <s v="n"/>
    <n v="1"/>
    <n v="172000"/>
    <n v="0"/>
    <n v="0"/>
    <n v="0"/>
    <n v="42"/>
    <n v="41"/>
    <n v="6"/>
    <n v="1"/>
    <n v="0"/>
  </r>
  <r>
    <x v="171"/>
    <n v="0"/>
    <x v="4"/>
    <n v="1"/>
    <s v="ž"/>
    <n v="1989"/>
    <n v="21"/>
    <n v="164"/>
    <n v="70"/>
    <n v="26.026174895895306"/>
    <s v="unkn"/>
    <n v="3"/>
    <n v="350082"/>
    <n v="0"/>
    <m/>
    <m/>
    <m/>
    <n v="24"/>
    <n v="2"/>
    <n v="0"/>
    <n v="0"/>
  </r>
  <r>
    <x v="172"/>
    <n v="1"/>
    <x v="1"/>
    <n v="0"/>
    <s v="ž"/>
    <n v="1943"/>
    <n v="62"/>
    <n v="152"/>
    <n v="65"/>
    <n v="28.133656509695292"/>
    <s v="unkn"/>
    <n v="1"/>
    <n v="265000"/>
    <n v="0"/>
    <n v="0"/>
    <n v="0"/>
    <n v="302"/>
    <n v="32"/>
    <n v="10"/>
    <n v="3"/>
    <n v="0"/>
  </r>
  <r>
    <x v="173"/>
    <n v="1"/>
    <x v="1"/>
    <n v="0"/>
    <s v="ž"/>
    <n v="1948"/>
    <n v="57"/>
    <n v="175"/>
    <n v="82"/>
    <n v="26.775510204081634"/>
    <s v="unkn"/>
    <n v="2"/>
    <n v="32900"/>
    <n v="337"/>
    <n v="79.400000000000006"/>
    <m/>
    <n v="85"/>
    <n v="63"/>
    <n v="8"/>
    <n v="2"/>
    <n v="0"/>
  </r>
  <r>
    <x v="174"/>
    <n v="1"/>
    <x v="1"/>
    <n v="0"/>
    <s v="ž"/>
    <n v="1950"/>
    <n v="55"/>
    <n v="159"/>
    <n v="70"/>
    <n v="27.688778133776353"/>
    <s v="unkn"/>
    <n v="2"/>
    <n v="29200000"/>
    <n v="225"/>
    <n v="366000"/>
    <m/>
    <n v="131"/>
    <n v="40"/>
    <n v="8"/>
    <n v="3"/>
    <n v="0"/>
  </r>
  <r>
    <x v="175"/>
    <n v="0"/>
    <x v="1"/>
    <n v="0"/>
    <s v="ž"/>
    <n v="1950"/>
    <n v="55"/>
    <n v="173"/>
    <n v="82"/>
    <n v="27.398175682448461"/>
    <s v="unkn"/>
    <n v="2"/>
    <n v="2700000"/>
    <n v="73500"/>
    <m/>
    <m/>
    <n v="120"/>
    <n v="89"/>
    <n v="10"/>
    <n v="2"/>
    <n v="0"/>
  </r>
  <r>
    <x v="176"/>
    <n v="1"/>
    <x v="1"/>
    <n v="0"/>
    <s v="ž"/>
    <n v="1954"/>
    <n v="51"/>
    <n v="154"/>
    <n v="59"/>
    <n v="24.877719682914488"/>
    <s v="unkn"/>
    <n v="2"/>
    <n v="2570000"/>
    <n v="0"/>
    <n v="0"/>
    <n v="0"/>
    <n v="121"/>
    <n v="41"/>
    <n v="8"/>
    <n v="2"/>
    <n v="0"/>
  </r>
  <r>
    <x v="177"/>
    <n v="0"/>
    <x v="1"/>
    <n v="0"/>
    <s v="ž"/>
    <n v="1957"/>
    <n v="48"/>
    <n v="175"/>
    <n v="85"/>
    <n v="27.755102040816325"/>
    <s v="unkn"/>
    <n v="2"/>
    <n v="35000"/>
    <n v="0"/>
    <m/>
    <m/>
    <n v="39"/>
    <n v="20"/>
    <n v="6"/>
    <n v="1"/>
    <n v="0"/>
  </r>
  <r>
    <x v="178"/>
    <n v="1"/>
    <x v="5"/>
    <n v="0"/>
    <s v="ž"/>
    <n v="1974"/>
    <n v="33"/>
    <n v="161"/>
    <n v="52"/>
    <n v="20.060954438486167"/>
    <s v="n"/>
    <n v="1"/>
    <n v="660000"/>
    <n v="0"/>
    <n v="0"/>
    <m/>
    <n v="38"/>
    <n v="14"/>
    <n v="6"/>
    <n v="2"/>
    <n v="0"/>
  </r>
  <r>
    <x v="179"/>
    <n v="1"/>
    <x v="1"/>
    <n v="0"/>
    <s v="ž"/>
    <n v="1976"/>
    <n v="29"/>
    <n v="167"/>
    <n v="87"/>
    <n v="31.1950948402596"/>
    <s v="unkn"/>
    <n v="2"/>
    <n v="1080000"/>
    <n v="0"/>
    <n v="0"/>
    <n v="0"/>
    <n v="143"/>
    <n v="24"/>
    <n v="5"/>
    <n v="1"/>
    <n v="0"/>
  </r>
  <r>
    <x v="180"/>
    <n v="1"/>
    <x v="1"/>
    <n v="0"/>
    <s v="ž"/>
    <n v="1978"/>
    <n v="27"/>
    <n v="171"/>
    <n v="71"/>
    <n v="24.280975342840534"/>
    <s v="unkn"/>
    <n v="2"/>
    <n v="15800000"/>
    <n v="0"/>
    <n v="0"/>
    <n v="0"/>
    <n v="39"/>
    <n v="18"/>
    <n v="4"/>
    <n v="0"/>
    <n v="0"/>
  </r>
  <r>
    <x v="181"/>
    <n v="1"/>
    <x v="1"/>
    <n v="0"/>
    <s v="ž"/>
    <n v="1978"/>
    <n v="27"/>
    <n v="162"/>
    <n v="84"/>
    <n v="32.007315957933237"/>
    <s v="unkn"/>
    <n v="3"/>
    <n v="1720000"/>
    <n v="0"/>
    <n v="0"/>
    <n v="0"/>
    <n v="42"/>
    <n v="79"/>
    <n v="0"/>
    <n v="0"/>
    <n v="1"/>
  </r>
  <r>
    <x v="182"/>
    <n v="1"/>
    <x v="0"/>
    <n v="0"/>
    <s v="ž"/>
    <n v="1979"/>
    <n v="27"/>
    <n v="159"/>
    <n v="47"/>
    <n v="18.591036746964122"/>
    <s v="sexual"/>
    <n v="2"/>
    <n v="1800000"/>
    <n v="0"/>
    <n v="0"/>
    <n v="0"/>
    <n v="32"/>
    <n v="15"/>
    <n v="6"/>
    <n v="1"/>
    <n v="0"/>
  </r>
  <r>
    <x v="183"/>
    <n v="1"/>
    <x v="1"/>
    <n v="0"/>
    <s v="ž"/>
    <n v="1980"/>
    <n v="25"/>
    <n v="175"/>
    <n v="62"/>
    <n v="20.244897959183675"/>
    <s v="unkn"/>
    <n v="1"/>
    <n v="560000"/>
    <n v="0"/>
    <n v="0"/>
    <n v="0"/>
    <n v="195"/>
    <n v="17"/>
    <n v="8"/>
    <n v="2"/>
    <n v="0"/>
  </r>
  <r>
    <x v="184"/>
    <n v="0"/>
    <x v="1"/>
    <n v="0"/>
    <s v="ž"/>
    <n v="1981"/>
    <n v="24"/>
    <n v="172"/>
    <n v="81"/>
    <n v="27.379664683612766"/>
    <s v="unkn"/>
    <n v="1"/>
    <n v="425"/>
    <n v="0"/>
    <m/>
    <m/>
    <n v="51"/>
    <n v="55"/>
    <n v="9"/>
    <n v="2"/>
    <n v="0"/>
  </r>
  <r>
    <x v="185"/>
    <n v="1"/>
    <x v="0"/>
    <n v="0"/>
    <s v="ž"/>
    <n v="1985"/>
    <n v="21"/>
    <n v="154"/>
    <n v="75"/>
    <n v="31.624219935908247"/>
    <s v="unkn"/>
    <n v="4"/>
    <n v="27400"/>
    <n v="0"/>
    <n v="0"/>
    <n v="0"/>
    <m/>
    <n v="22"/>
    <n v="12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FE66A-EF30-49DF-A023-633F89DE35E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11" firstHeaderRow="1" firstDataRow="1" firstDataCol="1"/>
  <pivotFields count="21">
    <pivotField dataField="1" showAll="0">
      <items count="187">
        <item x="0"/>
        <item x="136"/>
        <item x="137"/>
        <item x="138"/>
        <item x="139"/>
        <item x="1"/>
        <item x="140"/>
        <item x="141"/>
        <item x="142"/>
        <item x="2"/>
        <item x="3"/>
        <item x="143"/>
        <item x="144"/>
        <item x="4"/>
        <item x="5"/>
        <item x="145"/>
        <item x="6"/>
        <item x="146"/>
        <item x="7"/>
        <item x="8"/>
        <item x="9"/>
        <item x="147"/>
        <item x="10"/>
        <item x="11"/>
        <item x="12"/>
        <item x="13"/>
        <item x="14"/>
        <item x="148"/>
        <item x="15"/>
        <item x="16"/>
        <item x="17"/>
        <item x="149"/>
        <item x="18"/>
        <item x="150"/>
        <item x="19"/>
        <item x="20"/>
        <item x="21"/>
        <item x="22"/>
        <item x="23"/>
        <item x="151"/>
        <item x="24"/>
        <item x="152"/>
        <item x="153"/>
        <item x="25"/>
        <item x="26"/>
        <item x="154"/>
        <item x="155"/>
        <item x="27"/>
        <item x="28"/>
        <item x="156"/>
        <item x="29"/>
        <item x="30"/>
        <item x="31"/>
        <item x="157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58"/>
        <item x="45"/>
        <item x="46"/>
        <item x="47"/>
        <item x="48"/>
        <item x="49"/>
        <item x="50"/>
        <item x="51"/>
        <item x="52"/>
        <item x="53"/>
        <item x="159"/>
        <item x="54"/>
        <item x="55"/>
        <item x="56"/>
        <item x="160"/>
        <item x="161"/>
        <item x="57"/>
        <item x="58"/>
        <item x="162"/>
        <item x="163"/>
        <item x="164"/>
        <item x="59"/>
        <item x="60"/>
        <item x="61"/>
        <item x="62"/>
        <item x="63"/>
        <item x="64"/>
        <item x="65"/>
        <item x="66"/>
        <item x="67"/>
        <item x="68"/>
        <item x="69"/>
        <item x="165"/>
        <item x="70"/>
        <item x="71"/>
        <item x="166"/>
        <item x="72"/>
        <item x="73"/>
        <item x="74"/>
        <item x="75"/>
        <item x="76"/>
        <item x="77"/>
        <item x="78"/>
        <item x="79"/>
        <item x="80"/>
        <item x="81"/>
        <item x="167"/>
        <item x="82"/>
        <item x="83"/>
        <item x="84"/>
        <item x="85"/>
        <item x="86"/>
        <item x="168"/>
        <item x="87"/>
        <item x="88"/>
        <item x="89"/>
        <item x="90"/>
        <item x="91"/>
        <item x="92"/>
        <item x="93"/>
        <item x="169"/>
        <item x="94"/>
        <item x="95"/>
        <item x="96"/>
        <item x="97"/>
        <item x="98"/>
        <item x="99"/>
        <item x="100"/>
        <item x="101"/>
        <item x="102"/>
        <item x="170"/>
        <item x="171"/>
        <item x="103"/>
        <item x="104"/>
        <item x="105"/>
        <item x="172"/>
        <item x="106"/>
        <item x="173"/>
        <item x="107"/>
        <item x="174"/>
        <item x="175"/>
        <item x="108"/>
        <item x="109"/>
        <item x="176"/>
        <item x="110"/>
        <item x="177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78"/>
        <item x="128"/>
        <item x="129"/>
        <item x="130"/>
        <item x="131"/>
        <item x="132"/>
        <item x="179"/>
        <item x="133"/>
        <item x="134"/>
        <item x="180"/>
        <item x="181"/>
        <item x="182"/>
        <item x="183"/>
        <item x="135"/>
        <item x="184"/>
        <item x="185"/>
        <item t="default"/>
      </items>
    </pivotField>
    <pivotField showAll="0"/>
    <pivotField axis="axisRow" showAll="0">
      <items count="7">
        <item x="1"/>
        <item x="0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ID" fld="0" subtotal="count" baseField="2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FD85-A1EE-46F7-8477-6F7016B609B5}">
  <dimension ref="A1:U187"/>
  <sheetViews>
    <sheetView workbookViewId="0">
      <selection activeCell="U129" sqref="U129"/>
    </sheetView>
  </sheetViews>
  <sheetFormatPr defaultRowHeight="15" x14ac:dyDescent="0.25"/>
  <sheetData>
    <row r="1" spans="1: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1">
        <v>1</v>
      </c>
      <c r="B2" s="1">
        <v>1</v>
      </c>
      <c r="C2" s="1">
        <v>2006</v>
      </c>
      <c r="D2" s="1">
        <v>0</v>
      </c>
      <c r="E2" s="1" t="s">
        <v>22</v>
      </c>
      <c r="F2" s="1">
        <v>1941</v>
      </c>
      <c r="G2" s="1">
        <v>65</v>
      </c>
      <c r="H2" s="1">
        <v>175</v>
      </c>
      <c r="I2" s="1">
        <v>73</v>
      </c>
      <c r="J2" s="3">
        <v>23.836734693877553</v>
      </c>
      <c r="K2" s="1" t="s">
        <v>23</v>
      </c>
      <c r="L2" s="1">
        <v>2</v>
      </c>
      <c r="M2" s="2">
        <v>5760000</v>
      </c>
      <c r="N2" s="2">
        <v>0</v>
      </c>
      <c r="O2" s="2">
        <v>0</v>
      </c>
      <c r="P2" s="2">
        <v>0</v>
      </c>
      <c r="Q2" s="1">
        <v>121</v>
      </c>
      <c r="R2" s="1">
        <v>31</v>
      </c>
      <c r="S2" s="1">
        <v>8</v>
      </c>
      <c r="T2" s="1">
        <v>2</v>
      </c>
      <c r="U2" s="1">
        <v>0</v>
      </c>
    </row>
    <row r="3" spans="1:21" x14ac:dyDescent="0.25">
      <c r="A3" s="1">
        <v>6</v>
      </c>
      <c r="B3" s="1">
        <v>1</v>
      </c>
      <c r="C3" s="1">
        <v>2005</v>
      </c>
      <c r="D3" s="1">
        <v>0</v>
      </c>
      <c r="E3" s="1" t="s">
        <v>22</v>
      </c>
      <c r="F3" s="1">
        <v>1950</v>
      </c>
      <c r="G3" s="1">
        <v>55</v>
      </c>
      <c r="H3" s="1">
        <v>181</v>
      </c>
      <c r="I3" s="1">
        <v>95</v>
      </c>
      <c r="J3" s="3">
        <v>28.997893837184456</v>
      </c>
      <c r="K3" s="1" t="s">
        <v>23</v>
      </c>
      <c r="L3" s="1">
        <v>3</v>
      </c>
      <c r="M3" s="2">
        <v>230000</v>
      </c>
      <c r="N3" s="2">
        <v>369</v>
      </c>
      <c r="O3" s="2">
        <v>0</v>
      </c>
      <c r="P3" s="2">
        <v>127000</v>
      </c>
      <c r="Q3" s="1">
        <v>58</v>
      </c>
      <c r="R3" s="1">
        <v>39</v>
      </c>
      <c r="S3" s="1">
        <v>10</v>
      </c>
      <c r="T3" s="1">
        <v>2</v>
      </c>
      <c r="U3" s="1">
        <v>0</v>
      </c>
    </row>
    <row r="4" spans="1:21" x14ac:dyDescent="0.25">
      <c r="A4" s="1">
        <v>10</v>
      </c>
      <c r="B4" s="1">
        <v>1</v>
      </c>
      <c r="C4" s="1">
        <v>2008</v>
      </c>
      <c r="D4" s="1">
        <v>0</v>
      </c>
      <c r="E4" s="1" t="s">
        <v>22</v>
      </c>
      <c r="F4" s="1">
        <v>1950</v>
      </c>
      <c r="G4" s="1">
        <v>58</v>
      </c>
      <c r="H4" s="1">
        <v>180</v>
      </c>
      <c r="I4" s="1">
        <v>93</v>
      </c>
      <c r="J4" s="3">
        <v>28.703703703703702</v>
      </c>
      <c r="K4" s="1" t="s">
        <v>24</v>
      </c>
      <c r="L4" s="1">
        <v>1</v>
      </c>
      <c r="M4" s="2">
        <v>84700000</v>
      </c>
      <c r="N4" s="2">
        <v>0</v>
      </c>
      <c r="O4" s="2">
        <v>0</v>
      </c>
      <c r="P4" s="2">
        <v>0</v>
      </c>
      <c r="Q4" s="1">
        <v>26</v>
      </c>
      <c r="R4" s="1">
        <v>22</v>
      </c>
      <c r="S4" s="1">
        <v>5</v>
      </c>
      <c r="T4" s="1">
        <v>1</v>
      </c>
      <c r="U4" s="1">
        <v>0</v>
      </c>
    </row>
    <row r="5" spans="1:21" x14ac:dyDescent="0.25">
      <c r="A5" s="1">
        <v>11</v>
      </c>
      <c r="B5" s="1">
        <v>0</v>
      </c>
      <c r="C5" s="1">
        <v>2009</v>
      </c>
      <c r="D5" s="1">
        <v>0</v>
      </c>
      <c r="E5" s="1" t="s">
        <v>22</v>
      </c>
      <c r="F5" s="1">
        <v>1951</v>
      </c>
      <c r="G5" s="1">
        <v>58</v>
      </c>
      <c r="H5" s="1">
        <v>176</v>
      </c>
      <c r="I5" s="1">
        <v>74</v>
      </c>
      <c r="J5" s="3">
        <v>23.889462809917354</v>
      </c>
      <c r="K5" s="1" t="s">
        <v>23</v>
      </c>
      <c r="L5" s="1">
        <v>2</v>
      </c>
      <c r="M5" s="2">
        <v>977237.22095581202</v>
      </c>
      <c r="N5" s="2">
        <v>36307.805477010166</v>
      </c>
      <c r="O5" s="2"/>
      <c r="P5" s="2"/>
      <c r="Q5" s="1">
        <v>217</v>
      </c>
      <c r="R5" s="1"/>
      <c r="S5" s="1">
        <v>10</v>
      </c>
      <c r="T5" s="1">
        <v>2</v>
      </c>
      <c r="U5" s="1">
        <v>1</v>
      </c>
    </row>
    <row r="6" spans="1:21" x14ac:dyDescent="0.25">
      <c r="A6" s="1">
        <v>14</v>
      </c>
      <c r="B6" s="1">
        <v>1</v>
      </c>
      <c r="C6" s="1">
        <v>2008</v>
      </c>
      <c r="D6" s="1">
        <v>0</v>
      </c>
      <c r="E6" s="1" t="s">
        <v>22</v>
      </c>
      <c r="F6" s="1">
        <v>1951</v>
      </c>
      <c r="G6" s="1">
        <v>57</v>
      </c>
      <c r="H6" s="1">
        <v>183</v>
      </c>
      <c r="I6" s="1">
        <v>81</v>
      </c>
      <c r="J6" s="3">
        <v>24.187046492878256</v>
      </c>
      <c r="K6" s="1" t="s">
        <v>24</v>
      </c>
      <c r="L6" s="1">
        <v>3</v>
      </c>
      <c r="M6" s="2">
        <v>231000000</v>
      </c>
      <c r="N6" s="2">
        <v>200000</v>
      </c>
      <c r="O6" s="2">
        <v>11.9</v>
      </c>
      <c r="P6" s="2"/>
      <c r="Q6" s="1">
        <v>123</v>
      </c>
      <c r="R6" s="1">
        <v>52</v>
      </c>
      <c r="S6" s="1">
        <v>1</v>
      </c>
      <c r="T6" s="1">
        <v>1</v>
      </c>
      <c r="U6" s="1">
        <v>0</v>
      </c>
    </row>
    <row r="7" spans="1:21" x14ac:dyDescent="0.25">
      <c r="A7" s="1">
        <v>15</v>
      </c>
      <c r="B7" s="1">
        <v>1</v>
      </c>
      <c r="C7" s="1">
        <v>2010</v>
      </c>
      <c r="D7" s="1">
        <v>1</v>
      </c>
      <c r="E7" s="1" t="s">
        <v>22</v>
      </c>
      <c r="F7" s="1">
        <v>1952</v>
      </c>
      <c r="G7" s="1">
        <v>58</v>
      </c>
      <c r="H7" s="1">
        <v>171</v>
      </c>
      <c r="I7" s="1">
        <v>92</v>
      </c>
      <c r="J7" s="3">
        <v>31.462672275229988</v>
      </c>
      <c r="K7" s="1" t="s">
        <v>23</v>
      </c>
      <c r="L7" s="1">
        <v>4</v>
      </c>
      <c r="M7" s="2">
        <v>7079457.8438413814</v>
      </c>
      <c r="N7" s="2">
        <v>0</v>
      </c>
      <c r="O7" s="2">
        <v>14125375.446227582</v>
      </c>
      <c r="P7" s="2"/>
      <c r="Q7" s="1">
        <v>86</v>
      </c>
      <c r="R7" s="1">
        <v>42</v>
      </c>
      <c r="S7" s="1">
        <v>10</v>
      </c>
      <c r="T7" s="1">
        <v>3</v>
      </c>
      <c r="U7" s="1">
        <v>0</v>
      </c>
    </row>
    <row r="8" spans="1:21" x14ac:dyDescent="0.25">
      <c r="A8" s="1">
        <v>17</v>
      </c>
      <c r="B8" s="1">
        <v>1</v>
      </c>
      <c r="C8" s="1">
        <v>2009</v>
      </c>
      <c r="D8" s="1">
        <v>1</v>
      </c>
      <c r="E8" s="1" t="s">
        <v>22</v>
      </c>
      <c r="F8" s="1">
        <v>1952</v>
      </c>
      <c r="G8" s="1">
        <v>57</v>
      </c>
      <c r="H8" s="1">
        <v>181</v>
      </c>
      <c r="I8" s="1">
        <v>70</v>
      </c>
      <c r="J8" s="3">
        <v>21.366869143188548</v>
      </c>
      <c r="K8" s="1" t="s">
        <v>23</v>
      </c>
      <c r="L8" s="1">
        <v>4</v>
      </c>
      <c r="M8" s="2">
        <v>7079457.8438413814</v>
      </c>
      <c r="N8" s="2">
        <v>0</v>
      </c>
      <c r="O8" s="2">
        <v>14125375.446227582</v>
      </c>
      <c r="P8" s="2"/>
      <c r="Q8" s="1">
        <v>42</v>
      </c>
      <c r="R8" s="1">
        <v>23</v>
      </c>
      <c r="S8" s="1">
        <v>10</v>
      </c>
      <c r="T8" s="1">
        <v>4</v>
      </c>
      <c r="U8" s="1">
        <v>0</v>
      </c>
    </row>
    <row r="9" spans="1:21" x14ac:dyDescent="0.25">
      <c r="A9" s="1">
        <v>19</v>
      </c>
      <c r="B9" s="1">
        <v>1</v>
      </c>
      <c r="C9" s="1">
        <v>2005</v>
      </c>
      <c r="D9" s="1">
        <v>0</v>
      </c>
      <c r="E9" s="1" t="s">
        <v>22</v>
      </c>
      <c r="F9" s="1">
        <v>1953</v>
      </c>
      <c r="G9" s="1">
        <v>52</v>
      </c>
      <c r="H9" s="1">
        <v>180</v>
      </c>
      <c r="I9" s="1">
        <v>75</v>
      </c>
      <c r="J9" s="3">
        <v>23.148148148148145</v>
      </c>
      <c r="K9" s="1" t="s">
        <v>23</v>
      </c>
      <c r="L9" s="1">
        <v>1</v>
      </c>
      <c r="M9" s="2">
        <v>13200000</v>
      </c>
      <c r="N9" s="2">
        <v>2280</v>
      </c>
      <c r="O9" s="2">
        <v>0</v>
      </c>
      <c r="P9" s="2">
        <v>9.9</v>
      </c>
      <c r="Q9" s="1">
        <v>66</v>
      </c>
      <c r="R9" s="1">
        <v>32</v>
      </c>
      <c r="S9" s="1">
        <v>8</v>
      </c>
      <c r="T9" s="1">
        <v>5</v>
      </c>
      <c r="U9" s="1">
        <v>0</v>
      </c>
    </row>
    <row r="10" spans="1:21" x14ac:dyDescent="0.25">
      <c r="A10" s="1">
        <v>20</v>
      </c>
      <c r="B10" s="1">
        <v>1</v>
      </c>
      <c r="C10" s="1">
        <v>2005</v>
      </c>
      <c r="D10" s="1">
        <v>0</v>
      </c>
      <c r="E10" s="1" t="s">
        <v>22</v>
      </c>
      <c r="F10" s="1">
        <v>1954</v>
      </c>
      <c r="G10" s="1">
        <v>51</v>
      </c>
      <c r="H10" s="1">
        <v>182</v>
      </c>
      <c r="I10" s="1">
        <v>70</v>
      </c>
      <c r="J10" s="3">
        <v>21.132713440405748</v>
      </c>
      <c r="K10" s="1" t="s">
        <v>23</v>
      </c>
      <c r="L10" s="1">
        <v>1</v>
      </c>
      <c r="M10" s="2">
        <v>3800000</v>
      </c>
      <c r="N10" s="2">
        <v>0</v>
      </c>
      <c r="O10" s="2">
        <v>0</v>
      </c>
      <c r="P10" s="2">
        <v>0</v>
      </c>
      <c r="Q10" s="1">
        <v>53</v>
      </c>
      <c r="R10" s="1">
        <v>14</v>
      </c>
      <c r="S10" s="1">
        <v>10</v>
      </c>
      <c r="T10" s="1">
        <v>2</v>
      </c>
      <c r="U10" s="1">
        <v>0</v>
      </c>
    </row>
    <row r="11" spans="1:21" x14ac:dyDescent="0.25">
      <c r="A11" s="1">
        <v>21</v>
      </c>
      <c r="B11" s="1">
        <v>0</v>
      </c>
      <c r="C11" s="1">
        <v>2010</v>
      </c>
      <c r="D11" s="1">
        <v>0</v>
      </c>
      <c r="E11" s="1" t="s">
        <v>22</v>
      </c>
      <c r="F11" s="1">
        <v>1954</v>
      </c>
      <c r="G11" s="1">
        <v>56</v>
      </c>
      <c r="H11" s="1">
        <v>176</v>
      </c>
      <c r="I11" s="1">
        <v>83</v>
      </c>
      <c r="J11" s="3">
        <v>26.794938016528928</v>
      </c>
      <c r="K11" s="1" t="s">
        <v>24</v>
      </c>
      <c r="L11" s="1">
        <v>2</v>
      </c>
      <c r="M11" s="2">
        <v>1122018.4543019643</v>
      </c>
      <c r="N11" s="2">
        <v>1047128.5480509007</v>
      </c>
      <c r="O11" s="2"/>
      <c r="P11" s="2"/>
      <c r="Q11" s="1">
        <v>42</v>
      </c>
      <c r="R11" s="1">
        <v>34</v>
      </c>
      <c r="S11" s="1">
        <v>4</v>
      </c>
      <c r="T11" s="1">
        <v>1</v>
      </c>
      <c r="U11" s="1">
        <v>0</v>
      </c>
    </row>
    <row r="12" spans="1:21" x14ac:dyDescent="0.25">
      <c r="A12" s="1">
        <v>23</v>
      </c>
      <c r="B12" s="1">
        <v>0</v>
      </c>
      <c r="C12" s="1">
        <v>2010</v>
      </c>
      <c r="D12" s="1">
        <v>1</v>
      </c>
      <c r="E12" s="1" t="s">
        <v>22</v>
      </c>
      <c r="F12" s="1">
        <v>1954</v>
      </c>
      <c r="G12" s="1">
        <v>56</v>
      </c>
      <c r="H12" s="1">
        <v>181</v>
      </c>
      <c r="I12" s="1">
        <v>78</v>
      </c>
      <c r="J12" s="3">
        <v>23.808797045267237</v>
      </c>
      <c r="K12" s="1" t="s">
        <v>25</v>
      </c>
      <c r="L12" s="1">
        <v>1</v>
      </c>
      <c r="M12" s="2">
        <v>670702</v>
      </c>
      <c r="N12" s="2">
        <v>149978</v>
      </c>
      <c r="O12" s="2"/>
      <c r="P12" s="2"/>
      <c r="Q12" s="1">
        <v>112</v>
      </c>
      <c r="R12" s="1">
        <v>68</v>
      </c>
      <c r="S12" s="1">
        <v>2</v>
      </c>
      <c r="T12" s="1">
        <v>2</v>
      </c>
      <c r="U12" s="1">
        <v>0</v>
      </c>
    </row>
    <row r="13" spans="1:21" x14ac:dyDescent="0.25">
      <c r="A13" s="1">
        <v>24</v>
      </c>
      <c r="B13" s="1">
        <v>1</v>
      </c>
      <c r="C13" s="1">
        <v>2007</v>
      </c>
      <c r="D13" s="1">
        <v>0</v>
      </c>
      <c r="E13" s="1" t="s">
        <v>22</v>
      </c>
      <c r="F13" s="1">
        <v>1954</v>
      </c>
      <c r="G13" s="1">
        <v>53</v>
      </c>
      <c r="H13" s="1">
        <v>174</v>
      </c>
      <c r="I13" s="1">
        <v>76</v>
      </c>
      <c r="J13" s="3">
        <v>25.102391333069097</v>
      </c>
      <c r="K13" s="1" t="s">
        <v>23</v>
      </c>
      <c r="L13" s="1">
        <v>2</v>
      </c>
      <c r="M13" s="2">
        <v>916000</v>
      </c>
      <c r="N13" s="2">
        <v>4.3</v>
      </c>
      <c r="O13" s="2">
        <v>0</v>
      </c>
      <c r="P13" s="2">
        <v>0</v>
      </c>
      <c r="Q13" s="1">
        <v>104</v>
      </c>
      <c r="R13" s="1">
        <v>44</v>
      </c>
      <c r="S13" s="1">
        <v>11</v>
      </c>
      <c r="T13" s="1">
        <v>5</v>
      </c>
      <c r="U13" s="1">
        <v>0</v>
      </c>
    </row>
    <row r="14" spans="1:21" x14ac:dyDescent="0.25">
      <c r="A14" s="1">
        <v>25</v>
      </c>
      <c r="B14" s="1">
        <v>1</v>
      </c>
      <c r="C14" s="1">
        <v>2008</v>
      </c>
      <c r="D14" s="1">
        <v>0</v>
      </c>
      <c r="E14" s="1" t="s">
        <v>22</v>
      </c>
      <c r="F14" s="1">
        <v>1955</v>
      </c>
      <c r="G14" s="1">
        <v>53</v>
      </c>
      <c r="H14" s="1">
        <v>171</v>
      </c>
      <c r="I14" s="1">
        <v>67</v>
      </c>
      <c r="J14" s="3">
        <v>22.913033070004449</v>
      </c>
      <c r="K14" s="1" t="s">
        <v>24</v>
      </c>
      <c r="L14" s="1">
        <v>1</v>
      </c>
      <c r="M14" s="2">
        <v>67900000</v>
      </c>
      <c r="N14" s="2">
        <v>56.8</v>
      </c>
      <c r="O14" s="2">
        <v>0</v>
      </c>
      <c r="P14" s="2"/>
      <c r="Q14" s="1">
        <v>70</v>
      </c>
      <c r="R14" s="1">
        <v>24</v>
      </c>
      <c r="S14" s="1">
        <v>8</v>
      </c>
      <c r="T14" s="1">
        <v>3</v>
      </c>
      <c r="U14" s="1">
        <v>0</v>
      </c>
    </row>
    <row r="15" spans="1:21" x14ac:dyDescent="0.25">
      <c r="A15" s="1">
        <v>26</v>
      </c>
      <c r="B15" s="1">
        <v>1</v>
      </c>
      <c r="C15" s="1">
        <v>2008</v>
      </c>
      <c r="D15" s="1">
        <v>0</v>
      </c>
      <c r="E15" s="1" t="s">
        <v>22</v>
      </c>
      <c r="F15" s="1">
        <v>1956</v>
      </c>
      <c r="G15" s="1">
        <v>52</v>
      </c>
      <c r="H15" s="1">
        <v>189</v>
      </c>
      <c r="I15" s="1">
        <v>91</v>
      </c>
      <c r="J15" s="3">
        <v>25.475210660395845</v>
      </c>
      <c r="K15" s="1" t="s">
        <v>24</v>
      </c>
      <c r="L15" s="1">
        <v>2</v>
      </c>
      <c r="M15" s="2">
        <v>7340000</v>
      </c>
      <c r="N15" s="2">
        <v>0</v>
      </c>
      <c r="O15" s="2">
        <v>11.9</v>
      </c>
      <c r="P15" s="2"/>
      <c r="Q15" s="1">
        <v>49</v>
      </c>
      <c r="R15" s="1">
        <v>28</v>
      </c>
      <c r="S15" s="1">
        <v>3</v>
      </c>
      <c r="T15" s="1">
        <v>1</v>
      </c>
      <c r="U15" s="1">
        <v>1</v>
      </c>
    </row>
    <row r="16" spans="1:21" x14ac:dyDescent="0.25">
      <c r="A16" s="1">
        <v>27</v>
      </c>
      <c r="B16" s="1">
        <v>1</v>
      </c>
      <c r="C16" s="1">
        <v>2006</v>
      </c>
      <c r="D16" s="1">
        <v>0</v>
      </c>
      <c r="E16" s="1" t="s">
        <v>22</v>
      </c>
      <c r="F16" s="1">
        <v>1956</v>
      </c>
      <c r="G16" s="1">
        <v>50</v>
      </c>
      <c r="H16" s="1">
        <v>172</v>
      </c>
      <c r="I16" s="1">
        <v>75</v>
      </c>
      <c r="J16" s="3">
        <v>25.351541373715524</v>
      </c>
      <c r="K16" s="1" t="s">
        <v>23</v>
      </c>
      <c r="L16" s="1">
        <v>2</v>
      </c>
      <c r="M16" s="2">
        <v>835000</v>
      </c>
      <c r="N16" s="2">
        <v>1.93</v>
      </c>
      <c r="O16" s="2">
        <v>24200000</v>
      </c>
      <c r="P16" s="2"/>
      <c r="Q16" s="1">
        <v>376</v>
      </c>
      <c r="R16" s="1">
        <v>69</v>
      </c>
      <c r="S16" s="1">
        <v>10</v>
      </c>
      <c r="T16" s="1">
        <v>2</v>
      </c>
      <c r="U16" s="1">
        <v>0</v>
      </c>
    </row>
    <row r="17" spans="1:21" x14ac:dyDescent="0.25">
      <c r="A17" s="1">
        <v>30</v>
      </c>
      <c r="B17" s="1">
        <v>1</v>
      </c>
      <c r="C17" s="1">
        <v>2009</v>
      </c>
      <c r="D17" s="1">
        <v>0</v>
      </c>
      <c r="E17" s="1" t="s">
        <v>22</v>
      </c>
      <c r="F17" s="1">
        <v>1956</v>
      </c>
      <c r="G17" s="1">
        <v>53</v>
      </c>
      <c r="H17" s="1">
        <v>183</v>
      </c>
      <c r="I17" s="1">
        <v>89</v>
      </c>
      <c r="J17" s="3">
        <v>26.575890590940304</v>
      </c>
      <c r="K17" s="1" t="s">
        <v>24</v>
      </c>
      <c r="L17" s="1">
        <v>1</v>
      </c>
      <c r="M17" s="2">
        <v>1030000</v>
      </c>
      <c r="N17" s="2">
        <v>9.8000000000000007</v>
      </c>
      <c r="O17" s="2">
        <v>0</v>
      </c>
      <c r="P17" s="2">
        <v>824000</v>
      </c>
      <c r="Q17" s="1">
        <v>51</v>
      </c>
      <c r="R17" s="1">
        <v>16</v>
      </c>
      <c r="S17" s="1">
        <v>6</v>
      </c>
      <c r="T17" s="1">
        <v>2</v>
      </c>
      <c r="U17" s="1">
        <v>1</v>
      </c>
    </row>
    <row r="18" spans="1:21" x14ac:dyDescent="0.25">
      <c r="A18" s="1">
        <v>31</v>
      </c>
      <c r="B18" s="1">
        <v>1</v>
      </c>
      <c r="C18" s="1">
        <v>2006</v>
      </c>
      <c r="D18" s="1">
        <v>0</v>
      </c>
      <c r="E18" s="1" t="s">
        <v>22</v>
      </c>
      <c r="F18" s="1">
        <v>1957</v>
      </c>
      <c r="G18" s="1">
        <v>49</v>
      </c>
      <c r="H18" s="1">
        <v>177</v>
      </c>
      <c r="I18" s="1">
        <v>94</v>
      </c>
      <c r="J18" s="3">
        <v>30.004149510038619</v>
      </c>
      <c r="K18" s="1" t="s">
        <v>26</v>
      </c>
      <c r="L18" s="1">
        <v>3</v>
      </c>
      <c r="M18" s="2">
        <v>434000</v>
      </c>
      <c r="N18" s="2">
        <v>0</v>
      </c>
      <c r="O18" s="2">
        <v>0</v>
      </c>
      <c r="P18" s="2"/>
      <c r="Q18" s="1">
        <v>74</v>
      </c>
      <c r="R18" s="1">
        <v>21</v>
      </c>
      <c r="S18" s="1">
        <v>11</v>
      </c>
      <c r="T18" s="1">
        <v>2</v>
      </c>
      <c r="U18" s="1">
        <v>0</v>
      </c>
    </row>
    <row r="19" spans="1:21" x14ac:dyDescent="0.25">
      <c r="A19" s="1">
        <v>32</v>
      </c>
      <c r="B19" s="1">
        <v>1</v>
      </c>
      <c r="C19" s="1">
        <v>2008</v>
      </c>
      <c r="D19" s="1">
        <v>0</v>
      </c>
      <c r="E19" s="1" t="s">
        <v>22</v>
      </c>
      <c r="F19" s="1">
        <v>1957</v>
      </c>
      <c r="G19" s="1">
        <v>51</v>
      </c>
      <c r="H19" s="1">
        <v>176</v>
      </c>
      <c r="I19" s="1">
        <v>78</v>
      </c>
      <c r="J19" s="3">
        <v>25.180785123966942</v>
      </c>
      <c r="K19" s="1" t="s">
        <v>23</v>
      </c>
      <c r="L19" s="1">
        <v>1</v>
      </c>
      <c r="M19" s="2">
        <v>2260000</v>
      </c>
      <c r="N19" s="2">
        <v>72900</v>
      </c>
      <c r="O19" s="2">
        <v>94919</v>
      </c>
      <c r="P19" s="2"/>
      <c r="Q19" s="1">
        <v>101</v>
      </c>
      <c r="R19" s="1">
        <v>76</v>
      </c>
      <c r="S19" s="1">
        <v>10</v>
      </c>
      <c r="T19" s="1">
        <v>3</v>
      </c>
      <c r="U19" s="1">
        <v>0</v>
      </c>
    </row>
    <row r="20" spans="1:21" x14ac:dyDescent="0.25">
      <c r="A20" s="1">
        <v>36</v>
      </c>
      <c r="B20" s="1">
        <v>0</v>
      </c>
      <c r="C20" s="1">
        <v>2009</v>
      </c>
      <c r="D20" s="1">
        <v>1</v>
      </c>
      <c r="E20" s="1" t="s">
        <v>22</v>
      </c>
      <c r="F20" s="1">
        <v>1959</v>
      </c>
      <c r="G20" s="1">
        <v>50</v>
      </c>
      <c r="H20" s="1">
        <v>179</v>
      </c>
      <c r="I20" s="1">
        <v>82</v>
      </c>
      <c r="J20" s="3">
        <v>25.592209980961893</v>
      </c>
      <c r="K20" s="1" t="s">
        <v>23</v>
      </c>
      <c r="L20" s="1">
        <v>1</v>
      </c>
      <c r="M20" s="2">
        <v>2884031.5031266073</v>
      </c>
      <c r="N20" s="2">
        <v>131825.67385564081</v>
      </c>
      <c r="O20" s="2"/>
      <c r="P20" s="2"/>
      <c r="Q20" s="1">
        <v>66</v>
      </c>
      <c r="R20" s="1">
        <v>48</v>
      </c>
      <c r="S20" s="1">
        <v>12</v>
      </c>
      <c r="T20" s="1">
        <v>6</v>
      </c>
      <c r="U20" s="1">
        <v>0</v>
      </c>
    </row>
    <row r="21" spans="1:21" x14ac:dyDescent="0.25">
      <c r="A21" s="1">
        <v>38</v>
      </c>
      <c r="B21" s="1">
        <v>1</v>
      </c>
      <c r="C21" s="1">
        <v>2009</v>
      </c>
      <c r="D21" s="1">
        <v>0</v>
      </c>
      <c r="E21" s="1" t="s">
        <v>22</v>
      </c>
      <c r="F21" s="1">
        <v>1960</v>
      </c>
      <c r="G21" s="1">
        <v>49</v>
      </c>
      <c r="H21" s="1">
        <v>184</v>
      </c>
      <c r="I21" s="1">
        <v>85</v>
      </c>
      <c r="J21" s="3">
        <v>25.10633270321361</v>
      </c>
      <c r="K21" s="1" t="s">
        <v>23</v>
      </c>
      <c r="L21" s="1">
        <v>2</v>
      </c>
      <c r="M21" s="2">
        <v>371535.2290971732</v>
      </c>
      <c r="N21" s="2">
        <v>1318.2567385564089</v>
      </c>
      <c r="O21" s="2">
        <v>776.24711662869231</v>
      </c>
      <c r="P21" s="2"/>
      <c r="Q21" s="1">
        <v>66</v>
      </c>
      <c r="R21" s="1">
        <v>45</v>
      </c>
      <c r="S21" s="1">
        <v>8</v>
      </c>
      <c r="T21" s="1">
        <v>2</v>
      </c>
      <c r="U21" s="1">
        <v>0</v>
      </c>
    </row>
    <row r="22" spans="1:21" x14ac:dyDescent="0.25">
      <c r="A22" s="1">
        <v>39</v>
      </c>
      <c r="B22" s="1">
        <v>1</v>
      </c>
      <c r="C22" s="1">
        <v>2005</v>
      </c>
      <c r="D22" s="1">
        <v>0</v>
      </c>
      <c r="E22" s="1" t="s">
        <v>22</v>
      </c>
      <c r="F22" s="1">
        <v>1960</v>
      </c>
      <c r="G22" s="1">
        <v>45</v>
      </c>
      <c r="H22" s="1">
        <v>170</v>
      </c>
      <c r="I22" s="1">
        <v>75</v>
      </c>
      <c r="J22" s="3">
        <v>25.95155709342561</v>
      </c>
      <c r="K22" s="1" t="s">
        <v>23</v>
      </c>
      <c r="L22" s="1">
        <v>1</v>
      </c>
      <c r="M22" s="2">
        <v>272000</v>
      </c>
      <c r="N22" s="2">
        <v>0</v>
      </c>
      <c r="O22" s="2">
        <v>5.56</v>
      </c>
      <c r="P22" s="2"/>
      <c r="Q22" s="1">
        <v>318</v>
      </c>
      <c r="R22" s="1">
        <v>208</v>
      </c>
      <c r="S22" s="1">
        <v>10</v>
      </c>
      <c r="T22" s="1">
        <v>6</v>
      </c>
      <c r="U22" s="1">
        <v>0</v>
      </c>
    </row>
    <row r="23" spans="1:21" x14ac:dyDescent="0.25">
      <c r="A23" s="1">
        <v>40</v>
      </c>
      <c r="B23" s="1">
        <v>1</v>
      </c>
      <c r="C23" s="1">
        <v>2006</v>
      </c>
      <c r="D23" s="1">
        <v>0</v>
      </c>
      <c r="E23" s="1" t="s">
        <v>22</v>
      </c>
      <c r="F23" s="1">
        <v>1960</v>
      </c>
      <c r="G23" s="1">
        <v>46</v>
      </c>
      <c r="H23" s="1">
        <v>189</v>
      </c>
      <c r="I23" s="1">
        <v>105</v>
      </c>
      <c r="J23" s="3">
        <v>29.394473838918284</v>
      </c>
      <c r="K23" s="1" t="s">
        <v>23</v>
      </c>
      <c r="L23" s="1">
        <v>1</v>
      </c>
      <c r="M23" s="2">
        <v>30600000</v>
      </c>
      <c r="N23" s="2">
        <v>0</v>
      </c>
      <c r="O23" s="2">
        <v>0</v>
      </c>
      <c r="P23" s="2">
        <v>0</v>
      </c>
      <c r="Q23" s="1">
        <v>77</v>
      </c>
      <c r="R23" s="1">
        <v>23</v>
      </c>
      <c r="S23" s="1">
        <v>14</v>
      </c>
      <c r="T23" s="1">
        <v>4</v>
      </c>
      <c r="U23" s="1">
        <v>0</v>
      </c>
    </row>
    <row r="24" spans="1:21" x14ac:dyDescent="0.25">
      <c r="A24" s="1">
        <v>41</v>
      </c>
      <c r="B24" s="1">
        <v>1</v>
      </c>
      <c r="C24" s="1">
        <v>2010</v>
      </c>
      <c r="D24" s="1">
        <v>0</v>
      </c>
      <c r="E24" s="1" t="s">
        <v>22</v>
      </c>
      <c r="F24" s="1">
        <v>1960</v>
      </c>
      <c r="G24" s="1">
        <v>50</v>
      </c>
      <c r="H24" s="1">
        <v>177</v>
      </c>
      <c r="I24" s="1">
        <v>82</v>
      </c>
      <c r="J24" s="3">
        <v>26.173832551310287</v>
      </c>
      <c r="K24" s="1" t="s">
        <v>23</v>
      </c>
      <c r="L24" s="1">
        <v>2</v>
      </c>
      <c r="M24" s="2">
        <v>91900</v>
      </c>
      <c r="N24" s="2">
        <v>0</v>
      </c>
      <c r="O24" s="2">
        <v>0</v>
      </c>
      <c r="P24" s="2">
        <v>0</v>
      </c>
      <c r="Q24" s="1">
        <v>73</v>
      </c>
      <c r="R24" s="1">
        <v>32</v>
      </c>
      <c r="S24" s="1">
        <v>10</v>
      </c>
      <c r="T24" s="1">
        <v>4</v>
      </c>
      <c r="U24" s="1">
        <v>0</v>
      </c>
    </row>
    <row r="25" spans="1:21" x14ac:dyDescent="0.25">
      <c r="A25" s="1">
        <v>42</v>
      </c>
      <c r="B25" s="1">
        <v>1</v>
      </c>
      <c r="C25" s="1">
        <v>2008</v>
      </c>
      <c r="D25" s="1">
        <v>0</v>
      </c>
      <c r="E25" s="1" t="s">
        <v>22</v>
      </c>
      <c r="F25" s="1">
        <v>1960</v>
      </c>
      <c r="G25" s="1">
        <v>48</v>
      </c>
      <c r="H25" s="1">
        <v>189</v>
      </c>
      <c r="I25" s="1">
        <v>93</v>
      </c>
      <c r="J25" s="3">
        <v>26.035105400184765</v>
      </c>
      <c r="K25" s="1" t="s">
        <v>24</v>
      </c>
      <c r="L25" s="1">
        <v>2</v>
      </c>
      <c r="M25" s="2">
        <v>41300000</v>
      </c>
      <c r="N25" s="2">
        <v>11.9</v>
      </c>
      <c r="O25" s="2">
        <v>0</v>
      </c>
      <c r="P25" s="2">
        <v>3271320</v>
      </c>
      <c r="Q25" s="1">
        <v>132</v>
      </c>
      <c r="R25" s="1">
        <v>36</v>
      </c>
      <c r="S25" s="1">
        <v>13</v>
      </c>
      <c r="T25" s="1">
        <v>3</v>
      </c>
      <c r="U25" s="1">
        <v>0</v>
      </c>
    </row>
    <row r="26" spans="1:21" x14ac:dyDescent="0.25">
      <c r="A26" s="1">
        <v>44</v>
      </c>
      <c r="B26" s="1">
        <v>1</v>
      </c>
      <c r="C26" s="1">
        <v>2009</v>
      </c>
      <c r="D26" s="1">
        <v>0</v>
      </c>
      <c r="E26" s="1" t="s">
        <v>22</v>
      </c>
      <c r="F26" s="1">
        <v>1961</v>
      </c>
      <c r="G26" s="1">
        <v>48</v>
      </c>
      <c r="H26" s="1">
        <v>176</v>
      </c>
      <c r="I26" s="1">
        <v>92</v>
      </c>
      <c r="J26" s="3">
        <v>29.700413223140497</v>
      </c>
      <c r="K26" s="1" t="s">
        <v>23</v>
      </c>
      <c r="L26" s="1">
        <v>4</v>
      </c>
      <c r="M26" s="2">
        <v>599479</v>
      </c>
      <c r="N26" s="2">
        <v>0</v>
      </c>
      <c r="O26" s="2">
        <v>125004</v>
      </c>
      <c r="P26" s="2"/>
      <c r="Q26" s="1">
        <v>26</v>
      </c>
      <c r="R26" s="1">
        <v>32</v>
      </c>
      <c r="S26" s="1">
        <v>10</v>
      </c>
      <c r="T26" s="1">
        <v>1</v>
      </c>
      <c r="U26" s="1">
        <v>0</v>
      </c>
    </row>
    <row r="27" spans="1:21" x14ac:dyDescent="0.25">
      <c r="A27" s="1">
        <v>47</v>
      </c>
      <c r="B27" s="1">
        <v>1</v>
      </c>
      <c r="C27" s="1">
        <v>2007</v>
      </c>
      <c r="D27" s="1">
        <v>0</v>
      </c>
      <c r="E27" s="1" t="s">
        <v>22</v>
      </c>
      <c r="F27" s="1">
        <v>1961</v>
      </c>
      <c r="G27" s="1">
        <v>46</v>
      </c>
      <c r="H27" s="1">
        <v>187</v>
      </c>
      <c r="I27" s="1">
        <v>99</v>
      </c>
      <c r="J27" s="3">
        <v>28.310789556464293</v>
      </c>
      <c r="K27" s="1" t="s">
        <v>24</v>
      </c>
      <c r="L27" s="1">
        <v>3</v>
      </c>
      <c r="M27" s="2">
        <v>188000</v>
      </c>
      <c r="N27" s="2">
        <v>0</v>
      </c>
      <c r="O27" s="2">
        <v>0</v>
      </c>
      <c r="P27" s="2"/>
      <c r="Q27" s="1">
        <v>51</v>
      </c>
      <c r="R27" s="1">
        <v>32</v>
      </c>
      <c r="S27" s="1">
        <v>8</v>
      </c>
      <c r="T27" s="1">
        <v>1</v>
      </c>
      <c r="U27" s="1">
        <v>0</v>
      </c>
    </row>
    <row r="28" spans="1:21" x14ac:dyDescent="0.25">
      <c r="A28" s="1">
        <v>48</v>
      </c>
      <c r="B28" s="1">
        <v>0</v>
      </c>
      <c r="C28" s="1">
        <v>2010</v>
      </c>
      <c r="D28" s="1">
        <v>1</v>
      </c>
      <c r="E28" s="1" t="s">
        <v>22</v>
      </c>
      <c r="F28" s="1">
        <v>1961</v>
      </c>
      <c r="G28" s="1">
        <v>49</v>
      </c>
      <c r="H28" s="1">
        <v>183</v>
      </c>
      <c r="I28" s="1">
        <v>93</v>
      </c>
      <c r="J28" s="3">
        <v>27.77031263997133</v>
      </c>
      <c r="K28" s="1" t="s">
        <v>23</v>
      </c>
      <c r="L28" s="1">
        <v>2</v>
      </c>
      <c r="M28" s="2">
        <v>2511886.431509587</v>
      </c>
      <c r="N28" s="2">
        <v>436515.83224016649</v>
      </c>
      <c r="O28" s="2"/>
      <c r="P28" s="2"/>
      <c r="Q28" s="1">
        <v>57</v>
      </c>
      <c r="R28" s="1">
        <v>38</v>
      </c>
      <c r="S28" s="1">
        <v>10</v>
      </c>
      <c r="T28" s="1">
        <v>2</v>
      </c>
      <c r="U28" s="1">
        <v>0</v>
      </c>
    </row>
    <row r="29" spans="1:21" x14ac:dyDescent="0.25">
      <c r="A29" s="1">
        <v>51</v>
      </c>
      <c r="B29" s="1">
        <v>1</v>
      </c>
      <c r="C29" s="1">
        <v>2008</v>
      </c>
      <c r="D29" s="1">
        <v>0</v>
      </c>
      <c r="E29" s="1" t="s">
        <v>22</v>
      </c>
      <c r="F29" s="1">
        <v>1961</v>
      </c>
      <c r="G29" s="1">
        <v>47</v>
      </c>
      <c r="H29" s="1">
        <v>172</v>
      </c>
      <c r="I29" s="1">
        <v>76</v>
      </c>
      <c r="J29" s="3">
        <v>25.689561925365066</v>
      </c>
      <c r="K29" s="1" t="s">
        <v>27</v>
      </c>
      <c r="L29" s="1">
        <v>2</v>
      </c>
      <c r="M29" s="2">
        <v>355000</v>
      </c>
      <c r="N29" s="2">
        <v>0</v>
      </c>
      <c r="O29" s="2">
        <v>0</v>
      </c>
      <c r="P29" s="2"/>
      <c r="Q29" s="1">
        <v>44</v>
      </c>
      <c r="R29" s="1">
        <v>17</v>
      </c>
      <c r="S29" s="1">
        <v>8</v>
      </c>
      <c r="T29" s="1">
        <v>3</v>
      </c>
      <c r="U29" s="1">
        <v>0</v>
      </c>
    </row>
    <row r="30" spans="1:21" x14ac:dyDescent="0.25">
      <c r="A30" s="1">
        <v>52</v>
      </c>
      <c r="B30" s="1">
        <v>1</v>
      </c>
      <c r="C30" s="1">
        <v>2009</v>
      </c>
      <c r="D30" s="1">
        <v>1</v>
      </c>
      <c r="E30" s="1" t="s">
        <v>22</v>
      </c>
      <c r="F30" s="1">
        <v>1961</v>
      </c>
      <c r="G30" s="1">
        <v>48</v>
      </c>
      <c r="H30" s="1">
        <v>188</v>
      </c>
      <c r="I30" s="1">
        <v>96</v>
      </c>
      <c r="J30" s="3">
        <v>27.16161158895428</v>
      </c>
      <c r="K30" s="1" t="s">
        <v>26</v>
      </c>
      <c r="L30" s="1">
        <v>1</v>
      </c>
      <c r="M30" s="2">
        <v>12300000</v>
      </c>
      <c r="N30" s="2">
        <v>0</v>
      </c>
      <c r="O30" s="2">
        <v>0</v>
      </c>
      <c r="P30" s="2"/>
      <c r="Q30" s="1">
        <v>231</v>
      </c>
      <c r="R30" s="1">
        <v>78</v>
      </c>
      <c r="S30" s="1">
        <v>9</v>
      </c>
      <c r="T30" s="1">
        <v>3</v>
      </c>
      <c r="U30" s="1">
        <v>0</v>
      </c>
    </row>
    <row r="31" spans="1:21" x14ac:dyDescent="0.25">
      <c r="A31" s="1">
        <v>54</v>
      </c>
      <c r="B31" s="1">
        <v>1</v>
      </c>
      <c r="C31" s="1">
        <v>2005</v>
      </c>
      <c r="D31" s="1">
        <v>0</v>
      </c>
      <c r="E31" s="1" t="s">
        <v>22</v>
      </c>
      <c r="F31" s="1">
        <v>1962</v>
      </c>
      <c r="G31" s="1">
        <v>43</v>
      </c>
      <c r="H31" s="1">
        <v>176</v>
      </c>
      <c r="I31" s="1">
        <v>77</v>
      </c>
      <c r="J31" s="3">
        <v>24.857954545454547</v>
      </c>
      <c r="K31" s="1" t="s">
        <v>23</v>
      </c>
      <c r="L31" s="1">
        <v>2</v>
      </c>
      <c r="M31" s="2">
        <v>382000</v>
      </c>
      <c r="N31" s="2">
        <v>0</v>
      </c>
      <c r="O31" s="2">
        <v>0</v>
      </c>
      <c r="P31" s="2">
        <v>0</v>
      </c>
      <c r="Q31" s="1">
        <v>91</v>
      </c>
      <c r="R31" s="1">
        <v>70</v>
      </c>
      <c r="S31" s="1">
        <v>5</v>
      </c>
      <c r="T31" s="1">
        <v>1</v>
      </c>
      <c r="U31" s="1">
        <v>0</v>
      </c>
    </row>
    <row r="32" spans="1:21" x14ac:dyDescent="0.25">
      <c r="A32" s="1">
        <v>55</v>
      </c>
      <c r="B32" s="1">
        <v>1</v>
      </c>
      <c r="C32" s="1">
        <v>2006</v>
      </c>
      <c r="D32" s="1">
        <v>0</v>
      </c>
      <c r="E32" s="1" t="s">
        <v>22</v>
      </c>
      <c r="F32" s="1">
        <v>1962</v>
      </c>
      <c r="G32" s="1">
        <v>44</v>
      </c>
      <c r="H32" s="1">
        <v>170</v>
      </c>
      <c r="I32" s="1">
        <v>74</v>
      </c>
      <c r="J32" s="3">
        <v>25.605536332179934</v>
      </c>
      <c r="K32" s="1" t="s">
        <v>23</v>
      </c>
      <c r="L32" s="1">
        <v>2</v>
      </c>
      <c r="M32" s="2">
        <v>1890000</v>
      </c>
      <c r="N32" s="2">
        <v>0</v>
      </c>
      <c r="O32" s="2">
        <v>0</v>
      </c>
      <c r="P32" s="2"/>
      <c r="Q32" s="1">
        <v>159</v>
      </c>
      <c r="R32" s="1">
        <v>113</v>
      </c>
      <c r="S32" s="1">
        <v>8</v>
      </c>
      <c r="T32" s="1">
        <v>2</v>
      </c>
      <c r="U32" s="1">
        <v>0</v>
      </c>
    </row>
    <row r="33" spans="1:21" x14ac:dyDescent="0.25">
      <c r="A33" s="1">
        <v>56</v>
      </c>
      <c r="B33" s="1">
        <v>1</v>
      </c>
      <c r="C33" s="1">
        <v>2009</v>
      </c>
      <c r="D33" s="1">
        <v>0</v>
      </c>
      <c r="E33" s="1" t="s">
        <v>22</v>
      </c>
      <c r="F33" s="1">
        <v>1963</v>
      </c>
      <c r="G33" s="1">
        <v>46</v>
      </c>
      <c r="H33" s="1">
        <v>182</v>
      </c>
      <c r="I33" s="1">
        <v>86</v>
      </c>
      <c r="J33" s="3">
        <v>25.963047941069917</v>
      </c>
      <c r="K33" s="1" t="s">
        <v>24</v>
      </c>
      <c r="L33" s="1">
        <v>3</v>
      </c>
      <c r="M33" s="2">
        <v>14500000</v>
      </c>
      <c r="N33" s="2">
        <v>1580</v>
      </c>
      <c r="O33" s="2">
        <v>0</v>
      </c>
      <c r="P33" s="2">
        <v>323593.65692962846</v>
      </c>
      <c r="Q33" s="1">
        <v>76</v>
      </c>
      <c r="R33" s="1">
        <v>28</v>
      </c>
      <c r="S33" s="1">
        <v>7</v>
      </c>
      <c r="T33" s="1">
        <v>1</v>
      </c>
      <c r="U33" s="1">
        <v>0</v>
      </c>
    </row>
    <row r="34" spans="1:21" x14ac:dyDescent="0.25">
      <c r="A34" s="1">
        <v>58</v>
      </c>
      <c r="B34" s="1">
        <v>1</v>
      </c>
      <c r="C34" s="1">
        <v>2010</v>
      </c>
      <c r="D34" s="1">
        <v>0</v>
      </c>
      <c r="E34" s="1" t="s">
        <v>22</v>
      </c>
      <c r="F34" s="1">
        <v>1963</v>
      </c>
      <c r="G34" s="1">
        <v>47</v>
      </c>
      <c r="H34" s="1">
        <v>176</v>
      </c>
      <c r="I34" s="1">
        <v>71</v>
      </c>
      <c r="J34" s="3">
        <v>22.920971074380166</v>
      </c>
      <c r="K34" s="1" t="s">
        <v>27</v>
      </c>
      <c r="L34" s="1">
        <v>1</v>
      </c>
      <c r="M34" s="2">
        <v>58800</v>
      </c>
      <c r="N34" s="2">
        <v>1504</v>
      </c>
      <c r="O34" s="2">
        <v>11.9</v>
      </c>
      <c r="P34" s="2"/>
      <c r="Q34" s="1">
        <v>24</v>
      </c>
      <c r="R34" s="1">
        <v>10</v>
      </c>
      <c r="S34" s="1">
        <v>0</v>
      </c>
      <c r="T34" s="1">
        <v>1</v>
      </c>
      <c r="U34" s="1">
        <v>0</v>
      </c>
    </row>
    <row r="35" spans="1:21" x14ac:dyDescent="0.25">
      <c r="A35" s="1">
        <v>59</v>
      </c>
      <c r="B35" s="1">
        <v>1</v>
      </c>
      <c r="C35" s="1">
        <v>2010</v>
      </c>
      <c r="D35" s="1">
        <v>0</v>
      </c>
      <c r="E35" s="1" t="s">
        <v>22</v>
      </c>
      <c r="F35" s="1">
        <v>1963</v>
      </c>
      <c r="G35" s="1">
        <v>47</v>
      </c>
      <c r="H35" s="1">
        <v>180</v>
      </c>
      <c r="I35" s="1">
        <v>87</v>
      </c>
      <c r="J35" s="3">
        <v>26.851851851851851</v>
      </c>
      <c r="K35" s="1" t="s">
        <v>23</v>
      </c>
      <c r="L35" s="1">
        <v>1</v>
      </c>
      <c r="M35" s="2">
        <v>2818382.9312644606</v>
      </c>
      <c r="N35" s="2">
        <v>223</v>
      </c>
      <c r="O35" s="2">
        <v>0</v>
      </c>
      <c r="P35" s="2"/>
      <c r="Q35" s="1">
        <v>55</v>
      </c>
      <c r="R35" s="1">
        <v>21</v>
      </c>
      <c r="S35" s="1">
        <v>5</v>
      </c>
      <c r="T35" s="1">
        <v>1</v>
      </c>
      <c r="U35" s="1">
        <v>0</v>
      </c>
    </row>
    <row r="36" spans="1:21" x14ac:dyDescent="0.25">
      <c r="A36" s="1">
        <v>60</v>
      </c>
      <c r="B36" s="1">
        <v>1</v>
      </c>
      <c r="C36" s="1">
        <v>2009</v>
      </c>
      <c r="D36" s="1">
        <v>0</v>
      </c>
      <c r="E36" s="1" t="s">
        <v>22</v>
      </c>
      <c r="F36" s="1">
        <v>1963</v>
      </c>
      <c r="G36" s="1">
        <v>46</v>
      </c>
      <c r="H36" s="1">
        <v>170</v>
      </c>
      <c r="I36" s="1">
        <v>63</v>
      </c>
      <c r="J36" s="3">
        <v>21.79930795847751</v>
      </c>
      <c r="K36" s="1" t="s">
        <v>24</v>
      </c>
      <c r="L36" s="1">
        <v>2</v>
      </c>
      <c r="M36" s="2">
        <v>2793234</v>
      </c>
      <c r="N36" s="2">
        <v>0</v>
      </c>
      <c r="O36" s="2">
        <v>0</v>
      </c>
      <c r="P36" s="2">
        <v>0</v>
      </c>
      <c r="Q36" s="1">
        <v>269</v>
      </c>
      <c r="R36" s="1">
        <v>39</v>
      </c>
      <c r="S36" s="1">
        <v>14</v>
      </c>
      <c r="T36" s="1">
        <v>4</v>
      </c>
      <c r="U36" s="1">
        <v>0</v>
      </c>
    </row>
    <row r="37" spans="1:21" x14ac:dyDescent="0.25">
      <c r="A37" s="1">
        <v>61</v>
      </c>
      <c r="B37" s="1"/>
      <c r="C37" s="1">
        <v>2009</v>
      </c>
      <c r="D37" s="1">
        <v>0</v>
      </c>
      <c r="E37" s="1" t="s">
        <v>22</v>
      </c>
      <c r="F37" s="1">
        <v>1963</v>
      </c>
      <c r="G37" s="1">
        <v>46</v>
      </c>
      <c r="H37" s="1">
        <v>189</v>
      </c>
      <c r="I37" s="1">
        <v>91</v>
      </c>
      <c r="J37" s="3">
        <v>25.475210660395845</v>
      </c>
      <c r="K37" s="1" t="s">
        <v>24</v>
      </c>
      <c r="L37" s="1">
        <v>2</v>
      </c>
      <c r="M37" s="2">
        <v>2793234</v>
      </c>
      <c r="N37" s="2">
        <v>0</v>
      </c>
      <c r="O37" s="2">
        <v>0</v>
      </c>
      <c r="P37" s="2">
        <v>0</v>
      </c>
      <c r="Q37" s="1">
        <v>92</v>
      </c>
      <c r="R37" s="1">
        <v>48</v>
      </c>
      <c r="S37" s="1">
        <v>12</v>
      </c>
      <c r="T37" s="1">
        <v>3</v>
      </c>
      <c r="U37" s="1">
        <v>0</v>
      </c>
    </row>
    <row r="38" spans="1:21" x14ac:dyDescent="0.25">
      <c r="A38" s="1">
        <v>62</v>
      </c>
      <c r="B38" s="1">
        <v>1</v>
      </c>
      <c r="C38" s="1">
        <v>2008</v>
      </c>
      <c r="D38" s="1">
        <v>0</v>
      </c>
      <c r="E38" s="1" t="s">
        <v>22</v>
      </c>
      <c r="F38" s="1">
        <v>1964</v>
      </c>
      <c r="G38" s="1">
        <v>44</v>
      </c>
      <c r="H38" s="1">
        <v>177</v>
      </c>
      <c r="I38" s="1">
        <v>81</v>
      </c>
      <c r="J38" s="3">
        <v>25.854639471416256</v>
      </c>
      <c r="K38" s="1" t="s">
        <v>24</v>
      </c>
      <c r="L38" s="1">
        <v>1</v>
      </c>
      <c r="M38" s="2">
        <v>223000</v>
      </c>
      <c r="N38" s="2">
        <v>0</v>
      </c>
      <c r="O38" s="2">
        <v>0</v>
      </c>
      <c r="P38" s="2"/>
      <c r="Q38" s="1">
        <v>48</v>
      </c>
      <c r="R38" s="1">
        <v>16</v>
      </c>
      <c r="S38" s="1">
        <v>6</v>
      </c>
      <c r="T38" s="1">
        <v>1</v>
      </c>
      <c r="U38" s="1">
        <v>1</v>
      </c>
    </row>
    <row r="39" spans="1:21" x14ac:dyDescent="0.25">
      <c r="A39" s="1">
        <v>63</v>
      </c>
      <c r="B39" s="1">
        <v>1</v>
      </c>
      <c r="C39" s="1">
        <v>2008</v>
      </c>
      <c r="D39" s="1">
        <v>0</v>
      </c>
      <c r="E39" s="1" t="s">
        <v>22</v>
      </c>
      <c r="F39" s="1">
        <v>1964</v>
      </c>
      <c r="G39" s="1">
        <v>44</v>
      </c>
      <c r="H39" s="1">
        <v>168</v>
      </c>
      <c r="I39" s="1">
        <v>78</v>
      </c>
      <c r="J39" s="3">
        <v>27.636054421768712</v>
      </c>
      <c r="K39" s="1" t="s">
        <v>23</v>
      </c>
      <c r="L39" s="1">
        <v>2</v>
      </c>
      <c r="M39" s="2">
        <v>3220000</v>
      </c>
      <c r="N39" s="2">
        <v>75400</v>
      </c>
      <c r="O39" s="2">
        <v>3235936.5692962883</v>
      </c>
      <c r="P39" s="2"/>
      <c r="Q39" s="1">
        <v>136</v>
      </c>
      <c r="R39" s="1">
        <v>96</v>
      </c>
      <c r="S39" s="1">
        <v>5</v>
      </c>
      <c r="T39" s="1">
        <v>3</v>
      </c>
      <c r="U39" s="1">
        <v>0</v>
      </c>
    </row>
    <row r="40" spans="1:21" x14ac:dyDescent="0.25">
      <c r="A40" s="1">
        <v>65</v>
      </c>
      <c r="B40" s="1">
        <v>1</v>
      </c>
      <c r="C40" s="1">
        <v>2008</v>
      </c>
      <c r="D40" s="1">
        <v>0</v>
      </c>
      <c r="E40" s="1" t="s">
        <v>22</v>
      </c>
      <c r="F40" s="1">
        <v>1964</v>
      </c>
      <c r="G40" s="1">
        <v>44</v>
      </c>
      <c r="H40" s="1">
        <v>169</v>
      </c>
      <c r="I40" s="1">
        <v>64</v>
      </c>
      <c r="J40" s="3">
        <v>22.408178985329648</v>
      </c>
      <c r="K40" s="1" t="s">
        <v>24</v>
      </c>
      <c r="L40" s="1">
        <v>1</v>
      </c>
      <c r="M40" s="2">
        <v>710000</v>
      </c>
      <c r="N40" s="2">
        <v>0</v>
      </c>
      <c r="O40" s="2">
        <v>0</v>
      </c>
      <c r="P40" s="2">
        <v>0</v>
      </c>
      <c r="Q40" s="1">
        <v>22</v>
      </c>
      <c r="R40" s="1">
        <v>30</v>
      </c>
      <c r="S40" s="1">
        <v>8</v>
      </c>
      <c r="T40" s="1">
        <v>2</v>
      </c>
      <c r="U40" s="1">
        <v>1</v>
      </c>
    </row>
    <row r="41" spans="1:21" x14ac:dyDescent="0.25">
      <c r="A41" s="1">
        <v>66</v>
      </c>
      <c r="B41" s="1">
        <v>1</v>
      </c>
      <c r="C41" s="1">
        <v>2008</v>
      </c>
      <c r="D41" s="1">
        <v>0</v>
      </c>
      <c r="E41" s="1" t="s">
        <v>22</v>
      </c>
      <c r="F41" s="1">
        <v>1964</v>
      </c>
      <c r="G41" s="1">
        <v>44</v>
      </c>
      <c r="H41" s="1">
        <v>172</v>
      </c>
      <c r="I41" s="1">
        <v>78</v>
      </c>
      <c r="J41" s="3">
        <v>26.365603028664147</v>
      </c>
      <c r="K41" s="1" t="s">
        <v>24</v>
      </c>
      <c r="L41" s="1">
        <v>1</v>
      </c>
      <c r="M41" s="2">
        <v>10471285.480509</v>
      </c>
      <c r="N41" s="2">
        <v>380189.39632056188</v>
      </c>
      <c r="O41" s="2">
        <v>5.46</v>
      </c>
      <c r="P41" s="2"/>
      <c r="Q41" s="1">
        <v>75</v>
      </c>
      <c r="R41" s="1">
        <v>53</v>
      </c>
      <c r="S41" s="1">
        <v>8</v>
      </c>
      <c r="T41" s="1">
        <v>2</v>
      </c>
      <c r="U41" s="1">
        <v>0</v>
      </c>
    </row>
    <row r="42" spans="1:21" x14ac:dyDescent="0.25">
      <c r="A42" s="1">
        <v>67</v>
      </c>
      <c r="B42" s="1">
        <v>1</v>
      </c>
      <c r="C42" s="1">
        <v>2006</v>
      </c>
      <c r="D42" s="1">
        <v>0</v>
      </c>
      <c r="E42" s="1" t="s">
        <v>22</v>
      </c>
      <c r="F42" s="1">
        <v>1964</v>
      </c>
      <c r="G42" s="1">
        <v>42</v>
      </c>
      <c r="H42" s="1">
        <v>188</v>
      </c>
      <c r="I42" s="1">
        <v>87</v>
      </c>
      <c r="J42" s="3">
        <v>24.615210502489816</v>
      </c>
      <c r="K42" s="1" t="s">
        <v>25</v>
      </c>
      <c r="L42" s="1">
        <v>3</v>
      </c>
      <c r="M42" s="2">
        <v>8710000</v>
      </c>
      <c r="N42" s="2">
        <v>0</v>
      </c>
      <c r="O42" s="2">
        <v>0</v>
      </c>
      <c r="P42" s="2">
        <v>0</v>
      </c>
      <c r="Q42" s="1">
        <v>48</v>
      </c>
      <c r="R42" s="1">
        <v>28</v>
      </c>
      <c r="S42" s="1">
        <v>2</v>
      </c>
      <c r="T42" s="1">
        <v>1</v>
      </c>
      <c r="U42" s="1">
        <v>0</v>
      </c>
    </row>
    <row r="43" spans="1:21" x14ac:dyDescent="0.25">
      <c r="A43" s="1">
        <v>68</v>
      </c>
      <c r="B43" s="1">
        <v>1</v>
      </c>
      <c r="C43" s="1">
        <v>2006</v>
      </c>
      <c r="D43" s="1">
        <v>0</v>
      </c>
      <c r="E43" s="1" t="s">
        <v>22</v>
      </c>
      <c r="F43" s="1">
        <v>1964</v>
      </c>
      <c r="G43" s="1">
        <v>42</v>
      </c>
      <c r="H43" s="1">
        <v>187</v>
      </c>
      <c r="I43" s="1">
        <v>83</v>
      </c>
      <c r="J43" s="3">
        <v>23.735308416025617</v>
      </c>
      <c r="K43" s="1" t="s">
        <v>23</v>
      </c>
      <c r="L43" s="1">
        <v>2</v>
      </c>
      <c r="M43" s="2">
        <v>1310000</v>
      </c>
      <c r="N43" s="2">
        <v>0</v>
      </c>
      <c r="O43" s="2">
        <v>0</v>
      </c>
      <c r="P43" s="2">
        <v>0</v>
      </c>
      <c r="Q43" s="1">
        <v>60</v>
      </c>
      <c r="R43" s="1">
        <v>32</v>
      </c>
      <c r="S43" s="1">
        <v>4</v>
      </c>
      <c r="T43" s="1">
        <v>1</v>
      </c>
      <c r="U43" s="1">
        <v>0</v>
      </c>
    </row>
    <row r="44" spans="1:21" x14ac:dyDescent="0.25">
      <c r="A44" s="1">
        <v>69</v>
      </c>
      <c r="B44" s="1">
        <v>1</v>
      </c>
      <c r="C44" s="1">
        <v>2008</v>
      </c>
      <c r="D44" s="1">
        <v>0</v>
      </c>
      <c r="E44" s="1" t="s">
        <v>22</v>
      </c>
      <c r="F44" s="1">
        <v>1964</v>
      </c>
      <c r="G44" s="1">
        <v>44</v>
      </c>
      <c r="H44" s="1">
        <v>190</v>
      </c>
      <c r="I44" s="1">
        <v>88</v>
      </c>
      <c r="J44" s="3">
        <v>24.37673130193906</v>
      </c>
      <c r="K44" s="1" t="s">
        <v>24</v>
      </c>
      <c r="L44" s="1">
        <v>1</v>
      </c>
      <c r="M44" s="2">
        <v>3310000</v>
      </c>
      <c r="N44" s="2">
        <v>0</v>
      </c>
      <c r="O44" s="2">
        <v>0</v>
      </c>
      <c r="P44" s="2">
        <v>0</v>
      </c>
      <c r="Q44" s="1">
        <v>25</v>
      </c>
      <c r="R44" s="1">
        <v>26</v>
      </c>
      <c r="S44" s="1">
        <v>6</v>
      </c>
      <c r="T44" s="1">
        <v>2</v>
      </c>
      <c r="U44" s="1">
        <v>0</v>
      </c>
    </row>
    <row r="45" spans="1:21" x14ac:dyDescent="0.25">
      <c r="A45" s="1">
        <v>70</v>
      </c>
      <c r="B45" s="1">
        <v>1</v>
      </c>
      <c r="C45" s="1">
        <v>2008</v>
      </c>
      <c r="D45" s="1">
        <v>0</v>
      </c>
      <c r="E45" s="1" t="s">
        <v>22</v>
      </c>
      <c r="F45" s="1">
        <v>1965</v>
      </c>
      <c r="G45" s="1">
        <v>43</v>
      </c>
      <c r="H45" s="1">
        <v>177</v>
      </c>
      <c r="I45" s="1">
        <v>90</v>
      </c>
      <c r="J45" s="3">
        <v>28.727377190462509</v>
      </c>
      <c r="K45" s="1" t="s">
        <v>24</v>
      </c>
      <c r="L45" s="1">
        <v>2</v>
      </c>
      <c r="M45" s="2">
        <v>6100000</v>
      </c>
      <c r="N45" s="2">
        <v>0</v>
      </c>
      <c r="O45" s="2">
        <v>0</v>
      </c>
      <c r="P45" s="2">
        <v>0</v>
      </c>
      <c r="Q45" s="1">
        <v>94</v>
      </c>
      <c r="R45" s="1">
        <v>32</v>
      </c>
      <c r="S45" s="1">
        <v>8</v>
      </c>
      <c r="T45" s="1">
        <v>2</v>
      </c>
      <c r="U45" s="1">
        <v>0</v>
      </c>
    </row>
    <row r="46" spans="1:21" x14ac:dyDescent="0.25">
      <c r="A46" s="1">
        <v>72</v>
      </c>
      <c r="B46" s="1">
        <v>1</v>
      </c>
      <c r="C46" s="1">
        <v>2008</v>
      </c>
      <c r="D46" s="1">
        <v>0</v>
      </c>
      <c r="E46" s="1" t="s">
        <v>22</v>
      </c>
      <c r="F46" s="1">
        <v>1965</v>
      </c>
      <c r="G46" s="1">
        <v>43</v>
      </c>
      <c r="H46" s="1">
        <v>168</v>
      </c>
      <c r="I46" s="1">
        <v>75</v>
      </c>
      <c r="J46" s="3">
        <v>26.573129251700685</v>
      </c>
      <c r="K46" s="1" t="s">
        <v>24</v>
      </c>
      <c r="L46" s="1">
        <v>4</v>
      </c>
      <c r="M46" s="2">
        <v>266000</v>
      </c>
      <c r="N46" s="2">
        <v>0</v>
      </c>
      <c r="O46" s="2">
        <v>0</v>
      </c>
      <c r="P46" s="2">
        <v>0</v>
      </c>
      <c r="Q46" s="1">
        <v>49</v>
      </c>
      <c r="R46" s="1">
        <v>44</v>
      </c>
      <c r="S46" s="1">
        <v>4</v>
      </c>
      <c r="T46" s="1">
        <v>1</v>
      </c>
      <c r="U46" s="1">
        <v>0</v>
      </c>
    </row>
    <row r="47" spans="1:21" x14ac:dyDescent="0.25">
      <c r="A47" s="1">
        <v>74</v>
      </c>
      <c r="B47" s="1">
        <v>1</v>
      </c>
      <c r="C47" s="1">
        <v>2008</v>
      </c>
      <c r="D47" s="1">
        <v>0</v>
      </c>
      <c r="E47" s="1" t="s">
        <v>22</v>
      </c>
      <c r="F47" s="1">
        <v>1966</v>
      </c>
      <c r="G47" s="1">
        <v>42</v>
      </c>
      <c r="H47" s="1">
        <v>171</v>
      </c>
      <c r="I47" s="1">
        <v>96</v>
      </c>
      <c r="J47" s="3">
        <v>32.830614548066073</v>
      </c>
      <c r="K47" s="1" t="s">
        <v>23</v>
      </c>
      <c r="L47" s="1">
        <v>1</v>
      </c>
      <c r="M47" s="2">
        <v>152000000</v>
      </c>
      <c r="N47" s="2">
        <v>95</v>
      </c>
      <c r="O47" s="2">
        <v>0</v>
      </c>
      <c r="P47" s="2">
        <v>0</v>
      </c>
      <c r="Q47" s="1">
        <v>50</v>
      </c>
      <c r="R47" s="1">
        <v>31</v>
      </c>
      <c r="S47" s="1">
        <v>2</v>
      </c>
      <c r="T47" s="1">
        <v>2</v>
      </c>
      <c r="U47" s="1">
        <v>1</v>
      </c>
    </row>
    <row r="48" spans="1:21" x14ac:dyDescent="0.25">
      <c r="A48" s="1">
        <v>75</v>
      </c>
      <c r="B48" s="1">
        <v>1</v>
      </c>
      <c r="C48" s="1">
        <v>2008</v>
      </c>
      <c r="D48" s="1">
        <v>0</v>
      </c>
      <c r="E48" s="1" t="s">
        <v>22</v>
      </c>
      <c r="F48" s="1">
        <v>1966</v>
      </c>
      <c r="G48" s="1">
        <v>42</v>
      </c>
      <c r="H48" s="1">
        <v>173</v>
      </c>
      <c r="I48" s="1">
        <v>85</v>
      </c>
      <c r="J48" s="3">
        <v>28.400547963513649</v>
      </c>
      <c r="K48" s="1" t="s">
        <v>24</v>
      </c>
      <c r="L48" s="1">
        <v>1</v>
      </c>
      <c r="M48" s="2">
        <v>143000000</v>
      </c>
      <c r="N48" s="2">
        <v>0</v>
      </c>
      <c r="O48" s="2">
        <v>0</v>
      </c>
      <c r="P48" s="2">
        <v>0</v>
      </c>
      <c r="Q48" s="1">
        <v>47</v>
      </c>
      <c r="R48" s="1">
        <v>41</v>
      </c>
      <c r="S48" s="1">
        <v>8</v>
      </c>
      <c r="T48" s="1">
        <v>2</v>
      </c>
      <c r="U48" s="1">
        <v>0</v>
      </c>
    </row>
    <row r="49" spans="1:21" x14ac:dyDescent="0.25">
      <c r="A49" s="1">
        <v>76</v>
      </c>
      <c r="B49" s="1">
        <v>1</v>
      </c>
      <c r="C49" s="1">
        <v>2008</v>
      </c>
      <c r="D49" s="1">
        <v>0</v>
      </c>
      <c r="E49" s="1" t="s">
        <v>22</v>
      </c>
      <c r="F49" s="1">
        <v>1966</v>
      </c>
      <c r="G49" s="1">
        <v>42</v>
      </c>
      <c r="H49" s="1">
        <v>190</v>
      </c>
      <c r="I49" s="1">
        <v>87</v>
      </c>
      <c r="J49" s="3">
        <v>24.099722991689752</v>
      </c>
      <c r="K49" s="1" t="s">
        <v>23</v>
      </c>
      <c r="L49" s="1">
        <v>2</v>
      </c>
      <c r="M49" s="2">
        <v>383000</v>
      </c>
      <c r="N49" s="2">
        <v>0</v>
      </c>
      <c r="O49" s="2">
        <v>0</v>
      </c>
      <c r="P49" s="2">
        <v>0</v>
      </c>
      <c r="Q49" s="1">
        <v>78</v>
      </c>
      <c r="R49" s="1"/>
      <c r="S49" s="1">
        <v>5</v>
      </c>
      <c r="T49" s="1">
        <v>1</v>
      </c>
      <c r="U49" s="1">
        <v>0</v>
      </c>
    </row>
    <row r="50" spans="1:21" x14ac:dyDescent="0.25">
      <c r="A50" s="1">
        <v>77</v>
      </c>
      <c r="B50" s="1">
        <v>1</v>
      </c>
      <c r="C50" s="1">
        <v>2008</v>
      </c>
      <c r="D50" s="1">
        <v>1</v>
      </c>
      <c r="E50" s="1" t="s">
        <v>22</v>
      </c>
      <c r="F50" s="1">
        <v>1966</v>
      </c>
      <c r="G50" s="1">
        <v>42</v>
      </c>
      <c r="H50" s="1">
        <v>180</v>
      </c>
      <c r="I50" s="1">
        <v>80</v>
      </c>
      <c r="J50" s="3">
        <v>24.691358024691358</v>
      </c>
      <c r="K50" s="1" t="s">
        <v>24</v>
      </c>
      <c r="L50" s="1">
        <v>2</v>
      </c>
      <c r="M50" s="2">
        <v>1660000</v>
      </c>
      <c r="N50" s="2">
        <v>0</v>
      </c>
      <c r="O50" s="2">
        <v>0</v>
      </c>
      <c r="P50" s="2">
        <v>0</v>
      </c>
      <c r="Q50" s="1">
        <v>49</v>
      </c>
      <c r="R50" s="1">
        <v>25</v>
      </c>
      <c r="S50" s="1">
        <v>4</v>
      </c>
      <c r="T50" s="1">
        <v>1</v>
      </c>
      <c r="U50" s="1">
        <v>0</v>
      </c>
    </row>
    <row r="51" spans="1:21" x14ac:dyDescent="0.25">
      <c r="A51" s="1">
        <v>78</v>
      </c>
      <c r="B51" s="1">
        <v>0</v>
      </c>
      <c r="C51" s="1">
        <v>2010</v>
      </c>
      <c r="D51" s="1">
        <v>0</v>
      </c>
      <c r="E51" s="1" t="s">
        <v>22</v>
      </c>
      <c r="F51" s="1">
        <v>1967</v>
      </c>
      <c r="G51" s="1">
        <v>43</v>
      </c>
      <c r="H51" s="1">
        <v>170</v>
      </c>
      <c r="I51" s="1">
        <v>79</v>
      </c>
      <c r="J51" s="3">
        <v>27.335640138408309</v>
      </c>
      <c r="K51" s="1" t="s">
        <v>24</v>
      </c>
      <c r="L51" s="1">
        <v>1</v>
      </c>
      <c r="M51" s="2">
        <v>480000</v>
      </c>
      <c r="N51" s="2">
        <v>7640</v>
      </c>
      <c r="O51" s="2">
        <v>60500</v>
      </c>
      <c r="P51" s="2"/>
      <c r="Q51" s="1">
        <v>75</v>
      </c>
      <c r="R51" s="1">
        <v>56</v>
      </c>
      <c r="S51" s="1">
        <v>4</v>
      </c>
      <c r="T51" s="1">
        <v>1</v>
      </c>
      <c r="U51" s="1">
        <v>0</v>
      </c>
    </row>
    <row r="52" spans="1:21" x14ac:dyDescent="0.25">
      <c r="A52" s="1">
        <v>80</v>
      </c>
      <c r="B52" s="1">
        <v>1</v>
      </c>
      <c r="C52" s="1">
        <v>2006</v>
      </c>
      <c r="D52" s="1">
        <v>0</v>
      </c>
      <c r="E52" s="1" t="s">
        <v>22</v>
      </c>
      <c r="F52" s="1">
        <v>1967</v>
      </c>
      <c r="G52" s="1">
        <v>39</v>
      </c>
      <c r="H52" s="1">
        <v>181</v>
      </c>
      <c r="I52" s="1">
        <v>87</v>
      </c>
      <c r="J52" s="3">
        <v>26.555965935105768</v>
      </c>
      <c r="K52" s="1" t="s">
        <v>23</v>
      </c>
      <c r="L52" s="1">
        <v>1</v>
      </c>
      <c r="M52" s="2">
        <v>55600</v>
      </c>
      <c r="N52" s="2">
        <v>0</v>
      </c>
      <c r="O52" s="2">
        <v>0</v>
      </c>
      <c r="P52" s="2">
        <v>0</v>
      </c>
      <c r="Q52" s="1">
        <v>83</v>
      </c>
      <c r="R52" s="1">
        <v>36</v>
      </c>
      <c r="S52" s="1">
        <v>10</v>
      </c>
      <c r="T52" s="1">
        <v>1</v>
      </c>
      <c r="U52" s="1">
        <v>0</v>
      </c>
    </row>
    <row r="53" spans="1:21" x14ac:dyDescent="0.25">
      <c r="A53" s="1">
        <v>81</v>
      </c>
      <c r="B53" s="1">
        <v>0</v>
      </c>
      <c r="C53" s="1">
        <v>2007</v>
      </c>
      <c r="D53" s="1">
        <v>0</v>
      </c>
      <c r="E53" s="1" t="s">
        <v>22</v>
      </c>
      <c r="F53" s="1">
        <v>1967</v>
      </c>
      <c r="G53" s="1">
        <v>40</v>
      </c>
      <c r="H53" s="1">
        <v>189</v>
      </c>
      <c r="I53" s="1">
        <v>87</v>
      </c>
      <c r="J53" s="3">
        <v>24.355421180818006</v>
      </c>
      <c r="K53" s="1" t="s">
        <v>26</v>
      </c>
      <c r="L53" s="1">
        <v>1</v>
      </c>
      <c r="M53" s="2">
        <v>221000</v>
      </c>
      <c r="N53" s="2">
        <v>0</v>
      </c>
      <c r="O53" s="2"/>
      <c r="P53" s="2"/>
      <c r="Q53" s="1">
        <v>23</v>
      </c>
      <c r="R53" s="1"/>
      <c r="S53" s="1">
        <v>6</v>
      </c>
      <c r="T53" s="1">
        <v>2</v>
      </c>
      <c r="U53" s="1">
        <v>0</v>
      </c>
    </row>
    <row r="54" spans="1:21" x14ac:dyDescent="0.25">
      <c r="A54" s="1">
        <v>82</v>
      </c>
      <c r="B54" s="1">
        <v>1</v>
      </c>
      <c r="C54" s="1">
        <v>2005</v>
      </c>
      <c r="D54" s="1">
        <v>0</v>
      </c>
      <c r="E54" s="1" t="s">
        <v>22</v>
      </c>
      <c r="F54" s="1">
        <v>1967</v>
      </c>
      <c r="G54" s="1">
        <v>38</v>
      </c>
      <c r="H54" s="1">
        <v>177</v>
      </c>
      <c r="I54" s="1">
        <v>76</v>
      </c>
      <c r="J54" s="3">
        <v>24.258674071946118</v>
      </c>
      <c r="K54" s="1" t="s">
        <v>23</v>
      </c>
      <c r="L54" s="1">
        <v>2</v>
      </c>
      <c r="M54" s="2">
        <v>16000</v>
      </c>
      <c r="N54" s="2">
        <v>0</v>
      </c>
      <c r="O54" s="2">
        <v>0</v>
      </c>
      <c r="P54" s="2">
        <v>0</v>
      </c>
      <c r="Q54" s="1">
        <v>72</v>
      </c>
      <c r="R54" s="1">
        <v>89</v>
      </c>
      <c r="S54" s="1">
        <v>8</v>
      </c>
      <c r="T54" s="1">
        <v>5</v>
      </c>
      <c r="U54" s="1">
        <v>0</v>
      </c>
    </row>
    <row r="55" spans="1:21" x14ac:dyDescent="0.25">
      <c r="A55" s="1">
        <v>83</v>
      </c>
      <c r="B55" s="1">
        <v>1</v>
      </c>
      <c r="C55" s="1">
        <v>2008</v>
      </c>
      <c r="D55" s="1">
        <v>1</v>
      </c>
      <c r="E55" s="1" t="s">
        <v>22</v>
      </c>
      <c r="F55" s="1">
        <v>1968</v>
      </c>
      <c r="G55" s="1">
        <v>40</v>
      </c>
      <c r="H55" s="1">
        <v>190</v>
      </c>
      <c r="I55" s="1">
        <v>99</v>
      </c>
      <c r="J55" s="3">
        <v>27.423822714681442</v>
      </c>
      <c r="K55" s="1" t="s">
        <v>24</v>
      </c>
      <c r="L55" s="1">
        <v>2</v>
      </c>
      <c r="M55" s="2">
        <v>135000</v>
      </c>
      <c r="N55" s="2">
        <v>0</v>
      </c>
      <c r="O55" s="2">
        <v>0</v>
      </c>
      <c r="P55" s="2">
        <v>0</v>
      </c>
      <c r="Q55" s="1">
        <v>104</v>
      </c>
      <c r="R55" s="1">
        <v>62</v>
      </c>
      <c r="S55" s="1">
        <v>11</v>
      </c>
      <c r="T55" s="1">
        <v>2</v>
      </c>
      <c r="U55" s="1">
        <v>0</v>
      </c>
    </row>
    <row r="56" spans="1:21" x14ac:dyDescent="0.25">
      <c r="A56" s="1">
        <v>85</v>
      </c>
      <c r="B56" s="1">
        <v>1</v>
      </c>
      <c r="C56" s="1">
        <v>2006</v>
      </c>
      <c r="D56" s="1">
        <v>0</v>
      </c>
      <c r="E56" s="1" t="s">
        <v>22</v>
      </c>
      <c r="F56" s="1">
        <v>1968</v>
      </c>
      <c r="G56" s="1">
        <v>38</v>
      </c>
      <c r="H56" s="1">
        <v>169</v>
      </c>
      <c r="I56" s="1">
        <v>71</v>
      </c>
      <c r="J56" s="3">
        <v>24.859073561850078</v>
      </c>
      <c r="K56" s="1" t="s">
        <v>23</v>
      </c>
      <c r="L56" s="1">
        <v>2</v>
      </c>
      <c r="M56" s="2">
        <v>5200000</v>
      </c>
      <c r="N56" s="2">
        <v>0</v>
      </c>
      <c r="O56" s="2">
        <v>0</v>
      </c>
      <c r="P56" s="2">
        <v>0</v>
      </c>
      <c r="Q56" s="1">
        <v>160</v>
      </c>
      <c r="R56" s="1">
        <v>21</v>
      </c>
      <c r="S56" s="1">
        <v>10</v>
      </c>
      <c r="T56" s="1">
        <v>3</v>
      </c>
      <c r="U56" s="1">
        <v>0</v>
      </c>
    </row>
    <row r="57" spans="1:21" x14ac:dyDescent="0.25">
      <c r="A57" s="1">
        <v>86</v>
      </c>
      <c r="B57" s="1">
        <v>1</v>
      </c>
      <c r="C57" s="1">
        <v>2010</v>
      </c>
      <c r="D57" s="1">
        <v>1</v>
      </c>
      <c r="E57" s="1" t="s">
        <v>22</v>
      </c>
      <c r="F57" s="1">
        <v>1968</v>
      </c>
      <c r="G57" s="1">
        <v>42</v>
      </c>
      <c r="H57" s="1">
        <v>186</v>
      </c>
      <c r="I57" s="1">
        <v>81</v>
      </c>
      <c r="J57" s="3">
        <v>23.413111342351716</v>
      </c>
      <c r="K57" s="1" t="s">
        <v>28</v>
      </c>
      <c r="L57" s="1">
        <v>4</v>
      </c>
      <c r="M57" s="2">
        <v>426579.51880159322</v>
      </c>
      <c r="N57" s="2">
        <v>1047.1285480509</v>
      </c>
      <c r="O57" s="2">
        <v>0</v>
      </c>
      <c r="P57" s="2"/>
      <c r="Q57" s="1"/>
      <c r="R57" s="1"/>
      <c r="S57" s="1">
        <v>5</v>
      </c>
      <c r="T57" s="1">
        <v>1</v>
      </c>
      <c r="U57" s="1">
        <v>0</v>
      </c>
    </row>
    <row r="58" spans="1:21" x14ac:dyDescent="0.25">
      <c r="A58" s="1">
        <v>87</v>
      </c>
      <c r="B58" s="1">
        <v>1</v>
      </c>
      <c r="C58" s="1">
        <v>2006</v>
      </c>
      <c r="D58" s="1">
        <v>0</v>
      </c>
      <c r="E58" s="1" t="s">
        <v>22</v>
      </c>
      <c r="F58" s="1">
        <v>1968</v>
      </c>
      <c r="G58" s="1">
        <v>38</v>
      </c>
      <c r="H58" s="1">
        <v>180</v>
      </c>
      <c r="I58" s="1">
        <v>91</v>
      </c>
      <c r="J58" s="3">
        <v>28.086419753086417</v>
      </c>
      <c r="K58" s="1" t="s">
        <v>24</v>
      </c>
      <c r="L58" s="1">
        <v>1</v>
      </c>
      <c r="M58" s="2">
        <v>3170000</v>
      </c>
      <c r="N58" s="2">
        <v>24400</v>
      </c>
      <c r="O58" s="2">
        <v>8210000</v>
      </c>
      <c r="P58" s="2"/>
      <c r="Q58" s="1">
        <v>73</v>
      </c>
      <c r="R58" s="1">
        <v>64</v>
      </c>
      <c r="S58" s="1">
        <v>8</v>
      </c>
      <c r="T58" s="1">
        <v>2</v>
      </c>
      <c r="U58" s="1">
        <v>0</v>
      </c>
    </row>
    <row r="59" spans="1:21" x14ac:dyDescent="0.25">
      <c r="A59" s="1">
        <v>91</v>
      </c>
      <c r="B59" s="1">
        <v>1</v>
      </c>
      <c r="C59" s="1">
        <v>2007</v>
      </c>
      <c r="D59" s="1">
        <v>0</v>
      </c>
      <c r="E59" s="1" t="s">
        <v>22</v>
      </c>
      <c r="F59" s="1">
        <v>1969</v>
      </c>
      <c r="G59" s="1">
        <v>38</v>
      </c>
      <c r="H59" s="1">
        <v>189</v>
      </c>
      <c r="I59" s="1">
        <v>82</v>
      </c>
      <c r="J59" s="3">
        <v>22.955684331345708</v>
      </c>
      <c r="K59" s="1" t="s">
        <v>24</v>
      </c>
      <c r="L59" s="1">
        <v>1</v>
      </c>
      <c r="M59" s="2">
        <v>2300</v>
      </c>
      <c r="N59" s="2">
        <v>0</v>
      </c>
      <c r="O59" s="2">
        <v>0</v>
      </c>
      <c r="P59" s="2">
        <v>0</v>
      </c>
      <c r="Q59" s="1">
        <v>208</v>
      </c>
      <c r="R59" s="1">
        <v>71</v>
      </c>
      <c r="S59" s="1">
        <v>6</v>
      </c>
      <c r="T59" s="1">
        <v>1</v>
      </c>
      <c r="U59" s="1">
        <v>0</v>
      </c>
    </row>
    <row r="60" spans="1:21" x14ac:dyDescent="0.25">
      <c r="A60" s="1">
        <v>92</v>
      </c>
      <c r="B60" s="1">
        <v>1</v>
      </c>
      <c r="C60" s="1">
        <v>2008</v>
      </c>
      <c r="D60" s="1">
        <v>0</v>
      </c>
      <c r="E60" s="1" t="s">
        <v>22</v>
      </c>
      <c r="F60" s="1">
        <v>1969</v>
      </c>
      <c r="G60" s="1">
        <v>39</v>
      </c>
      <c r="H60" s="1">
        <v>171</v>
      </c>
      <c r="I60" s="1">
        <v>72</v>
      </c>
      <c r="J60" s="3">
        <v>24.622960911049557</v>
      </c>
      <c r="K60" s="1" t="s">
        <v>23</v>
      </c>
      <c r="L60" s="1">
        <v>3</v>
      </c>
      <c r="M60" s="2">
        <v>6910000</v>
      </c>
      <c r="N60" s="2">
        <v>0</v>
      </c>
      <c r="O60" s="2">
        <v>0</v>
      </c>
      <c r="P60" s="2">
        <v>0</v>
      </c>
      <c r="Q60" s="1">
        <v>122</v>
      </c>
      <c r="R60" s="1">
        <v>48</v>
      </c>
      <c r="S60" s="1">
        <v>5</v>
      </c>
      <c r="T60" s="1">
        <v>1</v>
      </c>
      <c r="U60" s="1">
        <v>0</v>
      </c>
    </row>
    <row r="61" spans="1:21" x14ac:dyDescent="0.25">
      <c r="A61" s="1">
        <v>98</v>
      </c>
      <c r="B61" s="1">
        <v>1</v>
      </c>
      <c r="C61" s="1">
        <v>2009</v>
      </c>
      <c r="D61" s="1">
        <v>0</v>
      </c>
      <c r="E61" s="1" t="s">
        <v>22</v>
      </c>
      <c r="F61" s="1">
        <v>1971</v>
      </c>
      <c r="G61" s="1">
        <v>38</v>
      </c>
      <c r="H61" s="1">
        <v>186</v>
      </c>
      <c r="I61" s="1">
        <v>63</v>
      </c>
      <c r="J61" s="3">
        <v>18.210197710717999</v>
      </c>
      <c r="K61" s="1" t="s">
        <v>25</v>
      </c>
      <c r="L61" s="1">
        <v>1</v>
      </c>
      <c r="M61" s="2">
        <v>879000</v>
      </c>
      <c r="N61" s="2">
        <v>0</v>
      </c>
      <c r="O61" s="2">
        <v>8600000</v>
      </c>
      <c r="P61" s="2"/>
      <c r="Q61" s="1">
        <v>92</v>
      </c>
      <c r="R61" s="1">
        <v>42</v>
      </c>
      <c r="S61" s="1">
        <v>8</v>
      </c>
      <c r="T61" s="1">
        <v>1</v>
      </c>
      <c r="U61" s="1">
        <v>0</v>
      </c>
    </row>
    <row r="62" spans="1:21" x14ac:dyDescent="0.25">
      <c r="A62" s="1">
        <v>99</v>
      </c>
      <c r="B62" s="1">
        <v>1</v>
      </c>
      <c r="C62" s="1">
        <v>2010</v>
      </c>
      <c r="D62" s="1">
        <v>0</v>
      </c>
      <c r="E62" s="1" t="s">
        <v>22</v>
      </c>
      <c r="F62" s="1">
        <v>1971</v>
      </c>
      <c r="G62" s="1">
        <v>39</v>
      </c>
      <c r="H62" s="1">
        <v>182</v>
      </c>
      <c r="I62" s="1">
        <v>76</v>
      </c>
      <c r="J62" s="3">
        <v>22.944088878154812</v>
      </c>
      <c r="K62" s="1" t="s">
        <v>25</v>
      </c>
      <c r="L62" s="1">
        <v>3</v>
      </c>
      <c r="M62" s="2">
        <v>2128570</v>
      </c>
      <c r="N62" s="2">
        <v>0</v>
      </c>
      <c r="O62" s="2">
        <v>0</v>
      </c>
      <c r="P62" s="2"/>
      <c r="Q62" s="1">
        <v>42</v>
      </c>
      <c r="R62" s="1">
        <v>35</v>
      </c>
      <c r="S62" s="1">
        <v>7</v>
      </c>
      <c r="T62" s="1">
        <v>2</v>
      </c>
      <c r="U62" s="1">
        <v>0</v>
      </c>
    </row>
    <row r="63" spans="1:21" x14ac:dyDescent="0.25">
      <c r="A63" s="1">
        <v>100</v>
      </c>
      <c r="B63" s="1">
        <v>1</v>
      </c>
      <c r="C63" s="1">
        <v>2008</v>
      </c>
      <c r="D63" s="1">
        <v>0</v>
      </c>
      <c r="E63" s="1" t="s">
        <v>22</v>
      </c>
      <c r="F63" s="1">
        <v>1971</v>
      </c>
      <c r="G63" s="1">
        <v>37</v>
      </c>
      <c r="H63" s="1">
        <v>185</v>
      </c>
      <c r="I63" s="1">
        <v>65</v>
      </c>
      <c r="J63" s="3">
        <v>18.991964937910883</v>
      </c>
      <c r="K63" s="1" t="s">
        <v>24</v>
      </c>
      <c r="L63" s="1">
        <v>2</v>
      </c>
      <c r="M63" s="2">
        <v>2380000</v>
      </c>
      <c r="N63" s="2">
        <v>0</v>
      </c>
      <c r="O63" s="2">
        <v>0</v>
      </c>
      <c r="P63" s="2">
        <v>0</v>
      </c>
      <c r="Q63" s="1">
        <v>92</v>
      </c>
      <c r="R63" s="1">
        <v>26</v>
      </c>
      <c r="S63" s="1">
        <v>6</v>
      </c>
      <c r="T63" s="1">
        <v>2</v>
      </c>
      <c r="U63" s="1">
        <v>1</v>
      </c>
    </row>
    <row r="64" spans="1:21" x14ac:dyDescent="0.25">
      <c r="A64" s="1">
        <v>101</v>
      </c>
      <c r="B64" s="1">
        <v>1</v>
      </c>
      <c r="C64" s="1">
        <v>2008</v>
      </c>
      <c r="D64" s="1">
        <v>0</v>
      </c>
      <c r="E64" s="1" t="s">
        <v>22</v>
      </c>
      <c r="F64" s="1">
        <v>1971</v>
      </c>
      <c r="G64" s="1">
        <v>37</v>
      </c>
      <c r="H64" s="1">
        <v>187</v>
      </c>
      <c r="I64" s="1">
        <v>97</v>
      </c>
      <c r="J64" s="3">
        <v>27.738854413909458</v>
      </c>
      <c r="K64" s="1" t="s">
        <v>27</v>
      </c>
      <c r="L64" s="1">
        <v>2</v>
      </c>
      <c r="M64" s="2">
        <v>1240000</v>
      </c>
      <c r="N64" s="2">
        <v>0</v>
      </c>
      <c r="O64" s="2">
        <v>0</v>
      </c>
      <c r="P64" s="2">
        <v>0</v>
      </c>
      <c r="Q64" s="1">
        <v>58</v>
      </c>
      <c r="R64" s="1">
        <v>22</v>
      </c>
      <c r="S64" s="1">
        <v>5</v>
      </c>
      <c r="T64" s="1">
        <v>1</v>
      </c>
      <c r="U64" s="1">
        <v>0</v>
      </c>
    </row>
    <row r="65" spans="1:21" x14ac:dyDescent="0.25">
      <c r="A65" s="1">
        <v>102</v>
      </c>
      <c r="B65" s="1">
        <v>1</v>
      </c>
      <c r="C65" s="1">
        <v>2008</v>
      </c>
      <c r="D65" s="1">
        <v>0</v>
      </c>
      <c r="E65" s="1" t="s">
        <v>22</v>
      </c>
      <c r="F65" s="1">
        <v>1971</v>
      </c>
      <c r="G65" s="1">
        <v>37</v>
      </c>
      <c r="H65" s="1">
        <v>186</v>
      </c>
      <c r="I65" s="1">
        <v>78</v>
      </c>
      <c r="J65" s="3">
        <v>22.54595907041276</v>
      </c>
      <c r="K65" s="1" t="s">
        <v>25</v>
      </c>
      <c r="L65" s="1">
        <v>1</v>
      </c>
      <c r="M65" s="2">
        <v>1370000</v>
      </c>
      <c r="N65" s="2">
        <v>2410</v>
      </c>
      <c r="O65" s="2">
        <v>719647</v>
      </c>
      <c r="P65" s="2"/>
      <c r="Q65" s="1">
        <v>71</v>
      </c>
      <c r="R65" s="1">
        <v>42</v>
      </c>
      <c r="S65" s="1">
        <v>9</v>
      </c>
      <c r="T65" s="1">
        <v>2</v>
      </c>
      <c r="U65" s="1">
        <v>0</v>
      </c>
    </row>
    <row r="66" spans="1:21" x14ac:dyDescent="0.25">
      <c r="A66" s="1">
        <v>103</v>
      </c>
      <c r="B66" s="1">
        <v>0</v>
      </c>
      <c r="C66" s="1">
        <v>2007</v>
      </c>
      <c r="D66" s="1">
        <v>0</v>
      </c>
      <c r="E66" s="1" t="s">
        <v>22</v>
      </c>
      <c r="F66" s="1">
        <v>1972</v>
      </c>
      <c r="G66" s="1">
        <v>35</v>
      </c>
      <c r="H66" s="1">
        <v>171</v>
      </c>
      <c r="I66" s="1">
        <v>89</v>
      </c>
      <c r="J66" s="3">
        <v>30.436715570602924</v>
      </c>
      <c r="K66" s="1" t="s">
        <v>26</v>
      </c>
      <c r="L66" s="1">
        <v>3</v>
      </c>
      <c r="M66" s="2">
        <v>5080000</v>
      </c>
      <c r="N66" s="2">
        <v>0</v>
      </c>
      <c r="O66" s="2"/>
      <c r="P66" s="2"/>
      <c r="Q66" s="1">
        <v>72</v>
      </c>
      <c r="R66" s="1">
        <v>46</v>
      </c>
      <c r="S66" s="1">
        <v>10</v>
      </c>
      <c r="T66" s="1">
        <v>5</v>
      </c>
      <c r="U66" s="1">
        <v>0</v>
      </c>
    </row>
    <row r="67" spans="1:21" x14ac:dyDescent="0.25">
      <c r="A67" s="1">
        <v>104</v>
      </c>
      <c r="B67" s="1">
        <v>0</v>
      </c>
      <c r="C67" s="1">
        <v>2007</v>
      </c>
      <c r="D67" s="1">
        <v>0</v>
      </c>
      <c r="E67" s="1" t="s">
        <v>22</v>
      </c>
      <c r="F67" s="1">
        <v>1972</v>
      </c>
      <c r="G67" s="1">
        <v>35</v>
      </c>
      <c r="H67" s="1">
        <v>181</v>
      </c>
      <c r="I67" s="1">
        <v>80</v>
      </c>
      <c r="J67" s="3">
        <v>24.419279020786909</v>
      </c>
      <c r="K67" s="1" t="s">
        <v>23</v>
      </c>
      <c r="L67" s="1">
        <v>4</v>
      </c>
      <c r="M67" s="2">
        <v>568000</v>
      </c>
      <c r="N67" s="2">
        <v>280000</v>
      </c>
      <c r="O67" s="2"/>
      <c r="P67" s="2"/>
      <c r="Q67" s="1">
        <v>105</v>
      </c>
      <c r="R67" s="1"/>
      <c r="S67" s="1">
        <v>5</v>
      </c>
      <c r="T67" s="1">
        <v>1</v>
      </c>
      <c r="U67" s="1">
        <v>0</v>
      </c>
    </row>
    <row r="68" spans="1:21" x14ac:dyDescent="0.25">
      <c r="A68" s="1">
        <v>105</v>
      </c>
      <c r="B68" s="1">
        <v>1</v>
      </c>
      <c r="C68" s="1">
        <v>2005</v>
      </c>
      <c r="D68" s="1">
        <v>0</v>
      </c>
      <c r="E68" s="1" t="s">
        <v>22</v>
      </c>
      <c r="F68" s="1">
        <v>1973</v>
      </c>
      <c r="G68" s="1">
        <v>32</v>
      </c>
      <c r="H68" s="1">
        <v>179</v>
      </c>
      <c r="I68" s="1">
        <v>82</v>
      </c>
      <c r="J68" s="3">
        <v>25.592209980961893</v>
      </c>
      <c r="K68" s="1" t="s">
        <v>23</v>
      </c>
      <c r="L68" s="1">
        <v>3</v>
      </c>
      <c r="M68" s="2">
        <v>2390000</v>
      </c>
      <c r="N68" s="2">
        <v>0</v>
      </c>
      <c r="O68" s="2">
        <v>0</v>
      </c>
      <c r="P68" s="2">
        <v>0</v>
      </c>
      <c r="Q68" s="1">
        <v>91</v>
      </c>
      <c r="R68" s="1">
        <v>32</v>
      </c>
      <c r="S68" s="1">
        <v>6</v>
      </c>
      <c r="T68" s="1">
        <v>2</v>
      </c>
      <c r="U68" s="1">
        <v>0</v>
      </c>
    </row>
    <row r="69" spans="1:21" x14ac:dyDescent="0.25">
      <c r="A69" s="1">
        <v>106</v>
      </c>
      <c r="B69" s="1">
        <v>1</v>
      </c>
      <c r="C69" s="1">
        <v>2005</v>
      </c>
      <c r="D69" s="1">
        <v>0</v>
      </c>
      <c r="E69" s="1" t="s">
        <v>22</v>
      </c>
      <c r="F69" s="1">
        <v>1973</v>
      </c>
      <c r="G69" s="1">
        <v>32</v>
      </c>
      <c r="H69" s="1">
        <v>173</v>
      </c>
      <c r="I69" s="1">
        <v>64</v>
      </c>
      <c r="J69" s="3">
        <v>21.383941996057334</v>
      </c>
      <c r="K69" s="1" t="s">
        <v>25</v>
      </c>
      <c r="L69" s="1">
        <v>1</v>
      </c>
      <c r="M69" s="2">
        <v>110000000</v>
      </c>
      <c r="N69" s="2">
        <v>0</v>
      </c>
      <c r="O69" s="2">
        <v>0</v>
      </c>
      <c r="P69" s="2">
        <v>0</v>
      </c>
      <c r="Q69" s="1">
        <v>230</v>
      </c>
      <c r="R69" s="1">
        <v>15</v>
      </c>
      <c r="S69" s="1">
        <v>10</v>
      </c>
      <c r="T69" s="1">
        <v>2</v>
      </c>
      <c r="U69" s="1">
        <v>0</v>
      </c>
    </row>
    <row r="70" spans="1:21" x14ac:dyDescent="0.25">
      <c r="A70" s="1">
        <v>107</v>
      </c>
      <c r="B70" s="1">
        <v>1</v>
      </c>
      <c r="C70" s="1">
        <v>2008</v>
      </c>
      <c r="D70" s="1">
        <v>1</v>
      </c>
      <c r="E70" s="1" t="s">
        <v>22</v>
      </c>
      <c r="F70" s="1">
        <v>1973</v>
      </c>
      <c r="G70" s="1">
        <v>35</v>
      </c>
      <c r="H70" s="1">
        <v>176</v>
      </c>
      <c r="I70" s="1">
        <v>89</v>
      </c>
      <c r="J70" s="3">
        <v>28.731921487603305</v>
      </c>
      <c r="K70" s="1" t="s">
        <v>24</v>
      </c>
      <c r="L70" s="1">
        <v>1</v>
      </c>
      <c r="M70" s="2">
        <v>1696028</v>
      </c>
      <c r="N70" s="2">
        <v>0</v>
      </c>
      <c r="O70" s="2">
        <v>0</v>
      </c>
      <c r="P70" s="2"/>
      <c r="Q70" s="1">
        <v>146</v>
      </c>
      <c r="R70" s="1">
        <v>9</v>
      </c>
      <c r="S70" s="1">
        <v>7</v>
      </c>
      <c r="T70" s="1">
        <v>2</v>
      </c>
      <c r="U70" s="1">
        <v>0</v>
      </c>
    </row>
    <row r="71" spans="1:21" x14ac:dyDescent="0.25">
      <c r="A71" s="1">
        <v>108</v>
      </c>
      <c r="B71" s="1">
        <v>1</v>
      </c>
      <c r="C71" s="1">
        <v>2006</v>
      </c>
      <c r="D71" s="1">
        <v>0</v>
      </c>
      <c r="E71" s="1" t="s">
        <v>22</v>
      </c>
      <c r="F71" s="1">
        <v>1974</v>
      </c>
      <c r="G71" s="1">
        <v>32</v>
      </c>
      <c r="H71" s="1">
        <v>188</v>
      </c>
      <c r="I71" s="1">
        <v>87</v>
      </c>
      <c r="J71" s="3">
        <v>24.615210502489816</v>
      </c>
      <c r="K71" s="1" t="s">
        <v>25</v>
      </c>
      <c r="L71" s="1">
        <v>1</v>
      </c>
      <c r="M71" s="2">
        <v>3450000</v>
      </c>
      <c r="N71" s="2">
        <v>0</v>
      </c>
      <c r="O71" s="2">
        <v>0</v>
      </c>
      <c r="P71" s="2"/>
      <c r="Q71" s="1">
        <v>64</v>
      </c>
      <c r="R71" s="1">
        <v>30</v>
      </c>
      <c r="S71" s="1">
        <v>10</v>
      </c>
      <c r="T71" s="1">
        <v>1</v>
      </c>
      <c r="U71" s="1">
        <v>0</v>
      </c>
    </row>
    <row r="72" spans="1:21" x14ac:dyDescent="0.25">
      <c r="A72" s="1">
        <v>111</v>
      </c>
      <c r="B72" s="1">
        <v>1</v>
      </c>
      <c r="C72" s="1">
        <v>2007</v>
      </c>
      <c r="D72" s="1">
        <v>0</v>
      </c>
      <c r="E72" s="1" t="s">
        <v>22</v>
      </c>
      <c r="F72" s="1">
        <v>1974</v>
      </c>
      <c r="G72" s="1">
        <v>33</v>
      </c>
      <c r="H72" s="1">
        <v>175</v>
      </c>
      <c r="I72" s="1">
        <v>71</v>
      </c>
      <c r="J72" s="3">
        <v>23.183673469387756</v>
      </c>
      <c r="K72" s="1" t="s">
        <v>25</v>
      </c>
      <c r="L72" s="1">
        <v>3</v>
      </c>
      <c r="M72" s="2">
        <v>10400000</v>
      </c>
      <c r="N72" s="2">
        <v>0</v>
      </c>
      <c r="O72" s="2">
        <v>0</v>
      </c>
      <c r="P72" s="2">
        <v>0</v>
      </c>
      <c r="Q72" s="1">
        <v>66</v>
      </c>
      <c r="R72" s="1">
        <v>34</v>
      </c>
      <c r="S72" s="1">
        <v>8</v>
      </c>
      <c r="T72" s="1">
        <v>3</v>
      </c>
      <c r="U72" s="1">
        <v>0</v>
      </c>
    </row>
    <row r="73" spans="1:21" x14ac:dyDescent="0.25">
      <c r="A73" s="1">
        <v>112</v>
      </c>
      <c r="B73" s="1">
        <v>1</v>
      </c>
      <c r="C73" s="1">
        <v>2006</v>
      </c>
      <c r="D73" s="1">
        <v>0</v>
      </c>
      <c r="E73" s="1" t="s">
        <v>22</v>
      </c>
      <c r="F73" s="1">
        <v>1974</v>
      </c>
      <c r="G73" s="1">
        <v>32</v>
      </c>
      <c r="H73" s="1">
        <v>186</v>
      </c>
      <c r="I73" s="1">
        <v>81</v>
      </c>
      <c r="J73" s="3">
        <v>23.413111342351716</v>
      </c>
      <c r="K73" s="1" t="s">
        <v>25</v>
      </c>
      <c r="L73" s="1">
        <v>3</v>
      </c>
      <c r="M73" s="2">
        <v>1150000</v>
      </c>
      <c r="N73" s="2">
        <v>0</v>
      </c>
      <c r="O73" s="2">
        <v>0</v>
      </c>
      <c r="P73" s="2">
        <v>0</v>
      </c>
      <c r="Q73" s="1">
        <v>224</v>
      </c>
      <c r="R73" s="1">
        <v>45</v>
      </c>
      <c r="S73" s="1">
        <v>10</v>
      </c>
      <c r="T73" s="1">
        <v>1</v>
      </c>
      <c r="U73" s="1">
        <v>0</v>
      </c>
    </row>
    <row r="74" spans="1:21" x14ac:dyDescent="0.25">
      <c r="A74" s="1">
        <v>114</v>
      </c>
      <c r="B74" s="1">
        <v>1</v>
      </c>
      <c r="C74" s="1">
        <v>2006</v>
      </c>
      <c r="D74" s="1">
        <v>0</v>
      </c>
      <c r="E74" s="1" t="s">
        <v>22</v>
      </c>
      <c r="F74" s="1">
        <v>1974</v>
      </c>
      <c r="G74" s="1">
        <v>32</v>
      </c>
      <c r="H74" s="1">
        <v>176</v>
      </c>
      <c r="I74" s="1">
        <v>69</v>
      </c>
      <c r="J74" s="3">
        <v>22.275309917355372</v>
      </c>
      <c r="K74" s="1" t="s">
        <v>25</v>
      </c>
      <c r="L74" s="1">
        <v>1</v>
      </c>
      <c r="M74" s="2">
        <v>710000</v>
      </c>
      <c r="N74" s="2">
        <v>0</v>
      </c>
      <c r="O74" s="2">
        <v>0</v>
      </c>
      <c r="P74" s="2">
        <v>0</v>
      </c>
      <c r="Q74" s="1">
        <v>92</v>
      </c>
      <c r="R74" s="1">
        <v>32</v>
      </c>
      <c r="S74" s="1">
        <v>6</v>
      </c>
      <c r="T74" s="1">
        <v>2</v>
      </c>
      <c r="U74" s="1">
        <v>0</v>
      </c>
    </row>
    <row r="75" spans="1:21" x14ac:dyDescent="0.25">
      <c r="A75" s="1">
        <v>115</v>
      </c>
      <c r="B75" s="1">
        <v>0</v>
      </c>
      <c r="C75" s="1">
        <v>2006</v>
      </c>
      <c r="D75" s="1">
        <v>0</v>
      </c>
      <c r="E75" s="1" t="s">
        <v>22</v>
      </c>
      <c r="F75" s="1">
        <v>1975</v>
      </c>
      <c r="G75" s="1">
        <v>31</v>
      </c>
      <c r="H75" s="1">
        <v>171</v>
      </c>
      <c r="I75" s="1">
        <v>78</v>
      </c>
      <c r="J75" s="3">
        <v>26.674874320303687</v>
      </c>
      <c r="K75" s="1" t="s">
        <v>23</v>
      </c>
      <c r="L75" s="1">
        <v>1</v>
      </c>
      <c r="M75" s="2">
        <v>3660000</v>
      </c>
      <c r="N75" s="2">
        <v>0</v>
      </c>
      <c r="O75" s="2"/>
      <c r="P75" s="2"/>
      <c r="Q75" s="1">
        <v>173</v>
      </c>
      <c r="R75" s="1">
        <v>30</v>
      </c>
      <c r="S75" s="1">
        <v>8</v>
      </c>
      <c r="T75" s="1">
        <v>1</v>
      </c>
      <c r="U75" s="1">
        <v>0</v>
      </c>
    </row>
    <row r="76" spans="1:21" x14ac:dyDescent="0.25">
      <c r="A76" s="1">
        <v>116</v>
      </c>
      <c r="B76" s="1">
        <v>1</v>
      </c>
      <c r="C76" s="1">
        <v>2010</v>
      </c>
      <c r="D76" s="1">
        <v>1</v>
      </c>
      <c r="E76" s="1" t="s">
        <v>22</v>
      </c>
      <c r="F76" s="1">
        <v>1975</v>
      </c>
      <c r="G76" s="1">
        <v>35</v>
      </c>
      <c r="H76" s="1">
        <v>174</v>
      </c>
      <c r="I76" s="1">
        <v>68</v>
      </c>
      <c r="J76" s="3">
        <v>22.460034350640772</v>
      </c>
      <c r="K76" s="1" t="s">
        <v>25</v>
      </c>
      <c r="L76" s="1">
        <v>3</v>
      </c>
      <c r="M76" s="2">
        <v>136923</v>
      </c>
      <c r="N76" s="2">
        <v>0</v>
      </c>
      <c r="O76" s="2">
        <v>0</v>
      </c>
      <c r="P76" s="2"/>
      <c r="Q76" s="1">
        <v>94</v>
      </c>
      <c r="R76" s="1">
        <v>42</v>
      </c>
      <c r="S76" s="1">
        <v>5</v>
      </c>
      <c r="T76" s="1">
        <v>1</v>
      </c>
      <c r="U76" s="1">
        <v>0</v>
      </c>
    </row>
    <row r="77" spans="1:21" x14ac:dyDescent="0.25">
      <c r="A77" s="1">
        <v>117</v>
      </c>
      <c r="B77" s="1">
        <v>1</v>
      </c>
      <c r="C77" s="1">
        <v>2006</v>
      </c>
      <c r="D77" s="1">
        <v>0</v>
      </c>
      <c r="E77" s="1" t="s">
        <v>22</v>
      </c>
      <c r="F77" s="1">
        <v>1975</v>
      </c>
      <c r="G77" s="1">
        <v>31</v>
      </c>
      <c r="H77" s="1">
        <v>177</v>
      </c>
      <c r="I77" s="1">
        <v>67</v>
      </c>
      <c r="J77" s="3">
        <v>21.385936352899868</v>
      </c>
      <c r="K77" s="1" t="s">
        <v>25</v>
      </c>
      <c r="L77" s="1">
        <v>3</v>
      </c>
      <c r="M77" s="2">
        <v>2790000</v>
      </c>
      <c r="N77" s="2">
        <v>0</v>
      </c>
      <c r="O77" s="2">
        <v>0</v>
      </c>
      <c r="P77" s="2">
        <v>0</v>
      </c>
      <c r="Q77" s="1">
        <v>203</v>
      </c>
      <c r="R77" s="1">
        <v>29</v>
      </c>
      <c r="S77" s="1">
        <v>8</v>
      </c>
      <c r="T77" s="1">
        <v>2</v>
      </c>
      <c r="U77" s="1">
        <v>0</v>
      </c>
    </row>
    <row r="78" spans="1:21" x14ac:dyDescent="0.25">
      <c r="A78" s="1">
        <v>118</v>
      </c>
      <c r="B78" s="1">
        <v>1</v>
      </c>
      <c r="C78" s="1">
        <v>2006</v>
      </c>
      <c r="D78" s="1">
        <v>0</v>
      </c>
      <c r="E78" s="1" t="s">
        <v>22</v>
      </c>
      <c r="F78" s="1">
        <v>1975</v>
      </c>
      <c r="G78" s="1">
        <v>31</v>
      </c>
      <c r="H78" s="1">
        <v>177</v>
      </c>
      <c r="I78" s="1">
        <v>68</v>
      </c>
      <c r="J78" s="3">
        <v>21.705129432793896</v>
      </c>
      <c r="K78" s="1" t="s">
        <v>23</v>
      </c>
      <c r="L78" s="1">
        <v>4</v>
      </c>
      <c r="M78" s="2">
        <v>442000</v>
      </c>
      <c r="N78" s="2">
        <v>0</v>
      </c>
      <c r="O78" s="2">
        <v>0</v>
      </c>
      <c r="P78" s="2">
        <v>0</v>
      </c>
      <c r="Q78" s="1">
        <v>48</v>
      </c>
      <c r="R78" s="1">
        <v>45</v>
      </c>
      <c r="S78" s="1">
        <v>5</v>
      </c>
      <c r="T78" s="1">
        <v>2</v>
      </c>
      <c r="U78" s="1">
        <v>0</v>
      </c>
    </row>
    <row r="79" spans="1:21" x14ac:dyDescent="0.25">
      <c r="A79" s="1">
        <v>119</v>
      </c>
      <c r="B79" s="1">
        <v>1</v>
      </c>
      <c r="C79" s="1">
        <v>2006</v>
      </c>
      <c r="D79" s="1">
        <v>0</v>
      </c>
      <c r="E79" s="1" t="s">
        <v>22</v>
      </c>
      <c r="F79" s="1">
        <v>1975</v>
      </c>
      <c r="G79" s="1">
        <v>31</v>
      </c>
      <c r="H79" s="1">
        <v>173</v>
      </c>
      <c r="I79" s="1">
        <v>86</v>
      </c>
      <c r="J79" s="3">
        <v>28.734672057202044</v>
      </c>
      <c r="K79" s="1" t="s">
        <v>23</v>
      </c>
      <c r="L79" s="1">
        <v>1</v>
      </c>
      <c r="M79" s="2">
        <v>19000000</v>
      </c>
      <c r="N79" s="2">
        <v>0</v>
      </c>
      <c r="O79" s="2">
        <v>0</v>
      </c>
      <c r="P79" s="2">
        <v>0</v>
      </c>
      <c r="Q79" s="1">
        <v>61</v>
      </c>
      <c r="R79" s="1">
        <v>38</v>
      </c>
      <c r="S79" s="1">
        <v>8</v>
      </c>
      <c r="T79" s="1">
        <v>1</v>
      </c>
      <c r="U79" s="1">
        <v>0</v>
      </c>
    </row>
    <row r="80" spans="1:21" x14ac:dyDescent="0.25">
      <c r="A80" s="1">
        <v>120</v>
      </c>
      <c r="B80" s="1"/>
      <c r="C80" s="1">
        <v>2008</v>
      </c>
      <c r="D80" s="1">
        <v>0</v>
      </c>
      <c r="E80" s="1" t="s">
        <v>22</v>
      </c>
      <c r="F80" s="1">
        <v>1975</v>
      </c>
      <c r="G80" s="1">
        <v>33</v>
      </c>
      <c r="H80" s="1">
        <v>181</v>
      </c>
      <c r="I80" s="1">
        <v>75</v>
      </c>
      <c r="J80" s="3">
        <v>22.893074081987731</v>
      </c>
      <c r="K80" s="1" t="s">
        <v>24</v>
      </c>
      <c r="L80" s="1">
        <v>1</v>
      </c>
      <c r="M80" s="2">
        <v>4290000</v>
      </c>
      <c r="N80" s="2">
        <v>11.9</v>
      </c>
      <c r="O80" s="2">
        <v>0</v>
      </c>
      <c r="P80" s="2">
        <v>5769852</v>
      </c>
      <c r="Q80" s="1"/>
      <c r="R80" s="1"/>
      <c r="S80" s="1">
        <v>10</v>
      </c>
      <c r="T80" s="1">
        <v>2</v>
      </c>
      <c r="U80" s="1">
        <v>1</v>
      </c>
    </row>
    <row r="81" spans="1:21" x14ac:dyDescent="0.25">
      <c r="A81" s="1">
        <v>121</v>
      </c>
      <c r="B81" s="1">
        <v>1</v>
      </c>
      <c r="C81" s="1">
        <v>2006</v>
      </c>
      <c r="D81" s="1">
        <v>0</v>
      </c>
      <c r="E81" s="1" t="s">
        <v>22</v>
      </c>
      <c r="F81" s="1">
        <v>1975</v>
      </c>
      <c r="G81" s="1">
        <v>31</v>
      </c>
      <c r="H81" s="1">
        <v>174</v>
      </c>
      <c r="I81" s="1">
        <v>83</v>
      </c>
      <c r="J81" s="3">
        <v>27.414453692693883</v>
      </c>
      <c r="K81" s="1" t="s">
        <v>28</v>
      </c>
      <c r="L81" s="1">
        <v>3</v>
      </c>
      <c r="M81" s="2">
        <v>1310000</v>
      </c>
      <c r="N81" s="2">
        <v>0</v>
      </c>
      <c r="O81" s="2">
        <v>0</v>
      </c>
      <c r="P81" s="2">
        <v>0</v>
      </c>
      <c r="Q81" s="1">
        <v>78</v>
      </c>
      <c r="R81" s="1">
        <v>45</v>
      </c>
      <c r="S81" s="1">
        <v>3</v>
      </c>
      <c r="T81" s="1">
        <v>1</v>
      </c>
      <c r="U81" s="1">
        <v>0</v>
      </c>
    </row>
    <row r="82" spans="1:21" x14ac:dyDescent="0.25">
      <c r="A82" s="1">
        <v>122</v>
      </c>
      <c r="B82" s="1">
        <v>1</v>
      </c>
      <c r="C82" s="1">
        <v>2008</v>
      </c>
      <c r="D82" s="1">
        <v>0</v>
      </c>
      <c r="E82" s="1" t="s">
        <v>22</v>
      </c>
      <c r="F82" s="1">
        <v>1976</v>
      </c>
      <c r="G82" s="1">
        <v>32</v>
      </c>
      <c r="H82" s="1">
        <v>190</v>
      </c>
      <c r="I82" s="1">
        <v>95</v>
      </c>
      <c r="J82" s="3">
        <v>26.315789473684212</v>
      </c>
      <c r="K82" s="1" t="s">
        <v>23</v>
      </c>
      <c r="L82" s="1">
        <v>1</v>
      </c>
      <c r="M82" s="2">
        <v>1920000</v>
      </c>
      <c r="N82" s="2">
        <v>0</v>
      </c>
      <c r="O82" s="2">
        <v>0</v>
      </c>
      <c r="P82" s="2">
        <v>0</v>
      </c>
      <c r="Q82" s="1">
        <v>36</v>
      </c>
      <c r="R82" s="1">
        <v>24</v>
      </c>
      <c r="S82" s="1">
        <v>6</v>
      </c>
      <c r="T82" s="1">
        <v>1</v>
      </c>
      <c r="U82" s="1">
        <v>0</v>
      </c>
    </row>
    <row r="83" spans="1:21" x14ac:dyDescent="0.25">
      <c r="A83" s="1">
        <v>123</v>
      </c>
      <c r="B83" s="1">
        <v>1</v>
      </c>
      <c r="C83" s="1">
        <v>2006</v>
      </c>
      <c r="D83" s="1">
        <v>0</v>
      </c>
      <c r="E83" s="1" t="s">
        <v>22</v>
      </c>
      <c r="F83" s="1">
        <v>1976</v>
      </c>
      <c r="G83" s="1">
        <v>30</v>
      </c>
      <c r="H83" s="1">
        <v>189</v>
      </c>
      <c r="I83" s="1">
        <v>82</v>
      </c>
      <c r="J83" s="3">
        <v>22.955684331345708</v>
      </c>
      <c r="K83" s="1" t="s">
        <v>25</v>
      </c>
      <c r="L83" s="1">
        <v>1</v>
      </c>
      <c r="M83" s="2">
        <v>208000</v>
      </c>
      <c r="N83" s="2">
        <v>0</v>
      </c>
      <c r="O83" s="2">
        <v>0</v>
      </c>
      <c r="P83" s="2"/>
      <c r="Q83" s="1">
        <v>367</v>
      </c>
      <c r="R83" s="1">
        <v>43</v>
      </c>
      <c r="S83" s="1">
        <v>8</v>
      </c>
      <c r="T83" s="1">
        <v>2</v>
      </c>
      <c r="U83" s="1">
        <v>0</v>
      </c>
    </row>
    <row r="84" spans="1:21" x14ac:dyDescent="0.25">
      <c r="A84" s="1">
        <v>126</v>
      </c>
      <c r="B84" s="1">
        <v>1</v>
      </c>
      <c r="C84" s="1">
        <v>2009</v>
      </c>
      <c r="D84" s="1">
        <v>0</v>
      </c>
      <c r="E84" s="1" t="s">
        <v>22</v>
      </c>
      <c r="F84" s="1">
        <v>1976</v>
      </c>
      <c r="G84" s="1">
        <v>33</v>
      </c>
      <c r="H84" s="1">
        <v>182</v>
      </c>
      <c r="I84" s="1">
        <v>85</v>
      </c>
      <c r="J84" s="3">
        <v>25.661152034778407</v>
      </c>
      <c r="K84" s="1" t="s">
        <v>24</v>
      </c>
      <c r="L84" s="1">
        <v>4</v>
      </c>
      <c r="M84" s="2">
        <v>1920000</v>
      </c>
      <c r="N84" s="2">
        <v>11.9</v>
      </c>
      <c r="O84" s="2">
        <v>0</v>
      </c>
      <c r="P84" s="2"/>
      <c r="Q84" s="1">
        <v>40</v>
      </c>
      <c r="R84" s="1">
        <v>38</v>
      </c>
      <c r="S84" s="1">
        <v>4</v>
      </c>
      <c r="T84" s="1">
        <v>1</v>
      </c>
      <c r="U84" s="1">
        <v>0</v>
      </c>
    </row>
    <row r="85" spans="1:21" x14ac:dyDescent="0.25">
      <c r="A85" s="1">
        <v>127</v>
      </c>
      <c r="B85" s="1">
        <v>1</v>
      </c>
      <c r="C85" s="1">
        <v>2006</v>
      </c>
      <c r="D85" s="1">
        <v>0</v>
      </c>
      <c r="E85" s="1" t="s">
        <v>22</v>
      </c>
      <c r="F85" s="1">
        <v>1976</v>
      </c>
      <c r="G85" s="1">
        <v>30</v>
      </c>
      <c r="H85" s="1">
        <v>188</v>
      </c>
      <c r="I85" s="1">
        <v>85</v>
      </c>
      <c r="J85" s="3">
        <v>24.049343594386603</v>
      </c>
      <c r="K85" s="1" t="s">
        <v>25</v>
      </c>
      <c r="L85" s="1">
        <v>3</v>
      </c>
      <c r="M85" s="2">
        <v>3260000</v>
      </c>
      <c r="N85" s="2">
        <v>0</v>
      </c>
      <c r="O85" s="2"/>
      <c r="P85" s="2"/>
      <c r="Q85" s="1">
        <v>379</v>
      </c>
      <c r="R85" s="1">
        <v>49</v>
      </c>
      <c r="S85" s="1">
        <v>6</v>
      </c>
      <c r="T85" s="1">
        <v>0</v>
      </c>
      <c r="U85" s="1">
        <v>0</v>
      </c>
    </row>
    <row r="86" spans="1:21" x14ac:dyDescent="0.25">
      <c r="A86" s="1">
        <v>128</v>
      </c>
      <c r="B86" s="1">
        <v>1</v>
      </c>
      <c r="C86" s="1">
        <v>2005</v>
      </c>
      <c r="D86" s="1">
        <v>0</v>
      </c>
      <c r="E86" s="1" t="s">
        <v>22</v>
      </c>
      <c r="F86" s="1">
        <v>1977</v>
      </c>
      <c r="G86" s="1">
        <v>28</v>
      </c>
      <c r="H86" s="1">
        <v>184</v>
      </c>
      <c r="I86" s="1">
        <v>88</v>
      </c>
      <c r="J86" s="3">
        <v>25.992438563327031</v>
      </c>
      <c r="K86" s="1" t="s">
        <v>23</v>
      </c>
      <c r="L86" s="1">
        <v>3</v>
      </c>
      <c r="M86" s="2">
        <v>10200000</v>
      </c>
      <c r="N86" s="2">
        <v>0</v>
      </c>
      <c r="O86" s="2">
        <v>0</v>
      </c>
      <c r="P86" s="2"/>
      <c r="Q86" s="1">
        <v>169</v>
      </c>
      <c r="R86" s="1">
        <v>19</v>
      </c>
      <c r="S86" s="1">
        <v>8</v>
      </c>
      <c r="T86" s="1">
        <v>2</v>
      </c>
      <c r="U86" s="1">
        <v>0</v>
      </c>
    </row>
    <row r="87" spans="1:21" x14ac:dyDescent="0.25">
      <c r="A87" s="1">
        <v>129</v>
      </c>
      <c r="B87" s="1">
        <v>1</v>
      </c>
      <c r="C87" s="1">
        <v>2006</v>
      </c>
      <c r="D87" s="1">
        <v>0</v>
      </c>
      <c r="E87" s="1" t="s">
        <v>22</v>
      </c>
      <c r="F87" s="1">
        <v>1977</v>
      </c>
      <c r="G87" s="1">
        <v>29</v>
      </c>
      <c r="H87" s="1">
        <v>171</v>
      </c>
      <c r="I87" s="1">
        <v>62</v>
      </c>
      <c r="J87" s="3">
        <v>21.203105228959341</v>
      </c>
      <c r="K87" s="1" t="s">
        <v>25</v>
      </c>
      <c r="L87" s="1">
        <v>1</v>
      </c>
      <c r="M87" s="2">
        <v>18400000</v>
      </c>
      <c r="N87" s="2">
        <v>0</v>
      </c>
      <c r="O87" s="2">
        <v>0</v>
      </c>
      <c r="P87" s="2"/>
      <c r="Q87" s="1">
        <v>87</v>
      </c>
      <c r="R87" s="1">
        <v>13</v>
      </c>
      <c r="S87" s="1">
        <v>8</v>
      </c>
      <c r="T87" s="1">
        <v>2</v>
      </c>
      <c r="U87" s="1">
        <v>0</v>
      </c>
    </row>
    <row r="88" spans="1:21" x14ac:dyDescent="0.25">
      <c r="A88" s="1">
        <v>130</v>
      </c>
      <c r="B88" s="1">
        <v>1</v>
      </c>
      <c r="C88" s="1">
        <v>2008</v>
      </c>
      <c r="D88" s="1">
        <v>0</v>
      </c>
      <c r="E88" s="1" t="s">
        <v>22</v>
      </c>
      <c r="F88" s="1">
        <v>1977</v>
      </c>
      <c r="G88" s="1">
        <v>31</v>
      </c>
      <c r="H88" s="1">
        <v>186</v>
      </c>
      <c r="I88" s="1">
        <v>91</v>
      </c>
      <c r="J88" s="3">
        <v>26.303618915481554</v>
      </c>
      <c r="K88" s="1" t="s">
        <v>27</v>
      </c>
      <c r="L88" s="1">
        <v>2</v>
      </c>
      <c r="M88" s="2">
        <v>1010000000</v>
      </c>
      <c r="N88" s="2">
        <v>0</v>
      </c>
      <c r="O88" s="2">
        <v>0</v>
      </c>
      <c r="P88" s="2">
        <v>0</v>
      </c>
      <c r="Q88" s="1">
        <v>17</v>
      </c>
      <c r="R88" s="1">
        <v>67</v>
      </c>
      <c r="S88" s="1">
        <v>1</v>
      </c>
      <c r="T88" s="1">
        <v>1</v>
      </c>
      <c r="U88" s="1">
        <v>0</v>
      </c>
    </row>
    <row r="89" spans="1:21" x14ac:dyDescent="0.25">
      <c r="A89" s="1">
        <v>132</v>
      </c>
      <c r="B89" s="1">
        <v>1</v>
      </c>
      <c r="C89" s="1">
        <v>2006</v>
      </c>
      <c r="D89" s="1">
        <v>0</v>
      </c>
      <c r="E89" s="1" t="s">
        <v>22</v>
      </c>
      <c r="F89" s="1">
        <v>1977</v>
      </c>
      <c r="G89" s="1">
        <v>29</v>
      </c>
      <c r="H89" s="1">
        <v>173</v>
      </c>
      <c r="I89" s="1">
        <v>67</v>
      </c>
      <c r="J89" s="3">
        <v>22.386314277122523</v>
      </c>
      <c r="K89" s="1" t="s">
        <v>25</v>
      </c>
      <c r="L89" s="1">
        <v>3</v>
      </c>
      <c r="M89" s="2">
        <v>5500</v>
      </c>
      <c r="N89" s="2">
        <v>0</v>
      </c>
      <c r="O89" s="2">
        <v>0</v>
      </c>
      <c r="P89" s="2">
        <v>0</v>
      </c>
      <c r="Q89" s="1">
        <v>66</v>
      </c>
      <c r="R89" s="1">
        <v>42</v>
      </c>
      <c r="S89" s="1">
        <v>8</v>
      </c>
      <c r="T89" s="1">
        <v>2</v>
      </c>
      <c r="U89" s="1">
        <v>0</v>
      </c>
    </row>
    <row r="90" spans="1:21" x14ac:dyDescent="0.25">
      <c r="A90" s="1">
        <v>133</v>
      </c>
      <c r="B90" s="1">
        <v>1</v>
      </c>
      <c r="C90" s="1">
        <v>2009</v>
      </c>
      <c r="D90" s="1">
        <v>1</v>
      </c>
      <c r="E90" s="1" t="s">
        <v>22</v>
      </c>
      <c r="F90" s="1">
        <v>1977</v>
      </c>
      <c r="G90" s="1">
        <v>32</v>
      </c>
      <c r="H90" s="1">
        <v>188</v>
      </c>
      <c r="I90" s="1">
        <v>79</v>
      </c>
      <c r="J90" s="3">
        <v>22.351742870076958</v>
      </c>
      <c r="K90" s="1" t="s">
        <v>25</v>
      </c>
      <c r="L90" s="1">
        <v>3</v>
      </c>
      <c r="M90" s="2">
        <v>3500000</v>
      </c>
      <c r="N90" s="2">
        <v>0</v>
      </c>
      <c r="O90" s="2">
        <v>0</v>
      </c>
      <c r="P90" s="2">
        <v>0</v>
      </c>
      <c r="Q90" s="1">
        <v>180</v>
      </c>
      <c r="R90" s="1">
        <v>17</v>
      </c>
      <c r="S90" s="1">
        <v>12</v>
      </c>
      <c r="T90" s="1">
        <v>3</v>
      </c>
      <c r="U90" s="1">
        <v>0</v>
      </c>
    </row>
    <row r="91" spans="1:21" x14ac:dyDescent="0.25">
      <c r="A91" s="1">
        <v>134</v>
      </c>
      <c r="B91" s="1">
        <v>1</v>
      </c>
      <c r="C91" s="1">
        <v>2006</v>
      </c>
      <c r="D91" s="1">
        <v>0</v>
      </c>
      <c r="E91" s="1" t="s">
        <v>22</v>
      </c>
      <c r="F91" s="1">
        <v>1978</v>
      </c>
      <c r="G91" s="1">
        <v>28</v>
      </c>
      <c r="H91" s="1">
        <v>170</v>
      </c>
      <c r="I91" s="1">
        <v>74</v>
      </c>
      <c r="J91" s="3">
        <v>25.605536332179934</v>
      </c>
      <c r="K91" s="1" t="s">
        <v>28</v>
      </c>
      <c r="L91" s="1">
        <v>2</v>
      </c>
      <c r="M91" s="2">
        <v>110000000</v>
      </c>
      <c r="N91" s="2">
        <v>10.1</v>
      </c>
      <c r="O91" s="2">
        <v>0</v>
      </c>
      <c r="P91" s="2">
        <v>0</v>
      </c>
      <c r="Q91" s="1">
        <v>66</v>
      </c>
      <c r="R91" s="1">
        <v>71</v>
      </c>
      <c r="S91" s="1">
        <v>6</v>
      </c>
      <c r="T91" s="1">
        <v>1</v>
      </c>
      <c r="U91" s="1">
        <v>0</v>
      </c>
    </row>
    <row r="92" spans="1:21" x14ac:dyDescent="0.25">
      <c r="A92" s="1">
        <v>135</v>
      </c>
      <c r="B92" s="1">
        <v>1</v>
      </c>
      <c r="C92" s="1">
        <v>2006</v>
      </c>
      <c r="D92" s="1">
        <v>0</v>
      </c>
      <c r="E92" s="1" t="s">
        <v>22</v>
      </c>
      <c r="F92" s="1">
        <v>1978</v>
      </c>
      <c r="G92" s="1">
        <v>28</v>
      </c>
      <c r="H92" s="1">
        <v>186</v>
      </c>
      <c r="I92" s="1">
        <v>79</v>
      </c>
      <c r="J92" s="3">
        <v>22.835009827725745</v>
      </c>
      <c r="K92" s="1" t="s">
        <v>23</v>
      </c>
      <c r="L92" s="1">
        <v>1</v>
      </c>
      <c r="M92" s="2">
        <v>19000000</v>
      </c>
      <c r="N92" s="2">
        <v>0</v>
      </c>
      <c r="O92" s="2">
        <v>0</v>
      </c>
      <c r="P92" s="2">
        <v>0</v>
      </c>
      <c r="Q92" s="1">
        <v>110</v>
      </c>
      <c r="R92" s="1">
        <v>48</v>
      </c>
      <c r="S92" s="1">
        <v>8</v>
      </c>
      <c r="T92" s="1">
        <v>2</v>
      </c>
      <c r="U92" s="1">
        <v>0</v>
      </c>
    </row>
    <row r="93" spans="1:21" x14ac:dyDescent="0.25">
      <c r="A93" s="1">
        <v>136</v>
      </c>
      <c r="B93" s="1"/>
      <c r="C93" s="1">
        <v>2010</v>
      </c>
      <c r="D93" s="1">
        <v>1</v>
      </c>
      <c r="E93" s="1" t="s">
        <v>22</v>
      </c>
      <c r="F93" s="1">
        <v>1979</v>
      </c>
      <c r="G93" s="1">
        <v>31</v>
      </c>
      <c r="H93" s="1">
        <v>169</v>
      </c>
      <c r="I93" s="1">
        <v>77</v>
      </c>
      <c r="J93" s="3">
        <v>26.959840341724732</v>
      </c>
      <c r="K93" s="1" t="s">
        <v>23</v>
      </c>
      <c r="L93" s="1">
        <v>3</v>
      </c>
      <c r="M93" s="2">
        <v>136923</v>
      </c>
      <c r="N93" s="2">
        <v>0</v>
      </c>
      <c r="O93" s="2"/>
      <c r="P93" s="2"/>
      <c r="Q93" s="1">
        <v>77</v>
      </c>
      <c r="R93" s="1">
        <v>44</v>
      </c>
      <c r="S93" s="1">
        <v>2</v>
      </c>
      <c r="T93" s="1">
        <v>0</v>
      </c>
      <c r="U93" s="1">
        <v>0</v>
      </c>
    </row>
    <row r="94" spans="1:21" x14ac:dyDescent="0.25">
      <c r="A94" s="1">
        <v>137</v>
      </c>
      <c r="B94" s="1">
        <v>1</v>
      </c>
      <c r="C94" s="1">
        <v>2010</v>
      </c>
      <c r="D94" s="1">
        <v>0</v>
      </c>
      <c r="E94" s="1" t="s">
        <v>22</v>
      </c>
      <c r="F94" s="1">
        <v>1979</v>
      </c>
      <c r="G94" s="1">
        <v>31</v>
      </c>
      <c r="H94" s="1">
        <v>168</v>
      </c>
      <c r="I94" s="1">
        <v>56</v>
      </c>
      <c r="J94" s="3">
        <v>19.841269841269845</v>
      </c>
      <c r="K94" s="1" t="s">
        <v>25</v>
      </c>
      <c r="L94" s="1">
        <v>1</v>
      </c>
      <c r="M94" s="2">
        <v>12500000</v>
      </c>
      <c r="N94" s="2">
        <v>0</v>
      </c>
      <c r="O94" s="2">
        <v>0</v>
      </c>
      <c r="P94" s="2">
        <v>547684</v>
      </c>
      <c r="Q94" s="1">
        <v>165</v>
      </c>
      <c r="R94" s="1">
        <v>54</v>
      </c>
      <c r="S94" s="1">
        <v>10</v>
      </c>
      <c r="T94" s="1">
        <v>3</v>
      </c>
      <c r="U94" s="1">
        <v>0</v>
      </c>
    </row>
    <row r="95" spans="1:21" x14ac:dyDescent="0.25">
      <c r="A95" s="1">
        <v>138</v>
      </c>
      <c r="B95" s="1">
        <v>1</v>
      </c>
      <c r="C95" s="1">
        <v>2007</v>
      </c>
      <c r="D95" s="1">
        <v>0</v>
      </c>
      <c r="E95" s="1" t="s">
        <v>22</v>
      </c>
      <c r="F95" s="1">
        <v>1979</v>
      </c>
      <c r="G95" s="1">
        <v>28</v>
      </c>
      <c r="H95" s="1">
        <v>173</v>
      </c>
      <c r="I95" s="1">
        <v>61</v>
      </c>
      <c r="J95" s="3">
        <v>20.381569714992146</v>
      </c>
      <c r="K95" s="1" t="s">
        <v>25</v>
      </c>
      <c r="L95" s="1">
        <v>3</v>
      </c>
      <c r="M95" s="2">
        <v>113000</v>
      </c>
      <c r="N95" s="2">
        <v>0</v>
      </c>
      <c r="O95" s="2">
        <v>0</v>
      </c>
      <c r="P95" s="2">
        <v>0</v>
      </c>
      <c r="Q95" s="1">
        <v>110</v>
      </c>
      <c r="R95" s="1">
        <v>46</v>
      </c>
      <c r="S95" s="1">
        <v>5</v>
      </c>
      <c r="T95" s="1">
        <v>0</v>
      </c>
      <c r="U95" s="1">
        <v>0</v>
      </c>
    </row>
    <row r="96" spans="1:21" x14ac:dyDescent="0.25">
      <c r="A96" s="1">
        <v>140</v>
      </c>
      <c r="B96" s="1">
        <v>1</v>
      </c>
      <c r="C96" s="1">
        <v>2005</v>
      </c>
      <c r="D96" s="1">
        <v>0</v>
      </c>
      <c r="E96" s="1" t="s">
        <v>22</v>
      </c>
      <c r="F96" s="1">
        <v>1980</v>
      </c>
      <c r="G96" s="1">
        <v>25</v>
      </c>
      <c r="H96" s="1">
        <v>180</v>
      </c>
      <c r="I96" s="1">
        <v>89</v>
      </c>
      <c r="J96" s="3">
        <v>27.469135802469133</v>
      </c>
      <c r="K96" s="1" t="s">
        <v>23</v>
      </c>
      <c r="L96" s="1">
        <v>1</v>
      </c>
      <c r="M96" s="2">
        <v>264000</v>
      </c>
      <c r="N96" s="2">
        <v>0</v>
      </c>
      <c r="O96" s="2">
        <v>0</v>
      </c>
      <c r="P96" s="2">
        <v>0</v>
      </c>
      <c r="Q96" s="1">
        <v>152</v>
      </c>
      <c r="R96" s="1">
        <v>132</v>
      </c>
      <c r="S96" s="1">
        <v>4</v>
      </c>
      <c r="T96" s="1">
        <v>2</v>
      </c>
      <c r="U96" s="1">
        <v>0</v>
      </c>
    </row>
    <row r="97" spans="1:21" x14ac:dyDescent="0.25">
      <c r="A97" s="1">
        <v>141</v>
      </c>
      <c r="B97" s="1">
        <v>1</v>
      </c>
      <c r="C97" s="1">
        <v>2006</v>
      </c>
      <c r="D97" s="1">
        <v>0</v>
      </c>
      <c r="E97" s="1" t="s">
        <v>22</v>
      </c>
      <c r="F97" s="1">
        <v>1980</v>
      </c>
      <c r="G97" s="1">
        <v>26</v>
      </c>
      <c r="H97" s="1">
        <v>184</v>
      </c>
      <c r="I97" s="1">
        <v>61</v>
      </c>
      <c r="J97" s="3">
        <v>18.017485822306238</v>
      </c>
      <c r="K97" s="1" t="s">
        <v>25</v>
      </c>
      <c r="L97" s="1">
        <v>1</v>
      </c>
      <c r="M97" s="2">
        <v>3390000</v>
      </c>
      <c r="N97" s="2">
        <v>0</v>
      </c>
      <c r="O97" s="2"/>
      <c r="P97" s="2"/>
      <c r="Q97" s="1">
        <v>57</v>
      </c>
      <c r="R97" s="1">
        <v>32</v>
      </c>
      <c r="S97" s="1">
        <v>6</v>
      </c>
      <c r="T97" s="1">
        <v>2</v>
      </c>
      <c r="U97" s="1">
        <v>0</v>
      </c>
    </row>
    <row r="98" spans="1:21" x14ac:dyDescent="0.25">
      <c r="A98" s="1">
        <v>142</v>
      </c>
      <c r="B98" s="1">
        <v>0</v>
      </c>
      <c r="C98" s="1">
        <v>2007</v>
      </c>
      <c r="D98" s="1">
        <v>0</v>
      </c>
      <c r="E98" s="1" t="s">
        <v>22</v>
      </c>
      <c r="F98" s="1">
        <v>1980</v>
      </c>
      <c r="G98" s="1">
        <v>27</v>
      </c>
      <c r="H98" s="1">
        <v>174</v>
      </c>
      <c r="I98" s="1">
        <v>58</v>
      </c>
      <c r="J98" s="3">
        <v>19.157088122605362</v>
      </c>
      <c r="K98" s="1" t="s">
        <v>25</v>
      </c>
      <c r="L98" s="1">
        <v>4</v>
      </c>
      <c r="M98" s="2">
        <v>1410000</v>
      </c>
      <c r="N98" s="2"/>
      <c r="O98" s="2"/>
      <c r="P98" s="2"/>
      <c r="Q98" s="1"/>
      <c r="R98" s="1"/>
      <c r="S98" s="1">
        <v>6</v>
      </c>
      <c r="T98" s="1">
        <v>2</v>
      </c>
      <c r="U98" s="1">
        <v>0</v>
      </c>
    </row>
    <row r="99" spans="1:21" x14ac:dyDescent="0.25">
      <c r="A99" s="1">
        <v>143</v>
      </c>
      <c r="B99" s="1">
        <v>0</v>
      </c>
      <c r="C99" s="1">
        <v>2007</v>
      </c>
      <c r="D99" s="1">
        <v>0</v>
      </c>
      <c r="E99" s="1" t="s">
        <v>22</v>
      </c>
      <c r="F99" s="1">
        <v>1981</v>
      </c>
      <c r="G99" s="1">
        <v>26</v>
      </c>
      <c r="H99" s="1">
        <v>173</v>
      </c>
      <c r="I99" s="1">
        <v>57</v>
      </c>
      <c r="J99" s="3">
        <v>19.045073340238563</v>
      </c>
      <c r="K99" s="1" t="s">
        <v>25</v>
      </c>
      <c r="L99" s="1">
        <v>1</v>
      </c>
      <c r="M99" s="2">
        <v>54200</v>
      </c>
      <c r="N99" s="2">
        <v>0</v>
      </c>
      <c r="O99" s="2"/>
      <c r="P99" s="2"/>
      <c r="Q99" s="1">
        <v>65</v>
      </c>
      <c r="R99" s="1">
        <v>42</v>
      </c>
      <c r="S99" s="1">
        <v>8</v>
      </c>
      <c r="T99" s="1">
        <v>3</v>
      </c>
      <c r="U99" s="1">
        <v>0</v>
      </c>
    </row>
    <row r="100" spans="1:21" x14ac:dyDescent="0.25">
      <c r="A100" s="1">
        <v>144</v>
      </c>
      <c r="B100" s="1">
        <v>1</v>
      </c>
      <c r="C100" s="1">
        <v>2005</v>
      </c>
      <c r="D100" s="1">
        <v>0</v>
      </c>
      <c r="E100" s="1" t="s">
        <v>22</v>
      </c>
      <c r="F100" s="1">
        <v>1982</v>
      </c>
      <c r="G100" s="1">
        <v>23</v>
      </c>
      <c r="H100" s="1">
        <v>186</v>
      </c>
      <c r="I100" s="1">
        <v>73</v>
      </c>
      <c r="J100" s="3">
        <v>21.100705283847841</v>
      </c>
      <c r="K100" s="1" t="s">
        <v>23</v>
      </c>
      <c r="L100" s="1">
        <v>1</v>
      </c>
      <c r="M100" s="2">
        <v>1390000</v>
      </c>
      <c r="N100" s="2">
        <v>0</v>
      </c>
      <c r="O100" s="2">
        <v>0</v>
      </c>
      <c r="P100" s="2"/>
      <c r="Q100" s="1">
        <v>109</v>
      </c>
      <c r="R100" s="1">
        <v>123</v>
      </c>
      <c r="S100" s="1">
        <v>7</v>
      </c>
      <c r="T100" s="1">
        <v>2</v>
      </c>
      <c r="U100" s="1">
        <v>0</v>
      </c>
    </row>
    <row r="101" spans="1:21" x14ac:dyDescent="0.25">
      <c r="A101" s="1">
        <v>145</v>
      </c>
      <c r="B101" s="1">
        <v>1</v>
      </c>
      <c r="C101" s="1">
        <v>2010</v>
      </c>
      <c r="D101" s="1">
        <v>0</v>
      </c>
      <c r="E101" s="1" t="s">
        <v>22</v>
      </c>
      <c r="F101" s="1">
        <v>1982</v>
      </c>
      <c r="G101" s="1">
        <v>28</v>
      </c>
      <c r="H101" s="1">
        <v>179</v>
      </c>
      <c r="I101" s="1">
        <v>95</v>
      </c>
      <c r="J101" s="3">
        <v>29.64951156330951</v>
      </c>
      <c r="K101" s="1" t="s">
        <v>23</v>
      </c>
      <c r="L101" s="1">
        <v>1</v>
      </c>
      <c r="M101" s="2">
        <v>350886</v>
      </c>
      <c r="N101" s="2">
        <v>662</v>
      </c>
      <c r="O101" s="2"/>
      <c r="P101" s="2"/>
      <c r="Q101" s="1">
        <v>91</v>
      </c>
      <c r="R101" s="1">
        <v>31</v>
      </c>
      <c r="S101" s="1">
        <v>8</v>
      </c>
      <c r="T101" s="1">
        <v>1</v>
      </c>
      <c r="U101" s="1">
        <v>0</v>
      </c>
    </row>
    <row r="102" spans="1:21" x14ac:dyDescent="0.25">
      <c r="A102" s="1">
        <v>146</v>
      </c>
      <c r="B102" s="1">
        <v>1</v>
      </c>
      <c r="C102" s="1">
        <v>2006</v>
      </c>
      <c r="D102" s="1">
        <v>0</v>
      </c>
      <c r="E102" s="1" t="s">
        <v>22</v>
      </c>
      <c r="F102" s="1">
        <v>1983</v>
      </c>
      <c r="G102" s="1">
        <v>23</v>
      </c>
      <c r="H102" s="1">
        <v>177</v>
      </c>
      <c r="I102" s="1">
        <v>73</v>
      </c>
      <c r="J102" s="3">
        <v>23.301094832264035</v>
      </c>
      <c r="K102" s="1" t="s">
        <v>23</v>
      </c>
      <c r="L102" s="1">
        <v>1</v>
      </c>
      <c r="M102" s="2">
        <v>46000</v>
      </c>
      <c r="N102" s="2">
        <v>0</v>
      </c>
      <c r="O102" s="2">
        <v>0</v>
      </c>
      <c r="P102" s="2">
        <v>0</v>
      </c>
      <c r="Q102" s="1">
        <v>155</v>
      </c>
      <c r="R102" s="1">
        <v>58</v>
      </c>
      <c r="S102" s="1">
        <v>8</v>
      </c>
      <c r="T102" s="1">
        <v>1</v>
      </c>
      <c r="U102" s="1">
        <v>0</v>
      </c>
    </row>
    <row r="103" spans="1:21" x14ac:dyDescent="0.25">
      <c r="A103" s="1">
        <v>147</v>
      </c>
      <c r="B103" s="1">
        <v>0</v>
      </c>
      <c r="C103" s="1">
        <v>2007</v>
      </c>
      <c r="D103" s="1">
        <v>0</v>
      </c>
      <c r="E103" s="1" t="s">
        <v>22</v>
      </c>
      <c r="F103" s="1">
        <v>1983</v>
      </c>
      <c r="G103" s="1">
        <v>24</v>
      </c>
      <c r="H103" s="1">
        <v>186</v>
      </c>
      <c r="I103" s="1">
        <v>63</v>
      </c>
      <c r="J103" s="3">
        <v>18.210197710717999</v>
      </c>
      <c r="K103" s="1" t="s">
        <v>25</v>
      </c>
      <c r="L103" s="1">
        <v>1</v>
      </c>
      <c r="M103" s="2">
        <v>161000</v>
      </c>
      <c r="N103" s="2">
        <v>0</v>
      </c>
      <c r="O103" s="2"/>
      <c r="P103" s="2"/>
      <c r="Q103" s="1"/>
      <c r="R103" s="1"/>
      <c r="S103" s="1">
        <v>4</v>
      </c>
      <c r="T103" s="1">
        <v>2</v>
      </c>
      <c r="U103" s="1">
        <v>1</v>
      </c>
    </row>
    <row r="104" spans="1:21" x14ac:dyDescent="0.25">
      <c r="A104" s="1">
        <v>148</v>
      </c>
      <c r="B104" s="1">
        <v>1</v>
      </c>
      <c r="C104" s="1">
        <v>2010</v>
      </c>
      <c r="D104" s="1">
        <v>0</v>
      </c>
      <c r="E104" s="1" t="s">
        <v>22</v>
      </c>
      <c r="F104" s="1">
        <v>1983</v>
      </c>
      <c r="G104" s="1">
        <v>27</v>
      </c>
      <c r="H104" s="1">
        <v>188</v>
      </c>
      <c r="I104" s="1">
        <v>95</v>
      </c>
      <c r="J104" s="3">
        <v>26.878678134902671</v>
      </c>
      <c r="K104" s="1" t="s">
        <v>23</v>
      </c>
      <c r="L104" s="1">
        <v>3</v>
      </c>
      <c r="M104" s="2">
        <v>2596097</v>
      </c>
      <c r="N104" s="2">
        <v>0</v>
      </c>
      <c r="O104" s="2"/>
      <c r="P104" s="2"/>
      <c r="Q104" s="1">
        <v>41</v>
      </c>
      <c r="R104" s="1"/>
      <c r="S104" s="1">
        <v>5</v>
      </c>
      <c r="T104" s="1">
        <v>1</v>
      </c>
      <c r="U104" s="1">
        <v>0</v>
      </c>
    </row>
    <row r="105" spans="1:21" x14ac:dyDescent="0.25">
      <c r="A105" s="1">
        <v>151</v>
      </c>
      <c r="B105" s="1">
        <v>1</v>
      </c>
      <c r="C105" s="1">
        <v>2005</v>
      </c>
      <c r="D105" s="1">
        <v>0</v>
      </c>
      <c r="E105" s="1" t="s">
        <v>22</v>
      </c>
      <c r="F105" s="1">
        <v>1960</v>
      </c>
      <c r="G105" s="1">
        <v>45</v>
      </c>
      <c r="H105" s="1">
        <v>172</v>
      </c>
      <c r="I105" s="1">
        <v>84</v>
      </c>
      <c r="J105" s="3">
        <v>28.393726338561386</v>
      </c>
      <c r="K105" s="1" t="s">
        <v>23</v>
      </c>
      <c r="L105" s="1">
        <v>2</v>
      </c>
      <c r="M105" s="2">
        <v>757000</v>
      </c>
      <c r="N105" s="2">
        <v>59.1</v>
      </c>
      <c r="O105" s="2">
        <v>0</v>
      </c>
      <c r="P105" s="2">
        <v>0</v>
      </c>
      <c r="Q105" s="1">
        <v>63</v>
      </c>
      <c r="R105" s="1">
        <v>22</v>
      </c>
      <c r="S105" s="1">
        <v>7</v>
      </c>
      <c r="T105" s="1">
        <v>1</v>
      </c>
      <c r="U105" s="1">
        <v>0</v>
      </c>
    </row>
    <row r="106" spans="1:21" x14ac:dyDescent="0.25">
      <c r="A106" s="1">
        <v>152</v>
      </c>
      <c r="B106" s="1">
        <v>1</v>
      </c>
      <c r="C106" s="1">
        <v>2005</v>
      </c>
      <c r="D106" s="1">
        <v>0</v>
      </c>
      <c r="E106" s="1" t="s">
        <v>22</v>
      </c>
      <c r="F106" s="1">
        <v>1940</v>
      </c>
      <c r="G106" s="1">
        <v>65</v>
      </c>
      <c r="H106" s="1">
        <v>190</v>
      </c>
      <c r="I106" s="1">
        <v>103</v>
      </c>
      <c r="J106" s="3">
        <v>28.531855955678672</v>
      </c>
      <c r="K106" s="1" t="s">
        <v>23</v>
      </c>
      <c r="L106" s="1">
        <v>1</v>
      </c>
      <c r="M106" s="2">
        <v>552000</v>
      </c>
      <c r="N106" s="2">
        <v>6260</v>
      </c>
      <c r="O106" s="2">
        <v>304000</v>
      </c>
      <c r="P106" s="2"/>
      <c r="Q106" s="1">
        <v>191</v>
      </c>
      <c r="R106" s="1">
        <v>60</v>
      </c>
      <c r="S106" s="1">
        <v>4</v>
      </c>
      <c r="T106" s="1">
        <v>2</v>
      </c>
      <c r="U106" s="1">
        <v>0</v>
      </c>
    </row>
    <row r="107" spans="1:21" x14ac:dyDescent="0.25">
      <c r="A107" s="1">
        <v>153</v>
      </c>
      <c r="B107" s="1">
        <v>1</v>
      </c>
      <c r="C107" s="1">
        <v>2005</v>
      </c>
      <c r="D107" s="1">
        <v>0</v>
      </c>
      <c r="E107" s="1" t="s">
        <v>22</v>
      </c>
      <c r="F107" s="1">
        <v>1940</v>
      </c>
      <c r="G107" s="1">
        <v>65</v>
      </c>
      <c r="H107" s="1">
        <v>177</v>
      </c>
      <c r="I107" s="1">
        <v>68</v>
      </c>
      <c r="J107" s="3">
        <v>21.705129432793896</v>
      </c>
      <c r="K107" s="1" t="s">
        <v>23</v>
      </c>
      <c r="L107" s="1">
        <v>2</v>
      </c>
      <c r="M107" s="2">
        <v>1660000</v>
      </c>
      <c r="N107" s="2">
        <v>39.5</v>
      </c>
      <c r="O107" s="2">
        <v>29000</v>
      </c>
      <c r="P107" s="2"/>
      <c r="Q107" s="1">
        <v>88</v>
      </c>
      <c r="R107" s="1">
        <v>54</v>
      </c>
      <c r="S107" s="1">
        <v>4</v>
      </c>
      <c r="T107" s="1">
        <v>1</v>
      </c>
      <c r="U107" s="1">
        <v>0</v>
      </c>
    </row>
    <row r="108" spans="1:21" x14ac:dyDescent="0.25">
      <c r="A108" s="1">
        <v>155</v>
      </c>
      <c r="B108" s="1">
        <v>1</v>
      </c>
      <c r="C108" s="1">
        <v>2005</v>
      </c>
      <c r="D108" s="1">
        <v>0</v>
      </c>
      <c r="E108" s="1" t="s">
        <v>22</v>
      </c>
      <c r="F108" s="1">
        <v>1944</v>
      </c>
      <c r="G108" s="1">
        <v>61</v>
      </c>
      <c r="H108" s="1">
        <v>172</v>
      </c>
      <c r="I108" s="1">
        <v>87</v>
      </c>
      <c r="J108" s="3">
        <v>29.407787993510009</v>
      </c>
      <c r="K108" s="1" t="s">
        <v>23</v>
      </c>
      <c r="L108" s="1">
        <v>4</v>
      </c>
      <c r="M108" s="2">
        <v>467000</v>
      </c>
      <c r="N108" s="2">
        <v>0</v>
      </c>
      <c r="O108" s="2">
        <v>0</v>
      </c>
      <c r="P108" s="2">
        <v>0</v>
      </c>
      <c r="Q108" s="1">
        <v>62</v>
      </c>
      <c r="R108" s="1">
        <v>28</v>
      </c>
      <c r="S108" s="1">
        <v>2</v>
      </c>
      <c r="T108" s="1">
        <v>0</v>
      </c>
      <c r="U108" s="1">
        <v>0</v>
      </c>
    </row>
    <row r="109" spans="1:21" x14ac:dyDescent="0.25">
      <c r="A109" s="1">
        <v>157</v>
      </c>
      <c r="B109" s="1">
        <v>1</v>
      </c>
      <c r="C109" s="1">
        <v>2005</v>
      </c>
      <c r="D109" s="1">
        <v>0</v>
      </c>
      <c r="E109" s="1" t="s">
        <v>22</v>
      </c>
      <c r="F109" s="1">
        <v>1949</v>
      </c>
      <c r="G109" s="1">
        <v>56</v>
      </c>
      <c r="H109" s="1">
        <v>179</v>
      </c>
      <c r="I109" s="1">
        <v>89</v>
      </c>
      <c r="J109" s="3">
        <v>27.776910832995224</v>
      </c>
      <c r="K109" s="1" t="s">
        <v>23</v>
      </c>
      <c r="L109" s="1">
        <v>1</v>
      </c>
      <c r="M109" s="2">
        <v>503000</v>
      </c>
      <c r="N109" s="2">
        <v>0</v>
      </c>
      <c r="O109" s="2">
        <v>0</v>
      </c>
      <c r="P109" s="2">
        <v>0</v>
      </c>
      <c r="Q109" s="1">
        <v>177</v>
      </c>
      <c r="R109" s="1">
        <v>26</v>
      </c>
      <c r="S109" s="1">
        <v>5</v>
      </c>
      <c r="T109" s="1">
        <v>2</v>
      </c>
      <c r="U109" s="1">
        <v>0</v>
      </c>
    </row>
    <row r="110" spans="1:21" x14ac:dyDescent="0.25">
      <c r="A110" s="1">
        <v>160</v>
      </c>
      <c r="B110" s="1">
        <v>1</v>
      </c>
      <c r="C110" s="1">
        <v>2009</v>
      </c>
      <c r="D110" s="1">
        <v>1</v>
      </c>
      <c r="E110" s="1" t="s">
        <v>22</v>
      </c>
      <c r="F110" s="1">
        <v>1950</v>
      </c>
      <c r="G110" s="1">
        <v>59</v>
      </c>
      <c r="H110" s="1">
        <v>185</v>
      </c>
      <c r="I110" s="1">
        <v>64</v>
      </c>
      <c r="J110" s="3">
        <v>18.699780861943022</v>
      </c>
      <c r="K110" s="1" t="s">
        <v>23</v>
      </c>
      <c r="L110" s="1">
        <v>4</v>
      </c>
      <c r="M110" s="2">
        <v>71100</v>
      </c>
      <c r="N110" s="2">
        <v>1718</v>
      </c>
      <c r="O110" s="2">
        <v>79965</v>
      </c>
      <c r="P110" s="2"/>
      <c r="Q110" s="1">
        <v>63</v>
      </c>
      <c r="R110" s="1">
        <v>44</v>
      </c>
      <c r="S110" s="1">
        <v>3</v>
      </c>
      <c r="T110" s="1">
        <v>0</v>
      </c>
      <c r="U110" s="1">
        <v>0</v>
      </c>
    </row>
    <row r="111" spans="1:21" x14ac:dyDescent="0.25">
      <c r="A111" s="1">
        <v>161</v>
      </c>
      <c r="B111" s="1">
        <v>1</v>
      </c>
      <c r="C111" s="1">
        <v>2005</v>
      </c>
      <c r="D111" s="1">
        <v>0</v>
      </c>
      <c r="E111" s="1" t="s">
        <v>22</v>
      </c>
      <c r="F111" s="1">
        <v>1953</v>
      </c>
      <c r="G111" s="1">
        <v>52</v>
      </c>
      <c r="H111" s="1">
        <v>173</v>
      </c>
      <c r="I111" s="1">
        <v>78</v>
      </c>
      <c r="J111" s="3">
        <v>26.061679307694877</v>
      </c>
      <c r="K111" s="1" t="s">
        <v>23</v>
      </c>
      <c r="L111" s="1">
        <v>1</v>
      </c>
      <c r="M111" s="2">
        <v>129000</v>
      </c>
      <c r="N111" s="2">
        <v>1.1100000000000001</v>
      </c>
      <c r="O111" s="2">
        <v>0</v>
      </c>
      <c r="P111" s="2">
        <v>0</v>
      </c>
      <c r="Q111" s="1">
        <v>148</v>
      </c>
      <c r="R111" s="1">
        <v>24</v>
      </c>
      <c r="S111" s="1">
        <v>5</v>
      </c>
      <c r="T111" s="1">
        <v>1</v>
      </c>
      <c r="U111" s="1">
        <v>0</v>
      </c>
    </row>
    <row r="112" spans="1:21" x14ac:dyDescent="0.25">
      <c r="A112" s="1">
        <v>163</v>
      </c>
      <c r="B112" s="1">
        <v>1</v>
      </c>
      <c r="C112" s="1">
        <v>2005</v>
      </c>
      <c r="D112" s="1">
        <v>0</v>
      </c>
      <c r="E112" s="1" t="s">
        <v>22</v>
      </c>
      <c r="F112" s="1">
        <v>1955</v>
      </c>
      <c r="G112" s="1">
        <v>50</v>
      </c>
      <c r="H112" s="1">
        <v>174</v>
      </c>
      <c r="I112" s="1">
        <v>92</v>
      </c>
      <c r="J112" s="3">
        <v>30.38710529792575</v>
      </c>
      <c r="K112" s="1" t="s">
        <v>23</v>
      </c>
      <c r="L112" s="1">
        <v>2</v>
      </c>
      <c r="M112" s="2">
        <v>750000</v>
      </c>
      <c r="N112" s="2">
        <v>0</v>
      </c>
      <c r="O112" s="2">
        <v>0</v>
      </c>
      <c r="P112" s="2">
        <v>0</v>
      </c>
      <c r="Q112" s="1">
        <v>85</v>
      </c>
      <c r="R112" s="1">
        <v>43</v>
      </c>
      <c r="S112" s="1">
        <v>5</v>
      </c>
      <c r="T112" s="1">
        <v>1</v>
      </c>
      <c r="U112" s="1">
        <v>0</v>
      </c>
    </row>
    <row r="113" spans="1:21" x14ac:dyDescent="0.25">
      <c r="A113" s="1">
        <v>166</v>
      </c>
      <c r="B113" s="1">
        <v>1</v>
      </c>
      <c r="C113" s="1">
        <v>2005</v>
      </c>
      <c r="D113" s="1">
        <v>0</v>
      </c>
      <c r="E113" s="1" t="s">
        <v>22</v>
      </c>
      <c r="F113" s="1">
        <v>1960</v>
      </c>
      <c r="G113" s="1">
        <v>45</v>
      </c>
      <c r="H113" s="1">
        <v>178</v>
      </c>
      <c r="I113" s="1">
        <v>78</v>
      </c>
      <c r="J113" s="3">
        <v>24.618103774775911</v>
      </c>
      <c r="K113" s="1" t="s">
        <v>23</v>
      </c>
      <c r="L113" s="1">
        <v>1</v>
      </c>
      <c r="M113" s="2">
        <v>949000</v>
      </c>
      <c r="N113" s="2">
        <v>0</v>
      </c>
      <c r="O113" s="2">
        <v>0</v>
      </c>
      <c r="P113" s="2">
        <v>0</v>
      </c>
      <c r="Q113" s="1">
        <v>220</v>
      </c>
      <c r="R113" s="1">
        <v>124</v>
      </c>
      <c r="S113" s="1">
        <v>4</v>
      </c>
      <c r="T113" s="1">
        <v>1</v>
      </c>
      <c r="U113" s="1">
        <v>0</v>
      </c>
    </row>
    <row r="114" spans="1:21" x14ac:dyDescent="0.25">
      <c r="A114" s="1">
        <v>167</v>
      </c>
      <c r="B114" s="1">
        <v>1</v>
      </c>
      <c r="C114" s="1">
        <v>2005</v>
      </c>
      <c r="D114" s="1">
        <v>0</v>
      </c>
      <c r="E114" s="1" t="s">
        <v>22</v>
      </c>
      <c r="F114" s="1">
        <v>1961</v>
      </c>
      <c r="G114" s="1">
        <v>44</v>
      </c>
      <c r="H114" s="1">
        <v>184</v>
      </c>
      <c r="I114" s="1">
        <v>97</v>
      </c>
      <c r="J114" s="3">
        <v>28.650756143667294</v>
      </c>
      <c r="K114" s="1" t="s">
        <v>23</v>
      </c>
      <c r="L114" s="1">
        <v>2</v>
      </c>
      <c r="M114" s="2">
        <v>1270000</v>
      </c>
      <c r="N114" s="2">
        <v>51</v>
      </c>
      <c r="O114" s="2">
        <v>0</v>
      </c>
      <c r="P114" s="2">
        <v>0</v>
      </c>
      <c r="Q114" s="1">
        <v>78</v>
      </c>
      <c r="R114" s="1">
        <v>26</v>
      </c>
      <c r="S114" s="1">
        <v>10</v>
      </c>
      <c r="T114" s="1">
        <v>2</v>
      </c>
      <c r="U114" s="1">
        <v>0</v>
      </c>
    </row>
    <row r="115" spans="1:21" x14ac:dyDescent="0.25">
      <c r="A115" s="1">
        <v>168</v>
      </c>
      <c r="B115" s="1">
        <v>1</v>
      </c>
      <c r="C115" s="1">
        <v>2006</v>
      </c>
      <c r="D115" s="1">
        <v>0</v>
      </c>
      <c r="E115" s="1" t="s">
        <v>22</v>
      </c>
      <c r="F115" s="1">
        <v>1962</v>
      </c>
      <c r="G115" s="1">
        <v>44</v>
      </c>
      <c r="H115" s="1">
        <v>186</v>
      </c>
      <c r="I115" s="1">
        <v>94</v>
      </c>
      <c r="J115" s="3">
        <v>27.170771187420506</v>
      </c>
      <c r="K115" s="1" t="s">
        <v>23</v>
      </c>
      <c r="L115" s="1">
        <v>1</v>
      </c>
      <c r="M115" s="2">
        <v>1440000</v>
      </c>
      <c r="N115" s="2">
        <v>400</v>
      </c>
      <c r="O115" s="2">
        <v>0</v>
      </c>
      <c r="P115" s="2"/>
      <c r="Q115" s="1"/>
      <c r="R115" s="1"/>
      <c r="S115" s="1">
        <v>2</v>
      </c>
      <c r="T115" s="1">
        <v>1</v>
      </c>
      <c r="U115" s="1">
        <v>0</v>
      </c>
    </row>
    <row r="116" spans="1:21" x14ac:dyDescent="0.25">
      <c r="A116" s="1">
        <v>170</v>
      </c>
      <c r="B116" s="1">
        <v>1</v>
      </c>
      <c r="C116" s="1">
        <v>2005</v>
      </c>
      <c r="D116" s="1">
        <v>0</v>
      </c>
      <c r="E116" s="1" t="s">
        <v>22</v>
      </c>
      <c r="F116" s="1">
        <v>1965</v>
      </c>
      <c r="G116" s="1">
        <v>40</v>
      </c>
      <c r="H116" s="1">
        <v>171</v>
      </c>
      <c r="I116" s="1">
        <v>81</v>
      </c>
      <c r="J116" s="3">
        <v>27.70083102493075</v>
      </c>
      <c r="K116" s="1" t="s">
        <v>23</v>
      </c>
      <c r="L116" s="1">
        <v>4</v>
      </c>
      <c r="M116" s="2">
        <v>942000</v>
      </c>
      <c r="N116" s="2">
        <v>0</v>
      </c>
      <c r="O116" s="2">
        <v>0</v>
      </c>
      <c r="P116" s="2">
        <v>9.9</v>
      </c>
      <c r="Q116" s="1">
        <v>186</v>
      </c>
      <c r="R116" s="1">
        <v>125</v>
      </c>
      <c r="S116" s="1">
        <v>10</v>
      </c>
      <c r="T116" s="1">
        <v>3</v>
      </c>
      <c r="U116" s="1">
        <v>0</v>
      </c>
    </row>
    <row r="117" spans="1:21" x14ac:dyDescent="0.25">
      <c r="A117" s="1">
        <v>171</v>
      </c>
      <c r="B117" s="1">
        <v>1</v>
      </c>
      <c r="C117" s="1">
        <v>2007</v>
      </c>
      <c r="D117" s="1">
        <v>0</v>
      </c>
      <c r="E117" s="1" t="s">
        <v>22</v>
      </c>
      <c r="F117" s="1">
        <v>1966</v>
      </c>
      <c r="G117" s="1">
        <v>41</v>
      </c>
      <c r="H117" s="1">
        <v>181</v>
      </c>
      <c r="I117" s="1">
        <v>87</v>
      </c>
      <c r="J117" s="3">
        <v>26.555965935105768</v>
      </c>
      <c r="K117" s="1" t="s">
        <v>24</v>
      </c>
      <c r="L117" s="1">
        <v>1</v>
      </c>
      <c r="M117" s="2">
        <v>1450000</v>
      </c>
      <c r="N117" s="2">
        <v>0</v>
      </c>
      <c r="O117" s="2">
        <v>0</v>
      </c>
      <c r="P117" s="2">
        <v>0</v>
      </c>
      <c r="Q117" s="1">
        <v>52</v>
      </c>
      <c r="R117" s="1">
        <v>31</v>
      </c>
      <c r="S117" s="1">
        <v>10</v>
      </c>
      <c r="T117" s="1">
        <v>1</v>
      </c>
      <c r="U117" s="1">
        <v>0</v>
      </c>
    </row>
    <row r="118" spans="1:21" x14ac:dyDescent="0.25">
      <c r="A118" s="1">
        <v>172</v>
      </c>
      <c r="B118" s="1">
        <v>1</v>
      </c>
      <c r="C118" s="1">
        <v>2005</v>
      </c>
      <c r="D118" s="1">
        <v>0</v>
      </c>
      <c r="E118" s="1" t="s">
        <v>22</v>
      </c>
      <c r="F118" s="1">
        <v>1966</v>
      </c>
      <c r="G118" s="1">
        <v>39</v>
      </c>
      <c r="H118" s="1">
        <v>169</v>
      </c>
      <c r="I118" s="1">
        <v>69</v>
      </c>
      <c r="J118" s="3">
        <v>24.158817968558527</v>
      </c>
      <c r="K118" s="1" t="s">
        <v>23</v>
      </c>
      <c r="L118" s="1">
        <v>1</v>
      </c>
      <c r="M118" s="2">
        <v>24500000</v>
      </c>
      <c r="N118" s="2">
        <v>53.8</v>
      </c>
      <c r="O118" s="2">
        <v>751000</v>
      </c>
      <c r="P118" s="2"/>
      <c r="Q118" s="1">
        <v>160</v>
      </c>
      <c r="R118" s="1">
        <v>105</v>
      </c>
      <c r="S118" s="1">
        <v>8</v>
      </c>
      <c r="T118" s="1">
        <v>2</v>
      </c>
      <c r="U118" s="1">
        <v>0</v>
      </c>
    </row>
    <row r="119" spans="1:21" x14ac:dyDescent="0.25">
      <c r="A119" s="1">
        <v>173</v>
      </c>
      <c r="B119" s="1">
        <v>1</v>
      </c>
      <c r="C119" s="1">
        <v>2005</v>
      </c>
      <c r="D119" s="1">
        <v>0</v>
      </c>
      <c r="E119" s="1" t="s">
        <v>22</v>
      </c>
      <c r="F119" s="1">
        <v>1966</v>
      </c>
      <c r="G119" s="1">
        <v>39</v>
      </c>
      <c r="H119" s="1">
        <v>170</v>
      </c>
      <c r="I119" s="1">
        <v>75</v>
      </c>
      <c r="J119" s="3">
        <v>25.95155709342561</v>
      </c>
      <c r="K119" s="1" t="s">
        <v>23</v>
      </c>
      <c r="L119" s="1">
        <v>3</v>
      </c>
      <c r="M119" s="2">
        <v>1790000</v>
      </c>
      <c r="N119" s="2">
        <v>0</v>
      </c>
      <c r="O119" s="2">
        <v>0</v>
      </c>
      <c r="P119" s="2">
        <v>0</v>
      </c>
      <c r="Q119" s="1">
        <v>180</v>
      </c>
      <c r="R119" s="1">
        <v>48</v>
      </c>
      <c r="S119" s="1">
        <v>10</v>
      </c>
      <c r="T119" s="1">
        <v>3</v>
      </c>
      <c r="U119" s="1">
        <v>0</v>
      </c>
    </row>
    <row r="120" spans="1:21" x14ac:dyDescent="0.25">
      <c r="A120" s="1">
        <v>174</v>
      </c>
      <c r="B120" s="1">
        <v>1</v>
      </c>
      <c r="C120" s="1">
        <v>2005</v>
      </c>
      <c r="D120" s="1">
        <v>0</v>
      </c>
      <c r="E120" s="1" t="s">
        <v>22</v>
      </c>
      <c r="F120" s="1">
        <v>1967</v>
      </c>
      <c r="G120" s="1">
        <v>38</v>
      </c>
      <c r="H120" s="1">
        <v>177</v>
      </c>
      <c r="I120" s="1">
        <v>64</v>
      </c>
      <c r="J120" s="3">
        <v>20.428357113217785</v>
      </c>
      <c r="K120" s="1" t="s">
        <v>25</v>
      </c>
      <c r="L120" s="1">
        <v>4</v>
      </c>
      <c r="M120" s="2">
        <v>12200000</v>
      </c>
      <c r="N120" s="2">
        <v>0</v>
      </c>
      <c r="O120" s="2">
        <v>0</v>
      </c>
      <c r="P120" s="2">
        <v>619000</v>
      </c>
      <c r="Q120" s="1">
        <v>54</v>
      </c>
      <c r="R120" s="1">
        <v>51</v>
      </c>
      <c r="S120" s="1">
        <v>10</v>
      </c>
      <c r="T120" s="1">
        <v>3</v>
      </c>
      <c r="U120" s="1">
        <v>0</v>
      </c>
    </row>
    <row r="121" spans="1:21" x14ac:dyDescent="0.25">
      <c r="A121" s="1">
        <v>175</v>
      </c>
      <c r="B121" s="1">
        <v>1</v>
      </c>
      <c r="C121" s="1">
        <v>2005</v>
      </c>
      <c r="D121" s="1">
        <v>0</v>
      </c>
      <c r="E121" s="1" t="s">
        <v>22</v>
      </c>
      <c r="F121" s="1">
        <v>1968</v>
      </c>
      <c r="G121" s="1">
        <v>37</v>
      </c>
      <c r="H121" s="1">
        <v>169</v>
      </c>
      <c r="I121" s="1">
        <v>61</v>
      </c>
      <c r="J121" s="3">
        <v>21.357795595392322</v>
      </c>
      <c r="K121" s="1" t="s">
        <v>25</v>
      </c>
      <c r="L121" s="1">
        <v>2</v>
      </c>
      <c r="M121" s="2">
        <v>41800</v>
      </c>
      <c r="N121" s="2">
        <v>0</v>
      </c>
      <c r="O121" s="2">
        <v>0</v>
      </c>
      <c r="P121" s="2"/>
      <c r="Q121" s="1">
        <v>58</v>
      </c>
      <c r="R121" s="1">
        <v>38</v>
      </c>
      <c r="S121" s="1">
        <v>6</v>
      </c>
      <c r="T121" s="1">
        <v>1</v>
      </c>
      <c r="U121" s="1">
        <v>0</v>
      </c>
    </row>
    <row r="122" spans="1:21" x14ac:dyDescent="0.25">
      <c r="A122" s="1">
        <v>176</v>
      </c>
      <c r="B122" s="1">
        <v>1</v>
      </c>
      <c r="C122" s="1">
        <v>2007</v>
      </c>
      <c r="D122" s="1">
        <v>0</v>
      </c>
      <c r="E122" s="1" t="s">
        <v>22</v>
      </c>
      <c r="F122" s="1">
        <v>1968</v>
      </c>
      <c r="G122" s="1">
        <v>39</v>
      </c>
      <c r="H122" s="1">
        <v>175</v>
      </c>
      <c r="I122" s="1">
        <v>64</v>
      </c>
      <c r="J122" s="3">
        <v>20.897959183673468</v>
      </c>
      <c r="K122" s="1" t="s">
        <v>25</v>
      </c>
      <c r="L122" s="1">
        <v>2</v>
      </c>
      <c r="M122" s="2">
        <v>5560000</v>
      </c>
      <c r="N122" s="2">
        <v>0</v>
      </c>
      <c r="O122" s="2">
        <v>0</v>
      </c>
      <c r="P122" s="2">
        <v>41800</v>
      </c>
      <c r="Q122" s="1">
        <v>65</v>
      </c>
      <c r="R122" s="1">
        <v>38</v>
      </c>
      <c r="S122" s="1">
        <v>6</v>
      </c>
      <c r="T122" s="1">
        <v>1</v>
      </c>
      <c r="U122" s="1">
        <v>0</v>
      </c>
    </row>
    <row r="123" spans="1:21" x14ac:dyDescent="0.25">
      <c r="A123" s="1">
        <v>177</v>
      </c>
      <c r="B123" s="1">
        <v>1</v>
      </c>
      <c r="C123" s="1">
        <v>2005</v>
      </c>
      <c r="D123" s="1">
        <v>0</v>
      </c>
      <c r="E123" s="1" t="s">
        <v>22</v>
      </c>
      <c r="F123" s="1">
        <v>1968</v>
      </c>
      <c r="G123" s="1">
        <v>37</v>
      </c>
      <c r="H123" s="1">
        <v>182</v>
      </c>
      <c r="I123" s="1">
        <v>85</v>
      </c>
      <c r="J123" s="3">
        <v>25.661152034778407</v>
      </c>
      <c r="K123" s="1" t="s">
        <v>23</v>
      </c>
      <c r="L123" s="1">
        <v>1</v>
      </c>
      <c r="M123" s="2">
        <v>148000</v>
      </c>
      <c r="N123" s="2">
        <v>0</v>
      </c>
      <c r="O123" s="2">
        <v>0</v>
      </c>
      <c r="P123" s="2">
        <v>0</v>
      </c>
      <c r="Q123" s="1">
        <v>44</v>
      </c>
      <c r="R123" s="1">
        <v>25</v>
      </c>
      <c r="S123" s="1">
        <v>6</v>
      </c>
      <c r="T123" s="1">
        <v>2</v>
      </c>
      <c r="U123" s="1">
        <v>0</v>
      </c>
    </row>
    <row r="124" spans="1:21" x14ac:dyDescent="0.25">
      <c r="A124" s="1">
        <v>178</v>
      </c>
      <c r="B124" s="1">
        <v>1</v>
      </c>
      <c r="C124" s="1">
        <v>2005</v>
      </c>
      <c r="D124" s="1">
        <v>0</v>
      </c>
      <c r="E124" s="1" t="s">
        <v>22</v>
      </c>
      <c r="F124" s="1">
        <v>1968</v>
      </c>
      <c r="G124" s="1">
        <v>37</v>
      </c>
      <c r="H124" s="1">
        <v>174</v>
      </c>
      <c r="I124" s="1">
        <v>82</v>
      </c>
      <c r="J124" s="3">
        <v>27.08415906989034</v>
      </c>
      <c r="K124" s="1" t="s">
        <v>23</v>
      </c>
      <c r="L124" s="1">
        <v>3</v>
      </c>
      <c r="M124" s="2">
        <v>627000000</v>
      </c>
      <c r="N124" s="2">
        <v>0</v>
      </c>
      <c r="O124" s="2">
        <v>0</v>
      </c>
      <c r="P124" s="2">
        <v>0</v>
      </c>
      <c r="Q124" s="1">
        <v>81</v>
      </c>
      <c r="R124" s="1">
        <v>30</v>
      </c>
      <c r="S124" s="1">
        <v>4</v>
      </c>
      <c r="T124" s="1">
        <v>2</v>
      </c>
      <c r="U124" s="1">
        <v>0</v>
      </c>
    </row>
    <row r="125" spans="1:21" x14ac:dyDescent="0.25">
      <c r="A125" s="1">
        <v>179</v>
      </c>
      <c r="B125" s="1">
        <v>1</v>
      </c>
      <c r="C125" s="1">
        <v>2008</v>
      </c>
      <c r="D125" s="1">
        <v>1</v>
      </c>
      <c r="E125" s="1" t="s">
        <v>22</v>
      </c>
      <c r="F125" s="1">
        <v>1969</v>
      </c>
      <c r="G125" s="1">
        <v>39</v>
      </c>
      <c r="H125" s="1">
        <v>168</v>
      </c>
      <c r="I125" s="1">
        <v>55</v>
      </c>
      <c r="J125" s="3">
        <v>19.486961451247168</v>
      </c>
      <c r="K125" s="1" t="s">
        <v>25</v>
      </c>
      <c r="L125" s="1">
        <v>3</v>
      </c>
      <c r="M125" s="2">
        <v>34900000</v>
      </c>
      <c r="N125" s="2">
        <v>0</v>
      </c>
      <c r="O125" s="2">
        <v>0</v>
      </c>
      <c r="P125" s="2">
        <v>0</v>
      </c>
      <c r="Q125" s="1">
        <v>63</v>
      </c>
      <c r="R125" s="1">
        <v>28</v>
      </c>
      <c r="S125" s="1">
        <v>8</v>
      </c>
      <c r="T125" s="1">
        <v>3</v>
      </c>
      <c r="U125" s="1">
        <v>0</v>
      </c>
    </row>
    <row r="126" spans="1:21" x14ac:dyDescent="0.25">
      <c r="A126" s="1">
        <v>180</v>
      </c>
      <c r="B126" s="1">
        <v>1</v>
      </c>
      <c r="C126" s="1">
        <v>2005</v>
      </c>
      <c r="D126" s="1">
        <v>0</v>
      </c>
      <c r="E126" s="1" t="s">
        <v>22</v>
      </c>
      <c r="F126" s="1">
        <v>1969</v>
      </c>
      <c r="G126" s="1">
        <v>36</v>
      </c>
      <c r="H126" s="1">
        <v>177</v>
      </c>
      <c r="I126" s="1">
        <v>91</v>
      </c>
      <c r="J126" s="3">
        <v>29.046570270356536</v>
      </c>
      <c r="K126" s="1" t="s">
        <v>23</v>
      </c>
      <c r="L126" s="1">
        <v>4</v>
      </c>
      <c r="M126" s="2">
        <v>38300000</v>
      </c>
      <c r="N126" s="2">
        <v>0</v>
      </c>
      <c r="O126" s="2">
        <v>0</v>
      </c>
      <c r="P126" s="2">
        <v>0</v>
      </c>
      <c r="Q126" s="1">
        <v>74</v>
      </c>
      <c r="R126" s="1">
        <v>30</v>
      </c>
      <c r="S126" s="1">
        <v>10</v>
      </c>
      <c r="T126" s="1">
        <v>2</v>
      </c>
      <c r="U126" s="1">
        <v>0</v>
      </c>
    </row>
    <row r="127" spans="1:21" x14ac:dyDescent="0.25">
      <c r="A127" s="1">
        <v>181</v>
      </c>
      <c r="B127" s="1">
        <v>1</v>
      </c>
      <c r="C127" s="1">
        <v>2005</v>
      </c>
      <c r="D127" s="1">
        <v>0</v>
      </c>
      <c r="E127" s="1" t="s">
        <v>22</v>
      </c>
      <c r="F127" s="1">
        <v>1970</v>
      </c>
      <c r="G127" s="1">
        <v>35</v>
      </c>
      <c r="H127" s="1">
        <v>181</v>
      </c>
      <c r="I127" s="1">
        <v>64</v>
      </c>
      <c r="J127" s="3">
        <v>19.535423216629528</v>
      </c>
      <c r="K127" s="1" t="s">
        <v>23</v>
      </c>
      <c r="L127" s="1">
        <v>1</v>
      </c>
      <c r="M127" s="2">
        <v>897000</v>
      </c>
      <c r="N127" s="2">
        <v>0</v>
      </c>
      <c r="O127" s="2">
        <v>0</v>
      </c>
      <c r="P127" s="2"/>
      <c r="Q127" s="1">
        <v>78</v>
      </c>
      <c r="R127" s="1">
        <v>35</v>
      </c>
      <c r="S127" s="1">
        <v>8</v>
      </c>
      <c r="T127" s="1">
        <v>3</v>
      </c>
      <c r="U127" s="1">
        <v>0</v>
      </c>
    </row>
    <row r="128" spans="1:21" x14ac:dyDescent="0.25">
      <c r="A128" s="1">
        <v>184</v>
      </c>
      <c r="B128" s="1">
        <v>1</v>
      </c>
      <c r="C128" s="1">
        <v>2005</v>
      </c>
      <c r="D128" s="1">
        <v>0</v>
      </c>
      <c r="E128" s="1" t="s">
        <v>22</v>
      </c>
      <c r="F128" s="1">
        <v>1973</v>
      </c>
      <c r="G128" s="1">
        <v>32</v>
      </c>
      <c r="H128" s="1">
        <v>186</v>
      </c>
      <c r="I128" s="1">
        <v>94</v>
      </c>
      <c r="J128" s="3">
        <v>27.170771187420506</v>
      </c>
      <c r="K128" s="1" t="s">
        <v>23</v>
      </c>
      <c r="L128" s="1">
        <v>1</v>
      </c>
      <c r="M128" s="2">
        <v>18400</v>
      </c>
      <c r="N128" s="2">
        <v>0</v>
      </c>
      <c r="O128" s="2">
        <v>0</v>
      </c>
      <c r="P128" s="2">
        <v>0</v>
      </c>
      <c r="Q128" s="1">
        <v>38</v>
      </c>
      <c r="R128" s="1">
        <v>46</v>
      </c>
      <c r="S128" s="1">
        <v>4</v>
      </c>
      <c r="T128" s="1">
        <v>0</v>
      </c>
      <c r="U128" s="1">
        <v>0</v>
      </c>
    </row>
    <row r="129" spans="1:21" x14ac:dyDescent="0.25">
      <c r="A129" s="1">
        <v>185</v>
      </c>
      <c r="B129" s="1">
        <v>1</v>
      </c>
      <c r="C129" s="1">
        <v>2005</v>
      </c>
      <c r="D129" s="1">
        <v>0</v>
      </c>
      <c r="E129" s="1" t="s">
        <v>22</v>
      </c>
      <c r="F129" s="1">
        <v>1974</v>
      </c>
      <c r="G129" s="1">
        <v>31</v>
      </c>
      <c r="H129" s="1">
        <v>187</v>
      </c>
      <c r="I129" s="1">
        <v>87</v>
      </c>
      <c r="J129" s="3">
        <v>24.879178701135288</v>
      </c>
      <c r="K129" s="1" t="s">
        <v>23</v>
      </c>
      <c r="L129" s="1">
        <v>4</v>
      </c>
      <c r="M129" s="2">
        <v>256000</v>
      </c>
      <c r="N129" s="2">
        <v>0</v>
      </c>
      <c r="O129" s="2">
        <v>0</v>
      </c>
      <c r="P129" s="2">
        <v>13400</v>
      </c>
      <c r="Q129" s="1">
        <v>52</v>
      </c>
      <c r="R129" s="1">
        <v>50</v>
      </c>
      <c r="S129" s="1">
        <v>4</v>
      </c>
      <c r="T129" s="1">
        <v>1</v>
      </c>
      <c r="U129" s="8">
        <v>0</v>
      </c>
    </row>
    <row r="130" spans="1:21" x14ac:dyDescent="0.25">
      <c r="A130" s="1">
        <v>187</v>
      </c>
      <c r="B130" s="1">
        <v>1</v>
      </c>
      <c r="C130" s="1">
        <v>2005</v>
      </c>
      <c r="D130" s="1">
        <v>0</v>
      </c>
      <c r="E130" s="1" t="s">
        <v>22</v>
      </c>
      <c r="F130" s="1">
        <v>1974</v>
      </c>
      <c r="G130" s="1">
        <v>31</v>
      </c>
      <c r="H130" s="1">
        <v>181</v>
      </c>
      <c r="I130" s="1">
        <v>87</v>
      </c>
      <c r="J130" s="3">
        <v>26.555965935105768</v>
      </c>
      <c r="K130" s="1" t="s">
        <v>23</v>
      </c>
      <c r="L130" s="1">
        <v>1</v>
      </c>
      <c r="M130" s="2">
        <v>116000000</v>
      </c>
      <c r="N130" s="2">
        <v>0</v>
      </c>
      <c r="O130" s="2">
        <v>0</v>
      </c>
      <c r="P130" s="2">
        <v>0</v>
      </c>
      <c r="Q130" s="1">
        <v>153</v>
      </c>
      <c r="R130" s="1">
        <v>55</v>
      </c>
      <c r="S130" s="1">
        <v>4</v>
      </c>
      <c r="T130" s="1">
        <v>1</v>
      </c>
      <c r="U130" s="1">
        <v>0</v>
      </c>
    </row>
    <row r="131" spans="1:21" x14ac:dyDescent="0.25">
      <c r="A131" s="1">
        <v>188</v>
      </c>
      <c r="B131" s="1">
        <v>1</v>
      </c>
      <c r="C131" s="1">
        <v>2006</v>
      </c>
      <c r="D131" s="1">
        <v>0</v>
      </c>
      <c r="E131" s="1" t="s">
        <v>22</v>
      </c>
      <c r="F131" s="1">
        <v>1975</v>
      </c>
      <c r="G131" s="1">
        <v>31</v>
      </c>
      <c r="H131" s="1">
        <v>179</v>
      </c>
      <c r="I131" s="1">
        <v>77</v>
      </c>
      <c r="J131" s="3">
        <v>24.031709372366656</v>
      </c>
      <c r="K131" s="1" t="s">
        <v>23</v>
      </c>
      <c r="L131" s="1">
        <v>1</v>
      </c>
      <c r="M131" s="2">
        <v>28400000</v>
      </c>
      <c r="N131" s="2">
        <v>0</v>
      </c>
      <c r="O131" s="2">
        <v>0</v>
      </c>
      <c r="P131" s="2">
        <v>0</v>
      </c>
      <c r="Q131" s="1">
        <v>289</v>
      </c>
      <c r="R131" s="1">
        <v>88</v>
      </c>
      <c r="S131" s="1">
        <v>6</v>
      </c>
      <c r="T131" s="1">
        <v>0</v>
      </c>
      <c r="U131" s="1">
        <v>0</v>
      </c>
    </row>
    <row r="132" spans="1:21" x14ac:dyDescent="0.25">
      <c r="A132" s="1">
        <v>189</v>
      </c>
      <c r="B132" s="1">
        <v>0</v>
      </c>
      <c r="C132" s="1">
        <v>2005</v>
      </c>
      <c r="D132" s="1">
        <v>0</v>
      </c>
      <c r="E132" s="1" t="s">
        <v>22</v>
      </c>
      <c r="F132" s="1">
        <v>1975</v>
      </c>
      <c r="G132" s="1">
        <v>30</v>
      </c>
      <c r="H132" s="1">
        <v>177</v>
      </c>
      <c r="I132" s="1">
        <v>100</v>
      </c>
      <c r="J132" s="3">
        <v>31.919307989402789</v>
      </c>
      <c r="K132" s="1" t="s">
        <v>23</v>
      </c>
      <c r="L132" s="1">
        <v>1</v>
      </c>
      <c r="M132" s="2">
        <v>699000</v>
      </c>
      <c r="N132" s="2">
        <v>0</v>
      </c>
      <c r="O132" s="2"/>
      <c r="P132" s="2"/>
      <c r="Q132" s="1"/>
      <c r="R132" s="1"/>
      <c r="S132" s="1">
        <v>6</v>
      </c>
      <c r="T132" s="1">
        <v>0</v>
      </c>
      <c r="U132" s="1">
        <v>0</v>
      </c>
    </row>
    <row r="133" spans="1:21" x14ac:dyDescent="0.25">
      <c r="A133" s="1">
        <v>190</v>
      </c>
      <c r="B133" s="1">
        <v>0</v>
      </c>
      <c r="C133" s="1">
        <v>2005</v>
      </c>
      <c r="D133" s="1">
        <v>0</v>
      </c>
      <c r="E133" s="1" t="s">
        <v>22</v>
      </c>
      <c r="F133" s="1">
        <v>1975</v>
      </c>
      <c r="G133" s="1">
        <v>30</v>
      </c>
      <c r="H133" s="1">
        <v>176</v>
      </c>
      <c r="I133" s="1">
        <v>71</v>
      </c>
      <c r="J133" s="3">
        <v>22.920971074380166</v>
      </c>
      <c r="K133" s="1" t="s">
        <v>23</v>
      </c>
      <c r="L133" s="1">
        <v>1</v>
      </c>
      <c r="M133" s="2">
        <v>2940000</v>
      </c>
      <c r="N133" s="2">
        <v>122</v>
      </c>
      <c r="O133" s="2"/>
      <c r="P133" s="2"/>
      <c r="Q133" s="1">
        <v>133</v>
      </c>
      <c r="R133" s="1">
        <v>26</v>
      </c>
      <c r="S133" s="1">
        <v>4</v>
      </c>
      <c r="T133" s="1">
        <v>2</v>
      </c>
      <c r="U133" s="1">
        <v>0</v>
      </c>
    </row>
    <row r="134" spans="1:21" x14ac:dyDescent="0.25">
      <c r="A134" s="1">
        <v>191</v>
      </c>
      <c r="B134" s="1">
        <v>1</v>
      </c>
      <c r="C134" s="1">
        <v>2006</v>
      </c>
      <c r="D134" s="1">
        <v>0</v>
      </c>
      <c r="E134" s="1" t="s">
        <v>22</v>
      </c>
      <c r="F134" s="1">
        <v>1976</v>
      </c>
      <c r="G134" s="1">
        <v>30</v>
      </c>
      <c r="H134" s="1">
        <v>177</v>
      </c>
      <c r="I134" s="1">
        <v>94</v>
      </c>
      <c r="J134" s="3">
        <v>30.004149510038619</v>
      </c>
      <c r="K134" s="1" t="s">
        <v>23</v>
      </c>
      <c r="L134" s="1">
        <v>1</v>
      </c>
      <c r="M134" s="2">
        <v>380000</v>
      </c>
      <c r="N134" s="2">
        <v>0</v>
      </c>
      <c r="O134" s="2">
        <v>0</v>
      </c>
      <c r="P134" s="2">
        <v>0</v>
      </c>
      <c r="Q134" s="1">
        <v>66</v>
      </c>
      <c r="R134" s="1">
        <v>45</v>
      </c>
      <c r="S134" s="1">
        <v>8</v>
      </c>
      <c r="T134" s="1">
        <v>1</v>
      </c>
      <c r="U134" s="1">
        <v>0</v>
      </c>
    </row>
    <row r="135" spans="1:21" x14ac:dyDescent="0.25">
      <c r="A135" s="1">
        <v>193</v>
      </c>
      <c r="B135" s="1">
        <v>1</v>
      </c>
      <c r="C135" s="1">
        <v>2008</v>
      </c>
      <c r="D135" s="1">
        <v>0</v>
      </c>
      <c r="E135" s="1" t="s">
        <v>22</v>
      </c>
      <c r="F135" s="1">
        <v>1977</v>
      </c>
      <c r="G135" s="1">
        <v>31</v>
      </c>
      <c r="H135" s="1">
        <v>178</v>
      </c>
      <c r="I135" s="1">
        <v>62</v>
      </c>
      <c r="J135" s="3">
        <v>19.568236333796236</v>
      </c>
      <c r="K135" s="1" t="s">
        <v>25</v>
      </c>
      <c r="L135" s="1">
        <v>2</v>
      </c>
      <c r="M135" s="2">
        <v>4870000</v>
      </c>
      <c r="N135" s="2">
        <v>0</v>
      </c>
      <c r="O135" s="2">
        <v>0</v>
      </c>
      <c r="P135" s="2">
        <v>0</v>
      </c>
      <c r="Q135" s="1">
        <v>254</v>
      </c>
      <c r="R135" s="1">
        <v>58</v>
      </c>
      <c r="S135" s="1">
        <v>6</v>
      </c>
      <c r="T135" s="1">
        <v>1</v>
      </c>
      <c r="U135" s="1">
        <v>0</v>
      </c>
    </row>
    <row r="136" spans="1:21" x14ac:dyDescent="0.25">
      <c r="A136" s="1">
        <v>194</v>
      </c>
      <c r="B136" s="1">
        <v>1</v>
      </c>
      <c r="C136" s="1">
        <v>2005</v>
      </c>
      <c r="D136" s="1">
        <v>0</v>
      </c>
      <c r="E136" s="1" t="s">
        <v>22</v>
      </c>
      <c r="F136" s="1">
        <v>1977</v>
      </c>
      <c r="G136" s="1">
        <v>28</v>
      </c>
      <c r="H136" s="1">
        <v>185</v>
      </c>
      <c r="I136" s="1">
        <v>85</v>
      </c>
      <c r="J136" s="3">
        <v>24.835646457268076</v>
      </c>
      <c r="K136" s="1" t="s">
        <v>23</v>
      </c>
      <c r="L136" s="1">
        <v>1</v>
      </c>
      <c r="M136" s="2">
        <v>288000</v>
      </c>
      <c r="N136" s="2">
        <v>0</v>
      </c>
      <c r="O136" s="2">
        <v>0</v>
      </c>
      <c r="P136" s="2">
        <v>0</v>
      </c>
      <c r="Q136" s="1">
        <v>241</v>
      </c>
      <c r="R136" s="1">
        <v>18</v>
      </c>
      <c r="S136" s="1">
        <v>6</v>
      </c>
      <c r="T136" s="1">
        <v>1</v>
      </c>
      <c r="U136" s="1">
        <v>0</v>
      </c>
    </row>
    <row r="137" spans="1:21" x14ac:dyDescent="0.25">
      <c r="A137" s="1">
        <v>200</v>
      </c>
      <c r="B137" s="1">
        <v>1</v>
      </c>
      <c r="C137" s="1">
        <v>2005</v>
      </c>
      <c r="D137" s="1">
        <v>0</v>
      </c>
      <c r="E137" s="1" t="s">
        <v>22</v>
      </c>
      <c r="F137" s="1">
        <v>1980</v>
      </c>
      <c r="G137" s="1">
        <v>25</v>
      </c>
      <c r="H137" s="1">
        <v>173</v>
      </c>
      <c r="I137" s="1">
        <v>89</v>
      </c>
      <c r="J137" s="3">
        <v>29.737044338267232</v>
      </c>
      <c r="K137" s="1" t="s">
        <v>23</v>
      </c>
      <c r="L137" s="1">
        <v>3</v>
      </c>
      <c r="M137" s="2">
        <v>66800000</v>
      </c>
      <c r="N137" s="2">
        <v>0</v>
      </c>
      <c r="O137" s="2">
        <v>0</v>
      </c>
      <c r="P137" s="2">
        <v>0</v>
      </c>
      <c r="Q137" s="1">
        <v>35</v>
      </c>
      <c r="R137" s="1">
        <v>15</v>
      </c>
      <c r="S137" s="1">
        <v>5</v>
      </c>
      <c r="T137" s="1">
        <v>1</v>
      </c>
      <c r="U137" s="1">
        <v>0</v>
      </c>
    </row>
    <row r="138" spans="1:21" x14ac:dyDescent="0.25">
      <c r="A138" s="1">
        <v>2</v>
      </c>
      <c r="B138" s="1">
        <v>0</v>
      </c>
      <c r="C138" s="1">
        <v>2010</v>
      </c>
      <c r="D138" s="1">
        <v>0</v>
      </c>
      <c r="E138" s="1" t="s">
        <v>2</v>
      </c>
      <c r="F138" s="1">
        <v>1945</v>
      </c>
      <c r="G138" s="1">
        <v>65</v>
      </c>
      <c r="H138" s="1">
        <v>163</v>
      </c>
      <c r="I138" s="1">
        <v>69</v>
      </c>
      <c r="J138" s="3">
        <v>25.970115548195267</v>
      </c>
      <c r="K138" s="1" t="s">
        <v>23</v>
      </c>
      <c r="L138" s="1">
        <v>2</v>
      </c>
      <c r="M138" s="2"/>
      <c r="N138" s="2"/>
      <c r="O138" s="2"/>
      <c r="P138" s="2"/>
      <c r="Q138" s="1">
        <v>88</v>
      </c>
      <c r="R138" s="1"/>
      <c r="S138" s="1">
        <v>6</v>
      </c>
      <c r="T138" s="1">
        <v>2</v>
      </c>
      <c r="U138" s="1">
        <v>0</v>
      </c>
    </row>
    <row r="139" spans="1:21" x14ac:dyDescent="0.25">
      <c r="A139" s="1">
        <v>3</v>
      </c>
      <c r="B139" s="1">
        <v>1</v>
      </c>
      <c r="C139" s="1">
        <v>2008</v>
      </c>
      <c r="D139" s="1">
        <v>0</v>
      </c>
      <c r="E139" s="1" t="s">
        <v>2</v>
      </c>
      <c r="F139" s="1">
        <v>1947</v>
      </c>
      <c r="G139" s="1">
        <v>61</v>
      </c>
      <c r="H139" s="1">
        <v>159</v>
      </c>
      <c r="I139" s="1">
        <v>60</v>
      </c>
      <c r="J139" s="3">
        <v>23.733238400379729</v>
      </c>
      <c r="K139" s="1" t="s">
        <v>23</v>
      </c>
      <c r="L139" s="1">
        <v>2</v>
      </c>
      <c r="M139" s="2">
        <v>3390000</v>
      </c>
      <c r="N139" s="2">
        <v>0</v>
      </c>
      <c r="O139" s="2">
        <v>0</v>
      </c>
      <c r="P139" s="2">
        <v>0</v>
      </c>
      <c r="Q139" s="1">
        <v>41</v>
      </c>
      <c r="R139" s="1">
        <v>38</v>
      </c>
      <c r="S139" s="1">
        <v>10</v>
      </c>
      <c r="T139" s="1">
        <v>2</v>
      </c>
      <c r="U139" s="1">
        <v>0</v>
      </c>
    </row>
    <row r="140" spans="1:21" x14ac:dyDescent="0.25">
      <c r="A140" s="1">
        <v>4</v>
      </c>
      <c r="B140" s="1">
        <v>1</v>
      </c>
      <c r="C140" s="1">
        <v>2009</v>
      </c>
      <c r="D140" s="1">
        <v>1</v>
      </c>
      <c r="E140" s="1" t="s">
        <v>2</v>
      </c>
      <c r="F140" s="1">
        <v>1949</v>
      </c>
      <c r="G140" s="1">
        <v>60</v>
      </c>
      <c r="H140" s="1">
        <v>162</v>
      </c>
      <c r="I140" s="1">
        <v>58</v>
      </c>
      <c r="J140" s="3">
        <v>22.10028959000152</v>
      </c>
      <c r="K140" s="1" t="s">
        <v>23</v>
      </c>
      <c r="L140" s="1">
        <v>2</v>
      </c>
      <c r="M140" s="2">
        <v>818</v>
      </c>
      <c r="N140" s="2">
        <v>249</v>
      </c>
      <c r="O140" s="2">
        <v>0</v>
      </c>
      <c r="P140" s="2">
        <v>583809</v>
      </c>
      <c r="Q140" s="1">
        <v>88</v>
      </c>
      <c r="R140" s="1">
        <v>37</v>
      </c>
      <c r="S140" s="1">
        <v>4</v>
      </c>
      <c r="T140" s="1">
        <v>2</v>
      </c>
      <c r="U140" s="1">
        <v>1</v>
      </c>
    </row>
    <row r="141" spans="1:21" x14ac:dyDescent="0.25">
      <c r="A141" s="1">
        <v>5</v>
      </c>
      <c r="B141" s="1">
        <v>1</v>
      </c>
      <c r="C141" s="1">
        <v>2005</v>
      </c>
      <c r="D141" s="1">
        <v>0</v>
      </c>
      <c r="E141" s="1" t="s">
        <v>2</v>
      </c>
      <c r="F141" s="1">
        <v>1950</v>
      </c>
      <c r="G141" s="1">
        <v>55</v>
      </c>
      <c r="H141" s="1">
        <v>158</v>
      </c>
      <c r="I141" s="1">
        <v>62</v>
      </c>
      <c r="J141" s="3">
        <v>24.835763499439189</v>
      </c>
      <c r="K141" s="1" t="s">
        <v>23</v>
      </c>
      <c r="L141" s="1">
        <v>2</v>
      </c>
      <c r="M141" s="2">
        <v>773000</v>
      </c>
      <c r="N141" s="2">
        <v>0</v>
      </c>
      <c r="O141" s="2">
        <v>0</v>
      </c>
      <c r="P141" s="2">
        <v>0</v>
      </c>
      <c r="Q141" s="1">
        <v>42</v>
      </c>
      <c r="R141" s="1">
        <v>58</v>
      </c>
      <c r="S141" s="1">
        <v>6</v>
      </c>
      <c r="T141" s="1">
        <v>2</v>
      </c>
      <c r="U141" s="1">
        <v>0</v>
      </c>
    </row>
    <row r="142" spans="1:21" x14ac:dyDescent="0.25">
      <c r="A142" s="1">
        <v>7</v>
      </c>
      <c r="B142" s="1">
        <v>0</v>
      </c>
      <c r="C142" s="1">
        <v>2007</v>
      </c>
      <c r="D142" s="1">
        <v>0</v>
      </c>
      <c r="E142" s="1" t="s">
        <v>2</v>
      </c>
      <c r="F142" s="1">
        <v>1950</v>
      </c>
      <c r="G142" s="1">
        <v>57</v>
      </c>
      <c r="H142" s="1">
        <v>168</v>
      </c>
      <c r="I142" s="1">
        <v>73</v>
      </c>
      <c r="J142" s="3">
        <v>25.864512471655331</v>
      </c>
      <c r="K142" s="1" t="s">
        <v>23</v>
      </c>
      <c r="L142" s="1">
        <v>2</v>
      </c>
      <c r="M142" s="2">
        <v>353000</v>
      </c>
      <c r="N142" s="2">
        <v>24100</v>
      </c>
      <c r="O142" s="2"/>
      <c r="P142" s="2"/>
      <c r="Q142" s="1"/>
      <c r="R142" s="1"/>
      <c r="S142" s="1">
        <v>8</v>
      </c>
      <c r="T142" s="1">
        <v>2</v>
      </c>
      <c r="U142" s="1">
        <v>0</v>
      </c>
    </row>
    <row r="143" spans="1:21" x14ac:dyDescent="0.25">
      <c r="A143" s="1">
        <v>8</v>
      </c>
      <c r="B143" s="1">
        <v>1</v>
      </c>
      <c r="C143" s="1">
        <v>2009</v>
      </c>
      <c r="D143" s="1">
        <v>0</v>
      </c>
      <c r="E143" s="1" t="s">
        <v>2</v>
      </c>
      <c r="F143" s="1">
        <v>1950</v>
      </c>
      <c r="G143" s="1">
        <v>59</v>
      </c>
      <c r="H143" s="1">
        <v>171</v>
      </c>
      <c r="I143" s="1">
        <v>86</v>
      </c>
      <c r="J143" s="3">
        <v>29.410758865975858</v>
      </c>
      <c r="K143" s="1" t="s">
        <v>23</v>
      </c>
      <c r="L143" s="1">
        <v>2</v>
      </c>
      <c r="M143" s="2">
        <v>204577</v>
      </c>
      <c r="N143" s="2">
        <v>0</v>
      </c>
      <c r="O143" s="2">
        <v>0</v>
      </c>
      <c r="P143" s="2">
        <v>0</v>
      </c>
      <c r="Q143" s="1">
        <v>66</v>
      </c>
      <c r="R143" s="1">
        <v>28</v>
      </c>
      <c r="S143" s="1">
        <v>6</v>
      </c>
      <c r="T143" s="1">
        <v>3</v>
      </c>
      <c r="U143" s="1">
        <v>1</v>
      </c>
    </row>
    <row r="144" spans="1:21" x14ac:dyDescent="0.25">
      <c r="A144" s="1">
        <v>9</v>
      </c>
      <c r="B144" s="1">
        <v>1</v>
      </c>
      <c r="C144" s="1">
        <v>2010</v>
      </c>
      <c r="D144" s="1">
        <v>1</v>
      </c>
      <c r="E144" s="1" t="s">
        <v>2</v>
      </c>
      <c r="F144" s="1">
        <v>1950</v>
      </c>
      <c r="G144" s="1">
        <v>60</v>
      </c>
      <c r="H144" s="1">
        <v>156</v>
      </c>
      <c r="I144" s="1">
        <v>79</v>
      </c>
      <c r="J144" s="3">
        <v>32.462195923734384</v>
      </c>
      <c r="K144" s="1" t="s">
        <v>23</v>
      </c>
      <c r="L144" s="1">
        <v>2</v>
      </c>
      <c r="M144" s="2">
        <v>1537123</v>
      </c>
      <c r="N144" s="2">
        <v>0</v>
      </c>
      <c r="O144" s="2">
        <v>11.9</v>
      </c>
      <c r="P144" s="2"/>
      <c r="Q144" s="1">
        <v>141</v>
      </c>
      <c r="R144" s="1">
        <v>40</v>
      </c>
      <c r="S144" s="1">
        <v>11</v>
      </c>
      <c r="T144" s="1">
        <v>0</v>
      </c>
      <c r="U144" s="1">
        <v>0</v>
      </c>
    </row>
    <row r="145" spans="1:21" x14ac:dyDescent="0.25">
      <c r="A145" s="1">
        <v>12</v>
      </c>
      <c r="B145" s="1">
        <v>0</v>
      </c>
      <c r="C145" s="1">
        <v>2005</v>
      </c>
      <c r="D145" s="1">
        <v>0</v>
      </c>
      <c r="E145" s="1" t="s">
        <v>2</v>
      </c>
      <c r="F145" s="1">
        <v>1951</v>
      </c>
      <c r="G145" s="1">
        <v>54</v>
      </c>
      <c r="H145" s="1">
        <v>165</v>
      </c>
      <c r="I145" s="1">
        <v>77</v>
      </c>
      <c r="J145" s="3">
        <v>28.282828282828287</v>
      </c>
      <c r="K145" s="1" t="s">
        <v>23</v>
      </c>
      <c r="L145" s="1">
        <v>2</v>
      </c>
      <c r="M145" s="2">
        <v>1580000</v>
      </c>
      <c r="N145" s="2">
        <v>210000</v>
      </c>
      <c r="O145" s="2"/>
      <c r="P145" s="2"/>
      <c r="Q145" s="1">
        <v>88</v>
      </c>
      <c r="R145" s="1">
        <v>110</v>
      </c>
      <c r="S145" s="1">
        <v>11</v>
      </c>
      <c r="T145" s="1">
        <v>2</v>
      </c>
      <c r="U145" s="1">
        <v>0</v>
      </c>
    </row>
    <row r="146" spans="1:21" x14ac:dyDescent="0.25">
      <c r="A146" s="1">
        <v>13</v>
      </c>
      <c r="B146" s="1">
        <v>1</v>
      </c>
      <c r="C146" s="1">
        <v>2008</v>
      </c>
      <c r="D146" s="1">
        <v>0</v>
      </c>
      <c r="E146" s="1" t="s">
        <v>2</v>
      </c>
      <c r="F146" s="1">
        <v>1951</v>
      </c>
      <c r="G146" s="1">
        <v>57</v>
      </c>
      <c r="H146" s="1">
        <v>162</v>
      </c>
      <c r="I146" s="1">
        <v>71</v>
      </c>
      <c r="J146" s="3">
        <v>27.053802773967377</v>
      </c>
      <c r="K146" s="1" t="s">
        <v>23</v>
      </c>
      <c r="L146" s="1">
        <v>2</v>
      </c>
      <c r="M146" s="2">
        <v>517000</v>
      </c>
      <c r="N146" s="2">
        <v>234</v>
      </c>
      <c r="O146" s="2">
        <v>39</v>
      </c>
      <c r="P146" s="2"/>
      <c r="Q146" s="1">
        <v>51</v>
      </c>
      <c r="R146" s="1">
        <v>44</v>
      </c>
      <c r="S146" s="1">
        <v>9</v>
      </c>
      <c r="T146" s="1">
        <v>2</v>
      </c>
      <c r="U146" s="1">
        <v>0</v>
      </c>
    </row>
    <row r="147" spans="1:21" x14ac:dyDescent="0.25">
      <c r="A147" s="1">
        <v>16</v>
      </c>
      <c r="B147" s="1">
        <v>0</v>
      </c>
      <c r="C147" s="1">
        <v>2010</v>
      </c>
      <c r="D147" s="1">
        <v>0</v>
      </c>
      <c r="E147" s="1" t="s">
        <v>2</v>
      </c>
      <c r="F147" s="1">
        <v>1952</v>
      </c>
      <c r="G147" s="1">
        <v>58</v>
      </c>
      <c r="H147" s="1">
        <v>161</v>
      </c>
      <c r="I147" s="1">
        <v>84</v>
      </c>
      <c r="J147" s="3">
        <v>32.406157169862269</v>
      </c>
      <c r="K147" s="1" t="s">
        <v>23</v>
      </c>
      <c r="L147" s="1">
        <v>2</v>
      </c>
      <c r="M147" s="2">
        <v>2893117</v>
      </c>
      <c r="N147" s="2">
        <v>482263</v>
      </c>
      <c r="O147" s="2">
        <v>600387</v>
      </c>
      <c r="P147" s="2"/>
      <c r="Q147" s="1">
        <v>88</v>
      </c>
      <c r="R147" s="1">
        <v>48</v>
      </c>
      <c r="S147" s="1">
        <v>5</v>
      </c>
      <c r="T147" s="1">
        <v>4</v>
      </c>
      <c r="U147" s="1">
        <v>1</v>
      </c>
    </row>
    <row r="148" spans="1:21" x14ac:dyDescent="0.25">
      <c r="A148" s="1">
        <v>18</v>
      </c>
      <c r="B148" s="1">
        <v>0</v>
      </c>
      <c r="C148" s="1">
        <v>2008</v>
      </c>
      <c r="D148" s="1">
        <v>0</v>
      </c>
      <c r="E148" s="1" t="s">
        <v>2</v>
      </c>
      <c r="F148" s="1">
        <v>1952</v>
      </c>
      <c r="G148" s="1">
        <v>56</v>
      </c>
      <c r="H148" s="1">
        <v>176</v>
      </c>
      <c r="I148" s="1">
        <v>62</v>
      </c>
      <c r="J148" s="3">
        <v>20.015495867768596</v>
      </c>
      <c r="K148" s="1" t="s">
        <v>23</v>
      </c>
      <c r="L148" s="1">
        <v>1</v>
      </c>
      <c r="M148" s="2">
        <v>20000000</v>
      </c>
      <c r="N148" s="2"/>
      <c r="O148" s="2"/>
      <c r="P148" s="2"/>
      <c r="Q148" s="1"/>
      <c r="R148" s="1"/>
      <c r="S148" s="1">
        <v>5</v>
      </c>
      <c r="T148" s="1">
        <v>2</v>
      </c>
      <c r="U148" s="1">
        <v>0</v>
      </c>
    </row>
    <row r="149" spans="1:21" x14ac:dyDescent="0.25">
      <c r="A149" s="1">
        <v>22</v>
      </c>
      <c r="B149" s="1">
        <v>0</v>
      </c>
      <c r="C149" s="1">
        <v>2007</v>
      </c>
      <c r="D149" s="1">
        <v>0</v>
      </c>
      <c r="E149" s="1" t="s">
        <v>2</v>
      </c>
      <c r="F149" s="1">
        <v>1954</v>
      </c>
      <c r="G149" s="1">
        <v>53</v>
      </c>
      <c r="H149" s="1">
        <v>169</v>
      </c>
      <c r="I149" s="1">
        <v>88</v>
      </c>
      <c r="J149" s="3">
        <v>30.811246104828268</v>
      </c>
      <c r="K149" s="1" t="s">
        <v>23</v>
      </c>
      <c r="L149" s="1">
        <v>2</v>
      </c>
      <c r="M149" s="2">
        <v>4170000</v>
      </c>
      <c r="N149" s="2">
        <v>440000</v>
      </c>
      <c r="O149" s="2"/>
      <c r="P149" s="2"/>
      <c r="Q149" s="1"/>
      <c r="R149" s="1"/>
      <c r="S149" s="1">
        <v>6</v>
      </c>
      <c r="T149" s="1">
        <v>2</v>
      </c>
      <c r="U149" s="1">
        <v>0</v>
      </c>
    </row>
    <row r="150" spans="1:21" x14ac:dyDescent="0.25">
      <c r="A150" s="1">
        <v>28</v>
      </c>
      <c r="B150" s="1">
        <v>1</v>
      </c>
      <c r="C150" s="1">
        <v>2009</v>
      </c>
      <c r="D150" s="1">
        <v>0</v>
      </c>
      <c r="E150" s="1" t="s">
        <v>2</v>
      </c>
      <c r="F150" s="1">
        <v>1956</v>
      </c>
      <c r="G150" s="1">
        <v>53</v>
      </c>
      <c r="H150" s="1">
        <v>172</v>
      </c>
      <c r="I150" s="1">
        <v>71</v>
      </c>
      <c r="J150" s="3">
        <v>23.999459167117362</v>
      </c>
      <c r="K150" s="1" t="s">
        <v>23</v>
      </c>
      <c r="L150" s="1">
        <v>2</v>
      </c>
      <c r="M150" s="2">
        <v>254367</v>
      </c>
      <c r="N150" s="2">
        <v>11.9</v>
      </c>
      <c r="O150" s="2"/>
      <c r="P150" s="2">
        <v>199347</v>
      </c>
      <c r="Q150" s="1">
        <v>128</v>
      </c>
      <c r="R150" s="1">
        <v>86</v>
      </c>
      <c r="S150" s="1">
        <v>6</v>
      </c>
      <c r="T150" s="1">
        <v>1</v>
      </c>
      <c r="U150" s="1">
        <v>0</v>
      </c>
    </row>
    <row r="151" spans="1:21" x14ac:dyDescent="0.25">
      <c r="A151" s="1">
        <v>34</v>
      </c>
      <c r="B151" s="1">
        <v>1</v>
      </c>
      <c r="C151" s="1">
        <v>2009</v>
      </c>
      <c r="D151" s="1">
        <v>0</v>
      </c>
      <c r="E151" s="1" t="s">
        <v>2</v>
      </c>
      <c r="F151" s="1">
        <v>1958</v>
      </c>
      <c r="G151" s="1">
        <v>51</v>
      </c>
      <c r="H151" s="1">
        <v>161</v>
      </c>
      <c r="I151" s="1">
        <v>63</v>
      </c>
      <c r="J151" s="3">
        <v>24.304617877396701</v>
      </c>
      <c r="K151" s="1" t="s">
        <v>23</v>
      </c>
      <c r="L151" s="1">
        <v>3</v>
      </c>
      <c r="M151" s="2">
        <v>4600252</v>
      </c>
      <c r="N151" s="2">
        <v>0</v>
      </c>
      <c r="O151" s="2">
        <v>0</v>
      </c>
      <c r="P151" s="2"/>
      <c r="Q151" s="1">
        <v>28</v>
      </c>
      <c r="R151" s="1">
        <v>22</v>
      </c>
      <c r="S151" s="1">
        <v>0</v>
      </c>
      <c r="T151" s="1">
        <v>0</v>
      </c>
      <c r="U151" s="1">
        <v>1</v>
      </c>
    </row>
    <row r="152" spans="1:21" x14ac:dyDescent="0.25">
      <c r="A152" s="1">
        <v>37</v>
      </c>
      <c r="B152" s="1">
        <v>1</v>
      </c>
      <c r="C152" s="1">
        <v>2010</v>
      </c>
      <c r="D152" s="1">
        <v>0</v>
      </c>
      <c r="E152" s="1" t="s">
        <v>2</v>
      </c>
      <c r="F152" s="1">
        <v>1959</v>
      </c>
      <c r="G152" s="1">
        <v>51</v>
      </c>
      <c r="H152" s="1">
        <v>153</v>
      </c>
      <c r="I152" s="1">
        <v>67</v>
      </c>
      <c r="J152" s="3">
        <v>28.621470374642232</v>
      </c>
      <c r="K152" s="1" t="s">
        <v>23</v>
      </c>
      <c r="L152" s="1">
        <v>2</v>
      </c>
      <c r="M152" s="2">
        <v>63446</v>
      </c>
      <c r="N152" s="2">
        <v>0</v>
      </c>
      <c r="O152" s="2">
        <v>0</v>
      </c>
      <c r="P152" s="2">
        <v>0</v>
      </c>
      <c r="Q152" s="1">
        <v>43</v>
      </c>
      <c r="R152" s="1">
        <v>29</v>
      </c>
      <c r="S152" s="1">
        <v>7</v>
      </c>
      <c r="T152" s="1">
        <v>3</v>
      </c>
      <c r="U152" s="1">
        <v>0</v>
      </c>
    </row>
    <row r="153" spans="1:21" x14ac:dyDescent="0.25">
      <c r="A153" s="1">
        <v>43</v>
      </c>
      <c r="B153" s="1">
        <v>1</v>
      </c>
      <c r="C153" s="1">
        <v>2010</v>
      </c>
      <c r="D153" s="1">
        <v>0</v>
      </c>
      <c r="E153" s="1" t="s">
        <v>2</v>
      </c>
      <c r="F153" s="1">
        <v>1960</v>
      </c>
      <c r="G153" s="1">
        <v>50</v>
      </c>
      <c r="H153" s="1">
        <v>167</v>
      </c>
      <c r="I153" s="1">
        <v>71</v>
      </c>
      <c r="J153" s="3">
        <v>25.458065904119906</v>
      </c>
      <c r="K153" s="1" t="s">
        <v>23</v>
      </c>
      <c r="L153" s="1">
        <v>2</v>
      </c>
      <c r="M153" s="2">
        <v>977711</v>
      </c>
      <c r="N153" s="2">
        <v>681</v>
      </c>
      <c r="O153" s="2">
        <v>0</v>
      </c>
      <c r="P153" s="2"/>
      <c r="Q153" s="1">
        <v>31</v>
      </c>
      <c r="R153" s="1">
        <v>20</v>
      </c>
      <c r="S153" s="1">
        <v>12</v>
      </c>
      <c r="T153" s="1">
        <v>4</v>
      </c>
      <c r="U153" s="1">
        <v>0</v>
      </c>
    </row>
    <row r="154" spans="1:21" x14ac:dyDescent="0.25">
      <c r="A154" s="1">
        <v>45</v>
      </c>
      <c r="B154" s="1">
        <v>0</v>
      </c>
      <c r="C154" s="1">
        <v>2008</v>
      </c>
      <c r="D154" s="1">
        <v>1</v>
      </c>
      <c r="E154" s="1" t="s">
        <v>2</v>
      </c>
      <c r="F154" s="1">
        <v>1961</v>
      </c>
      <c r="G154" s="1">
        <v>47</v>
      </c>
      <c r="H154" s="1">
        <v>176</v>
      </c>
      <c r="I154" s="1">
        <v>87</v>
      </c>
      <c r="J154" s="3">
        <v>28.086260330578511</v>
      </c>
      <c r="K154" s="1" t="s">
        <v>24</v>
      </c>
      <c r="L154" s="1">
        <v>2</v>
      </c>
      <c r="M154" s="2">
        <v>5590000</v>
      </c>
      <c r="N154" s="2">
        <v>11076</v>
      </c>
      <c r="O154" s="2"/>
      <c r="P154" s="2"/>
      <c r="Q154" s="1">
        <v>62</v>
      </c>
      <c r="R154" s="1">
        <v>38</v>
      </c>
      <c r="S154" s="1">
        <v>5</v>
      </c>
      <c r="T154" s="1">
        <v>2</v>
      </c>
      <c r="U154" s="1">
        <v>0</v>
      </c>
    </row>
    <row r="155" spans="1:21" x14ac:dyDescent="0.25">
      <c r="A155" s="1">
        <v>46</v>
      </c>
      <c r="B155" s="1">
        <v>1</v>
      </c>
      <c r="C155" s="1">
        <v>2005</v>
      </c>
      <c r="D155" s="1">
        <v>0</v>
      </c>
      <c r="E155" s="1" t="s">
        <v>2</v>
      </c>
      <c r="F155" s="1">
        <v>1961</v>
      </c>
      <c r="G155" s="1">
        <v>44</v>
      </c>
      <c r="H155" s="1">
        <v>173</v>
      </c>
      <c r="I155" s="1">
        <v>67</v>
      </c>
      <c r="J155" s="3">
        <v>22.386314277122523</v>
      </c>
      <c r="K155" s="1" t="s">
        <v>23</v>
      </c>
      <c r="L155" s="1">
        <v>2</v>
      </c>
      <c r="M155" s="2">
        <v>812000</v>
      </c>
      <c r="N155" s="2">
        <v>5810</v>
      </c>
      <c r="O155" s="2">
        <v>878000</v>
      </c>
      <c r="P155" s="2"/>
      <c r="Q155" s="1">
        <v>62</v>
      </c>
      <c r="R155" s="1">
        <v>18</v>
      </c>
      <c r="S155" s="1">
        <v>8</v>
      </c>
      <c r="T155" s="1">
        <v>2</v>
      </c>
      <c r="U155" s="1">
        <v>0</v>
      </c>
    </row>
    <row r="156" spans="1:21" x14ac:dyDescent="0.25">
      <c r="A156" s="1">
        <v>49</v>
      </c>
      <c r="B156" s="1">
        <v>1</v>
      </c>
      <c r="C156" s="1">
        <v>2006</v>
      </c>
      <c r="D156" s="1">
        <v>0</v>
      </c>
      <c r="E156" s="1" t="s">
        <v>2</v>
      </c>
      <c r="F156" s="1">
        <v>1961</v>
      </c>
      <c r="G156" s="1">
        <v>45</v>
      </c>
      <c r="H156" s="1">
        <v>168</v>
      </c>
      <c r="I156" s="1">
        <v>67</v>
      </c>
      <c r="J156" s="3">
        <v>23.738662131519277</v>
      </c>
      <c r="K156" s="1" t="s">
        <v>26</v>
      </c>
      <c r="L156" s="1">
        <v>3</v>
      </c>
      <c r="M156" s="2">
        <v>1390000</v>
      </c>
      <c r="N156" s="2">
        <v>0</v>
      </c>
      <c r="O156" s="2">
        <v>0</v>
      </c>
      <c r="P156" s="2">
        <v>0</v>
      </c>
      <c r="Q156" s="1">
        <v>89</v>
      </c>
      <c r="R156" s="1">
        <v>24</v>
      </c>
      <c r="S156" s="1">
        <v>6</v>
      </c>
      <c r="T156" s="1">
        <v>2</v>
      </c>
      <c r="U156" s="1">
        <v>0</v>
      </c>
    </row>
    <row r="157" spans="1:21" x14ac:dyDescent="0.25">
      <c r="A157" s="1">
        <v>50</v>
      </c>
      <c r="B157" s="1">
        <v>1</v>
      </c>
      <c r="C157" s="1">
        <v>2006</v>
      </c>
      <c r="D157" s="1">
        <v>0</v>
      </c>
      <c r="E157" s="1" t="s">
        <v>2</v>
      </c>
      <c r="F157" s="1">
        <v>1961</v>
      </c>
      <c r="G157" s="1">
        <v>45</v>
      </c>
      <c r="H157" s="1">
        <v>154</v>
      </c>
      <c r="I157" s="1">
        <v>64</v>
      </c>
      <c r="J157" s="3">
        <v>26.986001011975038</v>
      </c>
      <c r="K157" s="1" t="s">
        <v>23</v>
      </c>
      <c r="L157" s="1">
        <v>2</v>
      </c>
      <c r="M157" s="2">
        <v>9340000</v>
      </c>
      <c r="N157" s="2">
        <v>148000</v>
      </c>
      <c r="O157" s="2">
        <v>866000</v>
      </c>
      <c r="P157" s="2"/>
      <c r="Q157" s="1">
        <v>72</v>
      </c>
      <c r="R157" s="1">
        <v>55</v>
      </c>
      <c r="S157" s="1">
        <v>10</v>
      </c>
      <c r="T157" s="1">
        <v>3</v>
      </c>
      <c r="U157" s="1">
        <v>0</v>
      </c>
    </row>
    <row r="158" spans="1:21" x14ac:dyDescent="0.25">
      <c r="A158" s="1">
        <v>53</v>
      </c>
      <c r="B158" s="1">
        <v>0</v>
      </c>
      <c r="C158" s="1">
        <v>2010</v>
      </c>
      <c r="D158" s="1">
        <v>0</v>
      </c>
      <c r="E158" s="1" t="s">
        <v>2</v>
      </c>
      <c r="F158" s="1">
        <v>1962</v>
      </c>
      <c r="G158" s="1">
        <v>48</v>
      </c>
      <c r="H158" s="1">
        <v>151</v>
      </c>
      <c r="I158" s="1">
        <v>63</v>
      </c>
      <c r="J158" s="3">
        <v>27.630367089162757</v>
      </c>
      <c r="K158" s="1" t="s">
        <v>27</v>
      </c>
      <c r="L158" s="1">
        <v>4</v>
      </c>
      <c r="M158" s="2">
        <v>2094043</v>
      </c>
      <c r="N158" s="2">
        <v>21216</v>
      </c>
      <c r="O158" s="2"/>
      <c r="P158" s="2"/>
      <c r="Q158" s="1">
        <v>12</v>
      </c>
      <c r="R158" s="1">
        <v>24</v>
      </c>
      <c r="S158" s="1">
        <v>6</v>
      </c>
      <c r="T158" s="1">
        <v>1</v>
      </c>
      <c r="U158" s="1">
        <v>0</v>
      </c>
    </row>
    <row r="159" spans="1:21" x14ac:dyDescent="0.25">
      <c r="A159" s="1">
        <v>57</v>
      </c>
      <c r="B159" s="1">
        <v>1</v>
      </c>
      <c r="C159" s="1">
        <v>2006</v>
      </c>
      <c r="D159" s="1">
        <v>0</v>
      </c>
      <c r="E159" s="1" t="s">
        <v>2</v>
      </c>
      <c r="F159" s="1">
        <v>1963</v>
      </c>
      <c r="G159" s="1">
        <v>43</v>
      </c>
      <c r="H159" s="1">
        <v>154</v>
      </c>
      <c r="I159" s="1">
        <v>63</v>
      </c>
      <c r="J159" s="3">
        <v>26.564344746162927</v>
      </c>
      <c r="K159" s="1" t="s">
        <v>23</v>
      </c>
      <c r="L159" s="1">
        <v>2</v>
      </c>
      <c r="M159" s="2">
        <v>23800000</v>
      </c>
      <c r="N159" s="2">
        <v>136000</v>
      </c>
      <c r="O159" s="2">
        <v>4050000</v>
      </c>
      <c r="P159" s="2"/>
      <c r="Q159" s="1">
        <v>70</v>
      </c>
      <c r="R159" s="1">
        <v>50</v>
      </c>
      <c r="S159" s="1">
        <v>9</v>
      </c>
      <c r="T159" s="1">
        <v>1</v>
      </c>
      <c r="U159" s="1">
        <v>0</v>
      </c>
    </row>
    <row r="160" spans="1:21" x14ac:dyDescent="0.25">
      <c r="A160" s="1">
        <v>73</v>
      </c>
      <c r="B160" s="1">
        <v>1</v>
      </c>
      <c r="C160" s="1">
        <v>2010</v>
      </c>
      <c r="D160" s="1">
        <v>0</v>
      </c>
      <c r="E160" s="1" t="s">
        <v>2</v>
      </c>
      <c r="F160" s="1">
        <v>1965</v>
      </c>
      <c r="G160" s="1">
        <v>45</v>
      </c>
      <c r="H160" s="1">
        <v>158</v>
      </c>
      <c r="I160" s="1">
        <v>65</v>
      </c>
      <c r="J160" s="3">
        <v>26.037493991347535</v>
      </c>
      <c r="K160" s="1" t="s">
        <v>23</v>
      </c>
      <c r="L160" s="1">
        <v>3</v>
      </c>
      <c r="M160" s="2">
        <v>187000</v>
      </c>
      <c r="N160" s="2">
        <v>0</v>
      </c>
      <c r="O160" s="2">
        <v>0</v>
      </c>
      <c r="P160" s="2">
        <v>0</v>
      </c>
      <c r="Q160" s="1">
        <v>88</v>
      </c>
      <c r="R160" s="1">
        <v>38</v>
      </c>
      <c r="S160" s="1">
        <v>9</v>
      </c>
      <c r="T160" s="1">
        <v>3</v>
      </c>
      <c r="U160" s="1">
        <v>0</v>
      </c>
    </row>
    <row r="161" spans="1:21" x14ac:dyDescent="0.25">
      <c r="A161" s="1">
        <v>84</v>
      </c>
      <c r="B161" s="1">
        <v>1</v>
      </c>
      <c r="C161" s="1">
        <v>2007</v>
      </c>
      <c r="D161" s="1">
        <v>0</v>
      </c>
      <c r="E161" s="1" t="s">
        <v>2</v>
      </c>
      <c r="F161" s="1">
        <v>1968</v>
      </c>
      <c r="G161" s="1">
        <v>39</v>
      </c>
      <c r="H161" s="1">
        <v>171</v>
      </c>
      <c r="I161" s="1">
        <v>72</v>
      </c>
      <c r="J161" s="3">
        <v>24.622960911049557</v>
      </c>
      <c r="K161" s="1" t="s">
        <v>23</v>
      </c>
      <c r="L161" s="1">
        <v>2</v>
      </c>
      <c r="M161" s="2">
        <v>2600000</v>
      </c>
      <c r="N161" s="2">
        <v>0</v>
      </c>
      <c r="O161" s="2">
        <v>0</v>
      </c>
      <c r="P161" s="2">
        <v>0</v>
      </c>
      <c r="Q161" s="1">
        <v>60</v>
      </c>
      <c r="R161" s="1">
        <v>21</v>
      </c>
      <c r="S161" s="1">
        <v>12</v>
      </c>
      <c r="T161" s="1">
        <v>3</v>
      </c>
      <c r="U161" s="1">
        <v>0</v>
      </c>
    </row>
    <row r="162" spans="1:21" x14ac:dyDescent="0.25">
      <c r="A162" s="1">
        <v>88</v>
      </c>
      <c r="B162" s="1">
        <v>1</v>
      </c>
      <c r="C162" s="1">
        <v>2007</v>
      </c>
      <c r="D162" s="1">
        <v>0</v>
      </c>
      <c r="E162" s="1" t="s">
        <v>2</v>
      </c>
      <c r="F162" s="1">
        <v>1969</v>
      </c>
      <c r="G162" s="1">
        <v>38</v>
      </c>
      <c r="H162" s="1">
        <v>151</v>
      </c>
      <c r="I162" s="1">
        <v>59</v>
      </c>
      <c r="J162" s="3">
        <v>25.876058067628612</v>
      </c>
      <c r="K162" s="1" t="s">
        <v>23</v>
      </c>
      <c r="L162" s="1">
        <v>2</v>
      </c>
      <c r="M162" s="2">
        <v>2600000</v>
      </c>
      <c r="N162" s="2">
        <v>0</v>
      </c>
      <c r="O162" s="2">
        <v>0</v>
      </c>
      <c r="P162" s="2">
        <v>0</v>
      </c>
      <c r="Q162" s="1">
        <v>60</v>
      </c>
      <c r="R162" s="1">
        <v>38</v>
      </c>
      <c r="S162" s="1">
        <v>12</v>
      </c>
      <c r="T162" s="1">
        <v>3</v>
      </c>
      <c r="U162" s="1">
        <v>0</v>
      </c>
    </row>
    <row r="163" spans="1:21" x14ac:dyDescent="0.25">
      <c r="A163" s="1">
        <v>89</v>
      </c>
      <c r="B163" s="1">
        <v>0</v>
      </c>
      <c r="C163" s="1">
        <v>2008</v>
      </c>
      <c r="D163" s="1">
        <v>0</v>
      </c>
      <c r="E163" s="1" t="s">
        <v>2</v>
      </c>
      <c r="F163" s="1">
        <v>1969</v>
      </c>
      <c r="G163" s="1">
        <v>39</v>
      </c>
      <c r="H163" s="1">
        <v>175</v>
      </c>
      <c r="I163" s="1">
        <v>83</v>
      </c>
      <c r="J163" s="3">
        <v>27.102040816326532</v>
      </c>
      <c r="K163" s="1" t="s">
        <v>23</v>
      </c>
      <c r="L163" s="1">
        <v>1</v>
      </c>
      <c r="M163" s="2">
        <v>836000</v>
      </c>
      <c r="N163" s="2"/>
      <c r="O163" s="2"/>
      <c r="P163" s="2"/>
      <c r="Q163" s="1">
        <v>69</v>
      </c>
      <c r="R163" s="1"/>
      <c r="S163" s="1">
        <v>2</v>
      </c>
      <c r="T163" s="1">
        <v>1</v>
      </c>
      <c r="U163" s="1">
        <v>0</v>
      </c>
    </row>
    <row r="164" spans="1:21" x14ac:dyDescent="0.25">
      <c r="A164" s="1">
        <v>93</v>
      </c>
      <c r="B164" s="1">
        <v>0</v>
      </c>
      <c r="C164" s="1">
        <v>2010</v>
      </c>
      <c r="D164" s="1">
        <v>0</v>
      </c>
      <c r="E164" s="1" t="s">
        <v>2</v>
      </c>
      <c r="F164" s="1">
        <v>1969</v>
      </c>
      <c r="G164" s="1">
        <v>41</v>
      </c>
      <c r="H164" s="1">
        <v>165</v>
      </c>
      <c r="I164" s="1">
        <v>58</v>
      </c>
      <c r="J164" s="3">
        <v>21.30394857667585</v>
      </c>
      <c r="K164" s="1" t="s">
        <v>25</v>
      </c>
      <c r="L164" s="1">
        <v>1</v>
      </c>
      <c r="M164" s="2">
        <v>3235936.5692962883</v>
      </c>
      <c r="N164" s="2">
        <v>11.9</v>
      </c>
      <c r="O164" s="2"/>
      <c r="P164" s="2"/>
      <c r="Q164" s="1"/>
      <c r="R164" s="1"/>
      <c r="S164" s="1">
        <v>3</v>
      </c>
      <c r="T164" s="1">
        <v>1</v>
      </c>
      <c r="U164" s="1">
        <v>0</v>
      </c>
    </row>
    <row r="165" spans="1:21" x14ac:dyDescent="0.25">
      <c r="A165" s="1">
        <v>94</v>
      </c>
      <c r="B165" s="1">
        <v>1</v>
      </c>
      <c r="C165" s="1">
        <v>2007</v>
      </c>
      <c r="D165" s="1">
        <v>0</v>
      </c>
      <c r="E165" s="1" t="s">
        <v>2</v>
      </c>
      <c r="F165" s="1">
        <v>1970</v>
      </c>
      <c r="G165" s="1">
        <v>37</v>
      </c>
      <c r="H165" s="1">
        <v>165</v>
      </c>
      <c r="I165" s="1">
        <v>68</v>
      </c>
      <c r="J165" s="3">
        <v>24.977043158861342</v>
      </c>
      <c r="K165" s="1" t="s">
        <v>24</v>
      </c>
      <c r="L165" s="1">
        <v>1</v>
      </c>
      <c r="M165" s="2">
        <v>325000</v>
      </c>
      <c r="N165" s="2">
        <v>0</v>
      </c>
      <c r="O165" s="2">
        <v>0</v>
      </c>
      <c r="P165" s="2">
        <v>0</v>
      </c>
      <c r="Q165" s="1">
        <v>48</v>
      </c>
      <c r="R165" s="1">
        <v>38</v>
      </c>
      <c r="S165" s="1">
        <v>4</v>
      </c>
      <c r="T165" s="1">
        <v>2</v>
      </c>
      <c r="U165" s="1">
        <v>0</v>
      </c>
    </row>
    <row r="166" spans="1:21" x14ac:dyDescent="0.25">
      <c r="A166" s="1">
        <v>95</v>
      </c>
      <c r="B166" s="1">
        <v>1</v>
      </c>
      <c r="C166" s="1">
        <v>2010</v>
      </c>
      <c r="D166" s="1">
        <v>0</v>
      </c>
      <c r="E166" s="1" t="s">
        <v>2</v>
      </c>
      <c r="F166" s="1">
        <v>1970</v>
      </c>
      <c r="G166" s="1">
        <v>40</v>
      </c>
      <c r="H166" s="1">
        <v>172</v>
      </c>
      <c r="I166" s="1">
        <v>58</v>
      </c>
      <c r="J166" s="3">
        <v>19.605191995673341</v>
      </c>
      <c r="K166" s="1" t="s">
        <v>29</v>
      </c>
      <c r="L166" s="1">
        <v>1</v>
      </c>
      <c r="M166" s="2">
        <v>571408</v>
      </c>
      <c r="N166" s="2">
        <v>0</v>
      </c>
      <c r="O166" s="2">
        <v>0</v>
      </c>
      <c r="P166" s="2"/>
      <c r="Q166" s="1">
        <v>44</v>
      </c>
      <c r="R166" s="1">
        <v>20</v>
      </c>
      <c r="S166" s="1">
        <v>3</v>
      </c>
      <c r="T166" s="1">
        <v>2</v>
      </c>
      <c r="U166" s="1">
        <v>0</v>
      </c>
    </row>
    <row r="167" spans="1:21" x14ac:dyDescent="0.25">
      <c r="A167" s="1">
        <v>110</v>
      </c>
      <c r="B167" s="1">
        <v>0</v>
      </c>
      <c r="C167" s="1">
        <v>2010</v>
      </c>
      <c r="D167" s="1">
        <v>0</v>
      </c>
      <c r="E167" s="1" t="s">
        <v>2</v>
      </c>
      <c r="F167" s="1">
        <v>1974</v>
      </c>
      <c r="G167" s="1">
        <v>36</v>
      </c>
      <c r="H167" s="1">
        <v>163</v>
      </c>
      <c r="I167" s="1">
        <v>64</v>
      </c>
      <c r="J167" s="3">
        <v>24.088223117166624</v>
      </c>
      <c r="K167" s="1" t="s">
        <v>26</v>
      </c>
      <c r="L167" s="1">
        <v>1</v>
      </c>
      <c r="M167" s="2">
        <v>144543977.07459331</v>
      </c>
      <c r="N167" s="2">
        <v>562341.32519035018</v>
      </c>
      <c r="O167" s="2">
        <v>208929.61308540447</v>
      </c>
      <c r="P167" s="2"/>
      <c r="Q167" s="1">
        <v>80</v>
      </c>
      <c r="R167" s="1">
        <v>40</v>
      </c>
      <c r="S167" s="1">
        <v>6</v>
      </c>
      <c r="T167" s="1">
        <v>1</v>
      </c>
      <c r="U167" s="1">
        <v>1</v>
      </c>
    </row>
    <row r="168" spans="1:21" x14ac:dyDescent="0.25">
      <c r="A168" s="1">
        <v>113</v>
      </c>
      <c r="B168" s="1">
        <v>1</v>
      </c>
      <c r="C168" s="1">
        <v>2009</v>
      </c>
      <c r="D168" s="1">
        <v>0</v>
      </c>
      <c r="E168" s="1" t="s">
        <v>2</v>
      </c>
      <c r="F168" s="1">
        <v>1974</v>
      </c>
      <c r="G168" s="1">
        <v>35</v>
      </c>
      <c r="H168" s="1">
        <v>163</v>
      </c>
      <c r="I168" s="1">
        <v>57</v>
      </c>
      <c r="J168" s="3">
        <v>21.453573713726524</v>
      </c>
      <c r="K168" s="1" t="s">
        <v>23</v>
      </c>
      <c r="L168" s="1">
        <v>1</v>
      </c>
      <c r="M168" s="2">
        <v>351432</v>
      </c>
      <c r="N168" s="2">
        <v>0</v>
      </c>
      <c r="O168" s="2">
        <v>0</v>
      </c>
      <c r="P168" s="2">
        <v>0</v>
      </c>
      <c r="Q168" s="1">
        <v>78</v>
      </c>
      <c r="R168" s="1">
        <v>33</v>
      </c>
      <c r="S168" s="1">
        <v>9</v>
      </c>
      <c r="T168" s="1">
        <v>1</v>
      </c>
      <c r="U168" s="1">
        <v>1</v>
      </c>
    </row>
    <row r="169" spans="1:21" x14ac:dyDescent="0.25">
      <c r="A169" s="1">
        <v>124</v>
      </c>
      <c r="B169" s="1">
        <v>1</v>
      </c>
      <c r="C169" s="1">
        <v>2006</v>
      </c>
      <c r="D169" s="1">
        <v>0</v>
      </c>
      <c r="E169" s="1" t="s">
        <v>2</v>
      </c>
      <c r="F169" s="1">
        <v>1976</v>
      </c>
      <c r="G169" s="1">
        <v>30</v>
      </c>
      <c r="H169" s="1">
        <v>169</v>
      </c>
      <c r="I169" s="1">
        <v>73</v>
      </c>
      <c r="J169" s="3">
        <v>25.559329155141629</v>
      </c>
      <c r="K169" s="1" t="s">
        <v>23</v>
      </c>
      <c r="L169" s="1">
        <v>2</v>
      </c>
      <c r="M169" s="2">
        <v>2230000</v>
      </c>
      <c r="N169" s="2">
        <v>0</v>
      </c>
      <c r="O169" s="2">
        <v>0</v>
      </c>
      <c r="P169" s="2">
        <v>0</v>
      </c>
      <c r="Q169" s="1">
        <v>28</v>
      </c>
      <c r="R169" s="1">
        <v>22</v>
      </c>
      <c r="S169" s="1">
        <v>7</v>
      </c>
      <c r="T169" s="1">
        <v>2</v>
      </c>
      <c r="U169" s="1">
        <v>0</v>
      </c>
    </row>
    <row r="170" spans="1:21" x14ac:dyDescent="0.25">
      <c r="A170" s="1">
        <v>131</v>
      </c>
      <c r="B170" s="1">
        <v>1</v>
      </c>
      <c r="C170" s="1">
        <v>2005</v>
      </c>
      <c r="D170" s="1">
        <v>0</v>
      </c>
      <c r="E170" s="1" t="s">
        <v>2</v>
      </c>
      <c r="F170" s="1">
        <v>1977</v>
      </c>
      <c r="G170" s="1">
        <v>28</v>
      </c>
      <c r="H170" s="1">
        <v>161</v>
      </c>
      <c r="I170" s="1">
        <v>86</v>
      </c>
      <c r="J170" s="3">
        <v>33.177732340573279</v>
      </c>
      <c r="K170" s="1" t="s">
        <v>23</v>
      </c>
      <c r="L170" s="1">
        <v>1</v>
      </c>
      <c r="M170" s="2">
        <v>310000</v>
      </c>
      <c r="N170" s="2">
        <v>0</v>
      </c>
      <c r="O170" s="2">
        <v>0</v>
      </c>
      <c r="P170" s="2">
        <v>0</v>
      </c>
      <c r="Q170" s="1">
        <v>88</v>
      </c>
      <c r="R170" s="1">
        <v>28</v>
      </c>
      <c r="S170" s="1">
        <v>4</v>
      </c>
      <c r="T170" s="1">
        <v>1</v>
      </c>
      <c r="U170" s="1">
        <v>0</v>
      </c>
    </row>
    <row r="171" spans="1:21" x14ac:dyDescent="0.25">
      <c r="A171" s="1">
        <v>139</v>
      </c>
      <c r="B171" s="1">
        <v>1</v>
      </c>
      <c r="C171" s="1">
        <v>2006</v>
      </c>
      <c r="D171" s="1">
        <v>0</v>
      </c>
      <c r="E171" s="1" t="s">
        <v>2</v>
      </c>
      <c r="F171" s="1">
        <v>1980</v>
      </c>
      <c r="G171" s="1">
        <v>26</v>
      </c>
      <c r="H171" s="1">
        <v>170</v>
      </c>
      <c r="I171" s="1">
        <v>57</v>
      </c>
      <c r="J171" s="3">
        <v>19.723183391003463</v>
      </c>
      <c r="K171" s="1" t="s">
        <v>25</v>
      </c>
      <c r="L171" s="1">
        <v>3</v>
      </c>
      <c r="M171" s="2">
        <v>1160</v>
      </c>
      <c r="N171" s="2">
        <v>0</v>
      </c>
      <c r="O171" s="2">
        <v>0</v>
      </c>
      <c r="P171" s="2"/>
      <c r="Q171" s="1">
        <v>42</v>
      </c>
      <c r="R171" s="1">
        <v>28</v>
      </c>
      <c r="S171" s="1">
        <v>6</v>
      </c>
      <c r="T171" s="1">
        <v>2</v>
      </c>
      <c r="U171" s="1">
        <v>0</v>
      </c>
    </row>
    <row r="172" spans="1:21" x14ac:dyDescent="0.25">
      <c r="A172" s="1">
        <v>149</v>
      </c>
      <c r="B172" s="1">
        <v>1</v>
      </c>
      <c r="C172" s="1">
        <v>2007</v>
      </c>
      <c r="D172" s="1">
        <v>0</v>
      </c>
      <c r="E172" s="1" t="s">
        <v>2</v>
      </c>
      <c r="F172" s="1">
        <v>1985</v>
      </c>
      <c r="G172" s="1">
        <v>22</v>
      </c>
      <c r="H172" s="1">
        <v>170</v>
      </c>
      <c r="I172" s="1">
        <v>58</v>
      </c>
      <c r="J172" s="3">
        <v>20.069204152249139</v>
      </c>
      <c r="K172" s="1" t="s">
        <v>25</v>
      </c>
      <c r="L172" s="1">
        <v>1</v>
      </c>
      <c r="M172" s="2">
        <v>172000</v>
      </c>
      <c r="N172" s="2">
        <v>0</v>
      </c>
      <c r="O172" s="2">
        <v>0</v>
      </c>
      <c r="P172" s="2">
        <v>0</v>
      </c>
      <c r="Q172" s="1">
        <v>42</v>
      </c>
      <c r="R172" s="1">
        <v>41</v>
      </c>
      <c r="S172" s="1">
        <v>6</v>
      </c>
      <c r="T172" s="1">
        <v>1</v>
      </c>
      <c r="U172" s="1">
        <v>0</v>
      </c>
    </row>
    <row r="173" spans="1:21" x14ac:dyDescent="0.25">
      <c r="A173" s="1">
        <v>150</v>
      </c>
      <c r="B173" s="1">
        <v>0</v>
      </c>
      <c r="C173" s="1">
        <v>2010</v>
      </c>
      <c r="D173" s="1">
        <v>1</v>
      </c>
      <c r="E173" s="1" t="s">
        <v>2</v>
      </c>
      <c r="F173" s="1">
        <v>1989</v>
      </c>
      <c r="G173" s="1">
        <v>21</v>
      </c>
      <c r="H173" s="1">
        <v>164</v>
      </c>
      <c r="I173" s="1">
        <v>70</v>
      </c>
      <c r="J173" s="3">
        <v>26.026174895895306</v>
      </c>
      <c r="K173" s="1" t="s">
        <v>23</v>
      </c>
      <c r="L173" s="1">
        <v>3</v>
      </c>
      <c r="M173" s="2">
        <v>350082</v>
      </c>
      <c r="N173" s="2">
        <v>0</v>
      </c>
      <c r="O173" s="2"/>
      <c r="P173" s="2"/>
      <c r="Q173" s="1"/>
      <c r="R173" s="1">
        <v>24</v>
      </c>
      <c r="S173" s="1">
        <v>2</v>
      </c>
      <c r="T173" s="1">
        <v>0</v>
      </c>
      <c r="U173" s="1">
        <v>0</v>
      </c>
    </row>
    <row r="174" spans="1:21" x14ac:dyDescent="0.25">
      <c r="A174" s="1">
        <v>154</v>
      </c>
      <c r="B174" s="1">
        <v>1</v>
      </c>
      <c r="C174" s="1">
        <v>2005</v>
      </c>
      <c r="D174" s="1">
        <v>0</v>
      </c>
      <c r="E174" s="1" t="s">
        <v>2</v>
      </c>
      <c r="F174" s="1">
        <v>1943</v>
      </c>
      <c r="G174" s="1">
        <v>62</v>
      </c>
      <c r="H174" s="1">
        <v>152</v>
      </c>
      <c r="I174" s="1">
        <v>65</v>
      </c>
      <c r="J174" s="3">
        <v>28.133656509695292</v>
      </c>
      <c r="K174" s="1" t="s">
        <v>23</v>
      </c>
      <c r="L174" s="1">
        <v>1</v>
      </c>
      <c r="M174" s="2">
        <v>265000</v>
      </c>
      <c r="N174" s="2">
        <v>0</v>
      </c>
      <c r="O174" s="2">
        <v>0</v>
      </c>
      <c r="P174" s="2">
        <v>0</v>
      </c>
      <c r="Q174" s="1">
        <v>302</v>
      </c>
      <c r="R174" s="1">
        <v>32</v>
      </c>
      <c r="S174" s="1">
        <v>10</v>
      </c>
      <c r="T174" s="1">
        <v>3</v>
      </c>
      <c r="U174" s="1">
        <v>0</v>
      </c>
    </row>
    <row r="175" spans="1:21" x14ac:dyDescent="0.25">
      <c r="A175" s="1">
        <v>156</v>
      </c>
      <c r="B175" s="1">
        <v>1</v>
      </c>
      <c r="C175" s="1">
        <v>2005</v>
      </c>
      <c r="D175" s="1">
        <v>0</v>
      </c>
      <c r="E175" s="1" t="s">
        <v>2</v>
      </c>
      <c r="F175" s="1">
        <v>1948</v>
      </c>
      <c r="G175" s="1">
        <v>57</v>
      </c>
      <c r="H175" s="1">
        <v>175</v>
      </c>
      <c r="I175" s="1">
        <v>82</v>
      </c>
      <c r="J175" s="3">
        <v>26.775510204081634</v>
      </c>
      <c r="K175" s="1" t="s">
        <v>23</v>
      </c>
      <c r="L175" s="1">
        <v>2</v>
      </c>
      <c r="M175" s="2">
        <v>32900</v>
      </c>
      <c r="N175" s="2">
        <v>337</v>
      </c>
      <c r="O175" s="2">
        <v>79.400000000000006</v>
      </c>
      <c r="P175" s="2"/>
      <c r="Q175" s="1">
        <v>85</v>
      </c>
      <c r="R175" s="1">
        <v>63</v>
      </c>
      <c r="S175" s="1">
        <v>8</v>
      </c>
      <c r="T175" s="1">
        <v>2</v>
      </c>
      <c r="U175" s="1">
        <v>0</v>
      </c>
    </row>
    <row r="176" spans="1:21" x14ac:dyDescent="0.25">
      <c r="A176" s="1">
        <v>158</v>
      </c>
      <c r="B176" s="1">
        <v>1</v>
      </c>
      <c r="C176" s="1">
        <v>2005</v>
      </c>
      <c r="D176" s="1">
        <v>0</v>
      </c>
      <c r="E176" s="1" t="s">
        <v>2</v>
      </c>
      <c r="F176" s="1">
        <v>1950</v>
      </c>
      <c r="G176" s="1">
        <v>55</v>
      </c>
      <c r="H176" s="1">
        <v>159</v>
      </c>
      <c r="I176" s="1">
        <v>70</v>
      </c>
      <c r="J176" s="3">
        <v>27.688778133776353</v>
      </c>
      <c r="K176" s="1" t="s">
        <v>23</v>
      </c>
      <c r="L176" s="1">
        <v>2</v>
      </c>
      <c r="M176" s="2">
        <v>29200000</v>
      </c>
      <c r="N176" s="2">
        <v>225</v>
      </c>
      <c r="O176" s="2">
        <v>366000</v>
      </c>
      <c r="P176" s="2"/>
      <c r="Q176" s="1">
        <v>131</v>
      </c>
      <c r="R176" s="1">
        <v>40</v>
      </c>
      <c r="S176" s="1">
        <v>8</v>
      </c>
      <c r="T176" s="1">
        <v>3</v>
      </c>
      <c r="U176" s="1">
        <v>0</v>
      </c>
    </row>
    <row r="177" spans="1:21" x14ac:dyDescent="0.25">
      <c r="A177" s="1">
        <v>159</v>
      </c>
      <c r="B177" s="1">
        <v>0</v>
      </c>
      <c r="C177" s="1">
        <v>2005</v>
      </c>
      <c r="D177" s="1">
        <v>0</v>
      </c>
      <c r="E177" s="1" t="s">
        <v>2</v>
      </c>
      <c r="F177" s="1">
        <v>1950</v>
      </c>
      <c r="G177" s="1">
        <v>55</v>
      </c>
      <c r="H177" s="1">
        <v>173</v>
      </c>
      <c r="I177" s="1">
        <v>82</v>
      </c>
      <c r="J177" s="3">
        <v>27.398175682448461</v>
      </c>
      <c r="K177" s="1" t="s">
        <v>23</v>
      </c>
      <c r="L177" s="1">
        <v>2</v>
      </c>
      <c r="M177" s="2">
        <v>2700000</v>
      </c>
      <c r="N177" s="2">
        <v>73500</v>
      </c>
      <c r="O177" s="2"/>
      <c r="P177" s="2"/>
      <c r="Q177" s="1">
        <v>120</v>
      </c>
      <c r="R177" s="1">
        <v>89</v>
      </c>
      <c r="S177" s="1">
        <v>10</v>
      </c>
      <c r="T177" s="1">
        <v>2</v>
      </c>
      <c r="U177" s="1">
        <v>0</v>
      </c>
    </row>
    <row r="178" spans="1:21" x14ac:dyDescent="0.25">
      <c r="A178" s="1">
        <v>162</v>
      </c>
      <c r="B178" s="1">
        <v>1</v>
      </c>
      <c r="C178" s="1">
        <v>2005</v>
      </c>
      <c r="D178" s="1">
        <v>0</v>
      </c>
      <c r="E178" s="1" t="s">
        <v>2</v>
      </c>
      <c r="F178" s="1">
        <v>1954</v>
      </c>
      <c r="G178" s="1">
        <v>51</v>
      </c>
      <c r="H178" s="1">
        <v>154</v>
      </c>
      <c r="I178" s="1">
        <v>59</v>
      </c>
      <c r="J178" s="3">
        <v>24.877719682914488</v>
      </c>
      <c r="K178" s="1" t="s">
        <v>23</v>
      </c>
      <c r="L178" s="1">
        <v>2</v>
      </c>
      <c r="M178" s="2">
        <v>2570000</v>
      </c>
      <c r="N178" s="2">
        <v>0</v>
      </c>
      <c r="O178" s="2">
        <v>0</v>
      </c>
      <c r="P178" s="2">
        <v>0</v>
      </c>
      <c r="Q178" s="1">
        <v>121</v>
      </c>
      <c r="R178" s="1">
        <v>41</v>
      </c>
      <c r="S178" s="1">
        <v>8</v>
      </c>
      <c r="T178" s="1">
        <v>2</v>
      </c>
      <c r="U178" s="1">
        <v>0</v>
      </c>
    </row>
    <row r="179" spans="1:21" x14ac:dyDescent="0.25">
      <c r="A179" s="1">
        <v>165</v>
      </c>
      <c r="B179" s="1">
        <v>0</v>
      </c>
      <c r="C179" s="1">
        <v>2005</v>
      </c>
      <c r="D179" s="1">
        <v>0</v>
      </c>
      <c r="E179" s="1" t="s">
        <v>2</v>
      </c>
      <c r="F179" s="1">
        <v>1957</v>
      </c>
      <c r="G179" s="1">
        <v>48</v>
      </c>
      <c r="H179" s="1">
        <v>175</v>
      </c>
      <c r="I179" s="1">
        <v>85</v>
      </c>
      <c r="J179" s="3">
        <v>27.755102040816325</v>
      </c>
      <c r="K179" s="1" t="s">
        <v>23</v>
      </c>
      <c r="L179" s="1">
        <v>2</v>
      </c>
      <c r="M179" s="2">
        <v>35000</v>
      </c>
      <c r="N179" s="2">
        <v>0</v>
      </c>
      <c r="O179" s="2"/>
      <c r="P179" s="2"/>
      <c r="Q179" s="1">
        <v>39</v>
      </c>
      <c r="R179" s="1">
        <v>20</v>
      </c>
      <c r="S179" s="1">
        <v>6</v>
      </c>
      <c r="T179" s="1">
        <v>1</v>
      </c>
      <c r="U179" s="1">
        <v>0</v>
      </c>
    </row>
    <row r="180" spans="1:21" x14ac:dyDescent="0.25">
      <c r="A180" s="1">
        <v>186</v>
      </c>
      <c r="B180" s="1">
        <v>1</v>
      </c>
      <c r="C180" s="1">
        <v>2007</v>
      </c>
      <c r="D180" s="1">
        <v>0</v>
      </c>
      <c r="E180" s="1" t="s">
        <v>2</v>
      </c>
      <c r="F180" s="1">
        <v>1974</v>
      </c>
      <c r="G180" s="1">
        <v>33</v>
      </c>
      <c r="H180" s="1">
        <v>161</v>
      </c>
      <c r="I180" s="1">
        <v>52</v>
      </c>
      <c r="J180" s="3">
        <v>20.060954438486167</v>
      </c>
      <c r="K180" s="1" t="s">
        <v>25</v>
      </c>
      <c r="L180" s="1">
        <v>1</v>
      </c>
      <c r="M180" s="2">
        <v>660000</v>
      </c>
      <c r="N180" s="2">
        <v>0</v>
      </c>
      <c r="O180" s="2">
        <v>0</v>
      </c>
      <c r="P180" s="2"/>
      <c r="Q180" s="1">
        <v>38</v>
      </c>
      <c r="R180" s="1">
        <v>14</v>
      </c>
      <c r="S180" s="1">
        <v>6</v>
      </c>
      <c r="T180" s="1">
        <v>2</v>
      </c>
      <c r="U180" s="1">
        <v>0</v>
      </c>
    </row>
    <row r="181" spans="1:21" x14ac:dyDescent="0.25">
      <c r="A181" s="1">
        <v>192</v>
      </c>
      <c r="B181" s="1">
        <v>1</v>
      </c>
      <c r="C181" s="1">
        <v>2005</v>
      </c>
      <c r="D181" s="1">
        <v>0</v>
      </c>
      <c r="E181" s="1" t="s">
        <v>2</v>
      </c>
      <c r="F181" s="1">
        <v>1976</v>
      </c>
      <c r="G181" s="1">
        <v>29</v>
      </c>
      <c r="H181" s="1">
        <v>167</v>
      </c>
      <c r="I181" s="1">
        <v>87</v>
      </c>
      <c r="J181" s="3">
        <v>31.1950948402596</v>
      </c>
      <c r="K181" s="1" t="s">
        <v>23</v>
      </c>
      <c r="L181" s="1">
        <v>2</v>
      </c>
      <c r="M181" s="2">
        <v>1080000</v>
      </c>
      <c r="N181" s="2">
        <v>0</v>
      </c>
      <c r="O181" s="2">
        <v>0</v>
      </c>
      <c r="P181" s="2">
        <v>0</v>
      </c>
      <c r="Q181" s="1">
        <v>143</v>
      </c>
      <c r="R181" s="1">
        <v>24</v>
      </c>
      <c r="S181" s="1">
        <v>5</v>
      </c>
      <c r="T181" s="1">
        <v>1</v>
      </c>
      <c r="U181" s="1">
        <v>0</v>
      </c>
    </row>
    <row r="182" spans="1:21" x14ac:dyDescent="0.25">
      <c r="A182" s="1">
        <v>196</v>
      </c>
      <c r="B182" s="1">
        <v>1</v>
      </c>
      <c r="C182" s="1">
        <v>2005</v>
      </c>
      <c r="D182" s="1">
        <v>0</v>
      </c>
      <c r="E182" s="1" t="s">
        <v>2</v>
      </c>
      <c r="F182" s="1">
        <v>1978</v>
      </c>
      <c r="G182" s="1">
        <v>27</v>
      </c>
      <c r="H182" s="1">
        <v>171</v>
      </c>
      <c r="I182" s="1">
        <v>71</v>
      </c>
      <c r="J182" s="3">
        <v>24.280975342840534</v>
      </c>
      <c r="K182" s="1" t="s">
        <v>23</v>
      </c>
      <c r="L182" s="1">
        <v>2</v>
      </c>
      <c r="M182" s="2">
        <v>15800000</v>
      </c>
      <c r="N182" s="2">
        <v>0</v>
      </c>
      <c r="O182" s="2">
        <v>0</v>
      </c>
      <c r="P182" s="2">
        <v>0</v>
      </c>
      <c r="Q182" s="1">
        <v>39</v>
      </c>
      <c r="R182" s="1">
        <v>18</v>
      </c>
      <c r="S182" s="1">
        <v>4</v>
      </c>
      <c r="T182" s="1">
        <v>0</v>
      </c>
      <c r="U182" s="1">
        <v>0</v>
      </c>
    </row>
    <row r="183" spans="1:21" x14ac:dyDescent="0.25">
      <c r="A183" s="1">
        <v>197</v>
      </c>
      <c r="B183" s="1">
        <v>1</v>
      </c>
      <c r="C183" s="1">
        <v>2005</v>
      </c>
      <c r="D183" s="1">
        <v>0</v>
      </c>
      <c r="E183" s="1" t="s">
        <v>2</v>
      </c>
      <c r="F183" s="1">
        <v>1978</v>
      </c>
      <c r="G183" s="1">
        <v>27</v>
      </c>
      <c r="H183" s="1">
        <v>162</v>
      </c>
      <c r="I183" s="1">
        <v>84</v>
      </c>
      <c r="J183" s="3">
        <v>32.007315957933237</v>
      </c>
      <c r="K183" s="1" t="s">
        <v>23</v>
      </c>
      <c r="L183" s="1">
        <v>3</v>
      </c>
      <c r="M183" s="2">
        <v>1720000</v>
      </c>
      <c r="N183" s="2">
        <v>0</v>
      </c>
      <c r="O183" s="2">
        <v>0</v>
      </c>
      <c r="P183" s="2">
        <v>0</v>
      </c>
      <c r="Q183" s="1">
        <v>42</v>
      </c>
      <c r="R183" s="1">
        <v>79</v>
      </c>
      <c r="S183" s="1">
        <v>0</v>
      </c>
      <c r="T183" s="1">
        <v>0</v>
      </c>
      <c r="U183" s="1">
        <v>1</v>
      </c>
    </row>
    <row r="184" spans="1:21" x14ac:dyDescent="0.25">
      <c r="A184" s="1">
        <v>198</v>
      </c>
      <c r="B184" s="1">
        <v>1</v>
      </c>
      <c r="C184" s="1">
        <v>2006</v>
      </c>
      <c r="D184" s="1">
        <v>0</v>
      </c>
      <c r="E184" s="1" t="s">
        <v>2</v>
      </c>
      <c r="F184" s="1">
        <v>1979</v>
      </c>
      <c r="G184" s="1">
        <v>27</v>
      </c>
      <c r="H184" s="1">
        <v>159</v>
      </c>
      <c r="I184" s="1">
        <v>47</v>
      </c>
      <c r="J184" s="3">
        <v>18.591036746964122</v>
      </c>
      <c r="K184" s="1" t="s">
        <v>29</v>
      </c>
      <c r="L184" s="1">
        <v>2</v>
      </c>
      <c r="M184" s="2">
        <v>1800000</v>
      </c>
      <c r="N184" s="2">
        <v>0</v>
      </c>
      <c r="O184" s="2">
        <v>0</v>
      </c>
      <c r="P184" s="2">
        <v>0</v>
      </c>
      <c r="Q184" s="1">
        <v>32</v>
      </c>
      <c r="R184" s="1">
        <v>15</v>
      </c>
      <c r="S184" s="1">
        <v>6</v>
      </c>
      <c r="T184" s="1">
        <v>1</v>
      </c>
      <c r="U184" s="1">
        <v>0</v>
      </c>
    </row>
    <row r="185" spans="1:21" x14ac:dyDescent="0.25">
      <c r="A185" s="1">
        <v>199</v>
      </c>
      <c r="B185" s="1">
        <v>1</v>
      </c>
      <c r="C185" s="1">
        <v>2005</v>
      </c>
      <c r="D185" s="1">
        <v>0</v>
      </c>
      <c r="E185" s="1" t="s">
        <v>2</v>
      </c>
      <c r="F185" s="1">
        <v>1980</v>
      </c>
      <c r="G185" s="1">
        <v>25</v>
      </c>
      <c r="H185" s="1">
        <v>175</v>
      </c>
      <c r="I185" s="1">
        <v>62</v>
      </c>
      <c r="J185" s="3">
        <v>20.244897959183675</v>
      </c>
      <c r="K185" s="1" t="s">
        <v>23</v>
      </c>
      <c r="L185" s="1">
        <v>1</v>
      </c>
      <c r="M185" s="2">
        <v>560000</v>
      </c>
      <c r="N185" s="2">
        <v>0</v>
      </c>
      <c r="O185" s="2">
        <v>0</v>
      </c>
      <c r="P185" s="2">
        <v>0</v>
      </c>
      <c r="Q185" s="1">
        <v>195</v>
      </c>
      <c r="R185" s="1">
        <v>17</v>
      </c>
      <c r="S185" s="1">
        <v>8</v>
      </c>
      <c r="T185" s="1">
        <v>2</v>
      </c>
      <c r="U185" s="1">
        <v>0</v>
      </c>
    </row>
    <row r="186" spans="1:21" x14ac:dyDescent="0.25">
      <c r="A186" s="1">
        <v>201</v>
      </c>
      <c r="B186" s="1">
        <v>0</v>
      </c>
      <c r="C186" s="1">
        <v>2005</v>
      </c>
      <c r="D186" s="1">
        <v>0</v>
      </c>
      <c r="E186" s="1" t="s">
        <v>2</v>
      </c>
      <c r="F186" s="1">
        <v>1981</v>
      </c>
      <c r="G186" s="1">
        <v>24</v>
      </c>
      <c r="H186" s="1">
        <v>172</v>
      </c>
      <c r="I186" s="1">
        <v>81</v>
      </c>
      <c r="J186" s="3">
        <v>27.379664683612766</v>
      </c>
      <c r="K186" s="1" t="s">
        <v>23</v>
      </c>
      <c r="L186" s="1">
        <v>1</v>
      </c>
      <c r="M186" s="2">
        <v>425</v>
      </c>
      <c r="N186" s="2">
        <v>0</v>
      </c>
      <c r="O186" s="2"/>
      <c r="P186" s="2"/>
      <c r="Q186" s="1">
        <v>51</v>
      </c>
      <c r="R186" s="1">
        <v>55</v>
      </c>
      <c r="S186" s="1">
        <v>9</v>
      </c>
      <c r="T186" s="1">
        <v>2</v>
      </c>
      <c r="U186" s="1">
        <v>0</v>
      </c>
    </row>
    <row r="187" spans="1:21" x14ac:dyDescent="0.25">
      <c r="A187" s="1">
        <v>202</v>
      </c>
      <c r="B187" s="1">
        <v>1</v>
      </c>
      <c r="C187" s="1">
        <v>2006</v>
      </c>
      <c r="D187" s="1">
        <v>0</v>
      </c>
      <c r="E187" s="1" t="s">
        <v>2</v>
      </c>
      <c r="F187" s="1">
        <v>1985</v>
      </c>
      <c r="G187" s="1">
        <v>21</v>
      </c>
      <c r="H187" s="1">
        <v>154</v>
      </c>
      <c r="I187" s="1">
        <v>75</v>
      </c>
      <c r="J187" s="3">
        <v>31.624219935908247</v>
      </c>
      <c r="K187" s="1" t="s">
        <v>23</v>
      </c>
      <c r="L187" s="1">
        <v>4</v>
      </c>
      <c r="M187" s="2">
        <v>27400</v>
      </c>
      <c r="N187" s="2">
        <v>0</v>
      </c>
      <c r="O187" s="2">
        <v>0</v>
      </c>
      <c r="P187" s="2">
        <v>0</v>
      </c>
      <c r="Q187" s="1"/>
      <c r="R187" s="1">
        <v>22</v>
      </c>
      <c r="S187" s="1">
        <v>12</v>
      </c>
      <c r="T187" s="1">
        <v>1</v>
      </c>
      <c r="U1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B48-D105-4F18-BFA6-B27EDEACD4A0}">
  <dimension ref="A1:Y47"/>
  <sheetViews>
    <sheetView tabSelected="1" topLeftCell="A22" zoomScale="130" zoomScaleNormal="130" workbookViewId="0">
      <selection activeCell="C42" sqref="C42"/>
    </sheetView>
  </sheetViews>
  <sheetFormatPr defaultRowHeight="15" x14ac:dyDescent="0.25"/>
  <cols>
    <col min="1" max="1" width="13.140625" bestFit="1" customWidth="1"/>
    <col min="2" max="2" width="38.5703125" customWidth="1"/>
    <col min="3" max="3" width="10.5703125" bestFit="1" customWidth="1"/>
    <col min="5" max="5" width="10.85546875" bestFit="1" customWidth="1"/>
    <col min="6" max="7" width="12" bestFit="1" customWidth="1"/>
  </cols>
  <sheetData>
    <row r="1" spans="1:25" x14ac:dyDescent="0.25">
      <c r="A1" s="31" t="s">
        <v>91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3" spans="1:25" ht="17.25" x14ac:dyDescent="0.25">
      <c r="A3" t="s">
        <v>36</v>
      </c>
      <c r="N3" s="21" t="s">
        <v>46</v>
      </c>
      <c r="O3" s="21"/>
      <c r="P3" s="21"/>
      <c r="Q3" s="21"/>
      <c r="R3" s="21"/>
      <c r="S3" s="21"/>
      <c r="T3" s="21"/>
      <c r="U3" s="21"/>
    </row>
    <row r="4" spans="1:25" ht="17.25" x14ac:dyDescent="0.25">
      <c r="A4" s="12" t="s">
        <v>30</v>
      </c>
      <c r="B4" s="9" t="s">
        <v>32</v>
      </c>
      <c r="E4" s="27" t="s">
        <v>37</v>
      </c>
      <c r="F4" s="28"/>
      <c r="G4" s="29"/>
      <c r="H4" s="29"/>
      <c r="I4" s="29"/>
      <c r="J4" s="30"/>
      <c r="N4" s="20" t="s">
        <v>93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x14ac:dyDescent="0.25">
      <c r="A5" s="13">
        <v>2005</v>
      </c>
      <c r="B5" s="14">
        <v>51</v>
      </c>
      <c r="E5" s="10" t="s">
        <v>30</v>
      </c>
      <c r="F5" s="10" t="s">
        <v>32</v>
      </c>
      <c r="G5" s="20" t="s">
        <v>38</v>
      </c>
      <c r="H5" s="20"/>
      <c r="I5" s="20"/>
      <c r="J5" s="20"/>
      <c r="K5" s="20"/>
    </row>
    <row r="6" spans="1:25" x14ac:dyDescent="0.25">
      <c r="A6" s="13">
        <v>2006</v>
      </c>
      <c r="B6" s="14">
        <v>36</v>
      </c>
      <c r="E6" s="10">
        <v>2005</v>
      </c>
      <c r="F6" s="10">
        <v>51</v>
      </c>
    </row>
    <row r="7" spans="1:25" x14ac:dyDescent="0.25">
      <c r="A7" s="13">
        <v>2007</v>
      </c>
      <c r="B7" s="14">
        <v>20</v>
      </c>
      <c r="E7" s="10">
        <v>2006</v>
      </c>
      <c r="F7" s="10">
        <v>36</v>
      </c>
    </row>
    <row r="8" spans="1:25" x14ac:dyDescent="0.25">
      <c r="A8" s="13">
        <v>2008</v>
      </c>
      <c r="B8" s="14">
        <v>34</v>
      </c>
      <c r="E8" s="10">
        <v>2007</v>
      </c>
      <c r="F8" s="10">
        <v>20</v>
      </c>
      <c r="O8" s="11" t="s">
        <v>40</v>
      </c>
      <c r="P8" s="11"/>
      <c r="Q8" s="11"/>
      <c r="R8" s="11"/>
      <c r="S8" s="11"/>
      <c r="T8" s="11"/>
    </row>
    <row r="9" spans="1:25" x14ac:dyDescent="0.25">
      <c r="A9" s="13">
        <v>2009</v>
      </c>
      <c r="B9" s="14">
        <v>19</v>
      </c>
      <c r="E9" s="10">
        <v>2008</v>
      </c>
      <c r="F9" s="10">
        <v>34</v>
      </c>
    </row>
    <row r="10" spans="1:25" x14ac:dyDescent="0.25">
      <c r="A10" s="13">
        <v>2010</v>
      </c>
      <c r="B10" s="14">
        <v>26</v>
      </c>
      <c r="E10" s="10">
        <v>2009</v>
      </c>
      <c r="F10" s="10">
        <v>19</v>
      </c>
    </row>
    <row r="11" spans="1:25" x14ac:dyDescent="0.25">
      <c r="A11" s="13" t="s">
        <v>31</v>
      </c>
      <c r="B11" s="14">
        <v>186</v>
      </c>
      <c r="E11" s="10">
        <v>2010</v>
      </c>
      <c r="F11" s="10">
        <v>26</v>
      </c>
    </row>
    <row r="13" spans="1:25" x14ac:dyDescent="0.25">
      <c r="C13" t="s">
        <v>41</v>
      </c>
      <c r="E13" s="7">
        <f>CORREL(E6:E11,F6:F11)</f>
        <v>-0.71960920728377076</v>
      </c>
    </row>
    <row r="14" spans="1:25" x14ac:dyDescent="0.25">
      <c r="C14" s="20" t="s">
        <v>42</v>
      </c>
      <c r="D14" s="20"/>
      <c r="E14" s="20"/>
      <c r="F14" s="20"/>
      <c r="O14" s="20" t="s">
        <v>39</v>
      </c>
      <c r="P14" s="20"/>
      <c r="Q14" s="20"/>
      <c r="R14" s="20"/>
      <c r="S14" s="20"/>
    </row>
    <row r="15" spans="1:25" x14ac:dyDescent="0.25">
      <c r="C15" s="20" t="s">
        <v>43</v>
      </c>
      <c r="D15" s="20"/>
      <c r="E15" s="20"/>
      <c r="F15" s="20"/>
    </row>
    <row r="16" spans="1:25" x14ac:dyDescent="0.25">
      <c r="C16" s="20" t="s">
        <v>44</v>
      </c>
      <c r="D16" s="20"/>
      <c r="E16" s="20"/>
      <c r="F16" s="20"/>
    </row>
    <row r="17" spans="1:15" x14ac:dyDescent="0.25">
      <c r="C17" s="20" t="s">
        <v>87</v>
      </c>
      <c r="D17" s="20"/>
      <c r="E17" s="20"/>
      <c r="F17" s="20"/>
    </row>
    <row r="18" spans="1:15" x14ac:dyDescent="0.25">
      <c r="C18" s="21" t="s">
        <v>88</v>
      </c>
      <c r="D18" s="21"/>
      <c r="E18" s="21"/>
      <c r="F18" s="21"/>
    </row>
    <row r="19" spans="1:15" x14ac:dyDescent="0.25">
      <c r="B19" s="20" t="s">
        <v>90</v>
      </c>
      <c r="C19" s="20"/>
      <c r="D19" s="20"/>
      <c r="E19" s="20"/>
      <c r="F19" s="20"/>
    </row>
    <row r="20" spans="1:15" x14ac:dyDescent="0.25">
      <c r="B20" s="20" t="s">
        <v>89</v>
      </c>
      <c r="C20" s="20"/>
      <c r="D20" s="20"/>
      <c r="E20" s="20"/>
      <c r="F20" s="20"/>
    </row>
    <row r="21" spans="1:15" x14ac:dyDescent="0.25">
      <c r="A21" s="20" t="s">
        <v>51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A22" s="20" t="s">
        <v>45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25"/>
      <c r="B23" s="26"/>
      <c r="C23" s="10" t="s">
        <v>33</v>
      </c>
      <c r="D23" s="10" t="s">
        <v>34</v>
      </c>
      <c r="F23" s="4"/>
    </row>
    <row r="24" spans="1:15" x14ac:dyDescent="0.25">
      <c r="A24" s="22" t="s">
        <v>47</v>
      </c>
      <c r="B24" s="23"/>
      <c r="C24" s="10" cm="1">
        <f t="array" ref="C24:D28">LINEST(F6:F11,E6:E11,TRUE,TRUE)</f>
        <v>-4.628571428571429</v>
      </c>
      <c r="D24" s="10">
        <v>9322.8571428571431</v>
      </c>
    </row>
    <row r="25" spans="1:15" x14ac:dyDescent="0.25">
      <c r="A25" s="23" t="s">
        <v>48</v>
      </c>
      <c r="B25" s="24"/>
      <c r="C25" s="10">
        <v>2.2331454891050435</v>
      </c>
      <c r="D25" s="10">
        <v>4483.0411916298899</v>
      </c>
    </row>
    <row r="26" spans="1:15" ht="17.25" x14ac:dyDescent="0.25">
      <c r="A26" s="23" t="s">
        <v>49</v>
      </c>
      <c r="B26" s="24"/>
      <c r="C26" s="10">
        <v>0.51783741120757687</v>
      </c>
      <c r="D26" s="10">
        <v>9.341917820845385</v>
      </c>
    </row>
    <row r="27" spans="1:15" x14ac:dyDescent="0.25">
      <c r="A27" s="23" t="s">
        <v>50</v>
      </c>
      <c r="B27" s="24"/>
      <c r="C27" s="10">
        <v>4.2959567850712048</v>
      </c>
      <c r="D27" s="10">
        <v>4</v>
      </c>
      <c r="F27" s="4"/>
    </row>
    <row r="28" spans="1:15" x14ac:dyDescent="0.25">
      <c r="A28" s="23" t="s">
        <v>52</v>
      </c>
      <c r="B28" s="24"/>
      <c r="C28" s="10">
        <v>374.91428571428565</v>
      </c>
      <c r="D28" s="10">
        <v>349.08571428571435</v>
      </c>
    </row>
    <row r="30" spans="1:15" x14ac:dyDescent="0.25">
      <c r="A30" t="s">
        <v>53</v>
      </c>
      <c r="C30" s="20" t="s">
        <v>54</v>
      </c>
      <c r="D30" s="20"/>
      <c r="E30" s="20"/>
      <c r="F30" s="20"/>
      <c r="G30" s="20"/>
      <c r="H30" s="20"/>
      <c r="I30" s="4"/>
    </row>
    <row r="31" spans="1:15" x14ac:dyDescent="0.25">
      <c r="C31" s="20" t="s">
        <v>67</v>
      </c>
      <c r="D31" s="20"/>
      <c r="E31" s="20"/>
      <c r="F31" s="20"/>
      <c r="G31" s="20"/>
      <c r="H31" s="20"/>
      <c r="I31" s="20"/>
      <c r="J31" s="20"/>
    </row>
    <row r="32" spans="1:15" x14ac:dyDescent="0.25">
      <c r="A32" s="22" t="s">
        <v>55</v>
      </c>
      <c r="B32" s="22"/>
      <c r="C32" s="15">
        <v>4.2959567850712048</v>
      </c>
      <c r="I32" s="4"/>
    </row>
    <row r="33" spans="1:15" x14ac:dyDescent="0.25">
      <c r="A33" s="23" t="s">
        <v>56</v>
      </c>
      <c r="B33" s="24"/>
      <c r="C33" s="9">
        <f>_xlfn.F.INV.RT(0.05,6-D27-1,D27)</f>
        <v>7.708647422176786</v>
      </c>
      <c r="D33" s="20" t="s">
        <v>57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5">
      <c r="A34" s="6"/>
      <c r="B34" s="6"/>
      <c r="D34" s="19" t="s">
        <v>68</v>
      </c>
      <c r="E34" s="19"/>
      <c r="F34" s="19"/>
      <c r="G34" s="19"/>
      <c r="H34" s="19"/>
      <c r="I34" s="19"/>
      <c r="J34" s="19"/>
    </row>
    <row r="35" spans="1:15" x14ac:dyDescent="0.25">
      <c r="A35" s="6"/>
      <c r="B35" s="6"/>
    </row>
    <row r="36" spans="1:15" x14ac:dyDescent="0.25">
      <c r="A36" s="17" t="s">
        <v>58</v>
      </c>
      <c r="B36" s="17"/>
      <c r="C36" s="9">
        <f>_xlfn.F.DIST.RT(C27,6-D27-1,D27)</f>
        <v>0.10690647356482609</v>
      </c>
      <c r="D36" s="19" t="s">
        <v>59</v>
      </c>
      <c r="E36" s="19"/>
      <c r="F36" s="19"/>
      <c r="G36" s="19"/>
      <c r="H36" s="19"/>
      <c r="I36" s="19"/>
      <c r="J36" s="19"/>
    </row>
    <row r="37" spans="1:15" x14ac:dyDescent="0.25">
      <c r="A37" s="6"/>
      <c r="B37" s="6"/>
      <c r="D37" t="s">
        <v>70</v>
      </c>
    </row>
    <row r="38" spans="1:15" x14ac:dyDescent="0.25">
      <c r="A38" s="6"/>
      <c r="B38" s="6"/>
    </row>
    <row r="39" spans="1:15" x14ac:dyDescent="0.25">
      <c r="A39" s="6" t="s">
        <v>60</v>
      </c>
      <c r="B39" s="6"/>
      <c r="C39" s="20" t="s">
        <v>61</v>
      </c>
      <c r="D39" s="20"/>
      <c r="E39" s="20"/>
      <c r="F39" s="20"/>
      <c r="G39" s="20"/>
    </row>
    <row r="40" spans="1:15" x14ac:dyDescent="0.25">
      <c r="A40" s="6"/>
      <c r="B40" s="6"/>
      <c r="C40" s="10" t="s">
        <v>33</v>
      </c>
      <c r="D40" s="10" t="s">
        <v>34</v>
      </c>
      <c r="F40" s="1"/>
    </row>
    <row r="41" spans="1:15" x14ac:dyDescent="0.25">
      <c r="A41" s="22" t="s">
        <v>62</v>
      </c>
      <c r="B41" s="22"/>
      <c r="C41" s="10">
        <f>C24/C25</f>
        <v>-2.0726690003643147</v>
      </c>
      <c r="D41" s="10">
        <f>D24/D25</f>
        <v>2.0795831990710867</v>
      </c>
      <c r="F41" s="21" t="s">
        <v>64</v>
      </c>
      <c r="G41" s="21"/>
      <c r="H41" s="21"/>
      <c r="I41" s="21"/>
      <c r="J41" s="21"/>
    </row>
    <row r="42" spans="1:15" x14ac:dyDescent="0.25">
      <c r="A42" s="22" t="s">
        <v>63</v>
      </c>
      <c r="B42" s="22"/>
      <c r="C42" s="10">
        <f>_xlfn.T.INV(0.95,D27)</f>
        <v>2.131846786326649</v>
      </c>
      <c r="D42" s="10">
        <f>_xlfn.T.INV(0.95,D27)</f>
        <v>2.131846786326649</v>
      </c>
      <c r="E42" s="5"/>
      <c r="F42" s="21" t="s">
        <v>65</v>
      </c>
      <c r="G42" s="21"/>
      <c r="H42" s="21"/>
      <c r="I42" s="21"/>
      <c r="J42" s="21"/>
      <c r="K42" s="21"/>
      <c r="L42" s="21"/>
      <c r="M42" s="20"/>
      <c r="N42" s="20"/>
    </row>
    <row r="43" spans="1:15" x14ac:dyDescent="0.25">
      <c r="D43" s="4"/>
      <c r="E43" s="19" t="s">
        <v>66</v>
      </c>
      <c r="F43" s="19"/>
      <c r="G43" s="19"/>
      <c r="H43" s="19"/>
      <c r="I43" s="19"/>
      <c r="J43" s="19"/>
      <c r="K43" s="19"/>
      <c r="L43" s="19"/>
    </row>
    <row r="44" spans="1:15" x14ac:dyDescent="0.25">
      <c r="C44" s="10" t="s">
        <v>33</v>
      </c>
      <c r="D44" s="10" t="s">
        <v>34</v>
      </c>
    </row>
    <row r="45" spans="1:15" x14ac:dyDescent="0.25">
      <c r="A45" s="17" t="s">
        <v>58</v>
      </c>
      <c r="B45" s="18"/>
      <c r="C45" s="9">
        <f>_xlfn.T.DIST.RT(ABS(C41),D27)</f>
        <v>5.345323678241299E-2</v>
      </c>
      <c r="D45" s="9">
        <f>_xlfn.T.DIST.RT(ABS(C41),D27)</f>
        <v>5.345323678241299E-2</v>
      </c>
      <c r="E45" s="19" t="s">
        <v>69</v>
      </c>
      <c r="F45" s="19"/>
      <c r="G45" s="19"/>
      <c r="H45" s="19"/>
      <c r="I45" s="19"/>
      <c r="J45" s="19"/>
      <c r="K45" s="19"/>
    </row>
    <row r="47" spans="1:15" x14ac:dyDescent="0.25">
      <c r="D47" t="s">
        <v>71</v>
      </c>
    </row>
  </sheetData>
  <mergeCells count="37">
    <mergeCell ref="N3:U3"/>
    <mergeCell ref="A1:N1"/>
    <mergeCell ref="N4:Y4"/>
    <mergeCell ref="C14:F14"/>
    <mergeCell ref="A21:O21"/>
    <mergeCell ref="A22:O22"/>
    <mergeCell ref="A24:B24"/>
    <mergeCell ref="E4:J4"/>
    <mergeCell ref="G5:K5"/>
    <mergeCell ref="O14:S14"/>
    <mergeCell ref="A23:B23"/>
    <mergeCell ref="A28:B28"/>
    <mergeCell ref="C31:J31"/>
    <mergeCell ref="C30:H30"/>
    <mergeCell ref="C15:F15"/>
    <mergeCell ref="C16:F16"/>
    <mergeCell ref="A36:B36"/>
    <mergeCell ref="D36:J36"/>
    <mergeCell ref="A25:B25"/>
    <mergeCell ref="A26:B26"/>
    <mergeCell ref="A27:B27"/>
    <mergeCell ref="A45:B45"/>
    <mergeCell ref="E45:K45"/>
    <mergeCell ref="C17:F17"/>
    <mergeCell ref="C18:F18"/>
    <mergeCell ref="B19:F19"/>
    <mergeCell ref="B20:F20"/>
    <mergeCell ref="C39:G39"/>
    <mergeCell ref="A41:B41"/>
    <mergeCell ref="A42:B42"/>
    <mergeCell ref="F41:J41"/>
    <mergeCell ref="F42:N42"/>
    <mergeCell ref="E43:L43"/>
    <mergeCell ref="A32:B32"/>
    <mergeCell ref="A33:B33"/>
    <mergeCell ref="D33:O33"/>
    <mergeCell ref="D34:J3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2A19-D06B-47B8-A2E7-14BDDA0FB657}">
  <dimension ref="A1:H20"/>
  <sheetViews>
    <sheetView zoomScale="115" zoomScaleNormal="115" workbookViewId="0">
      <selection activeCell="H18" sqref="H18"/>
    </sheetView>
  </sheetViews>
  <sheetFormatPr defaultRowHeight="15" x14ac:dyDescent="0.25"/>
  <cols>
    <col min="2" max="2" width="43.42578125" customWidth="1"/>
  </cols>
  <sheetData>
    <row r="1" spans="1:8" x14ac:dyDescent="0.25">
      <c r="A1" t="s">
        <v>72</v>
      </c>
    </row>
    <row r="2" spans="1:8" x14ac:dyDescent="0.25">
      <c r="A2" t="s">
        <v>92</v>
      </c>
    </row>
    <row r="3" spans="1:8" x14ac:dyDescent="0.25">
      <c r="C3" s="10" t="s">
        <v>35</v>
      </c>
      <c r="D3" s="10" t="s">
        <v>73</v>
      </c>
      <c r="E3" s="10" t="s">
        <v>34</v>
      </c>
    </row>
    <row r="4" spans="1:8" x14ac:dyDescent="0.25">
      <c r="A4" s="22" t="s">
        <v>47</v>
      </c>
      <c r="B4" s="23"/>
      <c r="C4" s="10" cm="1">
        <f t="array" ref="C4:E8">LINEST(Podaci!U2:U187,Podaci!S2:T187,TRUE,TRUE)</f>
        <v>2.2481021658869327E-2</v>
      </c>
      <c r="D4" s="10">
        <v>-2.1949451718994768E-2</v>
      </c>
      <c r="E4" s="10">
        <v>0.19680606757134717</v>
      </c>
    </row>
    <row r="5" spans="1:8" x14ac:dyDescent="0.25">
      <c r="A5" s="23" t="s">
        <v>48</v>
      </c>
      <c r="B5" s="24"/>
      <c r="C5" s="10">
        <v>2.2262376416475989E-2</v>
      </c>
      <c r="D5" s="10">
        <v>8.6763369637352823E-3</v>
      </c>
      <c r="E5" s="10">
        <v>5.3860880389188806E-2</v>
      </c>
    </row>
    <row r="6" spans="1:8" ht="17.25" x14ac:dyDescent="0.25">
      <c r="A6" s="23" t="s">
        <v>49</v>
      </c>
      <c r="B6" s="24"/>
      <c r="C6" s="10">
        <v>3.5137395656569266E-2</v>
      </c>
      <c r="D6" s="10">
        <v>0.27767397175674713</v>
      </c>
      <c r="E6" s="10" t="e">
        <v>#N/A</v>
      </c>
    </row>
    <row r="7" spans="1:8" x14ac:dyDescent="0.25">
      <c r="A7" s="23" t="s">
        <v>50</v>
      </c>
      <c r="B7" s="24"/>
      <c r="C7" s="10">
        <v>3.3321549494229576</v>
      </c>
      <c r="D7" s="10">
        <v>183</v>
      </c>
      <c r="E7" s="10" t="e">
        <v>#N/A</v>
      </c>
    </row>
    <row r="8" spans="1:8" x14ac:dyDescent="0.25">
      <c r="A8" s="23" t="s">
        <v>52</v>
      </c>
      <c r="B8" s="24"/>
      <c r="C8" s="10">
        <v>0.51383718379499221</v>
      </c>
      <c r="D8" s="10">
        <v>14.109818730183525</v>
      </c>
      <c r="E8" s="10" t="e">
        <v>#N/A</v>
      </c>
    </row>
    <row r="9" spans="1:8" x14ac:dyDescent="0.25">
      <c r="A9" s="22" t="s">
        <v>86</v>
      </c>
      <c r="B9" s="22"/>
      <c r="C9" s="9">
        <f>CORREL(Podaci!T2:T187,Podaci!U2:U187)</f>
        <v>-3.7336171560752633E-2</v>
      </c>
    </row>
    <row r="11" spans="1:8" x14ac:dyDescent="0.25">
      <c r="A11" s="33" t="s">
        <v>74</v>
      </c>
      <c r="B11" s="33"/>
      <c r="C11" s="19" t="s">
        <v>79</v>
      </c>
      <c r="D11" s="19"/>
      <c r="E11" s="19"/>
      <c r="F11" s="19"/>
      <c r="G11" s="19"/>
      <c r="H11" s="19"/>
    </row>
    <row r="12" spans="1:8" x14ac:dyDescent="0.25">
      <c r="A12" s="33" t="s">
        <v>75</v>
      </c>
      <c r="B12" s="33"/>
      <c r="C12" s="16">
        <v>3.3321549494229576</v>
      </c>
      <c r="D12" t="s">
        <v>77</v>
      </c>
    </row>
    <row r="13" spans="1:8" x14ac:dyDescent="0.25">
      <c r="A13" s="33" t="s">
        <v>76</v>
      </c>
      <c r="B13" s="33"/>
      <c r="C13" s="9">
        <f>_xlfn.F.INV.RT(0.05,186-D7-1,D7)</f>
        <v>3.0453123842975365</v>
      </c>
      <c r="D13" t="s">
        <v>78</v>
      </c>
    </row>
    <row r="16" spans="1:8" x14ac:dyDescent="0.25">
      <c r="A16" s="33" t="s">
        <v>80</v>
      </c>
      <c r="B16" s="33"/>
      <c r="C16" s="10" t="s">
        <v>35</v>
      </c>
      <c r="D16" s="10" t="s">
        <v>73</v>
      </c>
      <c r="E16" s="10" t="s">
        <v>34</v>
      </c>
    </row>
    <row r="17" spans="1:5" x14ac:dyDescent="0.25">
      <c r="A17" s="33" t="s">
        <v>81</v>
      </c>
      <c r="B17" s="33"/>
      <c r="C17" s="9">
        <f>C4/C5</f>
        <v>1.0098212894393217</v>
      </c>
      <c r="D17" s="9">
        <f>D4/D5</f>
        <v>-2.5298062777802981</v>
      </c>
      <c r="E17" s="9">
        <f>E4/E5</f>
        <v>3.653970491185119</v>
      </c>
    </row>
    <row r="18" spans="1:5" x14ac:dyDescent="0.25">
      <c r="A18" s="33" t="s">
        <v>82</v>
      </c>
      <c r="B18" s="33"/>
      <c r="C18" s="9">
        <f>_xlfn.T.INV(0.95,D7)</f>
        <v>1.6532228031457243</v>
      </c>
      <c r="D18" s="9">
        <f>_xlfn.T.INV(0.95,D7)</f>
        <v>1.6532228031457243</v>
      </c>
      <c r="E18" s="9">
        <f>_xlfn.T.INV(0.95,D7)</f>
        <v>1.6532228031457243</v>
      </c>
    </row>
    <row r="19" spans="1:5" x14ac:dyDescent="0.25">
      <c r="A19" s="33" t="s">
        <v>83</v>
      </c>
      <c r="B19" s="33"/>
      <c r="C19" s="9">
        <f>_xlfn.T.DIST.RT(C17,D7)</f>
        <v>0.15695712348657104</v>
      </c>
      <c r="D19" s="9">
        <f>_xlfn.T.DIST.RT(ABS(D17),D7)</f>
        <v>6.1280552020836956E-3</v>
      </c>
      <c r="E19" s="9">
        <f>_xlfn.T.DIST.RT(E17,D7)</f>
        <v>1.685635125705321E-4</v>
      </c>
    </row>
    <row r="20" spans="1:5" x14ac:dyDescent="0.25">
      <c r="D20" t="s">
        <v>84</v>
      </c>
      <c r="E20" t="s">
        <v>85</v>
      </c>
    </row>
  </sheetData>
  <mergeCells count="14">
    <mergeCell ref="A4:B4"/>
    <mergeCell ref="A5:B5"/>
    <mergeCell ref="A6:B6"/>
    <mergeCell ref="A7:B7"/>
    <mergeCell ref="A8:B8"/>
    <mergeCell ref="A19:B19"/>
    <mergeCell ref="A9:B9"/>
    <mergeCell ref="A12:B12"/>
    <mergeCell ref="A13:B13"/>
    <mergeCell ref="C11:H11"/>
    <mergeCell ref="A16:B16"/>
    <mergeCell ref="A17:B17"/>
    <mergeCell ref="A18:B18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Regresija sa jednim parametrom </vt:lpstr>
      <vt:lpstr>Regresija sa dva parametra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Berun</dc:creator>
  <cp:lastModifiedBy>Haris Kordic</cp:lastModifiedBy>
  <dcterms:created xsi:type="dcterms:W3CDTF">2022-05-23T08:00:10Z</dcterms:created>
  <dcterms:modified xsi:type="dcterms:W3CDTF">2022-05-24T07:56:55Z</dcterms:modified>
</cp:coreProperties>
</file>