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s\Desktop\"/>
    </mc:Choice>
  </mc:AlternateContent>
  <xr:revisionPtr revIDLastSave="0" documentId="13_ncr:1_{4730EC8D-1869-4A38-90E2-2CFBFEAF7B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daci" sheetId="1" r:id="rId1"/>
    <sheet name="Testiranj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2" l="1"/>
  <c r="G70" i="2"/>
  <c r="H69" i="2"/>
  <c r="H68" i="2"/>
  <c r="H67" i="2"/>
  <c r="G69" i="2"/>
  <c r="G68" i="2"/>
  <c r="G67" i="2"/>
  <c r="G54" i="2"/>
  <c r="G47" i="2"/>
  <c r="H45" i="2"/>
  <c r="H46" i="2" s="1"/>
  <c r="H44" i="2"/>
  <c r="G45" i="2"/>
  <c r="G46" i="2" s="1"/>
  <c r="G44" i="2"/>
  <c r="F23" i="2"/>
  <c r="H23" i="2" s="1"/>
  <c r="N22" i="2" s="1"/>
  <c r="G23" i="2"/>
  <c r="H22" i="2"/>
  <c r="H21" i="2"/>
  <c r="C11" i="2"/>
  <c r="D5" i="2"/>
  <c r="C5" i="2"/>
  <c r="D4" i="2"/>
  <c r="C4" i="2"/>
  <c r="O21" i="2" l="1"/>
  <c r="P22" i="2"/>
  <c r="O22" i="2"/>
  <c r="N21" i="2"/>
  <c r="C6" i="2"/>
  <c r="D6" i="2"/>
  <c r="P21" i="2"/>
  <c r="O23" i="2" l="1"/>
  <c r="N23" i="2"/>
  <c r="P23" i="2" s="1"/>
  <c r="C25" i="2"/>
</calcChain>
</file>

<file path=xl/sharedStrings.xml><?xml version="1.0" encoding="utf-8"?>
<sst xmlns="http://schemas.openxmlformats.org/spreadsheetml/2006/main" count="573" uniqueCount="79">
  <si>
    <t>DOB</t>
  </si>
  <si>
    <t>SPOL</t>
  </si>
  <si>
    <t>BMI</t>
  </si>
  <si>
    <t>ŽELJEZO</t>
  </si>
  <si>
    <t>FERITIN</t>
  </si>
  <si>
    <t>CRP</t>
  </si>
  <si>
    <t>AST</t>
  </si>
  <si>
    <t>ALT</t>
  </si>
  <si>
    <t>GGT</t>
  </si>
  <si>
    <t>ALP</t>
  </si>
  <si>
    <t>M</t>
  </si>
  <si>
    <t>DA</t>
  </si>
  <si>
    <t>NE</t>
  </si>
  <si>
    <t>KALCIJ</t>
  </si>
  <si>
    <t>FOSFOR</t>
  </si>
  <si>
    <t>CAP</t>
  </si>
  <si>
    <t>da</t>
  </si>
  <si>
    <t>Ž</t>
  </si>
  <si>
    <t>ž</t>
  </si>
  <si>
    <t>ne</t>
  </si>
  <si>
    <t>PID</t>
  </si>
  <si>
    <t>OBB</t>
  </si>
  <si>
    <t>ArtHip</t>
  </si>
  <si>
    <t>Diab</t>
  </si>
  <si>
    <t>Tezina</t>
  </si>
  <si>
    <t>DisLip</t>
  </si>
  <si>
    <t>Stat</t>
  </si>
  <si>
    <t>Hem</t>
  </si>
  <si>
    <t>MjesDial</t>
  </si>
  <si>
    <t>LifStiff</t>
  </si>
  <si>
    <t>Sredina</t>
  </si>
  <si>
    <t>StDev</t>
  </si>
  <si>
    <t>Koeficijent varijacije</t>
  </si>
  <si>
    <t>Srednje vrijednosti promjenjivih AST I ALT su statisticki znacajno jednake.</t>
  </si>
  <si>
    <t>H1</t>
  </si>
  <si>
    <t>Hipoteze:</t>
  </si>
  <si>
    <t>H1 testiramo T-testom</t>
  </si>
  <si>
    <t>p-vrijednost</t>
  </si>
  <si>
    <t>Uzimamo prvi niz prve varijable, drugi niz druge varijable,repove (1 ili 2, zavisno od distribucije), I 1 2 ili 3 u odnosu da li testiramo sredinu po pacijentu,jednake sredine, ili razlicite  sredine, respektivno.</t>
  </si>
  <si>
    <t>Posto  p-vrijednost nije ni manja od 0,05 a nije niti veca od 0,95, hipoteza H1 se ne moze niti prihvatiti niti odbaciti.</t>
  </si>
  <si>
    <t>Ne moze se reci  da su sredine statisticki znacajno jednake niti da su statisticki znacajno razlicite.</t>
  </si>
  <si>
    <t>H2</t>
  </si>
  <si>
    <t>Povecane vrijednosti GGT su cesce kod muskaraca nego kod zena.</t>
  </si>
  <si>
    <t>Z</t>
  </si>
  <si>
    <t>Ne</t>
  </si>
  <si>
    <t>Da</t>
  </si>
  <si>
    <t>H2 testiramo Hi-kvadrat testom za tabele kontigencije</t>
  </si>
  <si>
    <t>Ukupno</t>
  </si>
  <si>
    <t>Ne moze se reci da su uocene frekvencije statisticki znacajno jednake teorijskim frekvencijama, niti da su statisticki znacajno razlicite.</t>
  </si>
  <si>
    <t>Uocene frekvencije</t>
  </si>
  <si>
    <t>Teorijske frekvencije</t>
  </si>
  <si>
    <t>Suma po redu*suma po koloni/ukupna suma</t>
  </si>
  <si>
    <t>Ogranicenje Hi-kvadratnog testa jeste da svaka frekvencija mora biti makar 5, ali u ovom slucaju to nije naruseno  kod teorijskih (ocekivanih) vrijednosti pa stoga rezultat smatramo ispravnim.</t>
  </si>
  <si>
    <t>H3</t>
  </si>
  <si>
    <t>U dobi 65 ili vise muskarci imaju vecu tezinu u odnosu na zene</t>
  </si>
  <si>
    <t>Muskarci</t>
  </si>
  <si>
    <t>Zene</t>
  </si>
  <si>
    <t xml:space="preserve"> </t>
  </si>
  <si>
    <t xml:space="preserve">F-test </t>
  </si>
  <si>
    <t>Radimo ga da vidimo da li su varijanse statisticki znacajno razlicite.</t>
  </si>
  <si>
    <t>Uzimamo tezine muskaraca I zena starijih od 65 (ukljucujuci 65)</t>
  </si>
  <si>
    <t>Radimo T-test sa nejednakim varijansama, zato sto smatramo da su varijanse razlicite,tj. da nisu statisticki znacajno jednake.</t>
  </si>
  <si>
    <t>T-test</t>
  </si>
  <si>
    <t>**</t>
  </si>
  <si>
    <t>Tezine zena I muskaraca u dobi 65 ili vise su statisticki znacajno razlicite.</t>
  </si>
  <si>
    <t xml:space="preserve">H4 </t>
  </si>
  <si>
    <t>BMI za pacijente starije od 30 godina vise varira kod muskaraca nego kod zena</t>
  </si>
  <si>
    <t>*</t>
  </si>
  <si>
    <t>NOTE:</t>
  </si>
  <si>
    <r>
      <t xml:space="preserve">Sve sa zvjezdicom (1,2 ili 3) je </t>
    </r>
    <r>
      <rPr>
        <b/>
        <u/>
        <sz val="11"/>
        <color rgb="FFFF0000"/>
        <rFont val="Calibri"/>
        <family val="2"/>
        <charset val="238"/>
        <scheme val="minor"/>
      </rPr>
      <t>STATISTICKI ZNACAJNO</t>
    </r>
  </si>
  <si>
    <t>BMI kod muskaraca I zena statisticki znacajno razlicito varira (sa pragom znacajnosti 0,01)</t>
  </si>
  <si>
    <t xml:space="preserve">T-test </t>
  </si>
  <si>
    <t>Dvije zvijezdice zbog pravila kada je &lt;0,01</t>
  </si>
  <si>
    <t>Jedna zvjezdica zbog pravila kada je &lt;0,05</t>
  </si>
  <si>
    <t>Posto smo dokazali da se BMI statisticki znacajno razlikuje,a izracunali smo da je BMI  za muskarce veci,onda mozemo da potvrdimo hipotezu.</t>
  </si>
  <si>
    <t>Hipoteza se ponovno ne moze niti prihvatiti niti odbaciti jer p-vrijednost nije manja od 0,05 niti je veca od 0,95</t>
  </si>
  <si>
    <t>Takodjer ne smijemo imali 0 za vrijednosti (onda nije moguce uraditi Hi-kvadratni test).</t>
  </si>
  <si>
    <t>H3 testiramo sa T-testom, provjeravamo da li je 2 ili 3 odnosno, da li je varijansa jednaka ili razlicita</t>
  </si>
  <si>
    <t>Prvi niz je za muskarce (veca varijansa),drugi je za zene (manja varijansa). Veca pa manja, to je konvencija kod F-testa.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</si>
</sst>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3" fillId="0" borderId="2" xfId="0" applyFon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165" fontId="0" fillId="0" borderId="0" xfId="0" applyNumberFormat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2" fontId="0" fillId="0" borderId="3" xfId="0" applyNumberFormat="1" applyBorder="1" applyAlignment="1">
      <alignment horizontal="center"/>
    </xf>
    <xf numFmtId="0" fontId="0" fillId="0" borderId="0" xfId="0" applyBorder="1"/>
    <xf numFmtId="0" fontId="3" fillId="0" borderId="2" xfId="0" applyFont="1" applyFill="1" applyBorder="1"/>
    <xf numFmtId="0" fontId="4" fillId="0" borderId="0" xfId="0" applyFont="1" applyBorder="1"/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7</xdr:row>
      <xdr:rowOff>161925</xdr:rowOff>
    </xdr:from>
    <xdr:to>
      <xdr:col>4</xdr:col>
      <xdr:colOff>76200</xdr:colOff>
      <xdr:row>10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0C77BD9-B573-79E2-2389-443C97D5CCC1}"/>
            </a:ext>
          </a:extLst>
        </xdr:cNvPr>
        <xdr:cNvCxnSpPr/>
      </xdr:nvCxnSpPr>
      <xdr:spPr>
        <a:xfrm flipV="1">
          <a:off x="2343150" y="1495425"/>
          <a:ext cx="9620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19</xdr:row>
      <xdr:rowOff>152400</xdr:rowOff>
    </xdr:from>
    <xdr:to>
      <xdr:col>17</xdr:col>
      <xdr:colOff>542925</xdr:colOff>
      <xdr:row>20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3008FAB-4ADF-4D7A-88B7-107237D49F8E}"/>
            </a:ext>
          </a:extLst>
        </xdr:cNvPr>
        <xdr:cNvCxnSpPr/>
      </xdr:nvCxnSpPr>
      <xdr:spPr>
        <a:xfrm flipV="1">
          <a:off x="10687050" y="3771900"/>
          <a:ext cx="102870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1009650</xdr:colOff>
      <xdr:row>46</xdr:row>
      <xdr:rowOff>142875</xdr:rowOff>
    </xdr:from>
    <xdr:to>
      <xdr:col>6</xdr:col>
      <xdr:colOff>19050</xdr:colOff>
      <xdr:row>47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30BF7C9-11A2-419A-8267-4BA19F54DA96}"/>
            </a:ext>
          </a:extLst>
        </xdr:cNvPr>
        <xdr:cNvCxnSpPr/>
      </xdr:nvCxnSpPr>
      <xdr:spPr>
        <a:xfrm flipH="1">
          <a:off x="4848225" y="8905875"/>
          <a:ext cx="4286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40</xdr:row>
      <xdr:rowOff>104775</xdr:rowOff>
    </xdr:from>
    <xdr:to>
      <xdr:col>7</xdr:col>
      <xdr:colOff>533400</xdr:colOff>
      <xdr:row>42</xdr:row>
      <xdr:rowOff>57150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6759272-BF80-46EB-90D1-DE3EF38FEE62}"/>
            </a:ext>
          </a:extLst>
        </xdr:cNvPr>
        <xdr:cNvCxnSpPr/>
      </xdr:nvCxnSpPr>
      <xdr:spPr>
        <a:xfrm flipV="1">
          <a:off x="5876925" y="7724775"/>
          <a:ext cx="5429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69</xdr:row>
      <xdr:rowOff>152400</xdr:rowOff>
    </xdr:from>
    <xdr:to>
      <xdr:col>5</xdr:col>
      <xdr:colOff>1143000</xdr:colOff>
      <xdr:row>71</xdr:row>
      <xdr:rowOff>161925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B5CF677-E7D6-9D2F-903A-DBEB7BB1E08E}"/>
            </a:ext>
          </a:extLst>
        </xdr:cNvPr>
        <xdr:cNvCxnSpPr/>
      </xdr:nvCxnSpPr>
      <xdr:spPr>
        <a:xfrm>
          <a:off x="4343400" y="13296900"/>
          <a:ext cx="63817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564173</xdr:colOff>
      <xdr:row>66</xdr:row>
      <xdr:rowOff>117231</xdr:rowOff>
    </xdr:from>
    <xdr:to>
      <xdr:col>14</xdr:col>
      <xdr:colOff>329711</xdr:colOff>
      <xdr:row>77</xdr:row>
      <xdr:rowOff>7327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85059C5D-6ECC-FC80-F65B-EC09B072B21C}"/>
            </a:ext>
          </a:extLst>
        </xdr:cNvPr>
        <xdr:cNvCxnSpPr/>
      </xdr:nvCxnSpPr>
      <xdr:spPr>
        <a:xfrm>
          <a:off x="5817577" y="12690231"/>
          <a:ext cx="4652596" cy="1985596"/>
        </a:xfrm>
        <a:prstGeom prst="curvedConnector3">
          <a:avLst>
            <a:gd name="adj1" fmla="val 1002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opLeftCell="A52" workbookViewId="0">
      <selection activeCell="P12" sqref="P12:Q21"/>
    </sheetView>
  </sheetViews>
  <sheetFormatPr defaultRowHeight="15" x14ac:dyDescent="0.25"/>
  <cols>
    <col min="1" max="1" width="4" bestFit="1" customWidth="1"/>
    <col min="2" max="2" width="5.42578125" bestFit="1" customWidth="1"/>
    <col min="3" max="3" width="6.7109375" bestFit="1" customWidth="1"/>
    <col min="4" max="4" width="5" bestFit="1" customWidth="1"/>
    <col min="5" max="5" width="6.28515625" bestFit="1" customWidth="1"/>
    <col min="6" max="6" width="4.42578125" bestFit="1" customWidth="1"/>
    <col min="7" max="7" width="4.7109375" bestFit="1" customWidth="1"/>
    <col min="8" max="8" width="8.7109375" bestFit="1" customWidth="1"/>
    <col min="9" max="9" width="4.85546875" bestFit="1" customWidth="1"/>
    <col min="10" max="10" width="6.7109375" bestFit="1" customWidth="1"/>
    <col min="11" max="11" width="5.85546875" bestFit="1" customWidth="1"/>
    <col min="12" max="12" width="5.140625" bestFit="1" customWidth="1"/>
    <col min="13" max="13" width="8" bestFit="1" customWidth="1"/>
    <col min="14" max="14" width="7.85546875" bestFit="1" customWidth="1"/>
    <col min="15" max="15" width="4.85546875" bestFit="1" customWidth="1"/>
    <col min="16" max="17" width="3.85546875" bestFit="1" customWidth="1"/>
    <col min="18" max="18" width="4.42578125" bestFit="1" customWidth="1"/>
    <col min="19" max="19" width="3.85546875" bestFit="1" customWidth="1"/>
    <col min="20" max="20" width="6.7109375" bestFit="1" customWidth="1"/>
    <col min="21" max="21" width="8" bestFit="1" customWidth="1"/>
    <col min="22" max="22" width="4.5703125" bestFit="1" customWidth="1"/>
    <col min="23" max="23" width="6.85546875" bestFit="1" customWidth="1"/>
    <col min="24" max="24" width="15.5703125" customWidth="1"/>
    <col min="25" max="25" width="29.7109375" customWidth="1"/>
    <col min="26" max="26" width="17.85546875" customWidth="1"/>
  </cols>
  <sheetData>
    <row r="1" spans="1:26" x14ac:dyDescent="0.25">
      <c r="A1" t="s">
        <v>20</v>
      </c>
      <c r="B1" t="s">
        <v>1</v>
      </c>
      <c r="C1" t="s">
        <v>22</v>
      </c>
      <c r="D1" t="s">
        <v>23</v>
      </c>
      <c r="E1" t="s">
        <v>25</v>
      </c>
      <c r="F1" t="s">
        <v>26</v>
      </c>
      <c r="G1" t="s">
        <v>21</v>
      </c>
      <c r="H1" t="s">
        <v>28</v>
      </c>
      <c r="I1" t="s">
        <v>0</v>
      </c>
      <c r="J1" t="s">
        <v>24</v>
      </c>
      <c r="K1" t="s">
        <v>2</v>
      </c>
      <c r="L1" t="s">
        <v>27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13</v>
      </c>
      <c r="U1" t="s">
        <v>14</v>
      </c>
      <c r="V1" s="2" t="s">
        <v>15</v>
      </c>
      <c r="W1" s="2" t="s">
        <v>29</v>
      </c>
      <c r="Y1" t="s">
        <v>1</v>
      </c>
      <c r="Z1" t="s">
        <v>8</v>
      </c>
    </row>
    <row r="2" spans="1:26" x14ac:dyDescent="0.25">
      <c r="A2">
        <v>53</v>
      </c>
      <c r="B2" t="s">
        <v>10</v>
      </c>
      <c r="C2" t="s">
        <v>11</v>
      </c>
      <c r="D2" t="s">
        <v>12</v>
      </c>
      <c r="E2" t="s">
        <v>11</v>
      </c>
      <c r="F2" t="s">
        <v>19</v>
      </c>
      <c r="G2">
        <v>1</v>
      </c>
      <c r="H2">
        <v>6</v>
      </c>
      <c r="I2">
        <v>17</v>
      </c>
      <c r="J2">
        <v>52</v>
      </c>
      <c r="K2">
        <v>19.399999999999999</v>
      </c>
      <c r="L2">
        <v>100</v>
      </c>
      <c r="M2">
        <v>11.5</v>
      </c>
      <c r="N2">
        <v>220.4</v>
      </c>
      <c r="O2">
        <v>4.4000000000000004</v>
      </c>
      <c r="P2">
        <v>10</v>
      </c>
      <c r="Q2">
        <v>6</v>
      </c>
      <c r="R2">
        <v>18</v>
      </c>
      <c r="S2">
        <v>156</v>
      </c>
      <c r="T2">
        <v>2.15</v>
      </c>
      <c r="U2">
        <v>2.11</v>
      </c>
      <c r="V2">
        <v>143</v>
      </c>
      <c r="W2">
        <v>8.4</v>
      </c>
      <c r="Y2" t="s">
        <v>10</v>
      </c>
      <c r="Z2">
        <v>13</v>
      </c>
    </row>
    <row r="3" spans="1:26" x14ac:dyDescent="0.25">
      <c r="A3">
        <v>10</v>
      </c>
      <c r="B3" t="s">
        <v>10</v>
      </c>
      <c r="C3" t="s">
        <v>11</v>
      </c>
      <c r="D3" t="s">
        <v>12</v>
      </c>
      <c r="E3" t="s">
        <v>19</v>
      </c>
      <c r="F3" t="s">
        <v>19</v>
      </c>
      <c r="G3">
        <v>5</v>
      </c>
      <c r="H3">
        <v>24</v>
      </c>
      <c r="I3">
        <v>18</v>
      </c>
      <c r="J3">
        <v>45</v>
      </c>
      <c r="K3">
        <v>19.059999999999999</v>
      </c>
      <c r="L3">
        <v>104</v>
      </c>
      <c r="M3">
        <v>12.2</v>
      </c>
      <c r="N3">
        <v>778.38</v>
      </c>
      <c r="O3">
        <v>6.7</v>
      </c>
      <c r="P3">
        <v>29</v>
      </c>
      <c r="Q3">
        <v>31</v>
      </c>
      <c r="R3">
        <v>71</v>
      </c>
      <c r="S3">
        <v>486</v>
      </c>
      <c r="T3">
        <v>2.0699999999999998</v>
      </c>
      <c r="U3">
        <v>2.14</v>
      </c>
      <c r="V3">
        <v>100</v>
      </c>
      <c r="W3">
        <v>5.3</v>
      </c>
      <c r="Y3" t="s">
        <v>10</v>
      </c>
      <c r="Z3">
        <v>14</v>
      </c>
    </row>
    <row r="4" spans="1:26" x14ac:dyDescent="0.25">
      <c r="A4">
        <v>65</v>
      </c>
      <c r="B4" t="s">
        <v>10</v>
      </c>
      <c r="C4" t="s">
        <v>12</v>
      </c>
      <c r="D4" t="s">
        <v>12</v>
      </c>
      <c r="F4" t="s">
        <v>12</v>
      </c>
      <c r="G4">
        <v>3</v>
      </c>
      <c r="H4">
        <v>81</v>
      </c>
      <c r="I4">
        <v>18</v>
      </c>
      <c r="J4">
        <v>65.8</v>
      </c>
      <c r="K4">
        <v>24.8</v>
      </c>
      <c r="L4">
        <v>128</v>
      </c>
      <c r="M4">
        <v>11.8</v>
      </c>
      <c r="N4">
        <v>891.52</v>
      </c>
      <c r="O4">
        <v>0.5</v>
      </c>
      <c r="P4">
        <v>20</v>
      </c>
      <c r="Q4">
        <v>8</v>
      </c>
      <c r="R4">
        <v>17</v>
      </c>
      <c r="S4">
        <v>64</v>
      </c>
      <c r="T4">
        <v>2.41</v>
      </c>
      <c r="U4">
        <v>2.38</v>
      </c>
      <c r="V4">
        <v>193</v>
      </c>
      <c r="W4">
        <v>7.5</v>
      </c>
      <c r="Y4" t="s">
        <v>10</v>
      </c>
      <c r="Z4">
        <v>7</v>
      </c>
    </row>
    <row r="5" spans="1:26" x14ac:dyDescent="0.25">
      <c r="A5">
        <v>6</v>
      </c>
      <c r="B5" t="s">
        <v>10</v>
      </c>
      <c r="C5" t="s">
        <v>11</v>
      </c>
      <c r="D5" t="s">
        <v>12</v>
      </c>
      <c r="E5" t="s">
        <v>11</v>
      </c>
      <c r="F5" t="s">
        <v>19</v>
      </c>
      <c r="G5">
        <v>3</v>
      </c>
      <c r="H5">
        <v>120</v>
      </c>
      <c r="I5">
        <v>28</v>
      </c>
      <c r="J5">
        <v>76</v>
      </c>
      <c r="K5">
        <v>30.5</v>
      </c>
      <c r="L5">
        <v>108</v>
      </c>
      <c r="M5">
        <v>7</v>
      </c>
      <c r="N5">
        <v>295.04000000000002</v>
      </c>
      <c r="O5">
        <v>6.8</v>
      </c>
      <c r="P5">
        <v>9</v>
      </c>
      <c r="Q5">
        <v>7</v>
      </c>
      <c r="R5">
        <v>14</v>
      </c>
      <c r="S5">
        <v>86</v>
      </c>
      <c r="T5">
        <v>2.2599999999999998</v>
      </c>
      <c r="U5">
        <v>2.59</v>
      </c>
      <c r="V5">
        <v>242</v>
      </c>
      <c r="W5">
        <v>5.3</v>
      </c>
      <c r="Y5" t="s">
        <v>10</v>
      </c>
      <c r="Z5">
        <v>23</v>
      </c>
    </row>
    <row r="6" spans="1:26" x14ac:dyDescent="0.25">
      <c r="A6">
        <v>7</v>
      </c>
      <c r="B6" t="s">
        <v>10</v>
      </c>
      <c r="C6" t="s">
        <v>11</v>
      </c>
      <c r="D6" t="s">
        <v>12</v>
      </c>
      <c r="E6" t="s">
        <v>12</v>
      </c>
      <c r="F6" t="s">
        <v>12</v>
      </c>
      <c r="G6">
        <v>4</v>
      </c>
      <c r="H6">
        <v>26</v>
      </c>
      <c r="I6">
        <v>30</v>
      </c>
      <c r="J6">
        <v>72</v>
      </c>
      <c r="K6">
        <v>22</v>
      </c>
      <c r="L6">
        <v>82</v>
      </c>
      <c r="M6">
        <v>6.8</v>
      </c>
      <c r="N6">
        <v>309.29000000000002</v>
      </c>
      <c r="O6">
        <v>8.6</v>
      </c>
      <c r="P6">
        <v>18</v>
      </c>
      <c r="Q6">
        <v>19</v>
      </c>
      <c r="R6">
        <v>7</v>
      </c>
      <c r="S6">
        <v>65</v>
      </c>
      <c r="T6">
        <v>2.15</v>
      </c>
      <c r="U6">
        <v>2.15</v>
      </c>
      <c r="V6">
        <v>273</v>
      </c>
      <c r="W6">
        <v>4</v>
      </c>
      <c r="Y6" t="s">
        <v>10</v>
      </c>
      <c r="Z6">
        <v>71</v>
      </c>
    </row>
    <row r="7" spans="1:26" x14ac:dyDescent="0.25">
      <c r="A7">
        <v>27</v>
      </c>
      <c r="B7" t="s">
        <v>10</v>
      </c>
      <c r="C7" t="s">
        <v>11</v>
      </c>
      <c r="D7" t="s">
        <v>12</v>
      </c>
      <c r="E7" t="s">
        <v>11</v>
      </c>
      <c r="F7" t="s">
        <v>11</v>
      </c>
      <c r="G7">
        <v>3</v>
      </c>
      <c r="H7">
        <v>15</v>
      </c>
      <c r="I7">
        <v>32</v>
      </c>
      <c r="J7">
        <v>62</v>
      </c>
      <c r="K7">
        <v>20.6</v>
      </c>
      <c r="L7">
        <v>97</v>
      </c>
      <c r="M7">
        <v>5</v>
      </c>
      <c r="N7">
        <v>368.76</v>
      </c>
      <c r="O7">
        <v>1.2</v>
      </c>
      <c r="P7">
        <v>17</v>
      </c>
      <c r="Q7">
        <v>37</v>
      </c>
      <c r="R7">
        <v>31</v>
      </c>
      <c r="S7">
        <v>56</v>
      </c>
      <c r="T7">
        <v>2.34</v>
      </c>
      <c r="U7">
        <v>3.29</v>
      </c>
      <c r="V7">
        <v>131</v>
      </c>
      <c r="W7">
        <v>7.3</v>
      </c>
      <c r="Y7" t="s">
        <v>10</v>
      </c>
      <c r="Z7">
        <v>14</v>
      </c>
    </row>
    <row r="8" spans="1:26" x14ac:dyDescent="0.25">
      <c r="A8">
        <v>34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>
        <v>2</v>
      </c>
      <c r="H8">
        <v>3</v>
      </c>
      <c r="I8">
        <v>34</v>
      </c>
      <c r="J8">
        <v>56.7</v>
      </c>
      <c r="K8">
        <v>18.5</v>
      </c>
      <c r="L8">
        <v>112</v>
      </c>
      <c r="M8">
        <v>9.5</v>
      </c>
      <c r="N8">
        <v>98.89</v>
      </c>
      <c r="O8">
        <v>1.2</v>
      </c>
      <c r="P8">
        <v>22</v>
      </c>
      <c r="Q8">
        <v>32</v>
      </c>
      <c r="R8">
        <v>22</v>
      </c>
      <c r="S8">
        <v>64</v>
      </c>
      <c r="T8">
        <v>2.39</v>
      </c>
      <c r="U8">
        <v>1.29</v>
      </c>
      <c r="V8">
        <v>188</v>
      </c>
      <c r="W8">
        <v>5.3</v>
      </c>
      <c r="Y8" t="s">
        <v>10</v>
      </c>
      <c r="Z8">
        <v>15</v>
      </c>
    </row>
    <row r="9" spans="1:26" x14ac:dyDescent="0.25">
      <c r="A9">
        <v>78</v>
      </c>
      <c r="B9" t="s">
        <v>10</v>
      </c>
      <c r="C9" t="s">
        <v>11</v>
      </c>
      <c r="D9" t="s">
        <v>12</v>
      </c>
      <c r="E9" t="s">
        <v>11</v>
      </c>
      <c r="F9" t="s">
        <v>11</v>
      </c>
      <c r="G9">
        <v>3</v>
      </c>
      <c r="H9">
        <v>70</v>
      </c>
      <c r="I9">
        <v>34</v>
      </c>
      <c r="J9">
        <v>77</v>
      </c>
      <c r="K9">
        <v>26.6</v>
      </c>
      <c r="L9">
        <v>120</v>
      </c>
      <c r="M9">
        <v>12.9</v>
      </c>
      <c r="N9">
        <v>212.77</v>
      </c>
      <c r="O9">
        <v>0.9</v>
      </c>
      <c r="P9">
        <v>7</v>
      </c>
      <c r="Q9">
        <v>11</v>
      </c>
      <c r="R9">
        <v>11</v>
      </c>
      <c r="S9">
        <v>50</v>
      </c>
      <c r="T9">
        <v>2.4700000000000002</v>
      </c>
      <c r="U9">
        <v>2.21</v>
      </c>
      <c r="V9">
        <v>229</v>
      </c>
      <c r="W9">
        <v>3.7</v>
      </c>
      <c r="Y9" t="s">
        <v>10</v>
      </c>
      <c r="Z9">
        <v>34</v>
      </c>
    </row>
    <row r="10" spans="1:26" x14ac:dyDescent="0.25">
      <c r="A10">
        <v>35</v>
      </c>
      <c r="B10" t="s">
        <v>10</v>
      </c>
      <c r="C10" t="s">
        <v>11</v>
      </c>
      <c r="D10" t="s">
        <v>12</v>
      </c>
      <c r="E10" t="s">
        <v>11</v>
      </c>
      <c r="F10" t="s">
        <v>11</v>
      </c>
      <c r="G10">
        <v>1</v>
      </c>
      <c r="H10">
        <v>15</v>
      </c>
      <c r="I10">
        <v>36</v>
      </c>
      <c r="J10">
        <v>87.7</v>
      </c>
      <c r="K10">
        <v>32.700000000000003</v>
      </c>
      <c r="L10">
        <v>89</v>
      </c>
      <c r="M10">
        <v>17.2</v>
      </c>
      <c r="N10">
        <v>827.15</v>
      </c>
      <c r="O10">
        <v>8.6999999999999993</v>
      </c>
      <c r="P10">
        <v>14</v>
      </c>
      <c r="Q10">
        <v>22</v>
      </c>
      <c r="R10">
        <v>29</v>
      </c>
      <c r="S10">
        <v>60</v>
      </c>
      <c r="T10">
        <v>2.11</v>
      </c>
      <c r="U10">
        <v>3.07</v>
      </c>
      <c r="V10">
        <v>270</v>
      </c>
      <c r="W10">
        <v>9</v>
      </c>
      <c r="Y10" t="s">
        <v>10</v>
      </c>
      <c r="Z10">
        <v>19</v>
      </c>
    </row>
    <row r="11" spans="1:26" x14ac:dyDescent="0.25">
      <c r="A11">
        <v>52</v>
      </c>
      <c r="B11" t="s">
        <v>10</v>
      </c>
      <c r="C11" t="s">
        <v>11</v>
      </c>
      <c r="D11" t="s">
        <v>12</v>
      </c>
      <c r="E11" t="s">
        <v>11</v>
      </c>
      <c r="F11" t="s">
        <v>11</v>
      </c>
      <c r="G11">
        <v>1</v>
      </c>
      <c r="H11">
        <v>16</v>
      </c>
      <c r="I11">
        <v>40</v>
      </c>
      <c r="J11">
        <v>89</v>
      </c>
      <c r="K11">
        <v>29.8</v>
      </c>
      <c r="L11">
        <v>132</v>
      </c>
      <c r="M11">
        <v>12.8</v>
      </c>
      <c r="N11">
        <v>138.15</v>
      </c>
      <c r="O11">
        <v>9.5</v>
      </c>
      <c r="P11">
        <v>12</v>
      </c>
      <c r="Q11">
        <v>11</v>
      </c>
      <c r="R11">
        <v>22</v>
      </c>
      <c r="S11">
        <v>82</v>
      </c>
      <c r="T11">
        <v>2.34</v>
      </c>
      <c r="U11">
        <v>1.76</v>
      </c>
      <c r="V11">
        <v>225</v>
      </c>
      <c r="W11">
        <v>4.3</v>
      </c>
      <c r="Y11" t="s">
        <v>10</v>
      </c>
      <c r="Z11">
        <v>17</v>
      </c>
    </row>
    <row r="12" spans="1:26" x14ac:dyDescent="0.25">
      <c r="A12">
        <v>1</v>
      </c>
      <c r="B12" t="s">
        <v>10</v>
      </c>
      <c r="C12" t="s">
        <v>11</v>
      </c>
      <c r="D12" t="s">
        <v>12</v>
      </c>
      <c r="E12" t="s">
        <v>11</v>
      </c>
      <c r="F12" t="s">
        <v>11</v>
      </c>
      <c r="G12">
        <v>1</v>
      </c>
      <c r="H12">
        <v>96</v>
      </c>
      <c r="I12">
        <v>43</v>
      </c>
      <c r="J12">
        <v>84.5</v>
      </c>
      <c r="K12">
        <v>23.5</v>
      </c>
      <c r="L12">
        <v>111</v>
      </c>
      <c r="M12">
        <v>10.8</v>
      </c>
      <c r="N12">
        <v>348.48</v>
      </c>
      <c r="O12">
        <v>1</v>
      </c>
      <c r="P12">
        <v>19</v>
      </c>
      <c r="Q12">
        <v>29</v>
      </c>
      <c r="R12">
        <v>13</v>
      </c>
      <c r="S12">
        <v>56</v>
      </c>
      <c r="T12">
        <v>2.11</v>
      </c>
      <c r="U12">
        <v>1.89</v>
      </c>
      <c r="V12">
        <v>189</v>
      </c>
      <c r="W12">
        <v>3.5</v>
      </c>
      <c r="Y12" t="s">
        <v>10</v>
      </c>
      <c r="Z12">
        <v>35</v>
      </c>
    </row>
    <row r="13" spans="1:26" x14ac:dyDescent="0.25">
      <c r="A13">
        <v>28</v>
      </c>
      <c r="B13" t="s">
        <v>10</v>
      </c>
      <c r="C13" t="s">
        <v>11</v>
      </c>
      <c r="D13" t="s">
        <v>12</v>
      </c>
      <c r="E13" t="s">
        <v>11</v>
      </c>
      <c r="F13" t="s">
        <v>11</v>
      </c>
      <c r="G13">
        <v>5</v>
      </c>
      <c r="H13">
        <v>7</v>
      </c>
      <c r="I13">
        <v>43</v>
      </c>
      <c r="J13">
        <v>71</v>
      </c>
      <c r="K13">
        <v>20.100000000000001</v>
      </c>
      <c r="L13">
        <v>118</v>
      </c>
      <c r="M13">
        <v>7</v>
      </c>
      <c r="N13">
        <v>45.51</v>
      </c>
      <c r="O13">
        <v>2.4</v>
      </c>
      <c r="P13">
        <v>17</v>
      </c>
      <c r="Q13">
        <v>36</v>
      </c>
      <c r="R13">
        <v>19</v>
      </c>
      <c r="S13">
        <v>56</v>
      </c>
      <c r="T13">
        <v>1.83</v>
      </c>
      <c r="U13">
        <v>2.04</v>
      </c>
      <c r="V13">
        <v>214</v>
      </c>
      <c r="W13">
        <v>2.8</v>
      </c>
      <c r="Y13" t="s">
        <v>10</v>
      </c>
      <c r="Z13">
        <v>13</v>
      </c>
    </row>
    <row r="14" spans="1:26" x14ac:dyDescent="0.25">
      <c r="A14">
        <v>62</v>
      </c>
      <c r="B14" t="s">
        <v>10</v>
      </c>
      <c r="C14" t="s">
        <v>11</v>
      </c>
      <c r="D14" t="s">
        <v>12</v>
      </c>
      <c r="E14" t="s">
        <v>11</v>
      </c>
      <c r="F14" t="s">
        <v>11</v>
      </c>
      <c r="G14">
        <v>1</v>
      </c>
      <c r="H14">
        <v>96</v>
      </c>
      <c r="I14">
        <v>43</v>
      </c>
      <c r="J14">
        <v>78</v>
      </c>
      <c r="K14">
        <v>27.7</v>
      </c>
      <c r="L14">
        <v>94</v>
      </c>
      <c r="M14">
        <v>14.1</v>
      </c>
      <c r="N14">
        <v>600.59</v>
      </c>
      <c r="O14">
        <v>7.9</v>
      </c>
      <c r="P14">
        <v>16</v>
      </c>
      <c r="Q14">
        <v>11</v>
      </c>
      <c r="R14">
        <v>23</v>
      </c>
      <c r="S14">
        <v>98</v>
      </c>
      <c r="T14">
        <v>2.16</v>
      </c>
      <c r="U14">
        <v>2.33</v>
      </c>
      <c r="V14">
        <v>174</v>
      </c>
      <c r="W14">
        <v>8.1</v>
      </c>
      <c r="Y14" t="s">
        <v>10</v>
      </c>
      <c r="Z14">
        <v>17</v>
      </c>
    </row>
    <row r="15" spans="1:26" x14ac:dyDescent="0.25">
      <c r="A15">
        <v>74</v>
      </c>
      <c r="B15" t="s">
        <v>10</v>
      </c>
      <c r="C15" t="s">
        <v>11</v>
      </c>
      <c r="D15" t="s">
        <v>12</v>
      </c>
      <c r="E15" t="s">
        <v>11</v>
      </c>
      <c r="F15" t="s">
        <v>11</v>
      </c>
      <c r="G15">
        <v>3</v>
      </c>
      <c r="H15">
        <v>42</v>
      </c>
      <c r="I15">
        <v>43</v>
      </c>
      <c r="J15">
        <v>68.5</v>
      </c>
      <c r="K15">
        <v>22.03</v>
      </c>
      <c r="L15">
        <v>111</v>
      </c>
      <c r="M15">
        <v>6.8</v>
      </c>
      <c r="N15">
        <v>669.38</v>
      </c>
      <c r="O15">
        <v>14</v>
      </c>
      <c r="P15">
        <v>16</v>
      </c>
      <c r="Q15">
        <v>8</v>
      </c>
      <c r="R15">
        <v>30</v>
      </c>
      <c r="S15">
        <v>55</v>
      </c>
      <c r="T15">
        <v>2.27</v>
      </c>
      <c r="U15">
        <v>1.94</v>
      </c>
      <c r="V15">
        <v>108</v>
      </c>
      <c r="W15">
        <v>29.5</v>
      </c>
      <c r="Y15" t="s">
        <v>10</v>
      </c>
      <c r="Z15">
        <v>14</v>
      </c>
    </row>
    <row r="16" spans="1:26" x14ac:dyDescent="0.25">
      <c r="A16">
        <v>77</v>
      </c>
      <c r="B16" t="s">
        <v>10</v>
      </c>
      <c r="C16" t="s">
        <v>11</v>
      </c>
      <c r="D16" t="s">
        <v>12</v>
      </c>
      <c r="E16" t="s">
        <v>11</v>
      </c>
      <c r="F16" t="s">
        <v>11</v>
      </c>
      <c r="G16">
        <v>1</v>
      </c>
      <c r="H16">
        <v>30</v>
      </c>
      <c r="I16">
        <v>44</v>
      </c>
      <c r="J16">
        <v>91</v>
      </c>
      <c r="K16">
        <v>28.7</v>
      </c>
      <c r="L16">
        <v>119</v>
      </c>
      <c r="M16">
        <v>17.2</v>
      </c>
      <c r="N16">
        <v>196.1</v>
      </c>
      <c r="O16">
        <v>3.3</v>
      </c>
      <c r="P16">
        <v>8</v>
      </c>
      <c r="Q16">
        <v>9</v>
      </c>
      <c r="R16">
        <v>24</v>
      </c>
      <c r="S16">
        <v>48</v>
      </c>
      <c r="T16">
        <v>2.4</v>
      </c>
      <c r="U16">
        <v>2.35</v>
      </c>
      <c r="V16">
        <v>242</v>
      </c>
      <c r="W16">
        <v>8.6</v>
      </c>
      <c r="Y16" t="s">
        <v>10</v>
      </c>
      <c r="Z16">
        <v>55</v>
      </c>
    </row>
    <row r="17" spans="1:26" x14ac:dyDescent="0.25">
      <c r="A17">
        <v>30</v>
      </c>
      <c r="B17" t="s">
        <v>10</v>
      </c>
      <c r="C17" t="s">
        <v>11</v>
      </c>
      <c r="D17" t="s">
        <v>12</v>
      </c>
      <c r="E17" t="s">
        <v>12</v>
      </c>
      <c r="F17" t="s">
        <v>12</v>
      </c>
      <c r="G17">
        <v>5</v>
      </c>
      <c r="H17">
        <v>20</v>
      </c>
      <c r="I17">
        <v>47</v>
      </c>
      <c r="J17">
        <v>74</v>
      </c>
      <c r="K17">
        <v>24.5</v>
      </c>
      <c r="L17">
        <v>115</v>
      </c>
      <c r="M17">
        <v>6.4</v>
      </c>
      <c r="N17">
        <v>173.79</v>
      </c>
      <c r="O17">
        <v>8.6</v>
      </c>
      <c r="P17">
        <v>7</v>
      </c>
      <c r="Q17">
        <v>8</v>
      </c>
      <c r="R17">
        <v>59</v>
      </c>
      <c r="S17">
        <v>69</v>
      </c>
      <c r="T17">
        <v>2.46</v>
      </c>
      <c r="U17">
        <v>2.94</v>
      </c>
      <c r="V17">
        <v>197</v>
      </c>
      <c r="W17" s="1">
        <v>7.2</v>
      </c>
      <c r="Y17" t="s">
        <v>10</v>
      </c>
      <c r="Z17">
        <v>31</v>
      </c>
    </row>
    <row r="18" spans="1:26" x14ac:dyDescent="0.25">
      <c r="A18">
        <v>66</v>
      </c>
      <c r="B18" t="s">
        <v>10</v>
      </c>
      <c r="C18" t="s">
        <v>11</v>
      </c>
      <c r="D18" t="s">
        <v>12</v>
      </c>
      <c r="E18" t="s">
        <v>11</v>
      </c>
      <c r="F18" t="s">
        <v>11</v>
      </c>
      <c r="G18">
        <v>5</v>
      </c>
      <c r="H18">
        <v>120</v>
      </c>
      <c r="I18">
        <v>48</v>
      </c>
      <c r="J18">
        <v>68</v>
      </c>
      <c r="K18">
        <v>23.1</v>
      </c>
      <c r="L18">
        <v>134</v>
      </c>
      <c r="M18">
        <v>15.2</v>
      </c>
      <c r="N18">
        <v>561.16</v>
      </c>
      <c r="O18">
        <v>2</v>
      </c>
      <c r="P18">
        <v>11</v>
      </c>
      <c r="Q18">
        <v>11</v>
      </c>
      <c r="R18">
        <v>17</v>
      </c>
      <c r="S18">
        <v>91</v>
      </c>
      <c r="T18">
        <v>2.2599999999999998</v>
      </c>
      <c r="U18">
        <v>1.94</v>
      </c>
      <c r="V18">
        <v>231</v>
      </c>
      <c r="W18">
        <v>4.3</v>
      </c>
      <c r="Y18" t="s">
        <v>10</v>
      </c>
      <c r="Z18">
        <v>19</v>
      </c>
    </row>
    <row r="19" spans="1:26" x14ac:dyDescent="0.25">
      <c r="A19">
        <v>42</v>
      </c>
      <c r="B19" t="s">
        <v>10</v>
      </c>
      <c r="C19" t="s">
        <v>11</v>
      </c>
      <c r="D19" t="s">
        <v>12</v>
      </c>
      <c r="E19" t="s">
        <v>11</v>
      </c>
      <c r="F19" t="s">
        <v>11</v>
      </c>
      <c r="G19">
        <v>5</v>
      </c>
      <c r="H19">
        <v>23</v>
      </c>
      <c r="I19">
        <v>49</v>
      </c>
      <c r="J19">
        <v>86.7</v>
      </c>
      <c r="K19">
        <v>22.8</v>
      </c>
      <c r="L19">
        <v>125</v>
      </c>
      <c r="M19">
        <v>14.5</v>
      </c>
      <c r="N19">
        <v>559.28</v>
      </c>
      <c r="O19">
        <v>3.1</v>
      </c>
      <c r="P19">
        <v>14</v>
      </c>
      <c r="Q19">
        <v>41</v>
      </c>
      <c r="R19">
        <v>28</v>
      </c>
      <c r="S19">
        <v>57</v>
      </c>
      <c r="T19">
        <v>2.38</v>
      </c>
      <c r="U19">
        <v>1.54</v>
      </c>
      <c r="V19">
        <v>272</v>
      </c>
      <c r="W19">
        <v>7.1</v>
      </c>
      <c r="Y19" t="s">
        <v>10</v>
      </c>
      <c r="Z19">
        <v>59</v>
      </c>
    </row>
    <row r="20" spans="1:26" x14ac:dyDescent="0.25">
      <c r="A20">
        <v>51</v>
      </c>
      <c r="B20" t="s">
        <v>10</v>
      </c>
      <c r="C20" t="s">
        <v>11</v>
      </c>
      <c r="D20" t="s">
        <v>12</v>
      </c>
      <c r="E20" t="s">
        <v>11</v>
      </c>
      <c r="F20" t="s">
        <v>11</v>
      </c>
      <c r="G20">
        <v>1</v>
      </c>
      <c r="H20">
        <v>10</v>
      </c>
      <c r="I20">
        <v>50</v>
      </c>
      <c r="J20">
        <v>80.599999999999994</v>
      </c>
      <c r="K20">
        <v>30.1</v>
      </c>
      <c r="L20">
        <v>109</v>
      </c>
      <c r="M20">
        <v>15</v>
      </c>
      <c r="N20">
        <v>234.02</v>
      </c>
      <c r="O20">
        <v>2.5</v>
      </c>
      <c r="P20">
        <v>18</v>
      </c>
      <c r="Q20">
        <v>10</v>
      </c>
      <c r="R20">
        <v>87</v>
      </c>
      <c r="S20">
        <v>87</v>
      </c>
      <c r="T20">
        <v>2.31</v>
      </c>
      <c r="U20">
        <v>1.77</v>
      </c>
      <c r="V20">
        <v>280</v>
      </c>
      <c r="W20">
        <v>4.9000000000000004</v>
      </c>
      <c r="Y20" t="s">
        <v>10</v>
      </c>
      <c r="Z20">
        <v>28</v>
      </c>
    </row>
    <row r="21" spans="1:26" x14ac:dyDescent="0.25">
      <c r="A21">
        <v>58</v>
      </c>
      <c r="B21" t="s">
        <v>10</v>
      </c>
      <c r="C21" t="s">
        <v>11</v>
      </c>
      <c r="D21" t="s">
        <v>12</v>
      </c>
      <c r="E21" t="s">
        <v>11</v>
      </c>
      <c r="F21" t="s">
        <v>11</v>
      </c>
      <c r="G21">
        <v>3</v>
      </c>
      <c r="H21">
        <v>15</v>
      </c>
      <c r="I21">
        <v>51</v>
      </c>
      <c r="J21">
        <v>63.5</v>
      </c>
      <c r="K21">
        <v>26.3</v>
      </c>
      <c r="L21">
        <v>110</v>
      </c>
      <c r="M21">
        <v>10.5</v>
      </c>
      <c r="N21">
        <v>260.23</v>
      </c>
      <c r="O21">
        <v>1.2</v>
      </c>
      <c r="P21">
        <v>8</v>
      </c>
      <c r="Q21">
        <v>5</v>
      </c>
      <c r="R21">
        <v>10</v>
      </c>
      <c r="S21">
        <v>45</v>
      </c>
      <c r="T21">
        <v>2.16</v>
      </c>
      <c r="U21">
        <v>1.95</v>
      </c>
      <c r="V21">
        <v>161</v>
      </c>
      <c r="W21">
        <v>3</v>
      </c>
      <c r="Y21" t="s">
        <v>10</v>
      </c>
      <c r="Z21">
        <v>15</v>
      </c>
    </row>
    <row r="22" spans="1:26" x14ac:dyDescent="0.25">
      <c r="A22">
        <v>69</v>
      </c>
      <c r="B22" t="s">
        <v>10</v>
      </c>
      <c r="C22" t="s">
        <v>16</v>
      </c>
      <c r="D22" t="s">
        <v>16</v>
      </c>
      <c r="F22" t="s">
        <v>12</v>
      </c>
      <c r="G22">
        <v>2</v>
      </c>
      <c r="H22">
        <v>8</v>
      </c>
      <c r="I22">
        <v>52</v>
      </c>
      <c r="J22">
        <v>72</v>
      </c>
      <c r="K22">
        <v>23.4</v>
      </c>
      <c r="L22">
        <v>112</v>
      </c>
      <c r="M22">
        <v>5.3</v>
      </c>
      <c r="N22">
        <v>523</v>
      </c>
      <c r="O22">
        <v>31</v>
      </c>
      <c r="P22">
        <v>9</v>
      </c>
      <c r="Q22">
        <v>16</v>
      </c>
      <c r="R22">
        <v>24</v>
      </c>
      <c r="S22">
        <v>79</v>
      </c>
      <c r="T22">
        <v>2.2000000000000002</v>
      </c>
      <c r="U22">
        <v>1.0900000000000001</v>
      </c>
      <c r="V22">
        <v>208</v>
      </c>
      <c r="W22">
        <v>4.3</v>
      </c>
      <c r="Y22" t="s">
        <v>10</v>
      </c>
      <c r="Z22">
        <v>22</v>
      </c>
    </row>
    <row r="23" spans="1:26" x14ac:dyDescent="0.25">
      <c r="A23">
        <v>18</v>
      </c>
      <c r="B23" t="s">
        <v>10</v>
      </c>
      <c r="C23" t="s">
        <v>11</v>
      </c>
      <c r="D23" t="s">
        <v>12</v>
      </c>
      <c r="E23" t="s">
        <v>11</v>
      </c>
      <c r="F23" t="s">
        <v>11</v>
      </c>
      <c r="G23">
        <v>1</v>
      </c>
      <c r="H23">
        <v>116</v>
      </c>
      <c r="I23">
        <v>54</v>
      </c>
      <c r="J23">
        <v>69.5</v>
      </c>
      <c r="K23">
        <v>20.2</v>
      </c>
      <c r="L23">
        <v>123</v>
      </c>
      <c r="M23">
        <v>9.8000000000000007</v>
      </c>
      <c r="N23">
        <v>182.91</v>
      </c>
      <c r="O23">
        <v>0.3</v>
      </c>
      <c r="P23">
        <v>5</v>
      </c>
      <c r="Q23">
        <v>4</v>
      </c>
      <c r="R23">
        <v>13</v>
      </c>
      <c r="S23">
        <v>70</v>
      </c>
      <c r="T23">
        <v>2.29</v>
      </c>
      <c r="U23">
        <v>2.41</v>
      </c>
      <c r="V23">
        <v>223</v>
      </c>
      <c r="W23">
        <v>4.8</v>
      </c>
      <c r="Y23" t="s">
        <v>10</v>
      </c>
      <c r="Z23">
        <v>29</v>
      </c>
    </row>
    <row r="24" spans="1:26" x14ac:dyDescent="0.25">
      <c r="A24">
        <v>61</v>
      </c>
      <c r="B24" t="s">
        <v>10</v>
      </c>
      <c r="C24" t="s">
        <v>11</v>
      </c>
      <c r="D24" t="s">
        <v>12</v>
      </c>
      <c r="E24" t="s">
        <v>11</v>
      </c>
      <c r="F24" t="s">
        <v>11</v>
      </c>
      <c r="G24">
        <v>5</v>
      </c>
      <c r="H24">
        <v>36</v>
      </c>
      <c r="I24">
        <v>54</v>
      </c>
      <c r="J24">
        <v>115</v>
      </c>
      <c r="K24">
        <v>34.9</v>
      </c>
      <c r="L24">
        <v>149</v>
      </c>
      <c r="M24">
        <v>19.600000000000001</v>
      </c>
      <c r="N24">
        <v>102.97</v>
      </c>
      <c r="O24">
        <v>6.1</v>
      </c>
      <c r="P24">
        <v>11</v>
      </c>
      <c r="Q24">
        <v>10</v>
      </c>
      <c r="R24">
        <v>74</v>
      </c>
      <c r="S24">
        <v>37</v>
      </c>
      <c r="T24">
        <v>2.36</v>
      </c>
      <c r="U24">
        <v>2.82</v>
      </c>
      <c r="V24">
        <v>318</v>
      </c>
      <c r="W24">
        <v>5.3</v>
      </c>
      <c r="Y24" t="s">
        <v>10</v>
      </c>
      <c r="Z24">
        <v>15</v>
      </c>
    </row>
    <row r="25" spans="1:26" x14ac:dyDescent="0.25">
      <c r="A25">
        <v>73</v>
      </c>
      <c r="B25" t="s">
        <v>10</v>
      </c>
      <c r="C25" t="s">
        <v>11</v>
      </c>
      <c r="D25" t="s">
        <v>11</v>
      </c>
      <c r="E25" t="s">
        <v>11</v>
      </c>
      <c r="F25" t="s">
        <v>11</v>
      </c>
      <c r="G25">
        <v>2</v>
      </c>
      <c r="H25">
        <v>48</v>
      </c>
      <c r="I25">
        <v>54</v>
      </c>
      <c r="J25">
        <v>116.5</v>
      </c>
      <c r="K25">
        <v>35.700000000000003</v>
      </c>
      <c r="L25">
        <v>108</v>
      </c>
      <c r="M25">
        <v>11.2</v>
      </c>
      <c r="N25">
        <v>444.85</v>
      </c>
      <c r="O25">
        <v>3.8</v>
      </c>
      <c r="P25">
        <v>12</v>
      </c>
      <c r="Q25">
        <v>11</v>
      </c>
      <c r="R25">
        <v>22</v>
      </c>
      <c r="S25">
        <v>135</v>
      </c>
      <c r="T25">
        <v>2</v>
      </c>
      <c r="U25">
        <v>1.43</v>
      </c>
      <c r="V25">
        <v>236</v>
      </c>
      <c r="W25">
        <v>3.9</v>
      </c>
      <c r="Y25" t="s">
        <v>10</v>
      </c>
      <c r="Z25">
        <v>20</v>
      </c>
    </row>
    <row r="26" spans="1:26" x14ac:dyDescent="0.25">
      <c r="A26">
        <v>15</v>
      </c>
      <c r="B26" t="s">
        <v>10</v>
      </c>
      <c r="C26" t="s">
        <v>11</v>
      </c>
      <c r="D26" t="s">
        <v>12</v>
      </c>
      <c r="E26" t="s">
        <v>11</v>
      </c>
      <c r="F26" t="s">
        <v>11</v>
      </c>
      <c r="G26">
        <v>1</v>
      </c>
      <c r="H26">
        <v>30</v>
      </c>
      <c r="I26">
        <v>55</v>
      </c>
      <c r="J26">
        <v>69</v>
      </c>
      <c r="K26">
        <v>20.8</v>
      </c>
      <c r="L26">
        <v>90</v>
      </c>
      <c r="M26">
        <v>8.9</v>
      </c>
      <c r="N26">
        <v>461.96</v>
      </c>
      <c r="O26">
        <v>1.4</v>
      </c>
      <c r="P26">
        <v>6</v>
      </c>
      <c r="Q26">
        <v>10</v>
      </c>
      <c r="R26">
        <v>17</v>
      </c>
      <c r="S26">
        <v>41</v>
      </c>
      <c r="T26">
        <v>2.31</v>
      </c>
      <c r="U26">
        <v>1.9</v>
      </c>
      <c r="V26">
        <v>228</v>
      </c>
      <c r="W26">
        <v>4.4000000000000004</v>
      </c>
      <c r="Y26" t="s">
        <v>10</v>
      </c>
      <c r="Z26">
        <v>21</v>
      </c>
    </row>
    <row r="27" spans="1:26" x14ac:dyDescent="0.25">
      <c r="A27">
        <v>19</v>
      </c>
      <c r="B27" t="s">
        <v>10</v>
      </c>
      <c r="C27" t="s">
        <v>11</v>
      </c>
      <c r="D27" t="s">
        <v>12</v>
      </c>
      <c r="E27" t="s">
        <v>11</v>
      </c>
      <c r="F27" t="s">
        <v>11</v>
      </c>
      <c r="G27">
        <v>3</v>
      </c>
      <c r="H27">
        <v>79</v>
      </c>
      <c r="I27">
        <v>55</v>
      </c>
      <c r="J27">
        <v>78.2</v>
      </c>
      <c r="K27">
        <v>24.69</v>
      </c>
      <c r="L27">
        <v>123</v>
      </c>
      <c r="M27">
        <v>9.1</v>
      </c>
      <c r="N27">
        <v>404.85</v>
      </c>
      <c r="O27">
        <v>2</v>
      </c>
      <c r="P27">
        <v>3</v>
      </c>
      <c r="Q27">
        <v>5</v>
      </c>
      <c r="R27">
        <v>17</v>
      </c>
      <c r="S27">
        <v>70</v>
      </c>
      <c r="T27">
        <v>2.2400000000000002</v>
      </c>
      <c r="U27">
        <v>2.83</v>
      </c>
      <c r="V27">
        <v>290</v>
      </c>
      <c r="W27">
        <v>7.7</v>
      </c>
      <c r="Y27" t="s">
        <v>10</v>
      </c>
      <c r="Z27">
        <v>21</v>
      </c>
    </row>
    <row r="28" spans="1:26" x14ac:dyDescent="0.25">
      <c r="A28">
        <v>48</v>
      </c>
      <c r="B28" t="s">
        <v>10</v>
      </c>
      <c r="C28" t="s">
        <v>11</v>
      </c>
      <c r="D28" t="s">
        <v>12</v>
      </c>
      <c r="E28" t="s">
        <v>12</v>
      </c>
      <c r="F28" t="s">
        <v>12</v>
      </c>
      <c r="G28">
        <v>4</v>
      </c>
      <c r="H28">
        <v>7</v>
      </c>
      <c r="I28">
        <v>55</v>
      </c>
      <c r="J28">
        <v>63</v>
      </c>
      <c r="K28">
        <v>22.03</v>
      </c>
      <c r="L28">
        <v>120</v>
      </c>
      <c r="M28">
        <v>12.5</v>
      </c>
      <c r="N28">
        <v>120</v>
      </c>
      <c r="O28">
        <v>9</v>
      </c>
      <c r="P28">
        <v>11</v>
      </c>
      <c r="Q28">
        <v>11</v>
      </c>
      <c r="R28">
        <v>17</v>
      </c>
      <c r="S28">
        <v>48</v>
      </c>
      <c r="T28">
        <v>2.21</v>
      </c>
      <c r="U28">
        <v>1.73</v>
      </c>
      <c r="V28">
        <v>169</v>
      </c>
      <c r="W28">
        <v>21.8</v>
      </c>
      <c r="Y28" t="s">
        <v>10</v>
      </c>
      <c r="Z28">
        <v>28</v>
      </c>
    </row>
    <row r="29" spans="1:26" x14ac:dyDescent="0.25">
      <c r="A29">
        <v>50</v>
      </c>
      <c r="B29" t="s">
        <v>10</v>
      </c>
      <c r="C29" t="s">
        <v>11</v>
      </c>
      <c r="D29" t="s">
        <v>12</v>
      </c>
      <c r="E29" t="s">
        <v>11</v>
      </c>
      <c r="F29" t="s">
        <v>11</v>
      </c>
      <c r="G29">
        <v>1</v>
      </c>
      <c r="H29">
        <v>100</v>
      </c>
      <c r="I29">
        <v>55</v>
      </c>
      <c r="J29">
        <v>98</v>
      </c>
      <c r="K29">
        <v>28.9</v>
      </c>
      <c r="L29">
        <v>125</v>
      </c>
      <c r="M29">
        <v>8.1999999999999993</v>
      </c>
      <c r="N29">
        <v>336.44</v>
      </c>
      <c r="O29">
        <v>8.1</v>
      </c>
      <c r="P29">
        <v>10</v>
      </c>
      <c r="Q29">
        <v>27</v>
      </c>
      <c r="R29">
        <v>100</v>
      </c>
      <c r="S29">
        <v>93</v>
      </c>
      <c r="T29">
        <v>2.5499999999999998</v>
      </c>
      <c r="U29">
        <v>1.91</v>
      </c>
      <c r="V29">
        <v>208</v>
      </c>
      <c r="W29">
        <v>5.2</v>
      </c>
      <c r="Y29" t="s">
        <v>10</v>
      </c>
      <c r="Z29">
        <v>16</v>
      </c>
    </row>
    <row r="30" spans="1:26" x14ac:dyDescent="0.25">
      <c r="A30">
        <v>60</v>
      </c>
      <c r="B30" t="s">
        <v>10</v>
      </c>
      <c r="C30" t="s">
        <v>11</v>
      </c>
      <c r="D30" t="s">
        <v>12</v>
      </c>
      <c r="E30" t="s">
        <v>11</v>
      </c>
      <c r="F30" t="s">
        <v>11</v>
      </c>
      <c r="G30">
        <v>1</v>
      </c>
      <c r="H30">
        <v>54</v>
      </c>
      <c r="I30">
        <v>56</v>
      </c>
      <c r="J30">
        <v>79</v>
      </c>
      <c r="K30">
        <v>27.3</v>
      </c>
      <c r="L30">
        <v>95</v>
      </c>
      <c r="M30">
        <v>7.8</v>
      </c>
      <c r="N30">
        <v>418.5</v>
      </c>
      <c r="O30">
        <v>4.4000000000000004</v>
      </c>
      <c r="P30">
        <v>11</v>
      </c>
      <c r="Q30">
        <v>20</v>
      </c>
      <c r="R30">
        <v>46</v>
      </c>
      <c r="S30">
        <v>73</v>
      </c>
      <c r="T30">
        <v>1.93</v>
      </c>
      <c r="U30">
        <v>1.36</v>
      </c>
      <c r="V30">
        <v>302</v>
      </c>
      <c r="W30">
        <v>6.1</v>
      </c>
      <c r="Y30" t="s">
        <v>10</v>
      </c>
      <c r="Z30">
        <v>18</v>
      </c>
    </row>
    <row r="31" spans="1:26" x14ac:dyDescent="0.25">
      <c r="A31">
        <v>39</v>
      </c>
      <c r="B31" t="s">
        <v>10</v>
      </c>
      <c r="C31" t="s">
        <v>11</v>
      </c>
      <c r="D31" t="s">
        <v>12</v>
      </c>
      <c r="E31" t="s">
        <v>11</v>
      </c>
      <c r="F31" t="s">
        <v>11</v>
      </c>
      <c r="G31">
        <v>1</v>
      </c>
      <c r="H31">
        <v>14</v>
      </c>
      <c r="I31">
        <v>59</v>
      </c>
      <c r="J31">
        <v>65</v>
      </c>
      <c r="K31">
        <v>23.5</v>
      </c>
      <c r="L31">
        <v>119</v>
      </c>
      <c r="M31">
        <v>22.3</v>
      </c>
      <c r="N31">
        <v>191.14</v>
      </c>
      <c r="O31">
        <v>3.3</v>
      </c>
      <c r="P31">
        <v>20</v>
      </c>
      <c r="Q31">
        <v>16</v>
      </c>
      <c r="R31">
        <v>21</v>
      </c>
      <c r="S31">
        <v>112</v>
      </c>
      <c r="T31">
        <v>2.0299999999999998</v>
      </c>
      <c r="U31">
        <v>1.5</v>
      </c>
      <c r="V31">
        <v>130</v>
      </c>
      <c r="W31">
        <v>5.6</v>
      </c>
      <c r="Y31" t="s">
        <v>10</v>
      </c>
      <c r="Z31">
        <v>16</v>
      </c>
    </row>
    <row r="32" spans="1:26" x14ac:dyDescent="0.25">
      <c r="A32">
        <v>20</v>
      </c>
      <c r="B32" t="s">
        <v>10</v>
      </c>
      <c r="C32" t="s">
        <v>11</v>
      </c>
      <c r="D32" t="s">
        <v>12</v>
      </c>
      <c r="E32" t="s">
        <v>12</v>
      </c>
      <c r="F32" t="s">
        <v>12</v>
      </c>
      <c r="G32">
        <v>1</v>
      </c>
      <c r="H32">
        <v>36</v>
      </c>
      <c r="I32">
        <v>60</v>
      </c>
      <c r="J32">
        <v>83</v>
      </c>
      <c r="K32">
        <v>24.05</v>
      </c>
      <c r="L32">
        <v>107</v>
      </c>
      <c r="M32">
        <v>6.9</v>
      </c>
      <c r="N32">
        <v>149.02000000000001</v>
      </c>
      <c r="O32">
        <v>1.4</v>
      </c>
      <c r="P32">
        <v>7</v>
      </c>
      <c r="Q32">
        <v>13</v>
      </c>
      <c r="R32">
        <v>14</v>
      </c>
      <c r="S32">
        <v>66</v>
      </c>
      <c r="T32">
        <v>1.69</v>
      </c>
      <c r="U32">
        <v>2</v>
      </c>
      <c r="V32">
        <v>257</v>
      </c>
      <c r="W32">
        <v>7.2</v>
      </c>
      <c r="Y32" t="s">
        <v>10</v>
      </c>
      <c r="Z32">
        <v>17</v>
      </c>
    </row>
    <row r="33" spans="1:26" x14ac:dyDescent="0.25">
      <c r="A33">
        <v>56</v>
      </c>
      <c r="B33" t="s">
        <v>10</v>
      </c>
      <c r="C33" t="s">
        <v>11</v>
      </c>
      <c r="D33" t="s">
        <v>11</v>
      </c>
      <c r="E33" t="s">
        <v>11</v>
      </c>
      <c r="F33" t="s">
        <v>11</v>
      </c>
      <c r="G33">
        <v>2</v>
      </c>
      <c r="H33">
        <v>33</v>
      </c>
      <c r="I33">
        <v>60</v>
      </c>
      <c r="J33">
        <v>101</v>
      </c>
      <c r="K33">
        <v>35</v>
      </c>
      <c r="L33">
        <v>105</v>
      </c>
      <c r="M33">
        <v>8.9</v>
      </c>
      <c r="N33">
        <v>633</v>
      </c>
      <c r="O33">
        <v>5.5</v>
      </c>
      <c r="P33">
        <v>6</v>
      </c>
      <c r="Q33">
        <v>8</v>
      </c>
      <c r="R33">
        <v>22</v>
      </c>
      <c r="S33">
        <v>102</v>
      </c>
      <c r="T33">
        <v>2.14</v>
      </c>
      <c r="U33">
        <v>2.35</v>
      </c>
      <c r="V33">
        <v>361</v>
      </c>
      <c r="W33">
        <v>4.4000000000000004</v>
      </c>
      <c r="Y33" t="s">
        <v>10</v>
      </c>
      <c r="Z33">
        <v>100</v>
      </c>
    </row>
    <row r="34" spans="1:26" x14ac:dyDescent="0.25">
      <c r="A34">
        <v>13</v>
      </c>
      <c r="B34" t="s">
        <v>10</v>
      </c>
      <c r="C34" t="s">
        <v>12</v>
      </c>
      <c r="D34" t="s">
        <v>12</v>
      </c>
      <c r="E34" t="s">
        <v>12</v>
      </c>
      <c r="F34" t="s">
        <v>12</v>
      </c>
      <c r="G34">
        <v>5</v>
      </c>
      <c r="H34">
        <v>12</v>
      </c>
      <c r="I34">
        <v>61</v>
      </c>
      <c r="J34">
        <v>55</v>
      </c>
      <c r="K34">
        <v>20.190000000000001</v>
      </c>
      <c r="L34">
        <v>128</v>
      </c>
      <c r="M34">
        <v>10.1</v>
      </c>
      <c r="N34">
        <v>314.54000000000002</v>
      </c>
      <c r="O34">
        <v>20.8</v>
      </c>
      <c r="P34">
        <v>27</v>
      </c>
      <c r="Q34">
        <v>15</v>
      </c>
      <c r="R34">
        <v>34</v>
      </c>
      <c r="S34">
        <v>97</v>
      </c>
      <c r="T34">
        <v>2.15</v>
      </c>
      <c r="U34">
        <v>1.32</v>
      </c>
      <c r="V34">
        <v>185</v>
      </c>
      <c r="W34">
        <v>31.6</v>
      </c>
      <c r="Y34" t="s">
        <v>10</v>
      </c>
      <c r="Z34">
        <v>87</v>
      </c>
    </row>
    <row r="35" spans="1:26" x14ac:dyDescent="0.25">
      <c r="A35">
        <v>75</v>
      </c>
      <c r="B35" t="s">
        <v>10</v>
      </c>
      <c r="C35" t="s">
        <v>11</v>
      </c>
      <c r="D35" t="s">
        <v>12</v>
      </c>
      <c r="E35" t="s">
        <v>11</v>
      </c>
      <c r="F35" t="s">
        <v>11</v>
      </c>
      <c r="G35">
        <v>3</v>
      </c>
      <c r="H35">
        <v>22</v>
      </c>
      <c r="I35">
        <v>61</v>
      </c>
      <c r="J35">
        <v>87</v>
      </c>
      <c r="K35">
        <v>27.5</v>
      </c>
      <c r="L35">
        <v>117</v>
      </c>
      <c r="M35">
        <v>10</v>
      </c>
      <c r="N35">
        <v>217.6</v>
      </c>
      <c r="O35">
        <v>5.7</v>
      </c>
      <c r="P35">
        <v>15</v>
      </c>
      <c r="Q35">
        <v>20</v>
      </c>
      <c r="R35">
        <v>21</v>
      </c>
      <c r="S35">
        <v>49</v>
      </c>
      <c r="T35">
        <v>2.11</v>
      </c>
      <c r="U35">
        <v>1.91</v>
      </c>
      <c r="V35">
        <v>248</v>
      </c>
      <c r="W35">
        <v>7.3</v>
      </c>
      <c r="Y35" t="s">
        <v>10</v>
      </c>
      <c r="Z35">
        <v>22</v>
      </c>
    </row>
    <row r="36" spans="1:26" x14ac:dyDescent="0.25">
      <c r="A36">
        <v>54</v>
      </c>
      <c r="B36" t="s">
        <v>10</v>
      </c>
      <c r="C36" t="s">
        <v>11</v>
      </c>
      <c r="D36" t="s">
        <v>12</v>
      </c>
      <c r="E36" t="s">
        <v>16</v>
      </c>
      <c r="F36" t="s">
        <v>11</v>
      </c>
      <c r="G36">
        <v>5</v>
      </c>
      <c r="H36">
        <v>12</v>
      </c>
      <c r="I36">
        <v>62</v>
      </c>
      <c r="J36">
        <v>97</v>
      </c>
      <c r="K36">
        <v>30.8</v>
      </c>
      <c r="L36">
        <v>101</v>
      </c>
      <c r="M36">
        <v>3.7</v>
      </c>
      <c r="N36">
        <v>165</v>
      </c>
      <c r="O36">
        <v>8.1999999999999993</v>
      </c>
      <c r="P36">
        <v>11</v>
      </c>
      <c r="Q36">
        <v>20</v>
      </c>
      <c r="R36">
        <v>46</v>
      </c>
      <c r="S36">
        <v>68</v>
      </c>
      <c r="T36">
        <v>2.36</v>
      </c>
      <c r="U36">
        <v>1.94</v>
      </c>
      <c r="V36">
        <v>224</v>
      </c>
      <c r="W36">
        <v>15.7</v>
      </c>
      <c r="Y36" t="s">
        <v>10</v>
      </c>
      <c r="Z36">
        <v>18</v>
      </c>
    </row>
    <row r="37" spans="1:26" x14ac:dyDescent="0.25">
      <c r="A37">
        <v>63</v>
      </c>
      <c r="B37" t="s">
        <v>10</v>
      </c>
      <c r="C37" t="s">
        <v>11</v>
      </c>
      <c r="D37" t="s">
        <v>11</v>
      </c>
      <c r="E37" t="s">
        <v>11</v>
      </c>
      <c r="F37" t="s">
        <v>12</v>
      </c>
      <c r="G37">
        <v>2</v>
      </c>
      <c r="H37">
        <v>48</v>
      </c>
      <c r="I37">
        <v>62</v>
      </c>
      <c r="J37">
        <v>58.5</v>
      </c>
      <c r="K37">
        <v>26.5</v>
      </c>
      <c r="L37">
        <v>117</v>
      </c>
      <c r="M37">
        <v>12.1</v>
      </c>
      <c r="N37">
        <v>228.78</v>
      </c>
      <c r="O37">
        <v>3.3</v>
      </c>
      <c r="P37">
        <v>13</v>
      </c>
      <c r="Q37">
        <v>10</v>
      </c>
      <c r="R37">
        <v>57</v>
      </c>
      <c r="S37">
        <v>97</v>
      </c>
      <c r="T37">
        <v>2.29</v>
      </c>
      <c r="U37">
        <v>2.48</v>
      </c>
      <c r="V37">
        <v>208</v>
      </c>
      <c r="W37">
        <v>4.9000000000000004</v>
      </c>
      <c r="Y37" t="s">
        <v>10</v>
      </c>
      <c r="Z37">
        <v>46</v>
      </c>
    </row>
    <row r="38" spans="1:26" x14ac:dyDescent="0.25">
      <c r="A38">
        <v>76</v>
      </c>
      <c r="B38" t="s">
        <v>10</v>
      </c>
      <c r="C38" t="s">
        <v>11</v>
      </c>
      <c r="D38" t="s">
        <v>12</v>
      </c>
      <c r="E38" t="s">
        <v>11</v>
      </c>
      <c r="F38" t="s">
        <v>11</v>
      </c>
      <c r="G38">
        <v>1</v>
      </c>
      <c r="H38">
        <v>22</v>
      </c>
      <c r="I38">
        <v>62</v>
      </c>
      <c r="J38">
        <v>75</v>
      </c>
      <c r="K38">
        <v>22.4</v>
      </c>
      <c r="L38">
        <v>114</v>
      </c>
      <c r="M38">
        <v>13.2</v>
      </c>
      <c r="N38">
        <v>367.72</v>
      </c>
      <c r="O38">
        <v>3.6</v>
      </c>
      <c r="P38">
        <v>9</v>
      </c>
      <c r="Q38">
        <v>12</v>
      </c>
      <c r="R38">
        <v>16</v>
      </c>
      <c r="S38">
        <v>74</v>
      </c>
      <c r="T38">
        <v>2.37</v>
      </c>
      <c r="U38">
        <v>1.51</v>
      </c>
      <c r="V38">
        <v>159</v>
      </c>
      <c r="W38">
        <v>6.9</v>
      </c>
      <c r="Y38" t="s">
        <v>10</v>
      </c>
      <c r="Z38">
        <v>22</v>
      </c>
    </row>
    <row r="39" spans="1:26" x14ac:dyDescent="0.25">
      <c r="A39">
        <v>16</v>
      </c>
      <c r="B39" t="s">
        <v>10</v>
      </c>
      <c r="C39" t="s">
        <v>11</v>
      </c>
      <c r="D39" t="s">
        <v>11</v>
      </c>
      <c r="E39" t="s">
        <v>12</v>
      </c>
      <c r="F39" t="s">
        <v>12</v>
      </c>
      <c r="G39">
        <v>5</v>
      </c>
      <c r="H39">
        <v>20</v>
      </c>
      <c r="I39">
        <v>63</v>
      </c>
      <c r="J39">
        <v>109</v>
      </c>
      <c r="K39">
        <v>33.5</v>
      </c>
      <c r="L39">
        <v>112</v>
      </c>
      <c r="M39">
        <v>13.1</v>
      </c>
      <c r="N39">
        <v>250.52</v>
      </c>
      <c r="O39">
        <v>1.8</v>
      </c>
      <c r="P39">
        <v>16</v>
      </c>
      <c r="Q39">
        <v>17</v>
      </c>
      <c r="R39">
        <v>35</v>
      </c>
      <c r="S39">
        <v>68</v>
      </c>
      <c r="T39">
        <v>2.2999999999999998</v>
      </c>
      <c r="U39">
        <v>1.1499999999999999</v>
      </c>
      <c r="V39">
        <v>209</v>
      </c>
      <c r="W39">
        <v>10.9</v>
      </c>
      <c r="Y39" t="s">
        <v>10</v>
      </c>
      <c r="Z39">
        <v>24</v>
      </c>
    </row>
    <row r="40" spans="1:26" x14ac:dyDescent="0.25">
      <c r="A40">
        <v>38</v>
      </c>
      <c r="B40" t="s">
        <v>10</v>
      </c>
      <c r="C40" t="s">
        <v>11</v>
      </c>
      <c r="D40" t="s">
        <v>12</v>
      </c>
      <c r="E40" t="s">
        <v>11</v>
      </c>
      <c r="F40" t="s">
        <v>11</v>
      </c>
      <c r="G40">
        <v>3</v>
      </c>
      <c r="H40">
        <v>16</v>
      </c>
      <c r="I40">
        <v>64</v>
      </c>
      <c r="J40">
        <v>81</v>
      </c>
      <c r="K40">
        <v>25.8</v>
      </c>
      <c r="L40">
        <v>131</v>
      </c>
      <c r="M40">
        <v>11.8</v>
      </c>
      <c r="N40">
        <v>189.82</v>
      </c>
      <c r="O40">
        <v>20.3</v>
      </c>
      <c r="P40">
        <v>9</v>
      </c>
      <c r="Q40">
        <v>7</v>
      </c>
      <c r="R40">
        <v>20</v>
      </c>
      <c r="S40">
        <v>47</v>
      </c>
      <c r="T40">
        <v>2.35</v>
      </c>
      <c r="U40">
        <v>2.5</v>
      </c>
      <c r="V40">
        <v>321</v>
      </c>
      <c r="W40">
        <v>3.9</v>
      </c>
      <c r="Y40" t="s">
        <v>10</v>
      </c>
      <c r="Z40">
        <v>10</v>
      </c>
    </row>
    <row r="41" spans="1:26" x14ac:dyDescent="0.25">
      <c r="A41">
        <v>44</v>
      </c>
      <c r="B41" t="s">
        <v>10</v>
      </c>
      <c r="C41" t="s">
        <v>11</v>
      </c>
      <c r="D41" t="s">
        <v>12</v>
      </c>
      <c r="E41" t="s">
        <v>12</v>
      </c>
      <c r="F41" t="s">
        <v>12</v>
      </c>
      <c r="G41">
        <v>3</v>
      </c>
      <c r="H41">
        <v>78</v>
      </c>
      <c r="I41">
        <v>64</v>
      </c>
      <c r="J41">
        <v>64</v>
      </c>
      <c r="K41">
        <v>20.059999999999999</v>
      </c>
      <c r="L41">
        <v>114</v>
      </c>
      <c r="M41">
        <v>17.100000000000001</v>
      </c>
      <c r="N41">
        <v>676.77</v>
      </c>
      <c r="O41">
        <v>8.9</v>
      </c>
      <c r="P41">
        <v>10</v>
      </c>
      <c r="Q41">
        <v>14</v>
      </c>
      <c r="R41">
        <v>18</v>
      </c>
      <c r="S41">
        <v>93</v>
      </c>
      <c r="T41">
        <v>2.1800000000000002</v>
      </c>
      <c r="U41">
        <v>1.96</v>
      </c>
      <c r="V41">
        <v>154</v>
      </c>
      <c r="W41">
        <v>6.3</v>
      </c>
      <c r="Y41" t="s">
        <v>10</v>
      </c>
      <c r="Z41">
        <v>46</v>
      </c>
    </row>
    <row r="42" spans="1:26" x14ac:dyDescent="0.25">
      <c r="A42">
        <v>45</v>
      </c>
      <c r="B42" t="s">
        <v>10</v>
      </c>
      <c r="C42" t="s">
        <v>11</v>
      </c>
      <c r="D42" t="s">
        <v>12</v>
      </c>
      <c r="E42" t="s">
        <v>11</v>
      </c>
      <c r="F42" t="s">
        <v>11</v>
      </c>
      <c r="G42">
        <v>5</v>
      </c>
      <c r="H42">
        <v>10</v>
      </c>
      <c r="I42">
        <v>64</v>
      </c>
      <c r="J42">
        <v>71</v>
      </c>
      <c r="K42">
        <v>21.01</v>
      </c>
      <c r="L42">
        <v>110</v>
      </c>
      <c r="M42">
        <v>14.8</v>
      </c>
      <c r="N42">
        <v>212.81</v>
      </c>
      <c r="O42">
        <v>1.4</v>
      </c>
      <c r="P42">
        <v>11</v>
      </c>
      <c r="Q42">
        <v>11</v>
      </c>
      <c r="R42">
        <v>16</v>
      </c>
      <c r="S42">
        <v>42</v>
      </c>
      <c r="T42">
        <v>2.46</v>
      </c>
      <c r="U42">
        <v>1.94</v>
      </c>
      <c r="V42">
        <v>264</v>
      </c>
      <c r="W42">
        <v>9.4</v>
      </c>
      <c r="Y42" t="s">
        <v>10</v>
      </c>
      <c r="Z42">
        <v>74</v>
      </c>
    </row>
    <row r="43" spans="1:26" x14ac:dyDescent="0.25">
      <c r="A43">
        <v>14</v>
      </c>
      <c r="B43" t="s">
        <v>10</v>
      </c>
      <c r="C43" t="s">
        <v>11</v>
      </c>
      <c r="D43" t="s">
        <v>12</v>
      </c>
      <c r="E43" t="s">
        <v>11</v>
      </c>
      <c r="F43" t="s">
        <v>11</v>
      </c>
      <c r="G43">
        <v>1</v>
      </c>
      <c r="H43">
        <v>144</v>
      </c>
      <c r="I43">
        <v>65</v>
      </c>
      <c r="J43">
        <v>72.8</v>
      </c>
      <c r="K43">
        <v>29.3</v>
      </c>
      <c r="L43">
        <v>95</v>
      </c>
      <c r="M43">
        <v>7.7</v>
      </c>
      <c r="N43">
        <v>626.82000000000005</v>
      </c>
      <c r="O43">
        <v>0.5</v>
      </c>
      <c r="P43">
        <v>8</v>
      </c>
      <c r="Q43">
        <v>5</v>
      </c>
      <c r="R43">
        <v>19</v>
      </c>
      <c r="S43">
        <v>80</v>
      </c>
      <c r="T43">
        <v>2.33</v>
      </c>
      <c r="U43">
        <v>2.61</v>
      </c>
      <c r="V43">
        <v>211</v>
      </c>
      <c r="W43">
        <v>4.2</v>
      </c>
      <c r="Y43" t="s">
        <v>10</v>
      </c>
      <c r="Z43">
        <v>23</v>
      </c>
    </row>
    <row r="44" spans="1:26" x14ac:dyDescent="0.25">
      <c r="A44">
        <v>31</v>
      </c>
      <c r="B44" t="s">
        <v>10</v>
      </c>
      <c r="C44" t="s">
        <v>11</v>
      </c>
      <c r="D44" t="s">
        <v>12</v>
      </c>
      <c r="E44" t="s">
        <v>11</v>
      </c>
      <c r="F44" t="s">
        <v>11</v>
      </c>
      <c r="G44">
        <v>2</v>
      </c>
      <c r="H44">
        <v>30</v>
      </c>
      <c r="I44">
        <v>65</v>
      </c>
      <c r="J44">
        <v>94.5</v>
      </c>
      <c r="K44">
        <v>29.9</v>
      </c>
      <c r="L44">
        <v>134</v>
      </c>
      <c r="M44">
        <v>11.3</v>
      </c>
      <c r="N44">
        <v>85.26</v>
      </c>
      <c r="O44">
        <v>1.9</v>
      </c>
      <c r="P44">
        <v>13</v>
      </c>
      <c r="Q44">
        <v>16</v>
      </c>
      <c r="R44">
        <v>28</v>
      </c>
      <c r="S44">
        <v>61</v>
      </c>
      <c r="T44">
        <v>2.42</v>
      </c>
      <c r="U44">
        <v>2.09</v>
      </c>
      <c r="V44">
        <v>284</v>
      </c>
      <c r="W44">
        <v>6.8</v>
      </c>
      <c r="Y44" t="s">
        <v>10</v>
      </c>
      <c r="Z44">
        <v>57</v>
      </c>
    </row>
    <row r="45" spans="1:26" x14ac:dyDescent="0.25">
      <c r="A45">
        <v>43</v>
      </c>
      <c r="B45" t="s">
        <v>10</v>
      </c>
      <c r="C45" t="s">
        <v>11</v>
      </c>
      <c r="D45" t="s">
        <v>11</v>
      </c>
      <c r="E45" t="s">
        <v>11</v>
      </c>
      <c r="F45" t="s">
        <v>11</v>
      </c>
      <c r="G45">
        <v>2</v>
      </c>
      <c r="H45">
        <v>11</v>
      </c>
      <c r="I45">
        <v>65</v>
      </c>
      <c r="J45">
        <v>82</v>
      </c>
      <c r="K45">
        <v>26.3</v>
      </c>
      <c r="L45">
        <v>100</v>
      </c>
      <c r="M45">
        <v>8.1999999999999993</v>
      </c>
      <c r="N45">
        <v>158.13</v>
      </c>
      <c r="O45">
        <v>5.2</v>
      </c>
      <c r="P45">
        <v>14</v>
      </c>
      <c r="Q45">
        <v>27</v>
      </c>
      <c r="R45">
        <v>16</v>
      </c>
      <c r="S45">
        <v>42</v>
      </c>
      <c r="T45">
        <v>2.0499999999999998</v>
      </c>
      <c r="U45">
        <v>1.98</v>
      </c>
      <c r="V45">
        <v>234</v>
      </c>
      <c r="W45">
        <v>9.5</v>
      </c>
      <c r="Y45" t="s">
        <v>10</v>
      </c>
      <c r="Z45">
        <v>17</v>
      </c>
    </row>
    <row r="46" spans="1:26" x14ac:dyDescent="0.25">
      <c r="A46">
        <v>37</v>
      </c>
      <c r="B46" t="s">
        <v>10</v>
      </c>
      <c r="C46" t="s">
        <v>11</v>
      </c>
      <c r="D46" t="s">
        <v>12</v>
      </c>
      <c r="E46" t="s">
        <v>11</v>
      </c>
      <c r="F46" t="s">
        <v>11</v>
      </c>
      <c r="G46">
        <v>3</v>
      </c>
      <c r="H46">
        <v>20</v>
      </c>
      <c r="I46">
        <v>69</v>
      </c>
      <c r="J46">
        <v>57</v>
      </c>
      <c r="K46">
        <v>24.4</v>
      </c>
      <c r="L46">
        <v>121</v>
      </c>
      <c r="M46">
        <v>16.899999999999999</v>
      </c>
      <c r="N46">
        <v>281.81</v>
      </c>
      <c r="O46">
        <v>1.6</v>
      </c>
      <c r="P46">
        <v>6</v>
      </c>
      <c r="Q46">
        <v>4</v>
      </c>
      <c r="R46">
        <v>15</v>
      </c>
      <c r="S46">
        <v>59</v>
      </c>
      <c r="T46">
        <v>2.31</v>
      </c>
      <c r="U46">
        <v>1.56</v>
      </c>
      <c r="V46">
        <v>158</v>
      </c>
      <c r="W46">
        <v>2.5</v>
      </c>
      <c r="Y46" t="s">
        <v>10</v>
      </c>
      <c r="Z46">
        <v>17</v>
      </c>
    </row>
    <row r="47" spans="1:26" x14ac:dyDescent="0.25">
      <c r="A47">
        <v>33</v>
      </c>
      <c r="B47" t="s">
        <v>10</v>
      </c>
      <c r="C47" t="s">
        <v>11</v>
      </c>
      <c r="D47" t="s">
        <v>12</v>
      </c>
      <c r="E47" t="s">
        <v>12</v>
      </c>
      <c r="F47" t="s">
        <v>12</v>
      </c>
      <c r="G47">
        <v>1</v>
      </c>
      <c r="H47">
        <v>40</v>
      </c>
      <c r="I47">
        <v>70</v>
      </c>
      <c r="J47">
        <v>74.5</v>
      </c>
      <c r="K47">
        <v>22.2</v>
      </c>
      <c r="L47">
        <v>98</v>
      </c>
      <c r="M47">
        <v>6.7</v>
      </c>
      <c r="N47">
        <v>114.26</v>
      </c>
      <c r="O47">
        <v>13.2</v>
      </c>
      <c r="P47">
        <v>4</v>
      </c>
      <c r="Q47">
        <v>2</v>
      </c>
      <c r="R47">
        <v>15</v>
      </c>
      <c r="S47">
        <v>79</v>
      </c>
      <c r="T47">
        <v>2.2000000000000002</v>
      </c>
      <c r="U47">
        <v>1.75</v>
      </c>
      <c r="V47">
        <v>100</v>
      </c>
      <c r="W47">
        <v>3</v>
      </c>
      <c r="Y47" t="s">
        <v>10</v>
      </c>
      <c r="Z47">
        <v>24</v>
      </c>
    </row>
    <row r="48" spans="1:26" x14ac:dyDescent="0.25">
      <c r="A48">
        <v>11</v>
      </c>
      <c r="B48" t="s">
        <v>10</v>
      </c>
      <c r="C48" t="s">
        <v>11</v>
      </c>
      <c r="D48" t="s">
        <v>12</v>
      </c>
      <c r="E48" t="s">
        <v>11</v>
      </c>
      <c r="F48" t="s">
        <v>11</v>
      </c>
      <c r="G48">
        <v>3</v>
      </c>
      <c r="H48">
        <v>72</v>
      </c>
      <c r="I48">
        <v>71</v>
      </c>
      <c r="J48">
        <v>79.5</v>
      </c>
      <c r="K48">
        <v>24.7</v>
      </c>
      <c r="L48">
        <v>102</v>
      </c>
      <c r="M48">
        <v>14.7</v>
      </c>
      <c r="N48">
        <v>618.12</v>
      </c>
      <c r="O48">
        <v>4.5</v>
      </c>
      <c r="P48">
        <v>15</v>
      </c>
      <c r="Q48">
        <v>26</v>
      </c>
      <c r="R48">
        <v>14</v>
      </c>
      <c r="S48">
        <v>68</v>
      </c>
      <c r="T48">
        <v>2.1800000000000002</v>
      </c>
      <c r="U48">
        <v>1.54</v>
      </c>
      <c r="V48">
        <v>225</v>
      </c>
      <c r="W48">
        <v>5.0999999999999996</v>
      </c>
      <c r="Y48" t="s">
        <v>10</v>
      </c>
      <c r="Z48">
        <v>22</v>
      </c>
    </row>
    <row r="49" spans="1:26" x14ac:dyDescent="0.25">
      <c r="A49">
        <v>23</v>
      </c>
      <c r="B49" t="s">
        <v>10</v>
      </c>
      <c r="C49" t="s">
        <v>11</v>
      </c>
      <c r="D49" t="s">
        <v>12</v>
      </c>
      <c r="E49" t="s">
        <v>12</v>
      </c>
      <c r="F49" t="s">
        <v>12</v>
      </c>
      <c r="G49">
        <v>5</v>
      </c>
      <c r="H49">
        <v>7</v>
      </c>
      <c r="I49">
        <v>71</v>
      </c>
      <c r="J49">
        <v>69.5</v>
      </c>
      <c r="K49">
        <v>28.1</v>
      </c>
      <c r="L49">
        <v>112</v>
      </c>
      <c r="M49">
        <v>15.9</v>
      </c>
      <c r="N49">
        <v>376.44</v>
      </c>
      <c r="O49">
        <v>3.3</v>
      </c>
      <c r="P49">
        <v>7</v>
      </c>
      <c r="Q49">
        <v>8</v>
      </c>
      <c r="R49">
        <v>55</v>
      </c>
      <c r="S49">
        <v>102</v>
      </c>
      <c r="T49">
        <v>2.0499999999999998</v>
      </c>
      <c r="U49">
        <v>1.21</v>
      </c>
      <c r="V49">
        <v>205</v>
      </c>
      <c r="W49">
        <v>5.9</v>
      </c>
      <c r="Y49" t="s">
        <v>10</v>
      </c>
      <c r="Z49">
        <v>30</v>
      </c>
    </row>
    <row r="50" spans="1:26" x14ac:dyDescent="0.25">
      <c r="A50">
        <v>41</v>
      </c>
      <c r="B50" t="s">
        <v>10</v>
      </c>
      <c r="C50" t="s">
        <v>11</v>
      </c>
      <c r="D50" t="s">
        <v>11</v>
      </c>
      <c r="E50" t="s">
        <v>11</v>
      </c>
      <c r="F50" t="s">
        <v>12</v>
      </c>
      <c r="G50">
        <v>4</v>
      </c>
      <c r="H50">
        <v>18</v>
      </c>
      <c r="I50">
        <v>72</v>
      </c>
      <c r="J50">
        <v>72.5</v>
      </c>
      <c r="K50">
        <v>23.7</v>
      </c>
      <c r="L50">
        <v>107</v>
      </c>
      <c r="M50">
        <v>9.8000000000000007</v>
      </c>
      <c r="N50">
        <v>385.17</v>
      </c>
      <c r="O50">
        <v>15.8</v>
      </c>
      <c r="P50">
        <v>15</v>
      </c>
      <c r="Q50">
        <v>18</v>
      </c>
      <c r="R50">
        <v>21</v>
      </c>
      <c r="S50">
        <v>57</v>
      </c>
      <c r="T50">
        <v>2.2599999999999998</v>
      </c>
      <c r="U50">
        <v>1.99</v>
      </c>
      <c r="V50">
        <v>294</v>
      </c>
      <c r="W50">
        <v>9.3000000000000007</v>
      </c>
      <c r="Y50" t="s">
        <v>10</v>
      </c>
      <c r="Z50">
        <v>21</v>
      </c>
    </row>
    <row r="51" spans="1:26" x14ac:dyDescent="0.25">
      <c r="A51">
        <v>12</v>
      </c>
      <c r="B51" t="s">
        <v>10</v>
      </c>
      <c r="C51" t="s">
        <v>11</v>
      </c>
      <c r="D51" t="s">
        <v>12</v>
      </c>
      <c r="E51" t="s">
        <v>16</v>
      </c>
      <c r="F51" t="s">
        <v>16</v>
      </c>
      <c r="G51">
        <v>3</v>
      </c>
      <c r="H51">
        <v>23</v>
      </c>
      <c r="I51">
        <v>74</v>
      </c>
      <c r="J51">
        <v>90</v>
      </c>
      <c r="K51">
        <v>32.5</v>
      </c>
      <c r="L51">
        <v>97</v>
      </c>
      <c r="M51">
        <v>5.3</v>
      </c>
      <c r="N51">
        <v>308.91000000000003</v>
      </c>
      <c r="O51">
        <v>3.9</v>
      </c>
      <c r="P51">
        <v>9</v>
      </c>
      <c r="Q51">
        <v>12</v>
      </c>
      <c r="R51">
        <v>15</v>
      </c>
      <c r="S51">
        <v>44</v>
      </c>
      <c r="T51">
        <v>1.83</v>
      </c>
      <c r="U51">
        <v>1.76</v>
      </c>
      <c r="W51">
        <v>4.4000000000000004</v>
      </c>
      <c r="Y51" t="s">
        <v>10</v>
      </c>
      <c r="Z51">
        <v>16</v>
      </c>
    </row>
    <row r="52" spans="1:26" x14ac:dyDescent="0.25">
      <c r="A52">
        <v>8</v>
      </c>
      <c r="B52" t="s">
        <v>10</v>
      </c>
      <c r="C52" t="s">
        <v>11</v>
      </c>
      <c r="D52" t="s">
        <v>12</v>
      </c>
      <c r="E52" t="s">
        <v>12</v>
      </c>
      <c r="F52" t="s">
        <v>12</v>
      </c>
      <c r="G52">
        <v>4</v>
      </c>
      <c r="H52">
        <v>20</v>
      </c>
      <c r="I52">
        <v>76</v>
      </c>
      <c r="J52">
        <v>74.5</v>
      </c>
      <c r="K52">
        <v>22.5</v>
      </c>
      <c r="L52">
        <v>142</v>
      </c>
      <c r="M52">
        <v>11.1</v>
      </c>
      <c r="N52">
        <v>329.64</v>
      </c>
      <c r="O52">
        <v>8.9</v>
      </c>
      <c r="P52">
        <v>21</v>
      </c>
      <c r="Q52">
        <v>13</v>
      </c>
      <c r="R52">
        <v>23</v>
      </c>
      <c r="S52">
        <v>61</v>
      </c>
      <c r="T52">
        <v>2.12</v>
      </c>
      <c r="U52">
        <v>1.26</v>
      </c>
      <c r="V52">
        <v>161</v>
      </c>
      <c r="W52">
        <v>3.8</v>
      </c>
      <c r="Y52" t="s">
        <v>10</v>
      </c>
      <c r="Z52">
        <v>24</v>
      </c>
    </row>
    <row r="53" spans="1:26" x14ac:dyDescent="0.25">
      <c r="A53">
        <v>57</v>
      </c>
      <c r="B53" t="s">
        <v>10</v>
      </c>
      <c r="C53" t="s">
        <v>12</v>
      </c>
      <c r="D53" t="s">
        <v>12</v>
      </c>
      <c r="E53" t="s">
        <v>11</v>
      </c>
      <c r="F53" t="s">
        <v>11</v>
      </c>
      <c r="G53">
        <v>5</v>
      </c>
      <c r="H53">
        <v>90</v>
      </c>
      <c r="I53">
        <v>81</v>
      </c>
      <c r="J53">
        <v>76</v>
      </c>
      <c r="K53">
        <v>28.4</v>
      </c>
      <c r="L53">
        <v>96.5</v>
      </c>
      <c r="M53">
        <v>9.8000000000000007</v>
      </c>
      <c r="N53">
        <v>827.2</v>
      </c>
      <c r="O53">
        <v>4.9000000000000004</v>
      </c>
      <c r="P53">
        <v>11</v>
      </c>
      <c r="Q53">
        <v>7</v>
      </c>
      <c r="R53">
        <v>24</v>
      </c>
      <c r="S53">
        <v>63</v>
      </c>
      <c r="T53">
        <v>2.37</v>
      </c>
      <c r="U53">
        <v>2.11</v>
      </c>
      <c r="V53">
        <v>239</v>
      </c>
      <c r="W53">
        <v>5.6</v>
      </c>
      <c r="Y53" t="s">
        <v>10</v>
      </c>
      <c r="Z53">
        <v>11</v>
      </c>
    </row>
    <row r="54" spans="1:26" x14ac:dyDescent="0.25">
      <c r="A54">
        <v>9</v>
      </c>
      <c r="B54" t="s">
        <v>17</v>
      </c>
      <c r="C54" t="s">
        <v>19</v>
      </c>
      <c r="D54" t="s">
        <v>12</v>
      </c>
      <c r="E54" t="s">
        <v>19</v>
      </c>
      <c r="F54" t="s">
        <v>19</v>
      </c>
      <c r="G54">
        <v>5</v>
      </c>
      <c r="H54">
        <v>84</v>
      </c>
      <c r="I54">
        <v>30</v>
      </c>
      <c r="J54">
        <v>61</v>
      </c>
      <c r="K54">
        <v>21.8</v>
      </c>
      <c r="L54">
        <v>122</v>
      </c>
      <c r="M54">
        <v>12</v>
      </c>
      <c r="N54">
        <v>254.95</v>
      </c>
      <c r="O54">
        <v>0.3</v>
      </c>
      <c r="P54">
        <v>11</v>
      </c>
      <c r="Q54">
        <v>33</v>
      </c>
      <c r="R54">
        <v>23</v>
      </c>
      <c r="S54">
        <v>41</v>
      </c>
      <c r="T54">
        <v>2.76</v>
      </c>
      <c r="U54">
        <v>1.92</v>
      </c>
      <c r="V54">
        <v>232</v>
      </c>
      <c r="W54">
        <v>8</v>
      </c>
      <c r="Y54" t="s">
        <v>17</v>
      </c>
      <c r="Z54">
        <v>20</v>
      </c>
    </row>
    <row r="55" spans="1:26" x14ac:dyDescent="0.25">
      <c r="A55">
        <v>49</v>
      </c>
      <c r="B55" t="s">
        <v>17</v>
      </c>
      <c r="C55" t="s">
        <v>11</v>
      </c>
      <c r="D55" t="s">
        <v>12</v>
      </c>
      <c r="E55" t="s">
        <v>11</v>
      </c>
      <c r="F55" t="s">
        <v>11</v>
      </c>
      <c r="G55">
        <v>5</v>
      </c>
      <c r="H55">
        <v>6</v>
      </c>
      <c r="I55">
        <v>40</v>
      </c>
      <c r="J55">
        <v>63.5</v>
      </c>
      <c r="K55">
        <v>23.5</v>
      </c>
      <c r="L55">
        <v>111</v>
      </c>
      <c r="M55">
        <v>5.2</v>
      </c>
      <c r="N55">
        <v>26.19</v>
      </c>
      <c r="O55">
        <v>0.4</v>
      </c>
      <c r="P55">
        <v>10</v>
      </c>
      <c r="Q55">
        <v>4</v>
      </c>
      <c r="R55">
        <v>11</v>
      </c>
      <c r="S55">
        <v>59</v>
      </c>
      <c r="T55">
        <v>2.14</v>
      </c>
      <c r="U55">
        <v>1.79</v>
      </c>
      <c r="V55">
        <v>249</v>
      </c>
      <c r="W55">
        <v>7.7</v>
      </c>
      <c r="Y55" t="s">
        <v>17</v>
      </c>
      <c r="Z55">
        <v>21</v>
      </c>
    </row>
    <row r="56" spans="1:26" x14ac:dyDescent="0.25">
      <c r="A56">
        <v>71</v>
      </c>
      <c r="B56" t="s">
        <v>17</v>
      </c>
      <c r="C56" t="s">
        <v>11</v>
      </c>
      <c r="D56" t="s">
        <v>12</v>
      </c>
      <c r="E56" t="s">
        <v>11</v>
      </c>
      <c r="F56" t="s">
        <v>11</v>
      </c>
      <c r="G56">
        <v>4</v>
      </c>
      <c r="H56">
        <v>45</v>
      </c>
      <c r="I56">
        <v>46</v>
      </c>
      <c r="J56">
        <v>63</v>
      </c>
      <c r="K56">
        <v>21.5</v>
      </c>
      <c r="L56">
        <v>106</v>
      </c>
      <c r="M56">
        <v>5.0999999999999996</v>
      </c>
      <c r="N56">
        <v>470.21</v>
      </c>
      <c r="O56">
        <v>19.600000000000001</v>
      </c>
      <c r="P56">
        <v>6</v>
      </c>
      <c r="Q56">
        <v>4</v>
      </c>
      <c r="R56">
        <v>9</v>
      </c>
      <c r="S56">
        <v>62</v>
      </c>
      <c r="T56">
        <v>2.33</v>
      </c>
      <c r="U56">
        <v>2.5299999999999998</v>
      </c>
      <c r="V56">
        <v>129</v>
      </c>
      <c r="W56">
        <v>4.5999999999999996</v>
      </c>
      <c r="Y56" t="s">
        <v>17</v>
      </c>
      <c r="Z56">
        <v>12</v>
      </c>
    </row>
    <row r="57" spans="1:26" x14ac:dyDescent="0.25">
      <c r="A57">
        <v>72</v>
      </c>
      <c r="B57" t="s">
        <v>17</v>
      </c>
      <c r="C57" t="s">
        <v>11</v>
      </c>
      <c r="D57" t="s">
        <v>12</v>
      </c>
      <c r="E57" t="s">
        <v>11</v>
      </c>
      <c r="F57" t="s">
        <v>11</v>
      </c>
      <c r="G57">
        <v>3</v>
      </c>
      <c r="H57">
        <v>60</v>
      </c>
      <c r="I57">
        <v>49</v>
      </c>
      <c r="J57">
        <v>57</v>
      </c>
      <c r="K57">
        <v>20.6</v>
      </c>
      <c r="L57">
        <v>114</v>
      </c>
      <c r="M57">
        <v>17.2</v>
      </c>
      <c r="N57">
        <v>529.04</v>
      </c>
      <c r="O57">
        <v>0.8</v>
      </c>
      <c r="P57">
        <v>24</v>
      </c>
      <c r="Q57">
        <v>10</v>
      </c>
      <c r="R57">
        <v>16</v>
      </c>
      <c r="S57">
        <v>71</v>
      </c>
      <c r="T57">
        <v>2.2999999999999998</v>
      </c>
      <c r="U57">
        <v>1.6</v>
      </c>
      <c r="V57">
        <v>166</v>
      </c>
      <c r="W57">
        <v>4.2</v>
      </c>
      <c r="Y57" t="s">
        <v>17</v>
      </c>
      <c r="Z57">
        <v>12</v>
      </c>
    </row>
    <row r="58" spans="1:26" x14ac:dyDescent="0.25">
      <c r="A58">
        <v>21</v>
      </c>
      <c r="B58" t="s">
        <v>17</v>
      </c>
      <c r="C58" t="s">
        <v>11</v>
      </c>
      <c r="D58" t="s">
        <v>12</v>
      </c>
      <c r="E58" t="s">
        <v>11</v>
      </c>
      <c r="F58" t="s">
        <v>11</v>
      </c>
      <c r="G58">
        <v>3</v>
      </c>
      <c r="H58">
        <v>69</v>
      </c>
      <c r="I58">
        <v>52</v>
      </c>
      <c r="J58">
        <v>57</v>
      </c>
      <c r="K58">
        <v>21.5</v>
      </c>
      <c r="L58">
        <v>78</v>
      </c>
      <c r="M58">
        <v>4.5</v>
      </c>
      <c r="N58">
        <v>1206.48</v>
      </c>
      <c r="O58">
        <v>10.199999999999999</v>
      </c>
      <c r="P58">
        <v>10</v>
      </c>
      <c r="Q58">
        <v>17</v>
      </c>
      <c r="R58">
        <v>26</v>
      </c>
      <c r="S58">
        <v>106</v>
      </c>
      <c r="T58">
        <v>2.2999999999999998</v>
      </c>
      <c r="U58">
        <v>2.09</v>
      </c>
      <c r="V58">
        <v>306</v>
      </c>
      <c r="W58">
        <v>3.1</v>
      </c>
      <c r="Y58" t="s">
        <v>17</v>
      </c>
      <c r="Z58">
        <v>23</v>
      </c>
    </row>
    <row r="59" spans="1:26" x14ac:dyDescent="0.25">
      <c r="A59">
        <v>55</v>
      </c>
      <c r="B59" t="s">
        <v>17</v>
      </c>
      <c r="C59" t="s">
        <v>11</v>
      </c>
      <c r="D59" t="s">
        <v>12</v>
      </c>
      <c r="E59" t="s">
        <v>11</v>
      </c>
      <c r="F59" t="s">
        <v>11</v>
      </c>
      <c r="G59">
        <v>3</v>
      </c>
      <c r="H59">
        <v>6</v>
      </c>
      <c r="I59">
        <v>52</v>
      </c>
      <c r="J59">
        <v>59.5</v>
      </c>
      <c r="K59">
        <v>20.100000000000001</v>
      </c>
      <c r="L59">
        <v>105</v>
      </c>
      <c r="M59">
        <v>14.3</v>
      </c>
      <c r="N59">
        <v>197.86</v>
      </c>
      <c r="O59">
        <v>12.5</v>
      </c>
      <c r="P59">
        <v>21</v>
      </c>
      <c r="Q59">
        <v>15</v>
      </c>
      <c r="R59">
        <v>16</v>
      </c>
      <c r="S59">
        <v>202</v>
      </c>
      <c r="T59">
        <v>2.2599999999999998</v>
      </c>
      <c r="U59">
        <v>1.58</v>
      </c>
      <c r="V59">
        <v>201</v>
      </c>
      <c r="W59">
        <v>2.8</v>
      </c>
      <c r="Y59" t="s">
        <v>17</v>
      </c>
      <c r="Z59">
        <v>9</v>
      </c>
    </row>
    <row r="60" spans="1:26" x14ac:dyDescent="0.25">
      <c r="A60">
        <v>32</v>
      </c>
      <c r="B60" t="s">
        <v>17</v>
      </c>
      <c r="C60" t="s">
        <v>11</v>
      </c>
      <c r="D60" t="s">
        <v>11</v>
      </c>
      <c r="E60" t="s">
        <v>11</v>
      </c>
      <c r="F60" t="s">
        <v>12</v>
      </c>
      <c r="G60">
        <v>3</v>
      </c>
      <c r="H60">
        <v>14</v>
      </c>
      <c r="I60">
        <v>53</v>
      </c>
      <c r="J60">
        <v>61.5</v>
      </c>
      <c r="K60">
        <v>21.9</v>
      </c>
      <c r="L60">
        <v>116</v>
      </c>
      <c r="M60">
        <v>5.6</v>
      </c>
      <c r="N60">
        <v>59.78</v>
      </c>
      <c r="O60">
        <v>23.5</v>
      </c>
      <c r="P60">
        <v>16</v>
      </c>
      <c r="Q60">
        <v>15</v>
      </c>
      <c r="R60">
        <v>14</v>
      </c>
      <c r="S60">
        <v>113</v>
      </c>
      <c r="T60">
        <v>2.25</v>
      </c>
      <c r="U60">
        <v>1.76</v>
      </c>
      <c r="V60">
        <v>207</v>
      </c>
      <c r="W60">
        <v>3.8</v>
      </c>
      <c r="Y60" t="s">
        <v>17</v>
      </c>
      <c r="Z60">
        <v>26</v>
      </c>
    </row>
    <row r="61" spans="1:26" x14ac:dyDescent="0.25">
      <c r="A61">
        <v>17</v>
      </c>
      <c r="B61" t="s">
        <v>17</v>
      </c>
      <c r="C61" t="s">
        <v>11</v>
      </c>
      <c r="D61" t="s">
        <v>12</v>
      </c>
      <c r="E61" t="s">
        <v>11</v>
      </c>
      <c r="F61" t="s">
        <v>11</v>
      </c>
      <c r="G61">
        <v>3</v>
      </c>
      <c r="H61">
        <v>150</v>
      </c>
      <c r="I61">
        <v>54</v>
      </c>
      <c r="J61">
        <v>60.5</v>
      </c>
      <c r="K61">
        <v>26.6</v>
      </c>
      <c r="L61">
        <v>87</v>
      </c>
      <c r="M61">
        <v>7.5</v>
      </c>
      <c r="N61">
        <v>359.29</v>
      </c>
      <c r="O61">
        <v>0.5</v>
      </c>
      <c r="P61">
        <v>8</v>
      </c>
      <c r="Q61">
        <v>8</v>
      </c>
      <c r="R61">
        <v>9</v>
      </c>
      <c r="S61">
        <v>91</v>
      </c>
      <c r="T61">
        <v>2.14</v>
      </c>
      <c r="U61">
        <v>1.93</v>
      </c>
      <c r="V61">
        <v>244</v>
      </c>
      <c r="W61">
        <v>2.6</v>
      </c>
      <c r="Y61" t="s">
        <v>17</v>
      </c>
      <c r="Z61">
        <v>17</v>
      </c>
    </row>
    <row r="62" spans="1:26" x14ac:dyDescent="0.25">
      <c r="A62">
        <v>40</v>
      </c>
      <c r="B62" t="s">
        <v>17</v>
      </c>
      <c r="C62" t="s">
        <v>11</v>
      </c>
      <c r="D62" t="s">
        <v>12</v>
      </c>
      <c r="E62" t="s">
        <v>11</v>
      </c>
      <c r="F62" t="s">
        <v>12</v>
      </c>
      <c r="G62">
        <v>3</v>
      </c>
      <c r="H62">
        <v>18</v>
      </c>
      <c r="I62">
        <v>55</v>
      </c>
      <c r="J62">
        <v>73.8</v>
      </c>
      <c r="K62">
        <v>23.9</v>
      </c>
      <c r="L62">
        <v>111</v>
      </c>
      <c r="M62">
        <v>16.399999999999999</v>
      </c>
      <c r="N62">
        <v>152.57</v>
      </c>
      <c r="O62">
        <v>1.9</v>
      </c>
      <c r="P62">
        <v>14</v>
      </c>
      <c r="Q62">
        <v>14</v>
      </c>
      <c r="R62">
        <v>20</v>
      </c>
      <c r="S62">
        <v>39</v>
      </c>
      <c r="T62">
        <v>2.2799999999999998</v>
      </c>
      <c r="U62">
        <v>2.14</v>
      </c>
      <c r="V62">
        <v>296</v>
      </c>
      <c r="W62">
        <v>4.7</v>
      </c>
      <c r="Y62" t="s">
        <v>17</v>
      </c>
      <c r="Z62">
        <v>17</v>
      </c>
    </row>
    <row r="63" spans="1:26" x14ac:dyDescent="0.25">
      <c r="A63">
        <v>36</v>
      </c>
      <c r="B63" t="s">
        <v>17</v>
      </c>
      <c r="C63" t="s">
        <v>11</v>
      </c>
      <c r="D63" t="s">
        <v>11</v>
      </c>
      <c r="E63" t="s">
        <v>11</v>
      </c>
      <c r="F63" t="s">
        <v>11</v>
      </c>
      <c r="G63">
        <v>2</v>
      </c>
      <c r="H63">
        <v>3</v>
      </c>
      <c r="I63">
        <v>57</v>
      </c>
      <c r="J63">
        <v>66</v>
      </c>
      <c r="K63">
        <v>27.3</v>
      </c>
      <c r="L63">
        <v>100</v>
      </c>
      <c r="M63">
        <v>10.1</v>
      </c>
      <c r="N63">
        <v>49.74</v>
      </c>
      <c r="O63">
        <v>1.1000000000000001</v>
      </c>
      <c r="P63">
        <v>17</v>
      </c>
      <c r="Q63">
        <v>12</v>
      </c>
      <c r="R63">
        <v>16</v>
      </c>
      <c r="S63">
        <v>82</v>
      </c>
      <c r="T63">
        <v>2.15</v>
      </c>
      <c r="U63">
        <v>2.67</v>
      </c>
      <c r="V63">
        <v>126</v>
      </c>
      <c r="W63">
        <v>2.2999999999999998</v>
      </c>
      <c r="Y63" t="s">
        <v>17</v>
      </c>
      <c r="Z63">
        <v>22</v>
      </c>
    </row>
    <row r="64" spans="1:26" x14ac:dyDescent="0.25">
      <c r="A64">
        <v>64</v>
      </c>
      <c r="B64" t="s">
        <v>18</v>
      </c>
      <c r="C64" t="s">
        <v>11</v>
      </c>
      <c r="D64" t="s">
        <v>12</v>
      </c>
      <c r="E64" t="s">
        <v>11</v>
      </c>
      <c r="F64" t="s">
        <v>11</v>
      </c>
      <c r="G64">
        <v>3</v>
      </c>
      <c r="H64">
        <v>190</v>
      </c>
      <c r="I64">
        <v>57</v>
      </c>
      <c r="J64">
        <v>60</v>
      </c>
      <c r="K64">
        <v>24.1</v>
      </c>
      <c r="L64">
        <v>115</v>
      </c>
      <c r="M64">
        <v>14</v>
      </c>
      <c r="N64">
        <v>689.16</v>
      </c>
      <c r="O64">
        <v>1.7</v>
      </c>
      <c r="P64">
        <v>24</v>
      </c>
      <c r="Q64">
        <v>22</v>
      </c>
      <c r="R64">
        <v>21</v>
      </c>
      <c r="S64">
        <v>107</v>
      </c>
      <c r="T64">
        <v>2.36</v>
      </c>
      <c r="U64">
        <v>1.98</v>
      </c>
      <c r="V64">
        <v>200</v>
      </c>
      <c r="W64">
        <v>11.8</v>
      </c>
      <c r="Y64" t="s">
        <v>17</v>
      </c>
      <c r="Z64">
        <v>14</v>
      </c>
    </row>
    <row r="65" spans="1:26" x14ac:dyDescent="0.25">
      <c r="A65">
        <v>22</v>
      </c>
      <c r="B65" t="s">
        <v>17</v>
      </c>
      <c r="C65" t="s">
        <v>11</v>
      </c>
      <c r="D65" t="s">
        <v>12</v>
      </c>
      <c r="E65" t="s">
        <v>12</v>
      </c>
      <c r="F65" t="s">
        <v>12</v>
      </c>
      <c r="G65">
        <v>3</v>
      </c>
      <c r="H65">
        <v>6</v>
      </c>
      <c r="I65">
        <v>58</v>
      </c>
      <c r="J65">
        <v>49.5</v>
      </c>
      <c r="K65">
        <v>21.1</v>
      </c>
      <c r="L65">
        <v>96</v>
      </c>
      <c r="M65">
        <v>10.5</v>
      </c>
      <c r="N65">
        <v>94.15</v>
      </c>
      <c r="O65">
        <v>0.5</v>
      </c>
      <c r="P65">
        <v>13</v>
      </c>
      <c r="Q65">
        <v>8</v>
      </c>
      <c r="R65">
        <v>17</v>
      </c>
      <c r="S65">
        <v>152</v>
      </c>
      <c r="T65">
        <v>21.7</v>
      </c>
      <c r="U65">
        <v>2.0699999999999998</v>
      </c>
      <c r="V65">
        <v>195</v>
      </c>
      <c r="W65">
        <v>4.4000000000000004</v>
      </c>
      <c r="Y65" t="s">
        <v>17</v>
      </c>
      <c r="Z65">
        <v>13</v>
      </c>
    </row>
    <row r="66" spans="1:26" x14ac:dyDescent="0.25">
      <c r="A66">
        <v>46</v>
      </c>
      <c r="B66" t="s">
        <v>17</v>
      </c>
      <c r="C66" t="s">
        <v>11</v>
      </c>
      <c r="D66" t="s">
        <v>12</v>
      </c>
      <c r="E66" t="s">
        <v>11</v>
      </c>
      <c r="F66" t="s">
        <v>11</v>
      </c>
      <c r="G66">
        <v>1</v>
      </c>
      <c r="H66">
        <v>13</v>
      </c>
      <c r="I66">
        <v>58</v>
      </c>
      <c r="J66">
        <v>69.5</v>
      </c>
      <c r="K66">
        <v>24.2</v>
      </c>
      <c r="L66">
        <v>126</v>
      </c>
      <c r="M66">
        <v>10.8</v>
      </c>
      <c r="N66">
        <v>83.8</v>
      </c>
      <c r="O66">
        <v>3.4</v>
      </c>
      <c r="P66">
        <v>10</v>
      </c>
      <c r="Q66">
        <v>7</v>
      </c>
      <c r="R66">
        <v>14</v>
      </c>
      <c r="S66">
        <v>93</v>
      </c>
      <c r="T66">
        <v>2.23</v>
      </c>
      <c r="U66">
        <v>1.88</v>
      </c>
      <c r="V66">
        <v>225</v>
      </c>
      <c r="W66">
        <v>6.5</v>
      </c>
      <c r="Y66" t="s">
        <v>17</v>
      </c>
      <c r="Z66">
        <v>14</v>
      </c>
    </row>
    <row r="67" spans="1:26" x14ac:dyDescent="0.25">
      <c r="A67">
        <v>80</v>
      </c>
      <c r="B67" t="s">
        <v>17</v>
      </c>
      <c r="C67" t="s">
        <v>11</v>
      </c>
      <c r="D67" t="s">
        <v>12</v>
      </c>
      <c r="E67" t="s">
        <v>11</v>
      </c>
      <c r="F67" t="s">
        <v>11</v>
      </c>
      <c r="G67">
        <v>5</v>
      </c>
      <c r="H67">
        <v>120</v>
      </c>
      <c r="I67">
        <v>60</v>
      </c>
      <c r="J67">
        <v>63.5</v>
      </c>
      <c r="K67">
        <v>24.9</v>
      </c>
      <c r="L67">
        <v>112</v>
      </c>
      <c r="M67">
        <v>10.3</v>
      </c>
      <c r="N67">
        <v>636.44000000000005</v>
      </c>
      <c r="O67">
        <v>2.2999999999999998</v>
      </c>
      <c r="P67">
        <v>14</v>
      </c>
      <c r="Q67">
        <v>10</v>
      </c>
      <c r="R67">
        <v>16</v>
      </c>
      <c r="S67">
        <v>86</v>
      </c>
      <c r="T67">
        <v>2.19</v>
      </c>
      <c r="U67">
        <v>1.71</v>
      </c>
      <c r="V67">
        <v>187</v>
      </c>
      <c r="W67">
        <v>6</v>
      </c>
      <c r="Y67" t="s">
        <v>17</v>
      </c>
      <c r="Z67">
        <v>16</v>
      </c>
    </row>
    <row r="68" spans="1:26" x14ac:dyDescent="0.25">
      <c r="A68">
        <v>2</v>
      </c>
      <c r="B68" t="s">
        <v>17</v>
      </c>
      <c r="C68" t="s">
        <v>11</v>
      </c>
      <c r="D68" t="s">
        <v>12</v>
      </c>
      <c r="E68" t="s">
        <v>12</v>
      </c>
      <c r="F68" t="s">
        <v>12</v>
      </c>
      <c r="G68">
        <v>4</v>
      </c>
      <c r="H68">
        <v>22</v>
      </c>
      <c r="I68">
        <v>61</v>
      </c>
      <c r="J68">
        <v>64.5</v>
      </c>
      <c r="K68">
        <v>25.2</v>
      </c>
      <c r="L68">
        <v>108</v>
      </c>
      <c r="M68">
        <v>3.5</v>
      </c>
      <c r="N68">
        <v>317.26</v>
      </c>
      <c r="O68">
        <v>52.1</v>
      </c>
      <c r="P68">
        <v>19</v>
      </c>
      <c r="Q68">
        <v>14</v>
      </c>
      <c r="R68">
        <v>20</v>
      </c>
      <c r="S68">
        <v>109</v>
      </c>
      <c r="T68">
        <v>2.12</v>
      </c>
      <c r="U68">
        <v>1.83</v>
      </c>
      <c r="V68">
        <v>257</v>
      </c>
      <c r="W68">
        <v>7.8</v>
      </c>
      <c r="Y68" t="s">
        <v>17</v>
      </c>
      <c r="Z68">
        <v>20</v>
      </c>
    </row>
    <row r="69" spans="1:26" x14ac:dyDescent="0.25">
      <c r="A69">
        <v>70</v>
      </c>
      <c r="B69" t="s">
        <v>17</v>
      </c>
      <c r="C69" t="s">
        <v>11</v>
      </c>
      <c r="D69" t="s">
        <v>12</v>
      </c>
      <c r="E69" t="s">
        <v>11</v>
      </c>
      <c r="F69" t="s">
        <v>11</v>
      </c>
      <c r="G69">
        <v>3</v>
      </c>
      <c r="H69">
        <v>15</v>
      </c>
      <c r="I69">
        <v>63</v>
      </c>
      <c r="J69">
        <v>61.5</v>
      </c>
      <c r="K69">
        <v>22.3</v>
      </c>
      <c r="L69">
        <v>121</v>
      </c>
      <c r="M69">
        <v>11.1</v>
      </c>
      <c r="N69">
        <v>281.81</v>
      </c>
      <c r="O69">
        <v>1.2</v>
      </c>
      <c r="P69">
        <v>19</v>
      </c>
      <c r="Q69">
        <v>18</v>
      </c>
      <c r="R69">
        <v>18</v>
      </c>
      <c r="S69">
        <v>91</v>
      </c>
      <c r="T69">
        <v>2.2400000000000002</v>
      </c>
      <c r="U69">
        <v>1.67</v>
      </c>
      <c r="V69">
        <v>171</v>
      </c>
      <c r="W69">
        <v>4.0999999999999996</v>
      </c>
      <c r="Y69" t="s">
        <v>17</v>
      </c>
      <c r="Z69">
        <v>14</v>
      </c>
    </row>
    <row r="70" spans="1:26" x14ac:dyDescent="0.25">
      <c r="A70">
        <v>25</v>
      </c>
      <c r="B70" t="s">
        <v>17</v>
      </c>
      <c r="C70" t="s">
        <v>11</v>
      </c>
      <c r="D70" t="s">
        <v>12</v>
      </c>
      <c r="E70" t="s">
        <v>16</v>
      </c>
      <c r="F70" t="s">
        <v>19</v>
      </c>
      <c r="G70">
        <v>1</v>
      </c>
      <c r="H70">
        <v>7</v>
      </c>
      <c r="I70">
        <v>66</v>
      </c>
      <c r="J70">
        <v>67</v>
      </c>
      <c r="K70">
        <v>23.9</v>
      </c>
      <c r="L70">
        <v>97.5</v>
      </c>
      <c r="M70">
        <v>6.8</v>
      </c>
      <c r="N70">
        <v>125.95</v>
      </c>
      <c r="O70">
        <v>1.9</v>
      </c>
      <c r="P70">
        <v>10</v>
      </c>
      <c r="Q70">
        <v>7</v>
      </c>
      <c r="R70">
        <v>22</v>
      </c>
      <c r="S70">
        <v>85</v>
      </c>
      <c r="T70">
        <v>2.27</v>
      </c>
      <c r="U70">
        <v>1.32</v>
      </c>
      <c r="V70">
        <v>107</v>
      </c>
      <c r="W70">
        <v>5.3</v>
      </c>
      <c r="Y70" t="s">
        <v>17</v>
      </c>
      <c r="Z70">
        <v>18</v>
      </c>
    </row>
    <row r="71" spans="1:26" x14ac:dyDescent="0.25">
      <c r="A71">
        <v>3</v>
      </c>
      <c r="B71" t="s">
        <v>17</v>
      </c>
      <c r="C71" t="s">
        <v>11</v>
      </c>
      <c r="D71" t="s">
        <v>12</v>
      </c>
      <c r="E71" t="s">
        <v>19</v>
      </c>
      <c r="F71" t="s">
        <v>19</v>
      </c>
      <c r="G71">
        <v>1</v>
      </c>
      <c r="H71">
        <v>120</v>
      </c>
      <c r="I71">
        <v>67</v>
      </c>
      <c r="J71">
        <v>73</v>
      </c>
      <c r="K71">
        <v>32</v>
      </c>
      <c r="L71">
        <v>95</v>
      </c>
      <c r="M71">
        <v>8.1999999999999993</v>
      </c>
      <c r="N71">
        <v>388.18</v>
      </c>
      <c r="O71">
        <v>2.2999999999999998</v>
      </c>
      <c r="P71">
        <v>30</v>
      </c>
      <c r="Q71">
        <v>29</v>
      </c>
      <c r="R71">
        <v>21</v>
      </c>
      <c r="S71">
        <v>72</v>
      </c>
      <c r="T71">
        <v>1.87</v>
      </c>
      <c r="U71">
        <v>0.97</v>
      </c>
      <c r="W71">
        <v>6.8</v>
      </c>
      <c r="Y71" t="s">
        <v>17</v>
      </c>
      <c r="Z71">
        <v>11</v>
      </c>
    </row>
    <row r="72" spans="1:26" x14ac:dyDescent="0.25">
      <c r="A72">
        <v>29</v>
      </c>
      <c r="B72" t="s">
        <v>17</v>
      </c>
      <c r="C72" t="s">
        <v>11</v>
      </c>
      <c r="D72" t="s">
        <v>12</v>
      </c>
      <c r="E72" t="s">
        <v>12</v>
      </c>
      <c r="F72" t="s">
        <v>12</v>
      </c>
      <c r="G72">
        <v>3</v>
      </c>
      <c r="H72">
        <v>3</v>
      </c>
      <c r="I72">
        <v>67</v>
      </c>
      <c r="J72">
        <v>59</v>
      </c>
      <c r="K72">
        <v>23.5</v>
      </c>
      <c r="L72">
        <v>106</v>
      </c>
      <c r="M72">
        <v>14.4</v>
      </c>
      <c r="N72">
        <v>70.84</v>
      </c>
      <c r="O72">
        <v>1.1000000000000001</v>
      </c>
      <c r="P72">
        <v>10</v>
      </c>
      <c r="Q72">
        <v>8</v>
      </c>
      <c r="R72">
        <v>13</v>
      </c>
      <c r="S72">
        <v>80</v>
      </c>
      <c r="T72">
        <v>2.13</v>
      </c>
      <c r="U72">
        <v>1.48</v>
      </c>
      <c r="V72">
        <v>170</v>
      </c>
      <c r="W72">
        <v>5.3</v>
      </c>
      <c r="Y72" t="s">
        <v>17</v>
      </c>
      <c r="Z72">
        <v>16</v>
      </c>
    </row>
    <row r="73" spans="1:26" x14ac:dyDescent="0.25">
      <c r="A73">
        <v>26</v>
      </c>
      <c r="B73" t="s">
        <v>17</v>
      </c>
      <c r="C73" t="s">
        <v>11</v>
      </c>
      <c r="D73" t="s">
        <v>11</v>
      </c>
      <c r="E73" t="s">
        <v>11</v>
      </c>
      <c r="F73" t="s">
        <v>11</v>
      </c>
      <c r="G73">
        <v>2</v>
      </c>
      <c r="H73">
        <v>23</v>
      </c>
      <c r="I73">
        <v>69</v>
      </c>
      <c r="J73">
        <v>69</v>
      </c>
      <c r="K73">
        <v>26.3</v>
      </c>
      <c r="L73">
        <v>110</v>
      </c>
      <c r="M73">
        <v>12.3</v>
      </c>
      <c r="N73">
        <v>186.24</v>
      </c>
      <c r="O73">
        <v>6.9</v>
      </c>
      <c r="P73">
        <v>9</v>
      </c>
      <c r="Q73">
        <v>6</v>
      </c>
      <c r="R73">
        <v>14</v>
      </c>
      <c r="S73">
        <v>100</v>
      </c>
      <c r="T73">
        <v>2.48</v>
      </c>
      <c r="U73">
        <v>1.68</v>
      </c>
      <c r="V73">
        <v>218</v>
      </c>
      <c r="W73">
        <v>4.2</v>
      </c>
      <c r="Y73" t="s">
        <v>17</v>
      </c>
      <c r="Z73">
        <v>79</v>
      </c>
    </row>
    <row r="74" spans="1:26" x14ac:dyDescent="0.25">
      <c r="A74">
        <v>47</v>
      </c>
      <c r="B74" t="s">
        <v>17</v>
      </c>
      <c r="C74" t="s">
        <v>11</v>
      </c>
      <c r="D74" t="s">
        <v>11</v>
      </c>
      <c r="E74" t="s">
        <v>11</v>
      </c>
      <c r="F74" t="s">
        <v>11</v>
      </c>
      <c r="G74">
        <v>2</v>
      </c>
      <c r="H74">
        <v>16</v>
      </c>
      <c r="I74">
        <v>73</v>
      </c>
      <c r="J74">
        <v>62</v>
      </c>
      <c r="K74">
        <v>25.8</v>
      </c>
      <c r="L74">
        <v>87</v>
      </c>
      <c r="M74">
        <v>8.9</v>
      </c>
      <c r="N74">
        <v>115.9</v>
      </c>
      <c r="O74">
        <v>18.100000000000001</v>
      </c>
      <c r="P74">
        <v>10</v>
      </c>
      <c r="Q74">
        <v>9</v>
      </c>
      <c r="R74">
        <v>18</v>
      </c>
      <c r="S74">
        <v>60</v>
      </c>
      <c r="T74">
        <v>2.41</v>
      </c>
      <c r="U74">
        <v>1.54</v>
      </c>
      <c r="V74">
        <v>278</v>
      </c>
      <c r="W74">
        <v>3.9</v>
      </c>
      <c r="Y74" t="s">
        <v>18</v>
      </c>
      <c r="Z74">
        <v>21</v>
      </c>
    </row>
    <row r="75" spans="1:26" x14ac:dyDescent="0.25">
      <c r="A75">
        <v>79</v>
      </c>
      <c r="B75" t="s">
        <v>17</v>
      </c>
      <c r="C75" t="s">
        <v>11</v>
      </c>
      <c r="D75" t="s">
        <v>12</v>
      </c>
      <c r="E75" t="s">
        <v>12</v>
      </c>
      <c r="F75" t="s">
        <v>12</v>
      </c>
      <c r="G75">
        <v>4</v>
      </c>
      <c r="H75">
        <v>15</v>
      </c>
      <c r="I75">
        <v>74</v>
      </c>
      <c r="J75">
        <v>63</v>
      </c>
      <c r="K75">
        <v>28.3</v>
      </c>
      <c r="L75">
        <v>101</v>
      </c>
      <c r="M75">
        <v>8.9</v>
      </c>
      <c r="N75">
        <v>956.34</v>
      </c>
      <c r="O75">
        <v>24.7</v>
      </c>
      <c r="P75">
        <v>28</v>
      </c>
      <c r="Q75">
        <v>17</v>
      </c>
      <c r="R75">
        <v>65</v>
      </c>
      <c r="S75">
        <v>96</v>
      </c>
      <c r="T75">
        <v>2.2599999999999998</v>
      </c>
      <c r="U75">
        <v>1.93</v>
      </c>
      <c r="V75">
        <v>181</v>
      </c>
      <c r="W75">
        <v>17.3</v>
      </c>
      <c r="Y75" t="s">
        <v>17</v>
      </c>
      <c r="Z75">
        <v>42</v>
      </c>
    </row>
    <row r="76" spans="1:26" x14ac:dyDescent="0.25">
      <c r="A76">
        <v>4</v>
      </c>
      <c r="B76" t="s">
        <v>17</v>
      </c>
      <c r="C76" t="s">
        <v>11</v>
      </c>
      <c r="D76" t="s">
        <v>11</v>
      </c>
      <c r="E76" t="s">
        <v>19</v>
      </c>
      <c r="F76" t="s">
        <v>19</v>
      </c>
      <c r="G76">
        <v>2</v>
      </c>
      <c r="H76">
        <v>25</v>
      </c>
      <c r="I76">
        <v>76</v>
      </c>
      <c r="J76">
        <v>69.5</v>
      </c>
      <c r="K76">
        <v>25.1</v>
      </c>
      <c r="L76">
        <v>122</v>
      </c>
      <c r="M76">
        <v>12.2</v>
      </c>
      <c r="N76">
        <v>290.68</v>
      </c>
      <c r="O76">
        <v>1.2</v>
      </c>
      <c r="P76">
        <v>18</v>
      </c>
      <c r="Q76">
        <v>14</v>
      </c>
      <c r="R76">
        <v>12</v>
      </c>
      <c r="S76">
        <v>54</v>
      </c>
      <c r="T76">
        <v>2.12</v>
      </c>
      <c r="U76">
        <v>1.19</v>
      </c>
      <c r="V76">
        <v>257</v>
      </c>
      <c r="W76">
        <v>4.9000000000000004</v>
      </c>
      <c r="Y76" t="s">
        <v>17</v>
      </c>
      <c r="Z76">
        <v>14</v>
      </c>
    </row>
    <row r="77" spans="1:26" x14ac:dyDescent="0.25">
      <c r="A77">
        <v>5</v>
      </c>
      <c r="B77" t="s">
        <v>17</v>
      </c>
      <c r="C77" t="s">
        <v>19</v>
      </c>
      <c r="D77" t="s">
        <v>12</v>
      </c>
      <c r="E77" t="s">
        <v>19</v>
      </c>
      <c r="F77" t="s">
        <v>19</v>
      </c>
      <c r="G77">
        <v>5</v>
      </c>
      <c r="H77">
        <v>26</v>
      </c>
      <c r="I77">
        <v>77</v>
      </c>
      <c r="J77">
        <v>66</v>
      </c>
      <c r="K77">
        <v>21.5</v>
      </c>
      <c r="L77">
        <v>117</v>
      </c>
      <c r="M77">
        <v>9.1999999999999993</v>
      </c>
      <c r="N77">
        <v>369.57</v>
      </c>
      <c r="O77">
        <v>9</v>
      </c>
      <c r="P77">
        <v>9</v>
      </c>
      <c r="Q77">
        <v>4</v>
      </c>
      <c r="R77">
        <v>12</v>
      </c>
      <c r="S77">
        <v>63</v>
      </c>
      <c r="T77">
        <v>2.08</v>
      </c>
      <c r="U77">
        <v>2.04</v>
      </c>
      <c r="V77">
        <v>158</v>
      </c>
      <c r="W77">
        <v>3.3</v>
      </c>
      <c r="Y77" t="s">
        <v>17</v>
      </c>
      <c r="Z77">
        <v>18</v>
      </c>
    </row>
    <row r="78" spans="1:26" x14ac:dyDescent="0.25">
      <c r="A78">
        <v>67</v>
      </c>
      <c r="B78" t="s">
        <v>17</v>
      </c>
      <c r="C78" t="s">
        <v>11</v>
      </c>
      <c r="D78" t="s">
        <v>12</v>
      </c>
      <c r="E78" t="s">
        <v>11</v>
      </c>
      <c r="F78" t="s">
        <v>11</v>
      </c>
      <c r="G78">
        <v>1</v>
      </c>
      <c r="H78">
        <v>34</v>
      </c>
      <c r="I78">
        <v>77</v>
      </c>
      <c r="J78">
        <v>74</v>
      </c>
      <c r="K78">
        <v>24.4</v>
      </c>
      <c r="L78">
        <v>120</v>
      </c>
      <c r="M78">
        <v>12.3</v>
      </c>
      <c r="N78">
        <v>128</v>
      </c>
      <c r="O78">
        <v>6.7</v>
      </c>
      <c r="P78">
        <v>16</v>
      </c>
      <c r="Q78">
        <v>11</v>
      </c>
      <c r="R78">
        <v>42</v>
      </c>
      <c r="S78">
        <v>72</v>
      </c>
      <c r="T78">
        <v>2.3199999999999998</v>
      </c>
      <c r="U78">
        <v>1.37</v>
      </c>
      <c r="V78">
        <v>243</v>
      </c>
      <c r="W78">
        <v>4</v>
      </c>
      <c r="Y78" t="s">
        <v>17</v>
      </c>
      <c r="Z78">
        <v>9</v>
      </c>
    </row>
    <row r="79" spans="1:26" x14ac:dyDescent="0.25">
      <c r="A79">
        <v>68</v>
      </c>
      <c r="B79" t="s">
        <v>17</v>
      </c>
      <c r="C79" t="s">
        <v>11</v>
      </c>
      <c r="D79" t="s">
        <v>11</v>
      </c>
      <c r="E79" t="s">
        <v>11</v>
      </c>
      <c r="F79" t="s">
        <v>11</v>
      </c>
      <c r="G79">
        <v>2</v>
      </c>
      <c r="H79">
        <v>32</v>
      </c>
      <c r="I79">
        <v>77</v>
      </c>
      <c r="J79">
        <v>64</v>
      </c>
      <c r="K79">
        <v>27.4</v>
      </c>
      <c r="L79">
        <v>98.2</v>
      </c>
      <c r="M79">
        <v>3.9</v>
      </c>
      <c r="N79">
        <v>818.37</v>
      </c>
      <c r="O79">
        <v>23</v>
      </c>
      <c r="P79">
        <v>9</v>
      </c>
      <c r="Q79">
        <v>9</v>
      </c>
      <c r="R79">
        <v>14</v>
      </c>
      <c r="S79">
        <v>64</v>
      </c>
      <c r="T79">
        <v>2.4</v>
      </c>
      <c r="U79">
        <v>0.97</v>
      </c>
      <c r="V79">
        <v>7.4</v>
      </c>
      <c r="Y79" t="s">
        <v>17</v>
      </c>
      <c r="Z79">
        <v>16</v>
      </c>
    </row>
    <row r="80" spans="1:26" x14ac:dyDescent="0.25">
      <c r="A80">
        <v>59</v>
      </c>
      <c r="B80" t="s">
        <v>17</v>
      </c>
      <c r="C80" t="s">
        <v>11</v>
      </c>
      <c r="D80" t="s">
        <v>12</v>
      </c>
      <c r="F80" t="s">
        <v>12</v>
      </c>
      <c r="G80">
        <v>3</v>
      </c>
      <c r="H80">
        <v>60</v>
      </c>
      <c r="I80">
        <v>80</v>
      </c>
      <c r="J80">
        <v>49</v>
      </c>
      <c r="K80">
        <v>24.5</v>
      </c>
      <c r="L80">
        <v>103</v>
      </c>
      <c r="M80">
        <v>10.199999999999999</v>
      </c>
      <c r="N80">
        <v>525.6</v>
      </c>
      <c r="O80">
        <v>21.2</v>
      </c>
      <c r="P80">
        <v>11</v>
      </c>
      <c r="Q80">
        <v>8</v>
      </c>
      <c r="R80">
        <v>79</v>
      </c>
      <c r="S80">
        <v>83</v>
      </c>
      <c r="T80">
        <v>2.15</v>
      </c>
      <c r="U80">
        <v>1.59</v>
      </c>
      <c r="V80">
        <v>207</v>
      </c>
      <c r="W80">
        <v>5.6</v>
      </c>
      <c r="Y80" t="s">
        <v>17</v>
      </c>
      <c r="Z80">
        <v>65</v>
      </c>
    </row>
    <row r="81" spans="1:26" x14ac:dyDescent="0.25">
      <c r="A81">
        <v>24</v>
      </c>
      <c r="B81" t="s">
        <v>17</v>
      </c>
      <c r="C81" t="s">
        <v>11</v>
      </c>
      <c r="D81" t="s">
        <v>12</v>
      </c>
      <c r="E81" t="s">
        <v>12</v>
      </c>
      <c r="F81" t="s">
        <v>12</v>
      </c>
      <c r="G81">
        <v>4</v>
      </c>
      <c r="H81">
        <v>17</v>
      </c>
      <c r="I81">
        <v>87</v>
      </c>
      <c r="J81">
        <v>46.5</v>
      </c>
      <c r="K81">
        <v>20.399999999999999</v>
      </c>
      <c r="L81">
        <v>86</v>
      </c>
      <c r="M81">
        <v>14.9</v>
      </c>
      <c r="N81">
        <v>548.02</v>
      </c>
      <c r="O81">
        <v>0.5</v>
      </c>
      <c r="P81">
        <v>23</v>
      </c>
      <c r="Q81">
        <v>21</v>
      </c>
      <c r="R81">
        <v>17</v>
      </c>
      <c r="S81">
        <v>47</v>
      </c>
      <c r="T81">
        <v>2.1800000000000002</v>
      </c>
      <c r="U81">
        <v>1.99</v>
      </c>
      <c r="V81">
        <v>215</v>
      </c>
      <c r="W81">
        <v>7.9</v>
      </c>
      <c r="Y81" t="s">
        <v>17</v>
      </c>
      <c r="Z81">
        <v>16</v>
      </c>
    </row>
  </sheetData>
  <sortState xmlns:xlrd2="http://schemas.microsoft.com/office/spreadsheetml/2017/richdata2" ref="A2:W81">
    <sortCondition ref="B2:B81"/>
    <sortCondition ref="I2:I81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1B17-EF65-4FF3-98F6-EBF505709747}">
  <dimension ref="B3:X81"/>
  <sheetViews>
    <sheetView tabSelected="1" topLeftCell="A43" zoomScale="115" zoomScaleNormal="115" workbookViewId="0">
      <selection activeCell="H47" sqref="H47"/>
    </sheetView>
  </sheetViews>
  <sheetFormatPr defaultRowHeight="15" x14ac:dyDescent="0.25"/>
  <cols>
    <col min="2" max="2" width="21" bestFit="1" customWidth="1"/>
    <col min="6" max="6" width="21.28515625" customWidth="1"/>
    <col min="7" max="7" width="9.42578125" bestFit="1" customWidth="1"/>
    <col min="19" max="19" width="13.140625" bestFit="1" customWidth="1"/>
    <col min="20" max="20" width="16.28515625" bestFit="1" customWidth="1"/>
    <col min="21" max="21" width="11.28515625" customWidth="1"/>
    <col min="22" max="22" width="11.28515625" bestFit="1" customWidth="1"/>
  </cols>
  <sheetData>
    <row r="3" spans="2:24" x14ac:dyDescent="0.25">
      <c r="C3" s="13" t="s">
        <v>6</v>
      </c>
      <c r="D3" s="13" t="s">
        <v>7</v>
      </c>
      <c r="F3" s="8" t="s">
        <v>35</v>
      </c>
    </row>
    <row r="4" spans="2:24" x14ac:dyDescent="0.25">
      <c r="B4" s="4" t="s">
        <v>30</v>
      </c>
      <c r="C4" s="14">
        <f>AVERAGE(Podaci!P2:P81)</f>
        <v>13.324999999999999</v>
      </c>
      <c r="D4" s="14">
        <f>AVERAGE(Podaci!Q2:Q81)</f>
        <v>14.012499999999999</v>
      </c>
      <c r="F4" s="3" t="s">
        <v>34</v>
      </c>
      <c r="G4" s="7" t="s">
        <v>33</v>
      </c>
      <c r="H4" s="7"/>
      <c r="I4" s="7"/>
      <c r="J4" s="7"/>
      <c r="K4" s="7"/>
      <c r="L4" s="7"/>
      <c r="M4" s="7"/>
      <c r="N4" s="7"/>
    </row>
    <row r="5" spans="2:24" x14ac:dyDescent="0.25">
      <c r="B5" s="4" t="s">
        <v>31</v>
      </c>
      <c r="C5" s="14">
        <f>STDEV(Podaci!P2:P81)</f>
        <v>5.9868526842817111</v>
      </c>
      <c r="D5" s="14">
        <f>STDEV(Podaci!Q2:Q81)</f>
        <v>8.6221583100782038</v>
      </c>
    </row>
    <row r="6" spans="2:24" x14ac:dyDescent="0.25">
      <c r="B6" s="4" t="s">
        <v>32</v>
      </c>
      <c r="C6" s="14">
        <f>C5/C4</f>
        <v>0.44929476054646988</v>
      </c>
      <c r="D6" s="14">
        <f>D5/D4</f>
        <v>0.61531905870317249</v>
      </c>
    </row>
    <row r="8" spans="2:24" x14ac:dyDescent="0.25">
      <c r="E8" s="7" t="s">
        <v>38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x14ac:dyDescent="0.25">
      <c r="B9" s="9" t="s">
        <v>36</v>
      </c>
      <c r="H9" s="1"/>
    </row>
    <row r="11" spans="2:24" x14ac:dyDescent="0.25">
      <c r="B11" t="s">
        <v>37</v>
      </c>
      <c r="C11" s="10">
        <f>_xlfn.T.TEST(Podaci!P2:P81,Podaci!Q2:Q81,1,3)</f>
        <v>0.27946975988377065</v>
      </c>
      <c r="E11" s="20" t="s">
        <v>39</v>
      </c>
      <c r="F11" s="21"/>
      <c r="G11" s="21"/>
      <c r="H11" s="21"/>
      <c r="I11" s="21"/>
      <c r="J11" s="21"/>
      <c r="K11" s="21"/>
      <c r="L11" s="21"/>
      <c r="M11" s="21"/>
      <c r="N11" s="21"/>
      <c r="O11" s="22"/>
    </row>
    <row r="12" spans="2:24" x14ac:dyDescent="0.25">
      <c r="E12" s="23" t="s">
        <v>40</v>
      </c>
      <c r="F12" s="23"/>
      <c r="G12" s="23"/>
      <c r="H12" s="23"/>
      <c r="I12" s="23"/>
      <c r="J12" s="23"/>
      <c r="K12" s="23"/>
      <c r="L12" s="23"/>
    </row>
    <row r="17" spans="2:21" x14ac:dyDescent="0.25">
      <c r="F17" s="12" t="s">
        <v>41</v>
      </c>
      <c r="G17" s="7" t="s">
        <v>42</v>
      </c>
      <c r="H17" s="7"/>
      <c r="I17" s="7"/>
      <c r="J17" s="7"/>
      <c r="K17" s="7"/>
      <c r="L17" s="7"/>
      <c r="M17" s="7"/>
      <c r="N17" s="7"/>
      <c r="O17" s="7"/>
    </row>
    <row r="19" spans="2:21" x14ac:dyDescent="0.25">
      <c r="B19" s="8" t="s">
        <v>46</v>
      </c>
      <c r="C19" s="8"/>
      <c r="D19" s="8"/>
      <c r="E19" s="8"/>
      <c r="F19" s="18" t="s">
        <v>49</v>
      </c>
      <c r="G19" s="18"/>
      <c r="H19" s="18"/>
      <c r="N19" s="18" t="s">
        <v>50</v>
      </c>
      <c r="O19" s="18"/>
      <c r="P19" s="18"/>
    </row>
    <row r="20" spans="2:21" x14ac:dyDescent="0.25">
      <c r="F20" s="13" t="s">
        <v>10</v>
      </c>
      <c r="G20" s="19" t="s">
        <v>43</v>
      </c>
      <c r="H20" s="13" t="s">
        <v>47</v>
      </c>
      <c r="I20" s="6"/>
      <c r="J20" s="6"/>
      <c r="K20" s="6"/>
      <c r="L20" s="6"/>
      <c r="M20" s="6"/>
      <c r="N20" s="13" t="s">
        <v>10</v>
      </c>
      <c r="O20" s="19" t="s">
        <v>43</v>
      </c>
      <c r="P20" s="13" t="s">
        <v>47</v>
      </c>
      <c r="S20" t="s">
        <v>51</v>
      </c>
    </row>
    <row r="21" spans="2:21" x14ac:dyDescent="0.25">
      <c r="E21" s="3" t="s">
        <v>44</v>
      </c>
      <c r="F21" s="13">
        <v>40</v>
      </c>
      <c r="G21" s="13">
        <v>25</v>
      </c>
      <c r="H21" s="3">
        <f>SUM(F21:G21)</f>
        <v>65</v>
      </c>
      <c r="M21" s="3" t="s">
        <v>44</v>
      </c>
      <c r="N21" s="16">
        <f>$H21*F$23/$H$23</f>
        <v>42.25</v>
      </c>
      <c r="O21" s="16">
        <f>$H21*G$23/$H$23</f>
        <v>22.75</v>
      </c>
      <c r="P21" s="3">
        <f>SUM(N21:O21)</f>
        <v>65</v>
      </c>
    </row>
    <row r="22" spans="2:21" x14ac:dyDescent="0.25">
      <c r="E22" s="15" t="s">
        <v>45</v>
      </c>
      <c r="F22" s="13">
        <v>12</v>
      </c>
      <c r="G22" s="13">
        <v>3</v>
      </c>
      <c r="H22" s="3">
        <f>SUM(F22:G22)</f>
        <v>15</v>
      </c>
      <c r="M22" s="15" t="s">
        <v>45</v>
      </c>
      <c r="N22" s="16">
        <f>$H22*F$23/$H$23</f>
        <v>9.75</v>
      </c>
      <c r="O22" s="16">
        <f>$H22*G$23/$H$23</f>
        <v>5.25</v>
      </c>
      <c r="P22" s="3">
        <f>SUM(N22:O22)</f>
        <v>15</v>
      </c>
    </row>
    <row r="23" spans="2:21" x14ac:dyDescent="0.25">
      <c r="E23" s="3" t="s">
        <v>47</v>
      </c>
      <c r="F23" s="3">
        <f>SUM(F21:F22)</f>
        <v>52</v>
      </c>
      <c r="G23" s="3">
        <f>SUM(G21:G22)</f>
        <v>28</v>
      </c>
      <c r="H23" s="3">
        <f>SUM(F23:G23)</f>
        <v>80</v>
      </c>
      <c r="M23" s="3" t="s">
        <v>47</v>
      </c>
      <c r="N23" s="3">
        <f>SUM(N21:N22)</f>
        <v>52</v>
      </c>
      <c r="O23" s="3">
        <f>SUM(O21:O22)</f>
        <v>28</v>
      </c>
      <c r="P23" s="3">
        <f>SUM(N23:O23)</f>
        <v>80</v>
      </c>
    </row>
    <row r="25" spans="2:21" x14ac:dyDescent="0.25">
      <c r="B25" t="s">
        <v>37</v>
      </c>
      <c r="C25" s="17">
        <f>_xlfn.CHISQ.TEST(F21:G22,N21:O22)</f>
        <v>0.17661656207433263</v>
      </c>
      <c r="E25" s="20" t="s">
        <v>48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</row>
    <row r="27" spans="2:21" x14ac:dyDescent="0.25">
      <c r="E27" s="20" t="s">
        <v>75</v>
      </c>
      <c r="F27" s="21"/>
      <c r="G27" s="21"/>
      <c r="H27" s="21"/>
      <c r="I27" s="21"/>
      <c r="J27" s="21"/>
      <c r="K27" s="21"/>
      <c r="L27" s="21"/>
      <c r="M27" s="21"/>
      <c r="N27" s="22"/>
    </row>
    <row r="30" spans="2:21" x14ac:dyDescent="0.25">
      <c r="E30" s="7" t="s">
        <v>52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25">
      <c r="E31" s="7" t="s">
        <v>76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7" spans="2:14" x14ac:dyDescent="0.25">
      <c r="F37" s="3" t="s">
        <v>53</v>
      </c>
      <c r="G37" s="7" t="s">
        <v>54</v>
      </c>
      <c r="H37" s="7"/>
      <c r="I37" s="7"/>
      <c r="J37" s="7"/>
      <c r="K37" s="7"/>
      <c r="L37" s="7"/>
    </row>
    <row r="39" spans="2:14" x14ac:dyDescent="0.25">
      <c r="B39" s="8" t="s">
        <v>77</v>
      </c>
      <c r="C39" s="8"/>
      <c r="D39" s="8"/>
      <c r="E39" s="8"/>
    </row>
    <row r="41" spans="2:14" x14ac:dyDescent="0.25">
      <c r="I41" s="23" t="s">
        <v>60</v>
      </c>
      <c r="J41" s="23"/>
      <c r="K41" s="23"/>
      <c r="L41" s="23"/>
      <c r="M41" s="23"/>
      <c r="N41" s="23"/>
    </row>
    <row r="43" spans="2:14" x14ac:dyDescent="0.25">
      <c r="G43" s="13" t="s">
        <v>55</v>
      </c>
      <c r="H43" s="13" t="s">
        <v>56</v>
      </c>
    </row>
    <row r="44" spans="2:14" x14ac:dyDescent="0.25">
      <c r="F44" s="4" t="s">
        <v>30</v>
      </c>
      <c r="G44" s="14">
        <f>AVERAGE(Podaci!J43:J53)</f>
        <v>76.61818181818181</v>
      </c>
      <c r="H44" s="14">
        <f>AVERAGE(Podaci!J70:J81)</f>
        <v>63.5</v>
      </c>
    </row>
    <row r="45" spans="2:14" x14ac:dyDescent="0.25">
      <c r="F45" s="4" t="s">
        <v>31</v>
      </c>
      <c r="G45" s="14">
        <f>_xlfn.STDEV.S(Podaci!J43:J53)</f>
        <v>10.062486589488513</v>
      </c>
      <c r="H45" s="14">
        <f>_xlfn.STDEV.S(Podaci!J70:J81)</f>
        <v>8.5679105334434311</v>
      </c>
    </row>
    <row r="46" spans="2:14" x14ac:dyDescent="0.25">
      <c r="F46" s="4" t="s">
        <v>32</v>
      </c>
      <c r="G46" s="24">
        <f>G45/G44</f>
        <v>0.13133288144799912</v>
      </c>
      <c r="H46" s="14">
        <f>H45/H44</f>
        <v>0.13492772493611702</v>
      </c>
    </row>
    <row r="47" spans="2:14" x14ac:dyDescent="0.25">
      <c r="F47" s="26" t="s">
        <v>58</v>
      </c>
      <c r="G47" s="5">
        <f>FTEST(Podaci!J43:J53,Podaci!J70:J81)</f>
        <v>0.60422195121080724</v>
      </c>
      <c r="H47" s="25"/>
    </row>
    <row r="49" spans="4:14" x14ac:dyDescent="0.25">
      <c r="D49" s="7" t="s">
        <v>78</v>
      </c>
      <c r="E49" s="7"/>
      <c r="F49" s="7"/>
      <c r="G49" s="7"/>
      <c r="H49" s="7"/>
      <c r="I49" s="7"/>
      <c r="J49" s="7"/>
      <c r="K49" s="7"/>
      <c r="L49" s="7"/>
      <c r="M49" s="7"/>
    </row>
    <row r="50" spans="4:14" x14ac:dyDescent="0.25">
      <c r="D50" s="7" t="s">
        <v>59</v>
      </c>
      <c r="E50" s="7"/>
      <c r="F50" s="7"/>
      <c r="G50" s="7"/>
      <c r="H50" s="7"/>
      <c r="I50" s="7"/>
      <c r="J50" s="7"/>
      <c r="K50" s="7"/>
      <c r="L50" s="7"/>
      <c r="M50" s="7"/>
    </row>
    <row r="52" spans="4:14" x14ac:dyDescent="0.25">
      <c r="D52" s="23" t="s">
        <v>61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4" spans="4:14" x14ac:dyDescent="0.25">
      <c r="F54" s="11" t="s">
        <v>62</v>
      </c>
      <c r="G54" s="3">
        <f>_xlfn.T.TEST(Podaci!J43:J53,Podaci!J70:J81,1,3)</f>
        <v>1.608519131934087E-3</v>
      </c>
      <c r="H54" t="s">
        <v>63</v>
      </c>
      <c r="I54" s="23" t="s">
        <v>72</v>
      </c>
      <c r="J54" s="23"/>
      <c r="K54" s="23"/>
      <c r="L54" s="23"/>
    </row>
    <row r="55" spans="4:14" x14ac:dyDescent="0.25">
      <c r="H55" t="s">
        <v>57</v>
      </c>
    </row>
    <row r="56" spans="4:14" x14ac:dyDescent="0.25">
      <c r="F56" s="7" t="s">
        <v>64</v>
      </c>
      <c r="G56" s="7"/>
      <c r="H56" s="7"/>
      <c r="I56" s="7"/>
      <c r="J56" s="7"/>
      <c r="K56" s="7"/>
    </row>
    <row r="63" spans="4:14" x14ac:dyDescent="0.25">
      <c r="F63" s="3" t="s">
        <v>65</v>
      </c>
      <c r="G63" s="7" t="s">
        <v>66</v>
      </c>
      <c r="H63" s="7"/>
      <c r="I63" s="7"/>
      <c r="J63" s="7"/>
      <c r="K63" s="7"/>
      <c r="L63" s="7"/>
      <c r="M63" s="7"/>
      <c r="N63" s="7"/>
    </row>
    <row r="66" spans="6:13" x14ac:dyDescent="0.25">
      <c r="G66" s="13" t="s">
        <v>55</v>
      </c>
      <c r="H66" s="13" t="s">
        <v>56</v>
      </c>
    </row>
    <row r="67" spans="6:13" x14ac:dyDescent="0.25">
      <c r="F67" s="4" t="s">
        <v>30</v>
      </c>
      <c r="G67" s="14">
        <f>AVERAGE(Podaci!K7:K53)</f>
        <v>25.899148936170207</v>
      </c>
      <c r="H67" s="14">
        <f>AVERAGE(Podaci!K55:K81)</f>
        <v>24.140740740740739</v>
      </c>
    </row>
    <row r="68" spans="6:13" x14ac:dyDescent="0.25">
      <c r="F68" s="4" t="s">
        <v>31</v>
      </c>
      <c r="G68" s="14">
        <f>_xlfn.STDEV.S(Podaci!K7:K53)</f>
        <v>4.4535334431785731</v>
      </c>
      <c r="H68" s="14">
        <f>_xlfn.STDEV.S(Podaci!K55:K81)</f>
        <v>2.7618638159568789</v>
      </c>
    </row>
    <row r="69" spans="6:13" x14ac:dyDescent="0.25">
      <c r="F69" s="4" t="s">
        <v>32</v>
      </c>
      <c r="G69" s="24">
        <f>G68/G67</f>
        <v>0.17195674862346005</v>
      </c>
      <c r="H69" s="14">
        <f>H68/H67</f>
        <v>0.11440675518692196</v>
      </c>
    </row>
    <row r="70" spans="6:13" x14ac:dyDescent="0.25">
      <c r="F70" s="26" t="s">
        <v>58</v>
      </c>
      <c r="G70" s="5">
        <f>_xlfn.F.TEST(Podaci!K7:K53,Podaci!K55:K81)</f>
        <v>1.0841447062043073E-2</v>
      </c>
      <c r="H70" s="25" t="s">
        <v>67</v>
      </c>
      <c r="I70" s="27" t="s">
        <v>73</v>
      </c>
      <c r="J70" s="25"/>
      <c r="K70" s="25"/>
      <c r="L70" s="25"/>
    </row>
    <row r="73" spans="6:13" x14ac:dyDescent="0.25">
      <c r="F73" s="28" t="s">
        <v>70</v>
      </c>
      <c r="G73" s="28"/>
      <c r="H73" s="28"/>
      <c r="I73" s="28"/>
      <c r="J73" s="28"/>
      <c r="K73" s="28"/>
      <c r="L73" s="28"/>
      <c r="M73" s="28"/>
    </row>
    <row r="76" spans="6:13" x14ac:dyDescent="0.25">
      <c r="F76" s="11" t="s">
        <v>71</v>
      </c>
      <c r="G76" s="3">
        <f>_xlfn.T.TEST(Podaci!K7:K53,Podaci!K55:K81,1,3)</f>
        <v>1.9858953982026105E-2</v>
      </c>
      <c r="H76" t="s">
        <v>67</v>
      </c>
      <c r="I76" s="27" t="s">
        <v>73</v>
      </c>
    </row>
    <row r="78" spans="6:13" x14ac:dyDescent="0.25">
      <c r="G78" t="s">
        <v>74</v>
      </c>
    </row>
    <row r="81" spans="6:12" x14ac:dyDescent="0.25">
      <c r="F81" s="3" t="s">
        <v>68</v>
      </c>
      <c r="G81" s="7" t="s">
        <v>69</v>
      </c>
      <c r="H81" s="7"/>
      <c r="I81" s="7"/>
      <c r="J81" s="7"/>
      <c r="K81" s="7"/>
      <c r="L81" s="7"/>
    </row>
  </sheetData>
  <mergeCells count="17">
    <mergeCell ref="G81:L81"/>
    <mergeCell ref="F73:M73"/>
    <mergeCell ref="E11:O11"/>
    <mergeCell ref="E25:Q25"/>
    <mergeCell ref="E27:N27"/>
    <mergeCell ref="D49:M49"/>
    <mergeCell ref="D50:M50"/>
    <mergeCell ref="E30:U30"/>
    <mergeCell ref="E31:U31"/>
    <mergeCell ref="G37:L37"/>
    <mergeCell ref="F56:K56"/>
    <mergeCell ref="G63:N63"/>
    <mergeCell ref="G4:N4"/>
    <mergeCell ref="E8:X8"/>
    <mergeCell ref="G17:O17"/>
    <mergeCell ref="F19:H19"/>
    <mergeCell ref="N19:P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3f19e8-fb23-4d62-82a3-60e3d6d0a640" xsi:nil="true"/>
    <lcf76f155ced4ddcb4097134ff3c332f xmlns="a74ba223-5325-45eb-8bb6-4a812c960f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927A4B14B16408CBADB6036948F55" ma:contentTypeVersion="9" ma:contentTypeDescription="Create a new document." ma:contentTypeScope="" ma:versionID="d789af9294aa31a0283185d196e458ff">
  <xsd:schema xmlns:xsd="http://www.w3.org/2001/XMLSchema" xmlns:xs="http://www.w3.org/2001/XMLSchema" xmlns:p="http://schemas.microsoft.com/office/2006/metadata/properties" xmlns:ns2="a74ba223-5325-45eb-8bb6-4a812c960ff8" xmlns:ns3="503f19e8-fb23-4d62-82a3-60e3d6d0a640" targetNamespace="http://schemas.microsoft.com/office/2006/metadata/properties" ma:root="true" ma:fieldsID="75f3ce3d37ca6185cb11faa8fc51dec8" ns2:_="" ns3:_="">
    <xsd:import namespace="a74ba223-5325-45eb-8bb6-4a812c960ff8"/>
    <xsd:import namespace="503f19e8-fb23-4d62-82a3-60e3d6d0a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4ba223-5325-45eb-8bb6-4a812c960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e31850c-efc2-4ff8-9009-fcead4e78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f19e8-fb23-4d62-82a3-60e3d6d0a6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2ee7d6-994f-4b90-b886-7771257bfd5a}" ma:internalName="TaxCatchAll" ma:showField="CatchAllData" ma:web="503f19e8-fb23-4d62-82a3-60e3d6d0a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D1215A-9CBF-4C28-B1FF-BF2153115B1E}">
  <ds:schemaRefs>
    <ds:schemaRef ds:uri="http://schemas.microsoft.com/office/2006/metadata/properties"/>
    <ds:schemaRef ds:uri="http://schemas.microsoft.com/office/infopath/2007/PartnerControls"/>
    <ds:schemaRef ds:uri="503f19e8-fb23-4d62-82a3-60e3d6d0a640"/>
    <ds:schemaRef ds:uri="a74ba223-5325-45eb-8bb6-4a812c960ff8"/>
  </ds:schemaRefs>
</ds:datastoreItem>
</file>

<file path=customXml/itemProps2.xml><?xml version="1.0" encoding="utf-8"?>
<ds:datastoreItem xmlns:ds="http://schemas.openxmlformats.org/officeDocument/2006/customXml" ds:itemID="{E4982783-C439-46B9-A8AF-0D4615008A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7227A-B79B-4CA9-A3E3-21F597C73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4ba223-5325-45eb-8bb6-4a812c960ff8"/>
    <ds:schemaRef ds:uri="503f19e8-fb23-4d62-82a3-60e3d6d0a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Podaci</vt:lpstr>
      <vt:lpstr>Testiranja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Haris Kordic</cp:lastModifiedBy>
  <cp:lastPrinted>2014-07-21T12:29:04Z</cp:lastPrinted>
  <dcterms:created xsi:type="dcterms:W3CDTF">2014-02-24T10:52:29Z</dcterms:created>
  <dcterms:modified xsi:type="dcterms:W3CDTF">2022-05-16T16:31:01Z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0x010100422927A4B14B16408CBADB6036948F55</vt:lpwstr>
  </property>
</Properties>
</file>