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4D90CB75-075E-4649-A690-4B43E25B65F2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  <sheet name="Sheet2" sheetId="4" r:id="rId2"/>
    <sheet name="Sheet3" sheetId="2" r:id="rId3"/>
    <sheet name="Sheet4" sheetId="3" r:id="rId4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<sst xmlns="http://schemas.openxmlformats.org/spreadsheetml/2006/main" xmlns:r="http://schemas.openxmlformats.org/officeDocument/2006/relationships" xmlns:xdr="http://schemas.openxmlformats.org/drawingml/2006/spreadsheetDrawing" count="152" uniqueCount="67">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</sst>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21">
    <xf numFmtId="0" fontId="0" fillId="0" borderId="0" xfId="0"/>
    <xf numFmtId="9" fontId="2" fillId="0" borderId="0" xfId="0" applyNumberFormat="true" applyFont="true" applyAlignment="true">
      <alignment horizontal="center" wrapText="true"/>
    </xf>
    <xf numFmtId="9" fontId="2" fillId="2" borderId="0" xfId="0" applyNumberFormat="true" applyFont="true" applyFill="true" applyAlignment="true">
      <alignment horizontal="center" wrapText="true"/>
    </xf>
    <xf numFmtId="0" fontId="2" fillId="0" borderId="1" xfId="0" applyFont="true" applyBorder="true" applyAlignment="true">
      <alignment horizontal="center" wrapText="true"/>
    </xf>
    <xf numFmtId="0" fontId="2" fillId="2" borderId="1" xfId="0" applyFont="true" applyFill="true" applyBorder="true" applyAlignment="true">
      <alignment horizontal="center" wrapText="true"/>
    </xf>
    <xf numFmtId="9" fontId="2" fillId="0" borderId="1" xfId="0" applyNumberFormat="true" applyFont="true" applyBorder="true" applyAlignment="true">
      <alignment horizontal="center" wrapText="true"/>
    </xf>
    <xf numFmtId="10" fontId="2" fillId="0" borderId="1" xfId="0" applyNumberFormat="true" applyFont="true" applyBorder="true" applyAlignment="true">
      <alignment horizontal="center" wrapText="true"/>
    </xf>
    <xf numFmtId="9" fontId="2" fillId="2" borderId="1" xfId="0" applyNumberFormat="true" applyFont="true" applyFill="true" applyBorder="true" applyAlignment="true">
      <alignment horizontal="center" wrapText="true"/>
    </xf>
    <xf numFmtId="0" fontId="1" fillId="0" borderId="0" xfId="0" applyFont="true"/>
    <xf numFmtId="1" fontId="0" fillId="0" borderId="0" xfId="0" applyNumberFormat="true"/>
    <xf numFmtId="2" fontId="3" fillId="0" borderId="0" xfId="0" applyNumberFormat="true" applyFont="true" applyAlignment="true">
      <alignment horizontal="center" wrapText="true"/>
    </xf>
    <xf numFmtId="9" fontId="0" fillId="0" borderId="1" xfId="0" applyNumberFormat="true" applyBorder="true" applyAlignment="true">
      <alignment horizontal="center"/>
    </xf>
    <xf numFmtId="0" fontId="2" fillId="0" borderId="2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 wrapText="true"/>
    </xf>
    <xf numFmtId="0" fontId="2" fillId="2" borderId="4" xfId="0" applyFont="true" applyFill="true" applyBorder="true" applyAlignment="true">
      <alignment horizontal="center" wrapText="true"/>
    </xf>
    <xf numFmtId="1" fontId="3" fillId="0" borderId="0" xfId="0" applyNumberFormat="true" applyFont="true" applyAlignment="true">
      <alignment horizontal="center" wrapText="true"/>
    </xf>
    <xf numFmtId="0" fontId="0" fillId="0" borderId="5" xfId="0" applyBorder="true"/>
    <xf numFmtId="0" fontId="0" fillId="0" borderId="6" xfId="0" applyBorder="true"/>
    <xf numFmtId="164" fontId="0" fillId="0" borderId="0" xfId="0" applyNumberFormat="true"/>
    <xf numFmtId="1" fontId="4" fillId="0" borderId="0" xfId="0" applyNumberFormat="true" applyFont="true"/>
    <xf numFmtId="22" fontId="0" fillId="0" borderId="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27"/>
  <sheetViews>
    <sheetView tabSelected="true" zoomScaleNormal="100" workbookViewId="0">
      <selection activeCell="G15" sqref="F15:G31"/>
    </sheetView>
  </sheetViews>
  <sheetFormatPr xmlns:x14ac="http://schemas.microsoft.com/office/spreadsheetml/2009/9/ac" defaultRowHeight="15" x14ac:dyDescent="0.25"/>
  <cols>
    <col min="1" max="1" width="3.625" bestFit="true" customWidth="true"/>
    <col min="2" max="2" width="40.875" customWidth="true"/>
    <col min="3" max="3" width="14.5" customWidth="true"/>
    <col min="4" max="4" width="15" customWidth="true"/>
    <col min="5" max="5" width="22.875" customWidth="true"/>
    <col min="6" max="6" width="17" customWidth="true"/>
    <col min="7" max="7" width="15.375" customWidth="true"/>
    <col min="8" max="8" width="13.125" customWidth="true"/>
    <col min="9" max="9" width="13.375" customWidth="true"/>
    <col min="10" max="10" width="11.625" customWidth="true"/>
    <col min="11" max="11" width="14.625" customWidth="true"/>
    <col min="12" max="12" width="15" customWidth="true"/>
    <col min="13" max="13" width="14.75" bestFit="true" customWidth="true"/>
    <col min="14" max="14" width="17" bestFit="true" customWidth="true"/>
    <col min="15" max="15" width="23.125" customWidth="true"/>
    <col min="16" max="22" width="12.28515625" customWidth="true"/>
    <col min="23" max="23" width="11.28515625" customWidth="true"/>
    <col min="24" max="24" width="12.28515625" customWidth="true"/>
    <col min="25" max="33" width="11.5703125" customWidth="true"/>
    <col min="34" max="34" width="10.5703125" customWidth="true"/>
    <col min="35" max="36" width="11.5703125" customWidth="true"/>
    <col min="37" max="37" width="10.5703125" customWidth="true"/>
    <col min="38" max="38" width="9.5703125" customWidth="true"/>
    <col min="39" max="55" width="11.5703125" customWidth="true"/>
    <col min="56" max="56" width="10.5703125" customWidth="true"/>
    <col min="57" max="77" width="11.5703125" customWidth="true"/>
    <col min="78" max="78" width="10.5703125" customWidth="true"/>
    <col min="79" max="90" width="11.5703125" customWidth="true"/>
    <col min="91" max="91" width="10.5703125" customWidth="true"/>
    <col min="92" max="98" width="11.5703125" customWidth="true"/>
    <col min="99" max="103" width="12.28515625" customWidth="true"/>
    <col min="104" max="104" width="11.28515625" customWidth="true"/>
    <col min="105" max="105" width="12.28515625" customWidth="true"/>
    <col min="106" max="106" width="10.28515625" customWidth="true"/>
    <col min="107" max="107" width="10.5703125" customWidth="true"/>
    <col min="108" max="110" width="2.140625" customWidth="true"/>
    <col min="111" max="111" width="11.5703125" customWidth="true"/>
    <col min="113" max="113" width="11.5703125" customWidth="true"/>
  </cols>
  <sheetData>
    <row xmlns:x14ac="http://schemas.microsoft.com/office/spreadsheetml/2009/9/ac" r="1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xmlns:x14ac="http://schemas.microsoft.com/office/spreadsheetml/2009/9/ac" r="2" x14ac:dyDescent="0.25">
      <c r="A2">
        <v>1</v>
      </c>
      <c r="B2" t="s">
        <v>46</v>
      </c>
      <c r="C2">
        <v>0.20319999999999999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xmlns:x14ac="http://schemas.microsoft.com/office/spreadsheetml/2009/9/ac" r="3" x14ac:dyDescent="0.25">
      <c r="A3">
        <v>2</v>
      </c>
      <c r="B3" t="s">
        <v>48</v>
      </c>
      <c r="C3">
        <v>0.20319999999999999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xmlns:x14ac="http://schemas.microsoft.com/office/spreadsheetml/2009/9/ac" r="4" x14ac:dyDescent="0.25">
      <c r="A4">
        <v>3</v>
      </c>
      <c r="B4" t="s">
        <v>49</v>
      </c>
      <c r="C4">
        <v>0.20319999999999999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xmlns:x14ac="http://schemas.microsoft.com/office/spreadsheetml/2009/9/ac" r="5" x14ac:dyDescent="0.25">
      <c r="A5">
        <v>4</v>
      </c>
      <c r="B5" t="s">
        <v>50</v>
      </c>
      <c r="C5">
        <v>0.20319999999999999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xmlns:x14ac="http://schemas.microsoft.com/office/spreadsheetml/2009/9/ac" r="6" x14ac:dyDescent="0.25">
      <c r="A6">
        <v>5</v>
      </c>
      <c r="B6" t="s">
        <v>51</v>
      </c>
      <c r="C6">
        <v>0.2286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xmlns:x14ac="http://schemas.microsoft.com/office/spreadsheetml/2009/9/ac" r="7" x14ac:dyDescent="0.25">
      <c r="A7">
        <v>6</v>
      </c>
      <c r="B7" t="s">
        <v>45</v>
      </c>
      <c r="C7">
        <v>0.2286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xmlns:x14ac="http://schemas.microsoft.com/office/spreadsheetml/2009/9/ac" r="8" x14ac:dyDescent="0.25">
      <c r="A8">
        <v>7</v>
      </c>
      <c r="B8" t="s">
        <v>52</v>
      </c>
      <c r="C8">
        <v>0.2286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xmlns:x14ac="http://schemas.microsoft.com/office/spreadsheetml/2009/9/ac" r="9" x14ac:dyDescent="0.25">
      <c r="A9" s="0">
        <v>8</v>
      </c>
      <c r="B9" s="0" t="s">
        <v>53</v>
      </c>
      <c r="C9" s="0">
        <v>0.2286</v>
      </c>
      <c r="D9" s="0">
        <v>-8.0303030303030294</v>
      </c>
      <c r="E9" s="0">
        <v>1471.3046997420386</v>
      </c>
      <c r="F9" s="0">
        <v>-8.0303030303030294</v>
      </c>
      <c r="G9" s="0">
        <v>1411.2528618203514</v>
      </c>
      <c r="H9" s="0">
        <v>29984.432518291324</v>
      </c>
      <c r="I9" s="0">
        <v>1</v>
      </c>
      <c r="J9" s="0">
        <v>13.493771969144149</v>
      </c>
      <c r="K9" s="0">
        <v>13.493771969144149</v>
      </c>
      <c r="L9" s="0">
        <v>1332.0164029926066</v>
      </c>
      <c r="M9" s="0">
        <v>6.2121212121212119</v>
      </c>
      <c r="N9" s="0">
        <v>1276.6570728092877</v>
      </c>
      <c r="O9" s="0">
        <v>6.2121212121212119</v>
      </c>
    </row>
    <row xmlns:x14ac="http://schemas.microsoft.com/office/spreadsheetml/2009/9/ac" r="10" x14ac:dyDescent="0.25">
      <c r="A10">
        <v>9</v>
      </c>
      <c r="B10" t="s">
        <v>54</v>
      </c>
      <c r="C10">
        <v>0.2286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xmlns:x14ac="http://schemas.microsoft.com/office/spreadsheetml/2009/9/ac" r="11" x14ac:dyDescent="0.25">
      <c r="A11">
        <v>10</v>
      </c>
      <c r="B11" t="s">
        <v>55</v>
      </c>
      <c r="C11">
        <v>0.2286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xmlns:x14ac="http://schemas.microsoft.com/office/spreadsheetml/2009/9/ac" r="12" x14ac:dyDescent="0.25">
      <c r="A12">
        <v>11</v>
      </c>
      <c r="B12" t="s">
        <v>56</v>
      </c>
      <c r="C12">
        <v>0.26034999999999997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xmlns:x14ac="http://schemas.microsoft.com/office/spreadsheetml/2009/9/ac" r="13" x14ac:dyDescent="0.25">
      <c r="A13">
        <v>12</v>
      </c>
      <c r="B13" t="s">
        <v>57</v>
      </c>
      <c r="C13">
        <v>0.26034999999999997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xmlns:x14ac="http://schemas.microsoft.com/office/spreadsheetml/2009/9/ac" r="14" x14ac:dyDescent="0.25">
      <c r="A14">
        <v>13</v>
      </c>
      <c r="B14" t="s">
        <v>58</v>
      </c>
      <c r="C14">
        <v>0.254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xmlns:x14ac="http://schemas.microsoft.com/office/spreadsheetml/2009/9/ac" r="15" x14ac:dyDescent="0.25">
      <c r="A15">
        <v>14</v>
      </c>
      <c r="B15" t="s">
        <v>59</v>
      </c>
      <c r="C15">
        <v>0.254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xmlns:x14ac="http://schemas.microsoft.com/office/spreadsheetml/2009/9/ac" r="16" x14ac:dyDescent="0.25">
      <c r="A16">
        <v>15</v>
      </c>
      <c r="B16" t="s">
        <v>60</v>
      </c>
      <c r="C16">
        <v>0.20497799999999999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xmlns:x14ac="http://schemas.microsoft.com/office/spreadsheetml/2009/9/ac" r="17" x14ac:dyDescent="0.25">
      <c r="A17">
        <v>16</v>
      </c>
      <c r="B17" t="s">
        <v>61</v>
      </c>
      <c r="C17">
        <v>0.20319999999999999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xmlns:x14ac="http://schemas.microsoft.com/office/spreadsheetml/2009/9/ac" r="18" x14ac:dyDescent="0.25">
      <c r="A18">
        <v>17</v>
      </c>
      <c r="B18" t="s">
        <v>62</v>
      </c>
      <c r="C18">
        <v>0.20319999999999999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xmlns:x14ac="http://schemas.microsoft.com/office/spreadsheetml/2009/9/ac" r="19" x14ac:dyDescent="0.25">
      <c r="A19">
        <v>18</v>
      </c>
      <c r="B19" t="s">
        <v>63</v>
      </c>
      <c r="C19">
        <v>0.20319999999999999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xmlns:x14ac="http://schemas.microsoft.com/office/spreadsheetml/2009/9/ac" r="20" x14ac:dyDescent="0.25">
      <c r="A20">
        <v>19</v>
      </c>
      <c r="B20" t="s">
        <v>64</v>
      </c>
      <c r="C20">
        <v>0.20319999999999999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xmlns:x14ac="http://schemas.microsoft.com/office/spreadsheetml/2009/9/ac" r="21" x14ac:dyDescent="0.25">
      <c r="A21">
        <v>20</v>
      </c>
      <c r="B21" t="s">
        <v>65</v>
      </c>
      <c r="C21">
        <v>0.20319999999999999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xmlns:x14ac="http://schemas.microsoft.com/office/spreadsheetml/2009/9/ac" r="23" x14ac:dyDescent="0.25">
      <c r="A23">
        <v>22</v>
      </c>
      <c r="B23" t="s">
        <v>66</v>
      </c>
      <c r="C23">
        <v>0.20319999999999999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xmlns:x14ac="http://schemas.microsoft.com/office/spreadsheetml/2009/9/ac" r="25" x14ac:dyDescent="0.25">
      <c r="A25">
        <v>24</v>
      </c>
      <c r="B25" t="s">
        <v>42</v>
      </c>
      <c r="C25">
        <v>0.20319999999999999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xmlns:x14ac="http://schemas.microsoft.com/office/spreadsheetml/2009/9/ac" r="26" x14ac:dyDescent="0.25">
      <c r="A26">
        <v>25</v>
      </c>
      <c r="B26" t="s">
        <v>43</v>
      </c>
      <c r="C26">
        <v>0.20319999999999999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xmlns:x14ac="http://schemas.microsoft.com/office/spreadsheetml/2009/9/ac" r="27" x14ac:dyDescent="0.25">
      <c r="A27">
        <v>26</v>
      </c>
      <c r="B27" t="s">
        <v>44</v>
      </c>
      <c r="C27">
        <v>0.20319999999999999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27"/>
  <sheetViews>
    <sheetView tabSelected="true" zoomScaleNormal="100" workbookViewId="0">
      <selection activeCell="G15" sqref="F15:G31"/>
    </sheetView>
  </sheetViews>
  <sheetFormatPr xmlns:x14ac="http://schemas.microsoft.com/office/spreadsheetml/2009/9/ac" defaultRowHeight="15" x14ac:dyDescent="0.25"/>
  <cols>
    <col min="1" max="1" width="3.5703125" bestFit="true" customWidth="true"/>
    <col min="2" max="2" width="40.85546875" customWidth="true"/>
    <col min="3" max="3" width="14.42578125" customWidth="true"/>
    <col min="4" max="4" width="15" customWidth="true"/>
    <col min="5" max="5" width="22.85546875" customWidth="true"/>
    <col min="6" max="6" width="17" customWidth="true"/>
    <col min="7" max="7" width="15.42578125" customWidth="true"/>
    <col min="8" max="8" width="13.140625" customWidth="true"/>
    <col min="9" max="9" width="13.42578125" customWidth="true"/>
    <col min="10" max="10" width="11.5703125" customWidth="true"/>
    <col min="11" max="11" width="14.5703125" customWidth="true"/>
    <col min="12" max="12" width="15" customWidth="true"/>
    <col min="13" max="13" width="14.7109375" bestFit="true" customWidth="true"/>
    <col min="14" max="14" width="17" bestFit="true" customWidth="true"/>
    <col min="15" max="15" width="23.140625" customWidth="true"/>
    <col min="16" max="22" width="12.28515625" customWidth="true"/>
    <col min="23" max="23" width="11.28515625" customWidth="true"/>
    <col min="24" max="24" width="12.28515625" customWidth="true"/>
    <col min="25" max="33" width="11.5703125" customWidth="true"/>
    <col min="34" max="34" width="10.5703125" customWidth="true"/>
    <col min="35" max="36" width="11.5703125" customWidth="true"/>
    <col min="37" max="37" width="10.5703125" customWidth="true"/>
    <col min="38" max="38" width="9.5703125" customWidth="true"/>
    <col min="39" max="55" width="11.5703125" customWidth="true"/>
    <col min="56" max="56" width="10.5703125" customWidth="true"/>
    <col min="57" max="77" width="11.5703125" customWidth="true"/>
    <col min="78" max="78" width="10.5703125" customWidth="true"/>
    <col min="79" max="90" width="11.5703125" customWidth="true"/>
    <col min="91" max="91" width="10.5703125" customWidth="true"/>
    <col min="92" max="98" width="11.5703125" customWidth="true"/>
    <col min="99" max="103" width="12.28515625" customWidth="true"/>
    <col min="104" max="104" width="11.28515625" customWidth="true"/>
    <col min="105" max="105" width="12.28515625" customWidth="true"/>
    <col min="106" max="106" width="10.28515625" customWidth="true"/>
    <col min="107" max="107" width="10.5703125" customWidth="true"/>
    <col min="108" max="110" width="2.140625" customWidth="true"/>
    <col min="111" max="111" width="11.5703125" customWidth="true"/>
    <col min="113" max="113" width="11.5703125" customWidth="true"/>
  </cols>
  <sheetData>
    <row xmlns:x14ac="http://schemas.microsoft.com/office/spreadsheetml/2009/9/ac" r="1" x14ac:dyDescent="0.25">
      <c r="A1" t="str">
        <f>Sheet1!A1</f>
        <v>'ID'</v>
      </c>
      <c r="B1" t="str">
        <f>Sheet1!B1</f>
        <v>'tyre'</v>
      </c>
      <c r="C1" t="str">
        <f>Sheet1!C1</f>
        <v>'SA_at_FY_max'</v>
      </c>
      <c r="D1" t="str">
        <f>Sheet1!D1</f>
        <v>'FY_design_max'</v>
      </c>
      <c r="E1" t="str">
        <f>Sheet1!E1</f>
        <v>'SA_at_FY_max_with_LLT'</v>
      </c>
      <c r="F1" t="str">
        <f>Sheet1!F1</f>
        <v>'FY_max_with_LLT'</v>
      </c>
      <c r="G1" t="str">
        <f>Sheet1!G1</f>
        <v>'CS_design_max'</v>
      </c>
      <c r="H1" t="str">
        <f>Sheet1!H1</f>
        <v>'CS_LLT_max'</v>
      </c>
      <c r="I1" t="str">
        <f>Sheet1!I1</f>
        <v>'load_sensitive'</v>
      </c>
      <c r="J1" t="str">
        <f>Sheet1!J1</f>
        <v>'MZ_max'</v>
      </c>
      <c r="K1" t="str">
        <f>Sheet1!K1</f>
        <v>'SA_at_max_MZ'</v>
      </c>
      <c r="L1" t="str">
        <f>Sheet1!L1</f>
        <v>'FX_design_max'</v>
      </c>
      <c r="M1" t="str">
        <f>Sheet1!M1</f>
        <v>'SR_at_FX_max'</v>
      </c>
      <c r="N1" t="str">
        <f>Sheet1!N1</f>
        <v>'FX_max_with_LLT'</v>
      </c>
      <c r="O1" t="str">
        <f>Sheet1!O1</f>
        <v>'SR_at_FX_max_with_LLT'</v>
      </c>
    </row>
    <row xmlns:x14ac="http://schemas.microsoft.com/office/spreadsheetml/2009/9/ac" r="2" x14ac:dyDescent="0.25">
      <c r="A2">
        <f>Sheet1!A2</f>
        <v>1</v>
      </c>
      <c r="B2" t="s">
        <v>46</v>
      </c>
      <c r="C2">
        <f>Sheet1!C2</f>
        <v>0.20319999999999999</v>
      </c>
      <c r="D2">
        <f>Sheet1!D2</f>
        <v>-9.545454545454545</v>
      </c>
      <c r="E2">
        <f>Sheet1!E2</f>
        <v>1418.1229466068155</v>
      </c>
      <c r="F2">
        <f>Sheet1!F2</f>
        <v>-9.545454545454545</v>
      </c>
      <c r="G2">
        <f>Sheet1!G2</f>
        <v>1361.0997873181398</v>
      </c>
      <c r="H2">
        <f>Sheet1!H2</f>
        <v>21130.319713418798</v>
      </c>
      <c r="I2">
        <f>Sheet1!I2</f>
        <v>1</v>
      </c>
      <c r="J2">
        <f>Sheet1!J2</f>
        <v>23.257005658544909</v>
      </c>
      <c r="K2">
        <f>Sheet1!K2</f>
        <v>23.257005658544909</v>
      </c>
      <c r="L2" t="str">
        <f>Sheet1!L2</f>
        <v>ND</v>
      </c>
      <c r="M2" t="str">
        <f>Sheet1!M2</f>
        <v>ND</v>
      </c>
      <c r="N2" t="str">
        <f>Sheet1!N2</f>
        <v>ND</v>
      </c>
      <c r="O2" t="str">
        <f>Sheet1!O2</f>
        <v>ND</v>
      </c>
    </row>
    <row xmlns:x14ac="http://schemas.microsoft.com/office/spreadsheetml/2009/9/ac" r="3" x14ac:dyDescent="0.25">
      <c r="A3">
        <f>Sheet1!A3</f>
        <v>2</v>
      </c>
      <c r="B3" t="s">
        <v>48</v>
      </c>
      <c r="C3">
        <f>Sheet1!C3</f>
        <v>0.20319999999999999</v>
      </c>
      <c r="D3">
        <f>Sheet1!D3</f>
        <v>-11.363636363636363</v>
      </c>
      <c r="E3">
        <f>Sheet1!E3</f>
        <v>1413.5684042290648</v>
      </c>
      <c r="F3">
        <f>Sheet1!F3</f>
        <v>-11.666666666666664</v>
      </c>
      <c r="G3">
        <f>Sheet1!G3</f>
        <v>1356.5084942202984</v>
      </c>
      <c r="H3">
        <f>Sheet1!H3</f>
        <v>22460.395534030638</v>
      </c>
      <c r="I3">
        <f>Sheet1!I3</f>
        <v>1</v>
      </c>
      <c r="J3">
        <f>Sheet1!J3</f>
        <v>18.410277578573179</v>
      </c>
      <c r="K3">
        <f>Sheet1!K3</f>
        <v>18.410277578573179</v>
      </c>
      <c r="L3" t="str">
        <f>Sheet1!L3</f>
        <v>ND</v>
      </c>
      <c r="M3" t="str">
        <f>Sheet1!M3</f>
        <v>ND</v>
      </c>
      <c r="N3" t="str">
        <f>Sheet1!N3</f>
        <v>ND</v>
      </c>
      <c r="O3" t="str">
        <f>Sheet1!O3</f>
        <v>ND</v>
      </c>
    </row>
    <row xmlns:x14ac="http://schemas.microsoft.com/office/spreadsheetml/2009/9/ac" r="4" x14ac:dyDescent="0.25">
      <c r="A4">
        <f>Sheet1!A4</f>
        <v>3</v>
      </c>
      <c r="B4" t="s">
        <v>49</v>
      </c>
      <c r="C4">
        <f>Sheet1!C4</f>
        <v>0.20319999999999999</v>
      </c>
      <c r="D4">
        <f>Sheet1!D4</f>
        <v>-11.363636363636363</v>
      </c>
      <c r="E4">
        <f>Sheet1!E4</f>
        <v>1378.5647730407597</v>
      </c>
      <c r="F4">
        <f>Sheet1!F4</f>
        <v>-11.363636363636363</v>
      </c>
      <c r="G4">
        <f>Sheet1!G4</f>
        <v>1322.3308133748815</v>
      </c>
      <c r="H4">
        <f>Sheet1!H4</f>
        <v>19143.469473247831</v>
      </c>
      <c r="I4">
        <f>Sheet1!I4</f>
        <v>1</v>
      </c>
      <c r="J4">
        <f>Sheet1!J4</f>
        <v>14.317499793697406</v>
      </c>
      <c r="K4">
        <f>Sheet1!K4</f>
        <v>14.317499793697406</v>
      </c>
      <c r="L4" t="str">
        <f>Sheet1!L4</f>
        <v>ND</v>
      </c>
      <c r="M4" t="str">
        <f>Sheet1!M4</f>
        <v>ND</v>
      </c>
      <c r="N4" t="str">
        <f>Sheet1!N4</f>
        <v>ND</v>
      </c>
      <c r="O4" t="str">
        <f>Sheet1!O4</f>
        <v>ND</v>
      </c>
    </row>
    <row xmlns:x14ac="http://schemas.microsoft.com/office/spreadsheetml/2009/9/ac" r="5" x14ac:dyDescent="0.25">
      <c r="A5">
        <f>Sheet1!A5</f>
        <v>4</v>
      </c>
      <c r="B5" t="s">
        <v>50</v>
      </c>
      <c r="C5">
        <f>Sheet1!C5</f>
        <v>0.20319999999999999</v>
      </c>
      <c r="D5">
        <f>Sheet1!D5</f>
        <v>-12.878787878787877</v>
      </c>
      <c r="E5">
        <f>Sheet1!E5</f>
        <v>1392.5669539534656</v>
      </c>
      <c r="F5">
        <f>Sheet1!F5</f>
        <v>-13.181818181818182</v>
      </c>
      <c r="G5">
        <f>Sheet1!G5</f>
        <v>1338.2031224203297</v>
      </c>
      <c r="H5">
        <f>Sheet1!H5</f>
        <v>19199.827902147637</v>
      </c>
      <c r="I5">
        <f>Sheet1!I5</f>
        <v>1</v>
      </c>
      <c r="J5">
        <f>Sheet1!J5</f>
        <v>15.387366226633146</v>
      </c>
      <c r="K5">
        <f>Sheet1!K5</f>
        <v>15.387366226633146</v>
      </c>
      <c r="L5" t="str">
        <f>Sheet1!L5</f>
        <v>ND</v>
      </c>
      <c r="M5" t="str">
        <f>Sheet1!M5</f>
        <v>ND</v>
      </c>
      <c r="N5" t="str">
        <f>Sheet1!N5</f>
        <v>ND</v>
      </c>
      <c r="O5" t="str">
        <f>Sheet1!O5</f>
        <v>ND</v>
      </c>
    </row>
    <row xmlns:x14ac="http://schemas.microsoft.com/office/spreadsheetml/2009/9/ac" r="6" x14ac:dyDescent="0.25">
      <c r="A6">
        <f>Sheet1!A6</f>
        <v>5</v>
      </c>
      <c r="B6" t="s">
        <v>51</v>
      </c>
      <c r="C6">
        <f>Sheet1!C6</f>
        <v>0.2286</v>
      </c>
      <c r="D6">
        <f>Sheet1!D6</f>
        <v>-8.6363636363636367</v>
      </c>
      <c r="E6">
        <f>Sheet1!E6</f>
        <v>1491.375295848065</v>
      </c>
      <c r="F6">
        <f>Sheet1!F6</f>
        <v>-8.6363636363636367</v>
      </c>
      <c r="G6">
        <f>Sheet1!G6</f>
        <v>1434.436407162452</v>
      </c>
      <c r="H6">
        <f>Sheet1!H6</f>
        <v>24174.206639737571</v>
      </c>
      <c r="I6">
        <f>Sheet1!I6</f>
        <v>1</v>
      </c>
      <c r="J6">
        <f>Sheet1!J6</f>
        <v>29.40616397091755</v>
      </c>
      <c r="K6">
        <f>Sheet1!K6</f>
        <v>29.40616397091755</v>
      </c>
      <c r="L6">
        <f>Sheet1!L6</f>
        <v>1324.0038452412396</v>
      </c>
      <c r="M6">
        <f>Sheet1!M6</f>
        <v>10.454545454545455</v>
      </c>
      <c r="N6">
        <f>Sheet1!N6</f>
        <v>1270.7848708819997</v>
      </c>
      <c r="O6">
        <f>Sheet1!O6</f>
        <v>10.757575757575756</v>
      </c>
    </row>
    <row xmlns:x14ac="http://schemas.microsoft.com/office/spreadsheetml/2009/9/ac" r="7" x14ac:dyDescent="0.25">
      <c r="A7">
        <f>Sheet1!A7</f>
        <v>6</v>
      </c>
      <c r="B7" t="s">
        <v>45</v>
      </c>
      <c r="C7">
        <f>Sheet1!C7</f>
        <v>0.2286</v>
      </c>
      <c r="D7">
        <f>Sheet1!D7</f>
        <v>-9.545454545454545</v>
      </c>
      <c r="E7">
        <f>Sheet1!E7</f>
        <v>1488.1734889619829</v>
      </c>
      <c r="F7">
        <f>Sheet1!F7</f>
        <v>-9.545454545454545</v>
      </c>
      <c r="G7">
        <f>Sheet1!G7</f>
        <v>1428.7543587969342</v>
      </c>
      <c r="H7">
        <f>Sheet1!H7</f>
        <v>23057.299498565211</v>
      </c>
      <c r="I7">
        <f>Sheet1!I7</f>
        <v>1</v>
      </c>
      <c r="J7">
        <f>Sheet1!J7</f>
        <v>23.555160700712687</v>
      </c>
      <c r="K7">
        <f>Sheet1!K7</f>
        <v>23.555160700712687</v>
      </c>
      <c r="L7">
        <f>Sheet1!L7</f>
        <v>1251.1047378194853</v>
      </c>
      <c r="M7">
        <f>Sheet1!M7</f>
        <v>0</v>
      </c>
      <c r="N7">
        <f>Sheet1!N7</f>
        <v>1199.7725693945349</v>
      </c>
      <c r="O7">
        <f>Sheet1!O7</f>
        <v>0</v>
      </c>
    </row>
    <row xmlns:x14ac="http://schemas.microsoft.com/office/spreadsheetml/2009/9/ac" r="8" x14ac:dyDescent="0.25">
      <c r="A8">
        <f>Sheet1!A8</f>
        <v>7</v>
      </c>
      <c r="B8" t="s">
        <v>52</v>
      </c>
      <c r="C8">
        <f>Sheet1!C8</f>
        <v>0.2286</v>
      </c>
      <c r="D8">
        <f>Sheet1!D8</f>
        <v>-7.7272727272727275</v>
      </c>
      <c r="E8">
        <f>Sheet1!E8</f>
        <v>1525.8218234985466</v>
      </c>
      <c r="F8">
        <f>Sheet1!F8</f>
        <v>-7.7272727272727275</v>
      </c>
      <c r="G8">
        <f>Sheet1!G8</f>
        <v>1466.3146871310005</v>
      </c>
      <c r="H8">
        <f>Sheet1!H8</f>
        <v>31087.629309098418</v>
      </c>
      <c r="I8">
        <f>Sheet1!I8</f>
        <v>1</v>
      </c>
      <c r="J8">
        <f>Sheet1!J8</f>
        <v>25.969275063951901</v>
      </c>
      <c r="K8">
        <f>Sheet1!K8</f>
        <v>25.969275063951901</v>
      </c>
      <c r="L8">
        <f>Sheet1!L8</f>
        <v>1351.6364222651798</v>
      </c>
      <c r="M8">
        <f>Sheet1!M8</f>
        <v>5.9090909090909092</v>
      </c>
      <c r="N8">
        <f>Sheet1!N8</f>
        <v>1297.7181145944969</v>
      </c>
      <c r="O8">
        <f>Sheet1!O8</f>
        <v>5.9090909090909092</v>
      </c>
    </row>
    <row xmlns:x14ac="http://schemas.microsoft.com/office/spreadsheetml/2009/9/ac" r="9" x14ac:dyDescent="0.25">
      <c r="A9">
        <f>Sheet1!A9</f>
        <v>8</v>
      </c>
      <c r="B9" t="s">
        <v>53</v>
      </c>
      <c r="C9">
        <f>Sheet1!C9</f>
        <v>0.2286</v>
      </c>
      <c r="D9">
        <f>Sheet1!D9</f>
        <v>-8.0303030303030294</v>
      </c>
      <c r="E9">
        <f>Sheet1!E9</f>
        <v>1471.3046997420386</v>
      </c>
      <c r="F9">
        <f>Sheet1!F9</f>
        <v>-8.0303030303030294</v>
      </c>
      <c r="G9">
        <f>Sheet1!G9</f>
        <v>1411.2528618203514</v>
      </c>
      <c r="H9">
        <f>Sheet1!H9</f>
        <v>29984.432518291324</v>
      </c>
      <c r="I9">
        <f>Sheet1!I9</f>
        <v>1</v>
      </c>
      <c r="J9">
        <f>Sheet1!J9</f>
        <v>13.493771969144149</v>
      </c>
      <c r="K9">
        <f>Sheet1!K9</f>
        <v>13.493771969144149</v>
      </c>
      <c r="L9">
        <f>Sheet1!L9</f>
        <v>1332.0164029926066</v>
      </c>
      <c r="M9">
        <f>Sheet1!M9</f>
        <v>6.2121212121212119</v>
      </c>
      <c r="N9">
        <f>Sheet1!N9</f>
        <v>1276.6570728092877</v>
      </c>
      <c r="O9">
        <f>Sheet1!O9</f>
        <v>6.2121212121212119</v>
      </c>
    </row>
    <row xmlns:x14ac="http://schemas.microsoft.com/office/spreadsheetml/2009/9/ac" r="10" x14ac:dyDescent="0.25">
      <c r="A10">
        <f>Sheet1!A10</f>
        <v>9</v>
      </c>
      <c r="B10" t="s">
        <v>54</v>
      </c>
      <c r="C10">
        <f>Sheet1!C10</f>
        <v>0.2286</v>
      </c>
      <c r="D10">
        <f>Sheet1!D10</f>
        <v>-4.3939393939393936</v>
      </c>
      <c r="E10">
        <f>Sheet1!E10</f>
        <v>1135.7342491987292</v>
      </c>
      <c r="F10">
        <f>Sheet1!F10</f>
        <v>-4.3939393939393936</v>
      </c>
      <c r="G10">
        <f>Sheet1!G10</f>
        <v>1089.4387408425803</v>
      </c>
      <c r="H10">
        <f>Sheet1!H10</f>
        <v>34644.059496909038</v>
      </c>
      <c r="I10">
        <f>Sheet1!I10</f>
        <v>1</v>
      </c>
      <c r="J10">
        <f>Sheet1!J10</f>
        <v>13.055626098617871</v>
      </c>
      <c r="K10">
        <f>Sheet1!K10</f>
        <v>13.055626098617871</v>
      </c>
      <c r="L10">
        <f>Sheet1!L10</f>
        <v>1051.5417545077357</v>
      </c>
      <c r="M10">
        <f>Sheet1!M10</f>
        <v>4.3939393939393936</v>
      </c>
      <c r="N10">
        <f>Sheet1!N10</f>
        <v>1007.2417282539946</v>
      </c>
      <c r="O10">
        <f>Sheet1!O10</f>
        <v>4.3939393939393936</v>
      </c>
    </row>
    <row xmlns:x14ac="http://schemas.microsoft.com/office/spreadsheetml/2009/9/ac" r="11" x14ac:dyDescent="0.25">
      <c r="A11">
        <f>Sheet1!A11</f>
        <v>10</v>
      </c>
      <c r="B11" t="s">
        <v>55</v>
      </c>
      <c r="C11">
        <f>Sheet1!C11</f>
        <v>0.2286</v>
      </c>
      <c r="D11">
        <f>Sheet1!D11</f>
        <v>-4.3939393939393936</v>
      </c>
      <c r="E11">
        <f>Sheet1!E11</f>
        <v>1083.0311004464186</v>
      </c>
      <c r="F11">
        <f>Sheet1!F11</f>
        <v>-4.3939393939393936</v>
      </c>
      <c r="G11">
        <f>Sheet1!G11</f>
        <v>1037.3963503362741</v>
      </c>
      <c r="H11">
        <f>Sheet1!H11</f>
        <v>40807.883351918004</v>
      </c>
      <c r="I11">
        <f>Sheet1!I11</f>
        <v>1</v>
      </c>
      <c r="J11">
        <f>Sheet1!J11</f>
        <v>12.011174605197123</v>
      </c>
      <c r="K11">
        <f>Sheet1!K11</f>
        <v>12.011174605197123</v>
      </c>
      <c r="L11">
        <f>Sheet1!L11</f>
        <v>1097.798199042132</v>
      </c>
      <c r="M11">
        <f>Sheet1!M11</f>
        <v>8.6363636363636367</v>
      </c>
      <c r="N11">
        <f>Sheet1!N11</f>
        <v>1053.9942864708885</v>
      </c>
      <c r="O11">
        <f>Sheet1!O11</f>
        <v>8.9393939393939377</v>
      </c>
    </row>
    <row xmlns:x14ac="http://schemas.microsoft.com/office/spreadsheetml/2009/9/ac" r="12" x14ac:dyDescent="0.25">
      <c r="A12">
        <f>Sheet1!A12</f>
        <v>11</v>
      </c>
      <c r="B12" t="s">
        <v>56</v>
      </c>
      <c r="C12">
        <f>Sheet1!C12</f>
        <v>0.26034999999999997</v>
      </c>
      <c r="D12">
        <f>Sheet1!D12</f>
        <v>-7.1212121212121202</v>
      </c>
      <c r="E12">
        <f>Sheet1!E12</f>
        <v>1504.7643717599271</v>
      </c>
      <c r="F12">
        <f>Sheet1!F12</f>
        <v>-7.1212121212121202</v>
      </c>
      <c r="G12">
        <f>Sheet1!G12</f>
        <v>1445.588586319112</v>
      </c>
      <c r="H12">
        <f>Sheet1!H12</f>
        <v>28787.366111526724</v>
      </c>
      <c r="I12">
        <f>Sheet1!I12</f>
        <v>1</v>
      </c>
      <c r="J12">
        <f>Sheet1!J12</f>
        <v>2.9056529242126601</v>
      </c>
      <c r="K12">
        <f>Sheet1!K12</f>
        <v>2.9056529242126601</v>
      </c>
      <c r="L12">
        <f>Sheet1!L12</f>
        <v>1300.8609386454232</v>
      </c>
      <c r="M12">
        <f>Sheet1!M12</f>
        <v>8.0303030303030294</v>
      </c>
      <c r="N12">
        <f>Sheet1!N12</f>
        <v>1246.5415380785441</v>
      </c>
      <c r="O12">
        <f>Sheet1!O12</f>
        <v>8.0303030303030294</v>
      </c>
    </row>
    <row xmlns:x14ac="http://schemas.microsoft.com/office/spreadsheetml/2009/9/ac" r="13" x14ac:dyDescent="0.25">
      <c r="A13">
        <f>Sheet1!A13</f>
        <v>12</v>
      </c>
      <c r="B13" t="s">
        <v>57</v>
      </c>
      <c r="C13">
        <f>Sheet1!C13</f>
        <v>0.26034999999999997</v>
      </c>
      <c r="D13">
        <f>Sheet1!D13</f>
        <v>-5.9090909090909092</v>
      </c>
      <c r="E13">
        <f>Sheet1!E13</f>
        <v>1446.814738053685</v>
      </c>
      <c r="F13">
        <f>Sheet1!F13</f>
        <v>-5.6060606060606055</v>
      </c>
      <c r="G13">
        <f>Sheet1!G13</f>
        <v>1388.9937103022055</v>
      </c>
      <c r="H13">
        <f>Sheet1!H13</f>
        <v>36968.755564889514</v>
      </c>
      <c r="I13">
        <f>Sheet1!I13</f>
        <v>1</v>
      </c>
      <c r="J13">
        <f>Sheet1!J13</f>
        <v>8.621782382758834</v>
      </c>
      <c r="K13">
        <f>Sheet1!K13</f>
        <v>8.621782382758834</v>
      </c>
      <c r="L13">
        <f>Sheet1!L13</f>
        <v>1286.6649923608313</v>
      </c>
      <c r="M13">
        <f>Sheet1!M13</f>
        <v>7.7272727272727275</v>
      </c>
      <c r="N13">
        <f>Sheet1!N13</f>
        <v>1233.6827348691093</v>
      </c>
      <c r="O13">
        <f>Sheet1!O13</f>
        <v>7.7272727272727275</v>
      </c>
    </row>
    <row xmlns:x14ac="http://schemas.microsoft.com/office/spreadsheetml/2009/9/ac" r="14" x14ac:dyDescent="0.25">
      <c r="A14">
        <f>Sheet1!A14</f>
        <v>13</v>
      </c>
      <c r="B14" t="s">
        <v>58</v>
      </c>
      <c r="C14">
        <f>Sheet1!C14</f>
        <v>0.254</v>
      </c>
      <c r="D14">
        <f>Sheet1!D14</f>
        <v>-9.8484848484848477</v>
      </c>
      <c r="E14">
        <f>Sheet1!E14</f>
        <v>1644.2736163714658</v>
      </c>
      <c r="F14">
        <f>Sheet1!F14</f>
        <v>-9.8484848484848477</v>
      </c>
      <c r="G14">
        <f>Sheet1!G14</f>
        <v>1578.0814183326409</v>
      </c>
      <c r="H14">
        <f>Sheet1!H14</f>
        <v>29240.85832208081</v>
      </c>
      <c r="I14">
        <f>Sheet1!I14</f>
        <v>1</v>
      </c>
      <c r="J14">
        <f>Sheet1!J14</f>
        <v>22.111672740793562</v>
      </c>
      <c r="K14">
        <f>Sheet1!K14</f>
        <v>22.111672740793562</v>
      </c>
      <c r="L14">
        <f>Sheet1!L14</f>
        <v>1228.9114851251607</v>
      </c>
      <c r="M14">
        <f>Sheet1!M14</f>
        <v>8.3333333333333321</v>
      </c>
      <c r="N14">
        <f>Sheet1!N14</f>
        <v>1177.5096590958383</v>
      </c>
      <c r="O14">
        <f>Sheet1!O14</f>
        <v>8.3333333333333321</v>
      </c>
    </row>
    <row xmlns:x14ac="http://schemas.microsoft.com/office/spreadsheetml/2009/9/ac" r="15" x14ac:dyDescent="0.25">
      <c r="A15">
        <f>Sheet1!A15</f>
        <v>14</v>
      </c>
      <c r="B15" t="s">
        <v>59</v>
      </c>
      <c r="C15">
        <f>Sheet1!C15</f>
        <v>0.254</v>
      </c>
      <c r="D15">
        <f>Sheet1!D15</f>
        <v>-12.272727272727272</v>
      </c>
      <c r="E15">
        <f>Sheet1!E15</f>
        <v>1449.7161427552983</v>
      </c>
      <c r="F15">
        <f>Sheet1!F15</f>
        <v>-12.272727272727272</v>
      </c>
      <c r="G15">
        <f>Sheet1!G15</f>
        <v>1391.2397600678448</v>
      </c>
      <c r="H15">
        <f>Sheet1!H15</f>
        <v>27410.226980274612</v>
      </c>
      <c r="I15">
        <f>Sheet1!I15</f>
        <v>1</v>
      </c>
      <c r="J15">
        <f>Sheet1!J15</f>
        <v>13.370072921729852</v>
      </c>
      <c r="K15">
        <f>Sheet1!K15</f>
        <v>13.370072921729852</v>
      </c>
      <c r="L15">
        <f>Sheet1!L15</f>
        <v>1269.9547729582082</v>
      </c>
      <c r="M15">
        <f>Sheet1!M15</f>
        <v>7.1212121212121202</v>
      </c>
      <c r="N15">
        <f>Sheet1!N15</f>
        <v>1215.9956664122051</v>
      </c>
      <c r="O15">
        <f>Sheet1!O15</f>
        <v>7.1212121212121202</v>
      </c>
    </row>
    <row xmlns:x14ac="http://schemas.microsoft.com/office/spreadsheetml/2009/9/ac" r="16" x14ac:dyDescent="0.25">
      <c r="A16">
        <f>Sheet1!A16</f>
        <v>15</v>
      </c>
      <c r="B16" t="s">
        <v>60</v>
      </c>
      <c r="C16">
        <f>Sheet1!C16</f>
        <v>0.20497799999999999</v>
      </c>
      <c r="D16">
        <f>Sheet1!D16</f>
        <v>-9.545454545454545</v>
      </c>
      <c r="E16">
        <f>Sheet1!E16</f>
        <v>1626.6410306711739</v>
      </c>
      <c r="F16">
        <f>Sheet1!F16</f>
        <v>-9.8484848484848477</v>
      </c>
      <c r="G16">
        <f>Sheet1!G16</f>
        <v>1565.662677459768</v>
      </c>
      <c r="H16">
        <f>Sheet1!H16</f>
        <v>30766.058316327431</v>
      </c>
      <c r="I16">
        <f>Sheet1!I16</f>
        <v>1</v>
      </c>
      <c r="J16">
        <f>Sheet1!J16</f>
        <v>13.736907144326651</v>
      </c>
      <c r="K16">
        <f>Sheet1!K16</f>
        <v>13.736907144326651</v>
      </c>
      <c r="L16">
        <f>Sheet1!L16</f>
        <v>1297.3092603709797</v>
      </c>
      <c r="M16">
        <f>Sheet1!M16</f>
        <v>5.9090909090909092</v>
      </c>
      <c r="N16">
        <f>Sheet1!N16</f>
        <v>1242.2488145572831</v>
      </c>
      <c r="O16">
        <f>Sheet1!O16</f>
        <v>5.9090909090909092</v>
      </c>
    </row>
    <row xmlns:x14ac="http://schemas.microsoft.com/office/spreadsheetml/2009/9/ac" r="17" x14ac:dyDescent="0.25">
      <c r="A17">
        <f>Sheet1!A17</f>
        <v>16</v>
      </c>
      <c r="B17" t="s">
        <v>61</v>
      </c>
      <c r="C17">
        <f>Sheet1!C17</f>
        <v>0.20319999999999999</v>
      </c>
      <c r="D17">
        <f>Sheet1!D17</f>
        <v>-12.272727272727272</v>
      </c>
      <c r="E17">
        <f>Sheet1!E17</f>
        <v>1405.4454568506533</v>
      </c>
      <c r="F17">
        <f>Sheet1!F17</f>
        <v>-12.272727272727272</v>
      </c>
      <c r="G17">
        <f>Sheet1!G17</f>
        <v>1353.4044916495345</v>
      </c>
      <c r="H17">
        <f>Sheet1!H17</f>
        <v>19958.48151666945</v>
      </c>
      <c r="I17">
        <f>Sheet1!I17</f>
        <v>1</v>
      </c>
      <c r="J17">
        <f>Sheet1!J17</f>
        <v>22.83479006064082</v>
      </c>
      <c r="K17">
        <f>Sheet1!K17</f>
        <v>22.83479006064082</v>
      </c>
      <c r="L17" t="str">
        <f>Sheet1!L17</f>
        <v>ND</v>
      </c>
      <c r="M17" t="str">
        <f>Sheet1!M17</f>
        <v>ND</v>
      </c>
      <c r="N17" t="str">
        <f>Sheet1!N17</f>
        <v>ND</v>
      </c>
      <c r="O17" t="str">
        <f>Sheet1!O17</f>
        <v>ND</v>
      </c>
    </row>
    <row xmlns:x14ac="http://schemas.microsoft.com/office/spreadsheetml/2009/9/ac" r="18" x14ac:dyDescent="0.25">
      <c r="A18">
        <f>Sheet1!A18</f>
        <v>17</v>
      </c>
      <c r="B18" t="s">
        <v>62</v>
      </c>
      <c r="C18">
        <f>Sheet1!C18</f>
        <v>0.20319999999999999</v>
      </c>
      <c r="D18">
        <f>Sheet1!D18</f>
        <v>-9.545454545454545</v>
      </c>
      <c r="E18">
        <f>Sheet1!E18</f>
        <v>1399.0432113036734</v>
      </c>
      <c r="F18">
        <f>Sheet1!F18</f>
        <v>-9.2424242424242422</v>
      </c>
      <c r="G18">
        <f>Sheet1!G18</f>
        <v>1346.1946241648366</v>
      </c>
      <c r="H18">
        <f>Sheet1!H18</f>
        <v>21253.399390250874</v>
      </c>
      <c r="I18">
        <f>Sheet1!I18</f>
        <v>1</v>
      </c>
      <c r="J18">
        <f>Sheet1!J18</f>
        <v>23.060648079149942</v>
      </c>
      <c r="K18">
        <f>Sheet1!K18</f>
        <v>23.060648079149942</v>
      </c>
      <c r="L18" t="str">
        <f>Sheet1!L18</f>
        <v>ND</v>
      </c>
      <c r="M18" t="str">
        <f>Sheet1!M18</f>
        <v>ND</v>
      </c>
      <c r="N18" t="str">
        <f>Sheet1!N18</f>
        <v>ND</v>
      </c>
      <c r="O18" t="str">
        <f>Sheet1!O18</f>
        <v>ND</v>
      </c>
    </row>
    <row xmlns:x14ac="http://schemas.microsoft.com/office/spreadsheetml/2009/9/ac" r="19" x14ac:dyDescent="0.25">
      <c r="A19">
        <f>Sheet1!A19</f>
        <v>18</v>
      </c>
      <c r="B19" t="s">
        <v>63</v>
      </c>
      <c r="C19">
        <f>Sheet1!C19</f>
        <v>0.20319999999999999</v>
      </c>
      <c r="D19">
        <f>Sheet1!D19</f>
        <v>-14.696969696969697</v>
      </c>
      <c r="E19">
        <f>Sheet1!E19</f>
        <v>1387.6967310567711</v>
      </c>
      <c r="F19">
        <f>Sheet1!F19</f>
        <v>-14.696969696969697</v>
      </c>
      <c r="G19">
        <f>Sheet1!G19</f>
        <v>1334.4172130966144</v>
      </c>
      <c r="H19">
        <f>Sheet1!H19</f>
        <v>20065.804846484891</v>
      </c>
      <c r="I19">
        <f>Sheet1!I19</f>
        <v>1</v>
      </c>
      <c r="J19">
        <f>Sheet1!J19</f>
        <v>21.612145087895232</v>
      </c>
      <c r="K19">
        <f>Sheet1!K19</f>
        <v>21.612145087895232</v>
      </c>
      <c r="L19" t="str">
        <f>Sheet1!L19</f>
        <v>ND</v>
      </c>
      <c r="M19" t="str">
        <f>Sheet1!M19</f>
        <v>ND</v>
      </c>
      <c r="N19" t="str">
        <f>Sheet1!N19</f>
        <v>ND</v>
      </c>
      <c r="O19" t="str">
        <f>Sheet1!O19</f>
        <v>ND</v>
      </c>
    </row>
    <row xmlns:x14ac="http://schemas.microsoft.com/office/spreadsheetml/2009/9/ac" r="20" x14ac:dyDescent="0.25">
      <c r="A20">
        <f>Sheet1!A20</f>
        <v>19</v>
      </c>
      <c r="B20" t="s">
        <v>64</v>
      </c>
      <c r="C20">
        <f>Sheet1!C20</f>
        <v>0.20319999999999999</v>
      </c>
      <c r="D20">
        <f>Sheet1!D20</f>
        <v>-13.181818181818182</v>
      </c>
      <c r="E20">
        <f>Sheet1!E20</f>
        <v>1396.8619739502833</v>
      </c>
      <c r="F20">
        <f>Sheet1!F20</f>
        <v>-12.878787878787877</v>
      </c>
      <c r="G20">
        <f>Sheet1!G20</f>
        <v>1341.839498871735</v>
      </c>
      <c r="H20">
        <f>Sheet1!H20</f>
        <v>20428.69287290483</v>
      </c>
      <c r="I20">
        <f>Sheet1!I20</f>
        <v>1</v>
      </c>
      <c r="J20">
        <f>Sheet1!J20</f>
        <v>22.713968065012555</v>
      </c>
      <c r="K20">
        <f>Sheet1!K20</f>
        <v>22.713968065012555</v>
      </c>
      <c r="L20" t="str">
        <f>Sheet1!L20</f>
        <v>ND</v>
      </c>
      <c r="M20" t="str">
        <f>Sheet1!M20</f>
        <v>ND</v>
      </c>
      <c r="N20" t="str">
        <f>Sheet1!N20</f>
        <v>ND</v>
      </c>
      <c r="O20" t="str">
        <f>Sheet1!O20</f>
        <v>ND</v>
      </c>
    </row>
    <row xmlns:x14ac="http://schemas.microsoft.com/office/spreadsheetml/2009/9/ac" r="21" x14ac:dyDescent="0.25">
      <c r="A21">
        <f>Sheet1!A21</f>
        <v>20</v>
      </c>
      <c r="B21" t="s">
        <v>65</v>
      </c>
      <c r="C21">
        <f>Sheet1!C21</f>
        <v>0.20319999999999999</v>
      </c>
      <c r="D21">
        <f>Sheet1!D21</f>
        <v>-9.545454545454545</v>
      </c>
      <c r="E21">
        <f>Sheet1!E21</f>
        <v>1241.4763652577622</v>
      </c>
      <c r="F21">
        <f>Sheet1!F21</f>
        <v>-9.545454545454545</v>
      </c>
      <c r="G21">
        <f>Sheet1!G21</f>
        <v>1193.2814934266471</v>
      </c>
      <c r="H21">
        <f>Sheet1!H21</f>
        <v>18859.597365099344</v>
      </c>
      <c r="I21">
        <f>Sheet1!I21</f>
        <v>1</v>
      </c>
      <c r="J21">
        <f>Sheet1!J21</f>
        <v>13.53973768766312</v>
      </c>
      <c r="K21">
        <f>Sheet1!K21</f>
        <v>13.53973768766312</v>
      </c>
      <c r="L21" t="str">
        <f>Sheet1!L21</f>
        <v>ND</v>
      </c>
      <c r="M21" t="str">
        <f>Sheet1!M21</f>
        <v>ND</v>
      </c>
      <c r="N21" t="str">
        <f>Sheet1!N21</f>
        <v>ND</v>
      </c>
      <c r="O21" t="str">
        <f>Sheet1!O21</f>
        <v>ND</v>
      </c>
    </row>
    <row xmlns:x14ac="http://schemas.microsoft.com/office/spreadsheetml/2009/9/ac" r="22" x14ac:dyDescent="0.25">
      <c r="A22">
        <f>Sheet1!A22</f>
        <v>0</v>
      </c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0</v>
      </c>
    </row>
    <row xmlns:x14ac="http://schemas.microsoft.com/office/spreadsheetml/2009/9/ac" r="23" x14ac:dyDescent="0.25">
      <c r="A23">
        <f>Sheet1!A23</f>
        <v>22</v>
      </c>
      <c r="C23">
        <f>Sheet1!C23</f>
        <v>0.20319999999999999</v>
      </c>
      <c r="D23">
        <f>Sheet1!D23</f>
        <v>-14.999999999999998</v>
      </c>
      <c r="E23">
        <f>Sheet1!E23</f>
        <v>1372.9097994678571</v>
      </c>
      <c r="F23">
        <f>Sheet1!F23</f>
        <v>-14.999999999999998</v>
      </c>
      <c r="G23">
        <f>Sheet1!G23</f>
        <v>1316.155000642593</v>
      </c>
      <c r="H23">
        <f>Sheet1!H23</f>
        <v>18597.177761836752</v>
      </c>
      <c r="I23">
        <f>Sheet1!I23</f>
        <v>1</v>
      </c>
      <c r="J23">
        <f>Sheet1!J23</f>
        <v>17.771256090695569</v>
      </c>
      <c r="K23">
        <f>Sheet1!K23</f>
        <v>17.771256090695569</v>
      </c>
      <c r="L23">
        <f>Sheet1!L23</f>
        <v>1294.1694730235959</v>
      </c>
      <c r="M23">
        <f>Sheet1!M23</f>
        <v>14.999999999999998</v>
      </c>
      <c r="N23">
        <f>Sheet1!N23</f>
        <v>1241.4953209140724</v>
      </c>
      <c r="O23">
        <f>Sheet1!O23</f>
        <v>14.999999999999998</v>
      </c>
    </row>
    <row xmlns:x14ac="http://schemas.microsoft.com/office/spreadsheetml/2009/9/ac" r="24" x14ac:dyDescent="0.25">
      <c r="A24">
        <f>Sheet1!A24</f>
        <v>0</v>
      </c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0</v>
      </c>
    </row>
    <row xmlns:x14ac="http://schemas.microsoft.com/office/spreadsheetml/2009/9/ac" r="25" x14ac:dyDescent="0.25">
      <c r="A25">
        <f>Sheet1!A25</f>
        <v>24</v>
      </c>
      <c r="B25" t="s">
        <v>42</v>
      </c>
      <c r="C25">
        <f>Sheet1!C25</f>
        <v>0.20319999999999999</v>
      </c>
      <c r="D25">
        <f>Sheet1!D25</f>
        <v>-14.999999999999998</v>
      </c>
      <c r="E25">
        <f>Sheet1!E25</f>
        <v>1246.2893099511575</v>
      </c>
      <c r="F25">
        <f>Sheet1!F25</f>
        <v>-14.999999999999998</v>
      </c>
      <c r="G25">
        <f>Sheet1!G25</f>
        <v>1195.4696833375137</v>
      </c>
      <c r="H25">
        <f>Sheet1!H25</f>
        <v>16336.480118847954</v>
      </c>
      <c r="I25">
        <f>Sheet1!I25</f>
        <v>1</v>
      </c>
      <c r="J25">
        <f>Sheet1!J25</f>
        <v>11.730795376588491</v>
      </c>
      <c r="K25">
        <f>Sheet1!K25</f>
        <v>11.730795376588491</v>
      </c>
      <c r="L25">
        <f>Sheet1!L25</f>
        <v>1073.4962812291196</v>
      </c>
      <c r="M25">
        <f>Sheet1!M25</f>
        <v>14.999999999999998</v>
      </c>
      <c r="N25">
        <f>Sheet1!N25</f>
        <v>1026.9400557288811</v>
      </c>
      <c r="O25">
        <f>Sheet1!O25</f>
        <v>14.999999999999998</v>
      </c>
    </row>
    <row xmlns:x14ac="http://schemas.microsoft.com/office/spreadsheetml/2009/9/ac" r="26" x14ac:dyDescent="0.25">
      <c r="A26">
        <f>Sheet1!A26</f>
        <v>25</v>
      </c>
      <c r="B26" t="s">
        <v>43</v>
      </c>
      <c r="C26">
        <f>Sheet1!C26</f>
        <v>0.20319999999999999</v>
      </c>
      <c r="D26">
        <f>Sheet1!D26</f>
        <v>-14.999999999999998</v>
      </c>
      <c r="E26">
        <f>Sheet1!E26</f>
        <v>1204.6875242675562</v>
      </c>
      <c r="F26">
        <f>Sheet1!F26</f>
        <v>-14.999999999999998</v>
      </c>
      <c r="G26">
        <f>Sheet1!G26</f>
        <v>1155.7966927868656</v>
      </c>
      <c r="H26">
        <f>Sheet1!H26</f>
        <v>16745.947522921681</v>
      </c>
      <c r="I26">
        <f>Sheet1!I26</f>
        <v>1</v>
      </c>
      <c r="J26">
        <f>Sheet1!J26</f>
        <v>11.08382078131665</v>
      </c>
      <c r="K26">
        <f>Sheet1!K26</f>
        <v>11.08382078131665</v>
      </c>
      <c r="L26">
        <f>Sheet1!L26</f>
        <v>1183.846350683194</v>
      </c>
      <c r="M26">
        <f>Sheet1!M26</f>
        <v>14.999999999999998</v>
      </c>
      <c r="N26">
        <f>Sheet1!N26</f>
        <v>1134.2042717181662</v>
      </c>
      <c r="O26">
        <f>Sheet1!O26</f>
        <v>14.999999999999998</v>
      </c>
    </row>
    <row xmlns:x14ac="http://schemas.microsoft.com/office/spreadsheetml/2009/9/ac" r="27" x14ac:dyDescent="0.25">
      <c r="A27">
        <f>Sheet1!A27</f>
        <v>26</v>
      </c>
      <c r="B27" t="s">
        <v>44</v>
      </c>
      <c r="C27">
        <f>Sheet1!C27</f>
        <v>0.20319999999999999</v>
      </c>
      <c r="D27">
        <f>Sheet1!D27</f>
        <v>-14.999999999999998</v>
      </c>
      <c r="E27">
        <f>Sheet1!E27</f>
        <v>1133.7595009364713</v>
      </c>
      <c r="F27">
        <f>Sheet1!F27</f>
        <v>-14.999999999999998</v>
      </c>
      <c r="G27">
        <f>Sheet1!G27</f>
        <v>1086.7320342517114</v>
      </c>
      <c r="H27">
        <f>Sheet1!H27</f>
        <v>15324.620447760168</v>
      </c>
      <c r="I27">
        <f>Sheet1!I27</f>
        <v>1</v>
      </c>
      <c r="J27">
        <f>Sheet1!J27</f>
        <v>13.866556401439492</v>
      </c>
      <c r="K27">
        <f>Sheet1!K27</f>
        <v>13.866556401439492</v>
      </c>
      <c r="L27">
        <f>Sheet1!L27</f>
        <v>1055.7157402315393</v>
      </c>
      <c r="M27">
        <f>Sheet1!M27</f>
        <v>11.363636363636363</v>
      </c>
      <c r="N27">
        <f>Sheet1!N27</f>
        <v>1010.3873428804375</v>
      </c>
      <c r="O27">
        <f>Sheet1!O27</f>
        <v>11.363636363636363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G15" sqref="G15"/>
    </sheetView>
  </sheetViews>
  <sheetFormatPr xmlns:x14ac="http://schemas.microsoft.com/office/spreadsheetml/2009/9/ac" defaultRowHeight="15" x14ac:dyDescent="0.25"/>
  <cols>
    <col min="2" max="2" width="42.7109375" customWidth="true"/>
    <col min="3" max="3" width="21.42578125" customWidth="true"/>
    <col min="4" max="5" width="18.42578125" customWidth="true"/>
    <col min="6" max="6" width="13.7109375" bestFit="true" customWidth="true"/>
    <col min="7" max="10" width="13.7109375" customWidth="true"/>
    <col min="11" max="11" width="11.5703125" customWidth="true"/>
    <col min="21" max="21" width="37.85546875" customWidth="true"/>
  </cols>
  <sheetData>
    <row xmlns:x14ac="http://schemas.microsoft.com/office/spreadsheetml/2009/9/ac" r="1" x14ac:dyDescent="0.25">
      <c r="F1" s="16" t="s">
        <v>37</v>
      </c>
      <c r="G1" s="17">
        <v>1</v>
      </c>
    </row>
    <row xmlns:x14ac="http://schemas.microsoft.com/office/spreadsheetml/2009/9/ac" r="3" x14ac:dyDescent="0.25">
      <c r="B3" t="s">
        <v>38</v>
      </c>
    </row>
    <row xmlns:x14ac="http://schemas.microsoft.com/office/spreadsheetml/2009/9/ac" r="4" ht="39" x14ac:dyDescent="0.25">
      <c r="B4" t="str">
        <f>Sheet1!$B$1</f>
        <v>'tyre'</v>
      </c>
      <c r="C4" s="3" t="s">
        <v>30</v>
      </c>
      <c r="D4" s="3" t="s">
        <v>32</v>
      </c>
      <c r="E4" s="3" t="s">
        <v>33</v>
      </c>
      <c r="F4" s="3" t="s">
        <v>29</v>
      </c>
      <c r="G4" s="3" t="s">
        <v>31</v>
      </c>
      <c r="H4" s="3" t="s">
        <v>34</v>
      </c>
      <c r="I4" s="3" t="s">
        <v>35</v>
      </c>
      <c r="J4" s="3" t="s">
        <v>36</v>
      </c>
      <c r="K4" s="3" t="s">
        <v>15</v>
      </c>
      <c r="L4" s="3" t="s">
        <v>16</v>
      </c>
      <c r="M4" s="3" t="s">
        <v>18</v>
      </c>
      <c r="N4" s="3" t="s">
        <v>19</v>
      </c>
      <c r="O4" s="3" t="s">
        <v>20</v>
      </c>
      <c r="P4" s="3" t="s">
        <v>21</v>
      </c>
      <c r="Q4" s="4" t="s">
        <v>22</v>
      </c>
    </row>
    <row xmlns:x14ac="http://schemas.microsoft.com/office/spreadsheetml/2009/9/ac" r="5" x14ac:dyDescent="0.25">
      <c r="B5" s="8" t="s">
        <v>23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xmlns:x14ac="http://schemas.microsoft.com/office/spreadsheetml/2009/9/ac" r="6" x14ac:dyDescent="0.25">
      <c r="B6" s="8" t="s">
        <v>24</v>
      </c>
      <c r="C6" s="10" t="e">
        <f>MAX(C7:C33)</f>
        <v>#REF!</v>
      </c>
      <c r="D6" s="10" t="e">
        <f>MAX(D7:D33)</f>
        <v>#REF!</v>
      </c>
      <c r="E6" s="10">
        <v>1</v>
      </c>
      <c r="F6" s="10" t="e">
        <f>MIN(F7:F33)</f>
        <v>#REF!</v>
      </c>
      <c r="G6" s="10" t="e">
        <f>MAX(G7:G33)</f>
        <v>#REF!</v>
      </c>
      <c r="H6" s="10" t="e">
        <f>MAX(H7:H33)</f>
        <v>#REF!</v>
      </c>
      <c r="I6" s="10">
        <f>MAX(I7:I33)</f>
        <v>1</v>
      </c>
      <c r="J6" s="10"/>
      <c r="K6" s="1"/>
      <c r="L6" s="15" t="e">
        <f>MAX(L7:L33)</f>
        <v>#REF!</v>
      </c>
      <c r="M6" s="1"/>
      <c r="N6" s="1"/>
      <c r="O6" s="1"/>
      <c r="P6" s="1"/>
      <c r="Q6" s="2"/>
    </row>
    <row xmlns:x14ac="http://schemas.microsoft.com/office/spreadsheetml/2009/9/ac" r="7" x14ac:dyDescent="0.25">
      <c r="B7" t="str">
        <f>Sheet2!B2</f>
        <v>01_Hoosier_16x7.5-10_R20_7Rim.tir</v>
      </c>
      <c r="C7" s="9" t="e">
        <f>Sheet1!#REF!</f>
        <v>#REF!</v>
      </c>
      <c r="D7" s="9" t="e">
        <f>Sheet1!#REF!</f>
        <v>#REF!</v>
      </c>
      <c r="E7" s="9">
        <v>1</v>
      </c>
      <c r="F7" s="19" t="e">
        <f t="shared" ref="F7:F33" si="0">C7-D7</f>
        <v>#REF!</v>
      </c>
      <c r="G7" s="9" t="e">
        <f>IF(Sheet1!#REF!="ND",$G$1,(Sheet1!#REF!))</f>
        <v>#REF!</v>
      </c>
      <c r="H7" s="9" t="e">
        <f>IF(Sheet1!#REF!="ND",$G$1,(Sheet1!#REF!))</f>
        <v>#REF!</v>
      </c>
      <c r="I7" s="9">
        <v>1</v>
      </c>
      <c r="J7" s="19" t="e">
        <f>G7-H7</f>
        <v>#REF!</v>
      </c>
      <c r="L7" s="9" t="e">
        <f>Sheet1!#REF!</f>
        <v>#REF!</v>
      </c>
      <c r="U7" s="8" t="s">
        <v>27</v>
      </c>
    </row>
    <row xmlns:x14ac="http://schemas.microsoft.com/office/spreadsheetml/2009/9/ac" r="8" x14ac:dyDescent="0.25">
      <c r="B8" t="str">
        <f>Sheet2!B3</f>
        <v>02_Hoosier_16x7.5-10_R20_8Rim.tir</v>
      </c>
      <c r="C8" s="9" t="e">
        <f>Sheet1!#REF!</f>
        <v>#REF!</v>
      </c>
      <c r="D8" s="9" t="e">
        <f>Sheet1!#REF!</f>
        <v>#REF!</v>
      </c>
      <c r="E8" s="9">
        <v>1</v>
      </c>
      <c r="F8" s="19" t="e">
        <f t="shared" si="0"/>
        <v>#REF!</v>
      </c>
      <c r="G8" s="9" t="e">
        <f>IF(Sheet1!#REF!="ND",$G$1,(Sheet1!#REF!))</f>
        <v>#REF!</v>
      </c>
      <c r="H8" s="9" t="e">
        <f>IF(Sheet1!#REF!="ND",$G$1,(Sheet1!#REF!))</f>
        <v>#REF!</v>
      </c>
      <c r="I8" s="9">
        <v>1</v>
      </c>
      <c r="J8" s="19" t="e">
        <f t="shared" ref="J8:J33" si="1">G8-H8</f>
        <v>#REF!</v>
      </c>
      <c r="L8" s="9" t="e">
        <f>Sheet1!#REF!</f>
        <v>#REF!</v>
      </c>
      <c r="U8" s="12" t="s">
        <v>25</v>
      </c>
      <c r="X8" t="s">
        <v>28</v>
      </c>
    </row>
    <row xmlns:x14ac="http://schemas.microsoft.com/office/spreadsheetml/2009/9/ac" r="9" x14ac:dyDescent="0.25">
      <c r="B9" t="str">
        <f>Sheet2!B4</f>
        <v>03_Hoosier_16x6.0-10_R20_6Rim.tir</v>
      </c>
      <c r="C9" s="9" t="e">
        <f>Sheet1!#REF!</f>
        <v>#REF!</v>
      </c>
      <c r="D9" s="9" t="e">
        <f>Sheet1!#REF!</f>
        <v>#REF!</v>
      </c>
      <c r="E9" s="9">
        <v>1</v>
      </c>
      <c r="F9" s="19" t="e">
        <f t="shared" si="0"/>
        <v>#REF!</v>
      </c>
      <c r="G9" s="9" t="e">
        <f>IF(Sheet1!#REF!="ND",$G$1,(Sheet1!#REF!))</f>
        <v>#REF!</v>
      </c>
      <c r="H9" s="9" t="e">
        <f>IF(Sheet1!#REF!="ND",$G$1,(Sheet1!#REF!))</f>
        <v>#REF!</v>
      </c>
      <c r="I9" s="9">
        <v>1</v>
      </c>
      <c r="J9" s="19" t="e">
        <f t="shared" si="1"/>
        <v>#REF!</v>
      </c>
      <c r="L9" s="9" t="e">
        <f>Sheet1!#REF!</f>
        <v>#REF!</v>
      </c>
      <c r="U9" s="13" t="s">
        <v>26</v>
      </c>
      <c r="X9">
        <v>6</v>
      </c>
      <c r="Y9">
        <v>7</v>
      </c>
      <c r="Z9">
        <v>8</v>
      </c>
      <c r="AA9">
        <v>9</v>
      </c>
    </row>
    <row xmlns:x14ac="http://schemas.microsoft.com/office/spreadsheetml/2009/9/ac" r="10" x14ac:dyDescent="0.25">
      <c r="B10" t="str">
        <f>Sheet2!B5</f>
        <v>04_Hoosier_16x6.0-10_R20_7Rim.tir</v>
      </c>
      <c r="C10" s="9" t="e">
        <f>Sheet1!#REF!</f>
        <v>#REF!</v>
      </c>
      <c r="D10" s="9" t="e">
        <f>Sheet1!#REF!</f>
        <v>#REF!</v>
      </c>
      <c r="E10" s="9">
        <v>1</v>
      </c>
      <c r="F10" s="19" t="e">
        <f t="shared" si="0"/>
        <v>#REF!</v>
      </c>
      <c r="G10" s="9" t="e">
        <f>IF(Sheet1!#REF!="ND",$G$1,(Sheet1!#REF!))</f>
        <v>#REF!</v>
      </c>
      <c r="H10" s="9" t="e">
        <f>IF(Sheet1!#REF!="ND",$G$1,(Sheet1!#REF!))</f>
        <v>#REF!</v>
      </c>
      <c r="I10" s="9">
        <v>1</v>
      </c>
      <c r="J10" s="19" t="e">
        <f t="shared" si="1"/>
        <v>#REF!</v>
      </c>
      <c r="L10" s="9" t="e">
        <f>Sheet1!#REF!</f>
        <v>#REF!</v>
      </c>
      <c r="U10" s="13" t="s">
        <v>15</v>
      </c>
    </row>
    <row xmlns:x14ac="http://schemas.microsoft.com/office/spreadsheetml/2009/9/ac" r="11" x14ac:dyDescent="0.25">
      <c r="B11" t="str">
        <f>Sheet2!B6</f>
        <v>05_Hoosier_18x6.0-10_R20_6Rim.tir</v>
      </c>
      <c r="C11" s="9" t="e">
        <f>Sheet1!#REF!</f>
        <v>#REF!</v>
      </c>
      <c r="D11" s="9" t="e">
        <f>Sheet1!#REF!</f>
        <v>#REF!</v>
      </c>
      <c r="E11" s="9">
        <v>1</v>
      </c>
      <c r="F11" s="19" t="e">
        <f t="shared" si="0"/>
        <v>#REF!</v>
      </c>
      <c r="G11" s="9" t="e">
        <f>IF(Sheet1!#REF!="ND",$G$1,(Sheet1!#REF!))</f>
        <v>#REF!</v>
      </c>
      <c r="H11" s="9" t="e">
        <f>IF(Sheet1!#REF!="ND",$G$1,(Sheet1!#REF!))</f>
        <v>#REF!</v>
      </c>
      <c r="I11" s="9">
        <v>1</v>
      </c>
      <c r="J11" s="19" t="e">
        <f t="shared" si="1"/>
        <v>#REF!</v>
      </c>
      <c r="L11" s="9" t="e">
        <f>Sheet1!#REF!</f>
        <v>#REF!</v>
      </c>
      <c r="U11" s="13" t="s">
        <v>16</v>
      </c>
    </row>
    <row xmlns:x14ac="http://schemas.microsoft.com/office/spreadsheetml/2009/9/ac" r="12" x14ac:dyDescent="0.25">
      <c r="B12" t="str">
        <f>Sheet2!B7</f>
        <v>06_Hoosier_18x6.0-10_R20_7Rim.tir</v>
      </c>
      <c r="C12" s="9" t="e">
        <f>Sheet1!#REF!</f>
        <v>#REF!</v>
      </c>
      <c r="D12" s="9" t="e">
        <f>Sheet1!#REF!</f>
        <v>#REF!</v>
      </c>
      <c r="E12" s="9">
        <v>1</v>
      </c>
      <c r="F12" s="19" t="e">
        <f t="shared" si="0"/>
        <v>#REF!</v>
      </c>
      <c r="G12" s="9" t="e">
        <f>IF(Sheet1!#REF!="ND",$G$1,(Sheet1!#REF!))</f>
        <v>#REF!</v>
      </c>
      <c r="H12" s="9" t="e">
        <f>IF(Sheet1!#REF!="ND",$G$1,(Sheet1!#REF!))</f>
        <v>#REF!</v>
      </c>
      <c r="I12" s="9">
        <v>1</v>
      </c>
      <c r="J12" s="19" t="e">
        <f t="shared" si="1"/>
        <v>#REF!</v>
      </c>
      <c r="L12" s="9" t="e">
        <f>Sheet1!#REF!</f>
        <v>#REF!</v>
      </c>
      <c r="U12" s="13" t="s">
        <v>17</v>
      </c>
    </row>
    <row xmlns:x14ac="http://schemas.microsoft.com/office/spreadsheetml/2009/9/ac" r="13" x14ac:dyDescent="0.25">
      <c r="B13" t="str">
        <f>Sheet2!B8</f>
        <v>07_Goodyear_18.0x6.5-10_D0571_6Rim.tir</v>
      </c>
      <c r="C13" s="9" t="e">
        <f>Sheet1!#REF!</f>
        <v>#REF!</v>
      </c>
      <c r="D13" s="9" t="e">
        <f>Sheet1!#REF!</f>
        <v>#REF!</v>
      </c>
      <c r="E13" s="9">
        <v>1</v>
      </c>
      <c r="F13" s="19" t="e">
        <f t="shared" si="0"/>
        <v>#REF!</v>
      </c>
      <c r="G13" s="9" t="e">
        <f>IF(Sheet1!#REF!="ND",$G$1,(Sheet1!#REF!))</f>
        <v>#REF!</v>
      </c>
      <c r="H13" s="9" t="e">
        <f>IF(Sheet1!#REF!="ND",$G$1,(Sheet1!#REF!))</f>
        <v>#REF!</v>
      </c>
      <c r="I13" s="9">
        <v>1</v>
      </c>
      <c r="J13" s="19" t="e">
        <f t="shared" si="1"/>
        <v>#REF!</v>
      </c>
      <c r="L13" s="9" t="e">
        <f>Sheet1!#REF!</f>
        <v>#REF!</v>
      </c>
      <c r="U13" s="13" t="s">
        <v>18</v>
      </c>
    </row>
    <row xmlns:x14ac="http://schemas.microsoft.com/office/spreadsheetml/2009/9/ac" r="14" x14ac:dyDescent="0.25">
      <c r="B14" t="str">
        <f>Sheet2!B9</f>
        <v>08_Goodyear_18.0x6.5-10_D0571_7Rim.tir</v>
      </c>
      <c r="C14" s="9" t="e">
        <f>Sheet1!#REF!</f>
        <v>#REF!</v>
      </c>
      <c r="D14" s="9" t="e">
        <f>Sheet1!#REF!</f>
        <v>#REF!</v>
      </c>
      <c r="E14" s="9">
        <v>1</v>
      </c>
      <c r="F14" s="19" t="e">
        <f t="shared" si="0"/>
        <v>#REF!</v>
      </c>
      <c r="G14" s="9" t="e">
        <f>IF(Sheet1!#REF!="ND",$G$1,(Sheet1!#REF!))</f>
        <v>#REF!</v>
      </c>
      <c r="H14" s="9" t="e">
        <f>IF(Sheet1!#REF!="ND",$G$1,(Sheet1!#REF!))</f>
        <v>#REF!</v>
      </c>
      <c r="I14" s="9">
        <v>1</v>
      </c>
      <c r="J14" s="19" t="e">
        <f t="shared" si="1"/>
        <v>#REF!</v>
      </c>
      <c r="L14" s="9" t="e">
        <f>Sheet1!#REF!</f>
        <v>#REF!</v>
      </c>
      <c r="U14" s="13" t="s">
        <v>19</v>
      </c>
    </row>
    <row xmlns:x14ac="http://schemas.microsoft.com/office/spreadsheetml/2009/9/ac" r="15" x14ac:dyDescent="0.25">
      <c r="B15" t="str">
        <f>Sheet2!B10</f>
        <v>09_MRF_18x6-10_ZTD1_6Rim.tir</v>
      </c>
      <c r="C15" s="9" t="e">
        <f>Sheet1!#REF!</f>
        <v>#REF!</v>
      </c>
      <c r="D15" s="9" t="e">
        <f>Sheet1!#REF!</f>
        <v>#REF!</v>
      </c>
      <c r="E15" s="9">
        <v>1</v>
      </c>
      <c r="F15" s="19" t="e">
        <f t="shared" si="0"/>
        <v>#REF!</v>
      </c>
      <c r="G15" s="9" t="e">
        <f>IF(Sheet1!#REF!="ND",$G$1,(Sheet1!#REF!))</f>
        <v>#REF!</v>
      </c>
      <c r="H15" s="9" t="e">
        <f>IF(Sheet1!#REF!="ND",$G$1,(Sheet1!#REF!))</f>
        <v>#REF!</v>
      </c>
      <c r="I15" s="9">
        <v>1</v>
      </c>
      <c r="J15" s="19" t="e">
        <f t="shared" si="1"/>
        <v>#REF!</v>
      </c>
      <c r="L15" s="9" t="e">
        <f>Sheet1!#REF!</f>
        <v>#REF!</v>
      </c>
      <c r="U15" s="13" t="s">
        <v>20</v>
      </c>
    </row>
    <row xmlns:x14ac="http://schemas.microsoft.com/office/spreadsheetml/2009/9/ac" r="16" x14ac:dyDescent="0.25">
      <c r="B16" t="str">
        <f>Sheet2!B11</f>
        <v>10_MRF_18x6-10_ZTD1_7Rim.tir</v>
      </c>
      <c r="C16" s="9" t="e">
        <f>Sheet1!#REF!</f>
        <v>#REF!</v>
      </c>
      <c r="D16" s="9" t="e">
        <f>Sheet1!#REF!</f>
        <v>#REF!</v>
      </c>
      <c r="E16" s="9">
        <v>1</v>
      </c>
      <c r="F16" s="19" t="e">
        <f t="shared" si="0"/>
        <v>#REF!</v>
      </c>
      <c r="G16" s="9" t="e">
        <f>IF(Sheet1!#REF!="ND",$G$1,(Sheet1!#REF!))</f>
        <v>#REF!</v>
      </c>
      <c r="H16" s="9" t="e">
        <f>IF(Sheet1!#REF!="ND",$G$1,(Sheet1!#REF!))</f>
        <v>#REF!</v>
      </c>
      <c r="I16" s="9">
        <v>1</v>
      </c>
      <c r="J16" s="19" t="e">
        <f t="shared" si="1"/>
        <v>#REF!</v>
      </c>
      <c r="L16" s="9" t="e">
        <f>Sheet1!#REF!</f>
        <v>#REF!</v>
      </c>
      <c r="U16" s="13" t="s">
        <v>21</v>
      </c>
    </row>
    <row xmlns:x14ac="http://schemas.microsoft.com/office/spreadsheetml/2009/9/ac" r="17" x14ac:dyDescent="0.25">
      <c r="B17" t="str">
        <f>Sheet2!B12</f>
        <v>11_Hoosier_20.5x7-13_R20_7Rim.tir</v>
      </c>
      <c r="C17" s="9" t="e">
        <f>Sheet1!#REF!</f>
        <v>#REF!</v>
      </c>
      <c r="D17" s="9" t="e">
        <f>Sheet1!#REF!</f>
        <v>#REF!</v>
      </c>
      <c r="E17" s="9">
        <v>1</v>
      </c>
      <c r="F17" s="19" t="e">
        <f t="shared" si="0"/>
        <v>#REF!</v>
      </c>
      <c r="G17" s="9" t="e">
        <f>IF(Sheet1!#REF!="ND",$G$1,(Sheet1!#REF!))</f>
        <v>#REF!</v>
      </c>
      <c r="H17" s="9" t="e">
        <f>IF(Sheet1!#REF!="ND",$G$1,(Sheet1!#REF!))</f>
        <v>#REF!</v>
      </c>
      <c r="I17" s="9">
        <v>1</v>
      </c>
      <c r="J17" s="19" t="e">
        <f t="shared" si="1"/>
        <v>#REF!</v>
      </c>
      <c r="L17" s="9" t="e">
        <f>Sheet1!#REF!</f>
        <v>#REF!</v>
      </c>
      <c r="U17" s="14" t="s">
        <v>22</v>
      </c>
    </row>
    <row xmlns:x14ac="http://schemas.microsoft.com/office/spreadsheetml/2009/9/ac" r="18" x14ac:dyDescent="0.25">
      <c r="B18" t="str">
        <f>Sheet2!B13</f>
        <v>12_Hoosier_20.5x7-13_R20_8Rim.tir</v>
      </c>
      <c r="C18" s="9" t="e">
        <f>Sheet1!#REF!</f>
        <v>#REF!</v>
      </c>
      <c r="D18" s="9" t="e">
        <f>Sheet1!#REF!</f>
        <v>#REF!</v>
      </c>
      <c r="E18" s="9">
        <v>1</v>
      </c>
      <c r="F18" s="19" t="e">
        <f t="shared" si="0"/>
        <v>#REF!</v>
      </c>
      <c r="G18" s="9" t="e">
        <f>IF(Sheet1!#REF!="ND",$G$1,(Sheet1!#REF!))</f>
        <v>#REF!</v>
      </c>
      <c r="H18" s="9" t="e">
        <f>IF(Sheet1!#REF!="ND",$G$1,(Sheet1!#REF!))</f>
        <v>#REF!</v>
      </c>
      <c r="I18" s="9">
        <v>1</v>
      </c>
      <c r="J18" s="19" t="e">
        <f t="shared" si="1"/>
        <v>#REF!</v>
      </c>
      <c r="L18" s="9" t="e">
        <f>Sheet1!#REF!</f>
        <v>#REF!</v>
      </c>
    </row>
    <row xmlns:x14ac="http://schemas.microsoft.com/office/spreadsheetml/2009/9/ac" r="19" x14ac:dyDescent="0.25">
      <c r="B19" t="str">
        <f>Sheet2!B14</f>
        <v>13_Goodyear_20.0x7-13_D2704_7Rim.tir</v>
      </c>
      <c r="C19" s="9" t="e">
        <f>Sheet1!#REF!</f>
        <v>#REF!</v>
      </c>
      <c r="D19" s="9" t="e">
        <f>Sheet1!#REF!</f>
        <v>#REF!</v>
      </c>
      <c r="E19" s="9">
        <v>1</v>
      </c>
      <c r="F19" s="19" t="e">
        <f t="shared" si="0"/>
        <v>#REF!</v>
      </c>
      <c r="G19" s="9" t="e">
        <f>IF(Sheet1!#REF!="ND",$G$1,(Sheet1!#REF!))</f>
        <v>#REF!</v>
      </c>
      <c r="H19" s="9" t="e">
        <f>IF(Sheet1!#REF!="ND",$G$1,(Sheet1!#REF!))</f>
        <v>#REF!</v>
      </c>
      <c r="I19" s="9">
        <v>1</v>
      </c>
      <c r="J19" s="19" t="e">
        <f t="shared" si="1"/>
        <v>#REF!</v>
      </c>
      <c r="L19" s="9" t="e">
        <f>Sheet1!#REF!</f>
        <v>#REF!</v>
      </c>
    </row>
    <row xmlns:x14ac="http://schemas.microsoft.com/office/spreadsheetml/2009/9/ac" r="20" x14ac:dyDescent="0.25">
      <c r="B20" t="str">
        <f>Sheet2!B15</f>
        <v>14_Goodyear_20.0x7-13_D2704_8Rim.tir</v>
      </c>
      <c r="C20" s="9" t="e">
        <f>Sheet1!#REF!</f>
        <v>#REF!</v>
      </c>
      <c r="D20" s="9" t="e">
        <f>Sheet1!#REF!</f>
        <v>#REF!</v>
      </c>
      <c r="E20" s="9">
        <v>1</v>
      </c>
      <c r="F20" s="19" t="e">
        <f t="shared" si="0"/>
        <v>#REF!</v>
      </c>
      <c r="G20" s="9" t="e">
        <f>IF(Sheet1!#REF!="ND",$G$1,(Sheet1!#REF!))</f>
        <v>#REF!</v>
      </c>
      <c r="H20" s="9" t="e">
        <f>IF(Sheet1!#REF!="ND",$G$1,(Sheet1!#REF!))</f>
        <v>#REF!</v>
      </c>
      <c r="I20" s="9">
        <v>1</v>
      </c>
      <c r="J20" s="19" t="e">
        <f t="shared" si="1"/>
        <v>#REF!</v>
      </c>
      <c r="L20" s="9" t="e">
        <f>Sheet1!#REF!</f>
        <v>#REF!</v>
      </c>
    </row>
    <row xmlns:x14ac="http://schemas.microsoft.com/office/spreadsheetml/2009/9/ac" r="21" x14ac:dyDescent="0.25">
      <c r="B21" t="str">
        <f>Sheet2!B16</f>
        <v>15_Continental_205x470R-13_FS43329_7Rim.tir</v>
      </c>
      <c r="C21" s="9" t="e">
        <f>Sheet1!#REF!</f>
        <v>#REF!</v>
      </c>
      <c r="D21" s="9" t="e">
        <f>Sheet1!#REF!</f>
        <v>#REF!</v>
      </c>
      <c r="E21" s="9">
        <v>1</v>
      </c>
      <c r="F21" s="19" t="e">
        <f t="shared" si="0"/>
        <v>#REF!</v>
      </c>
      <c r="G21" s="9" t="e">
        <f>IF(Sheet1!#REF!="ND",$G$1,(Sheet1!#REF!))</f>
        <v>#REF!</v>
      </c>
      <c r="H21" s="9" t="e">
        <f>IF(Sheet1!#REF!="ND",$G$1,(Sheet1!#REF!))</f>
        <v>#REF!</v>
      </c>
      <c r="I21" s="9">
        <v>1</v>
      </c>
      <c r="J21" s="19" t="e">
        <f t="shared" si="1"/>
        <v>#REF!</v>
      </c>
      <c r="L21" s="9" t="e">
        <f>Sheet1!#REF!</f>
        <v>#REF!</v>
      </c>
    </row>
    <row xmlns:x14ac="http://schemas.microsoft.com/office/spreadsheetml/2009/9/ac" r="22" x14ac:dyDescent="0.25">
      <c r="B22" t="str">
        <f>Sheet2!B17</f>
        <v>16_Hoosier_16.0x6.0-10_LCO_6Rim.tir</v>
      </c>
      <c r="C22" s="9" t="e">
        <f>Sheet1!#REF!</f>
        <v>#REF!</v>
      </c>
      <c r="D22" s="9" t="e">
        <f>Sheet1!#REF!</f>
        <v>#REF!</v>
      </c>
      <c r="E22" s="9">
        <v>1</v>
      </c>
      <c r="F22" s="19" t="e">
        <f t="shared" si="0"/>
        <v>#REF!</v>
      </c>
      <c r="G22" s="9" t="e">
        <f>IF(Sheet1!#REF!="ND",$G$1,(Sheet1!#REF!))</f>
        <v>#REF!</v>
      </c>
      <c r="H22" s="9" t="e">
        <f>IF(Sheet1!#REF!="ND",$G$1,(Sheet1!#REF!))</f>
        <v>#REF!</v>
      </c>
      <c r="I22" s="9">
        <v>1</v>
      </c>
      <c r="J22" s="19" t="e">
        <f t="shared" si="1"/>
        <v>#REF!</v>
      </c>
      <c r="L22" s="9" t="e">
        <f>Sheet1!#REF!</f>
        <v>#REF!</v>
      </c>
    </row>
    <row xmlns:x14ac="http://schemas.microsoft.com/office/spreadsheetml/2009/9/ac" r="23" x14ac:dyDescent="0.25">
      <c r="B23" t="str">
        <f>Sheet2!B18</f>
        <v>17_Hoosier_16.0x6.0-10_LCO_7Rim.tir</v>
      </c>
      <c r="C23" s="9" t="e">
        <f>Sheet1!#REF!</f>
        <v>#REF!</v>
      </c>
      <c r="D23" s="9" t="e">
        <f>Sheet1!#REF!</f>
        <v>#REF!</v>
      </c>
      <c r="E23" s="9">
        <v>1</v>
      </c>
      <c r="F23" s="19" t="e">
        <f t="shared" si="0"/>
        <v>#REF!</v>
      </c>
      <c r="G23" s="9" t="e">
        <f>IF(Sheet1!#REF!="ND",$G$1,(Sheet1!#REF!))</f>
        <v>#REF!</v>
      </c>
      <c r="H23" s="9" t="e">
        <f>IF(Sheet1!#REF!="ND",$G$1,(Sheet1!#REF!))</f>
        <v>#REF!</v>
      </c>
      <c r="I23" s="9">
        <v>1</v>
      </c>
      <c r="J23" s="19" t="e">
        <f t="shared" si="1"/>
        <v>#REF!</v>
      </c>
      <c r="L23" s="9" t="e">
        <f>Sheet1!#REF!</f>
        <v>#REF!</v>
      </c>
    </row>
    <row xmlns:x14ac="http://schemas.microsoft.com/office/spreadsheetml/2009/9/ac" r="24" x14ac:dyDescent="0.25">
      <c r="B24" t="str">
        <f>Sheet2!B19</f>
        <v>18_Hoosier_16.0x7.5-10_LCO_8Rim.tir</v>
      </c>
      <c r="C24" s="9" t="e">
        <f>Sheet1!#REF!</f>
        <v>#REF!</v>
      </c>
      <c r="D24" s="9" t="e">
        <f>Sheet1!#REF!</f>
        <v>#REF!</v>
      </c>
      <c r="E24" s="9">
        <v>1</v>
      </c>
      <c r="F24" s="19" t="e">
        <f t="shared" si="0"/>
        <v>#REF!</v>
      </c>
      <c r="G24" s="9" t="e">
        <f>IF(Sheet1!#REF!="ND",$G$1,(Sheet1!#REF!))</f>
        <v>#REF!</v>
      </c>
      <c r="H24" s="9" t="e">
        <f>IF(Sheet1!#REF!="ND",$G$1,(Sheet1!#REF!))</f>
        <v>#REF!</v>
      </c>
      <c r="I24" s="9">
        <v>1</v>
      </c>
      <c r="J24" s="19" t="e">
        <f t="shared" si="1"/>
        <v>#REF!</v>
      </c>
      <c r="L24" s="9" t="e">
        <f>Sheet1!#REF!</f>
        <v>#REF!</v>
      </c>
    </row>
    <row xmlns:x14ac="http://schemas.microsoft.com/office/spreadsheetml/2009/9/ac" r="25" x14ac:dyDescent="0.25">
      <c r="B25" t="str">
        <f>Sheet2!B20</f>
        <v>19_Hoosier_16.0x7.5-10_LCO_7Rim.tir</v>
      </c>
      <c r="C25" s="9" t="e">
        <f>Sheet1!#REF!</f>
        <v>#REF!</v>
      </c>
      <c r="D25" s="9" t="e">
        <f>Sheet1!#REF!</f>
        <v>#REF!</v>
      </c>
      <c r="E25" s="9">
        <v>1</v>
      </c>
      <c r="F25" s="19" t="e">
        <f t="shared" si="0"/>
        <v>#REF!</v>
      </c>
      <c r="G25" s="9" t="e">
        <f>IF(Sheet1!#REF!="ND",$G$1,(Sheet1!#REF!))</f>
        <v>#REF!</v>
      </c>
      <c r="H25" s="9" t="e">
        <f>IF(Sheet1!#REF!="ND",$G$1,(Sheet1!#REF!))</f>
        <v>#REF!</v>
      </c>
      <c r="I25" s="9">
        <v>1</v>
      </c>
      <c r="J25" s="19" t="e">
        <f t="shared" si="1"/>
        <v>#REF!</v>
      </c>
      <c r="L25" s="9" t="e">
        <f>Sheet1!#REF!</f>
        <v>#REF!</v>
      </c>
    </row>
    <row xmlns:x14ac="http://schemas.microsoft.com/office/spreadsheetml/2009/9/ac" r="26" x14ac:dyDescent="0.25">
      <c r="B26" t="str">
        <f>Sheet2!B21</f>
        <v>20_Avon_7.0x16.0-10_FS_7Rim.tir</v>
      </c>
      <c r="C26" s="9" t="e">
        <f>Sheet1!#REF!</f>
        <v>#REF!</v>
      </c>
      <c r="D26" s="9" t="e">
        <f>Sheet1!#REF!</f>
        <v>#REF!</v>
      </c>
      <c r="E26" s="9">
        <v>1</v>
      </c>
      <c r="F26" s="19" t="e">
        <f t="shared" si="0"/>
        <v>#REF!</v>
      </c>
      <c r="G26" s="9" t="e">
        <f>IF(Sheet1!#REF!="ND",$G$1,(Sheet1!#REF!))</f>
        <v>#REF!</v>
      </c>
      <c r="H26" s="9" t="e">
        <f>IF(Sheet1!#REF!="ND",$G$1,(Sheet1!#REF!))</f>
        <v>#REF!</v>
      </c>
      <c r="I26" s="9">
        <v>1</v>
      </c>
      <c r="J26" s="19" t="e">
        <f t="shared" si="1"/>
        <v>#REF!</v>
      </c>
      <c r="L26" s="9" t="e">
        <f>Sheet1!#REF!</f>
        <v>#REF!</v>
      </c>
    </row>
    <row xmlns:x14ac="http://schemas.microsoft.com/office/spreadsheetml/2009/9/ac" r="27" x14ac:dyDescent="0.25">
      <c r="B27">
        <f>Sheet2!B22</f>
        <v>0</v>
      </c>
      <c r="C27" s="9" t="e">
        <f>Sheet1!#REF!</f>
        <v>#REF!</v>
      </c>
      <c r="D27" s="9" t="e">
        <f>Sheet1!#REF!</f>
        <v>#REF!</v>
      </c>
      <c r="E27" s="9">
        <v>1</v>
      </c>
      <c r="F27" s="19" t="e">
        <f t="shared" si="0"/>
        <v>#REF!</v>
      </c>
      <c r="G27" s="9" t="e">
        <f>IF(Sheet1!#REF!="ND",$G$1,(Sheet1!#REF!))</f>
        <v>#REF!</v>
      </c>
      <c r="H27" s="9" t="e">
        <f>IF(Sheet1!#REF!="ND",$G$1,(Sheet1!#REF!))</f>
        <v>#REF!</v>
      </c>
      <c r="I27" s="9">
        <v>1</v>
      </c>
      <c r="J27" s="19" t="e">
        <f t="shared" si="1"/>
        <v>#REF!</v>
      </c>
      <c r="L27" s="9" t="e">
        <f>Sheet1!#REF!</f>
        <v>#REF!</v>
      </c>
    </row>
    <row xmlns:x14ac="http://schemas.microsoft.com/office/spreadsheetml/2009/9/ac" r="28" x14ac:dyDescent="0.25">
      <c r="B28">
        <f>Sheet2!B23</f>
        <v>0</v>
      </c>
      <c r="C28" s="9" t="e">
        <f>Sheet1!#REF!</f>
        <v>#REF!</v>
      </c>
      <c r="D28" s="9" t="e">
        <f>Sheet1!#REF!</f>
        <v>#REF!</v>
      </c>
      <c r="E28" s="9">
        <v>1</v>
      </c>
      <c r="F28" s="19" t="e">
        <f t="shared" si="0"/>
        <v>#REF!</v>
      </c>
      <c r="G28" s="9" t="e">
        <f>IF(Sheet1!#REF!="ND",$G$1,(Sheet1!#REF!))</f>
        <v>#REF!</v>
      </c>
      <c r="H28" s="9" t="e">
        <f>IF(Sheet1!#REF!="ND",$G$1,(Sheet1!#REF!))</f>
        <v>#REF!</v>
      </c>
      <c r="I28" s="9">
        <v>1</v>
      </c>
      <c r="J28" s="19" t="e">
        <f t="shared" si="1"/>
        <v>#REF!</v>
      </c>
      <c r="L28" s="9" t="e">
        <f>Sheet1!#REF!</f>
        <v>#REF!</v>
      </c>
    </row>
    <row xmlns:x14ac="http://schemas.microsoft.com/office/spreadsheetml/2009/9/ac" r="29" x14ac:dyDescent="0.25">
      <c r="B29">
        <f>Sheet2!B24</f>
        <v>0</v>
      </c>
      <c r="C29" s="9" t="e">
        <f>Sheet1!#REF!</f>
        <v>#REF!</v>
      </c>
      <c r="D29" s="9" t="e">
        <f>Sheet1!#REF!</f>
        <v>#REF!</v>
      </c>
      <c r="E29" s="9">
        <v>1</v>
      </c>
      <c r="F29" s="19" t="e">
        <f t="shared" si="0"/>
        <v>#REF!</v>
      </c>
      <c r="G29" s="9" t="e">
        <f>IF(Sheet1!#REF!="ND",$G$1,(Sheet1!#REF!))</f>
        <v>#REF!</v>
      </c>
      <c r="H29" s="9" t="e">
        <f>IF(Sheet1!#REF!="ND",$G$1,(Sheet1!#REF!))</f>
        <v>#REF!</v>
      </c>
      <c r="I29" s="9">
        <v>1</v>
      </c>
      <c r="J29" s="19" t="e">
        <f t="shared" si="1"/>
        <v>#REF!</v>
      </c>
      <c r="L29" s="9" t="e">
        <f>Sheet1!#REF!</f>
        <v>#REF!</v>
      </c>
    </row>
    <row xmlns:x14ac="http://schemas.microsoft.com/office/spreadsheetml/2009/9/ac" r="30" x14ac:dyDescent="0.25">
      <c r="B30" t="str">
        <f>Sheet2!B25</f>
        <v>24_Avon_7.2x20.0-13_FS_7Rim.tir</v>
      </c>
      <c r="C30" s="9" t="e">
        <f>Sheet1!#REF!</f>
        <v>#REF!</v>
      </c>
      <c r="D30" s="9" t="e">
        <f>Sheet1!#REF!</f>
        <v>#REF!</v>
      </c>
      <c r="E30" s="9">
        <v>1</v>
      </c>
      <c r="F30" s="19" t="e">
        <f t="shared" si="0"/>
        <v>#REF!</v>
      </c>
      <c r="G30" s="9" t="e">
        <f>IF(Sheet1!#REF!="ND",$G$1,(Sheet1!#REF!))</f>
        <v>#REF!</v>
      </c>
      <c r="H30" s="9" t="e">
        <f>IF(Sheet1!#REF!="ND",$G$1,(Sheet1!#REF!))</f>
        <v>#REF!</v>
      </c>
      <c r="I30" s="9">
        <v>1</v>
      </c>
      <c r="J30" s="19" t="e">
        <f t="shared" si="1"/>
        <v>#REF!</v>
      </c>
      <c r="L30" s="9" t="e">
        <f>Sheet1!#REF!</f>
        <v>#REF!</v>
      </c>
    </row>
    <row xmlns:x14ac="http://schemas.microsoft.com/office/spreadsheetml/2009/9/ac" r="31" x14ac:dyDescent="0.25">
      <c r="B31" t="str">
        <f>Sheet2!B26</f>
        <v>25_Avon_7.2x20.0-13_FS_8Rim.tir</v>
      </c>
      <c r="C31" s="9" t="e">
        <f>Sheet1!#REF!</f>
        <v>#REF!</v>
      </c>
      <c r="D31" s="9" t="e">
        <f>Sheet1!#REF!</f>
        <v>#REF!</v>
      </c>
      <c r="E31" s="9">
        <v>1</v>
      </c>
      <c r="F31" s="19" t="e">
        <f t="shared" si="0"/>
        <v>#REF!</v>
      </c>
      <c r="G31" s="9" t="e">
        <f>IF(Sheet1!#REF!="ND",$G$1,(Sheet1!#REF!))</f>
        <v>#REF!</v>
      </c>
      <c r="H31" s="9" t="e">
        <f>IF(Sheet1!#REF!="ND",$G$1,(Sheet1!#REF!))</f>
        <v>#REF!</v>
      </c>
      <c r="I31" s="9">
        <v>1</v>
      </c>
      <c r="J31" s="19" t="e">
        <f t="shared" si="1"/>
        <v>#REF!</v>
      </c>
      <c r="L31" s="9" t="e">
        <f>Sheet1!#REF!</f>
        <v>#REF!</v>
      </c>
    </row>
    <row xmlns:x14ac="http://schemas.microsoft.com/office/spreadsheetml/2009/9/ac" r="32" x14ac:dyDescent="0.25">
      <c r="B32" t="str">
        <f>Sheet2!B27</f>
        <v>26_Avon_6.2x20.0-13_FS_6Rim.tir</v>
      </c>
      <c r="C32" s="9" t="e">
        <f>Sheet1!#REF!</f>
        <v>#REF!</v>
      </c>
      <c r="D32" s="9" t="e">
        <f>Sheet1!#REF!</f>
        <v>#REF!</v>
      </c>
      <c r="E32" s="9">
        <v>1</v>
      </c>
      <c r="F32" s="19" t="e">
        <f t="shared" si="0"/>
        <v>#REF!</v>
      </c>
      <c r="G32" s="9" t="e">
        <f>IF(Sheet1!#REF!="ND",$G$1,(Sheet1!#REF!))</f>
        <v>#REF!</v>
      </c>
      <c r="H32" s="9" t="e">
        <f>IF(Sheet1!#REF!="ND",$G$1,(Sheet1!#REF!))</f>
        <v>#REF!</v>
      </c>
      <c r="I32" s="9">
        <v>1</v>
      </c>
      <c r="J32" s="19" t="e">
        <f t="shared" si="1"/>
        <v>#REF!</v>
      </c>
      <c r="L32" s="9" t="e">
        <f>Sheet1!#REF!</f>
        <v>#REF!</v>
      </c>
    </row>
    <row xmlns:x14ac="http://schemas.microsoft.com/office/spreadsheetml/2009/9/ac" r="33" x14ac:dyDescent="0.25">
      <c r="B33">
        <f>Sheet2!B28</f>
        <v>0</v>
      </c>
      <c r="C33" s="9" t="e">
        <f>Sheet1!#REF!</f>
        <v>#REF!</v>
      </c>
      <c r="D33" s="9" t="e">
        <f>Sheet1!#REF!</f>
        <v>#REF!</v>
      </c>
      <c r="E33" s="9">
        <v>1</v>
      </c>
      <c r="F33" s="19" t="e">
        <f t="shared" si="0"/>
        <v>#REF!</v>
      </c>
      <c r="G33" s="9" t="e">
        <f>IF(Sheet1!#REF!="ND",$G$1,(Sheet1!#REF!))</f>
        <v>#REF!</v>
      </c>
      <c r="H33" s="9" t="e">
        <f>IF(Sheet1!#REF!="ND",$G$1,(Sheet1!#REF!))</f>
        <v>#REF!</v>
      </c>
      <c r="I33" s="9">
        <v>1</v>
      </c>
      <c r="J33" s="19" t="e">
        <f t="shared" si="1"/>
        <v>#REF!</v>
      </c>
      <c r="L33" s="9" t="e">
        <f>Sheet1!#REF!</f>
        <v>#REF!</v>
      </c>
    </row>
    <row xmlns:x14ac="http://schemas.microsoft.com/office/spreadsheetml/2009/9/ac" r="36" x14ac:dyDescent="0.25">
      <c r="B36" t="s">
        <v>39</v>
      </c>
    </row>
    <row xmlns:x14ac="http://schemas.microsoft.com/office/spreadsheetml/2009/9/ac" r="37" ht="39" x14ac:dyDescent="0.25">
      <c r="B37" t="str">
        <f>Sheet1!$B$1</f>
        <v>'tyre'</v>
      </c>
      <c r="C37" s="3" t="s">
        <v>30</v>
      </c>
      <c r="D37" s="3" t="s">
        <v>32</v>
      </c>
      <c r="E37" s="3" t="s">
        <v>33</v>
      </c>
      <c r="F37" s="3" t="s">
        <v>29</v>
      </c>
      <c r="G37" s="3" t="s">
        <v>31</v>
      </c>
      <c r="H37" s="3" t="s">
        <v>34</v>
      </c>
      <c r="I37" s="3" t="s">
        <v>35</v>
      </c>
      <c r="J37" s="3" t="s">
        <v>36</v>
      </c>
      <c r="K37" s="3" t="s">
        <v>15</v>
      </c>
      <c r="L37" s="3" t="s">
        <v>16</v>
      </c>
      <c r="M37" s="3" t="s">
        <v>18</v>
      </c>
      <c r="N37" s="3" t="s">
        <v>19</v>
      </c>
      <c r="O37" s="3" t="s">
        <v>20</v>
      </c>
      <c r="P37" s="3" t="s">
        <v>21</v>
      </c>
      <c r="Q37" s="4" t="s">
        <v>22</v>
      </c>
    </row>
    <row xmlns:x14ac="http://schemas.microsoft.com/office/spreadsheetml/2009/9/ac" r="38" x14ac:dyDescent="0.25">
      <c r="B38" s="8" t="s">
        <v>23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xmlns:x14ac="http://schemas.microsoft.com/office/spreadsheetml/2009/9/ac" r="39" x14ac:dyDescent="0.25">
      <c r="B39" s="8" t="s">
        <v>24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40</v>
      </c>
    </row>
    <row xmlns:x14ac="http://schemas.microsoft.com/office/spreadsheetml/2009/9/ac" r="40" x14ac:dyDescent="0.25">
      <c r="B40" t="str">
        <f>B7</f>
        <v>01_Hoosier_16x7.5-10_R20_7Rim.tir</v>
      </c>
      <c r="C40" s="18" t="e">
        <f>(C7/C$6)*C$39</f>
        <v>#REF!</v>
      </c>
      <c r="D40" s="18" t="e">
        <f>(D7/D$6)*D$39</f>
        <v>#REF!</v>
      </c>
      <c r="E40" s="18">
        <f>(E7/E$6)*E$39</f>
        <v>0.1</v>
      </c>
      <c r="F40" s="9"/>
      <c r="G40" s="18" t="e">
        <f>(G7/G$6)*G$39</f>
        <v>#REF!</v>
      </c>
      <c r="H40" s="18" t="e">
        <f>(H7/H$6)*H$39</f>
        <v>#REF!</v>
      </c>
      <c r="I40" s="18">
        <f>(I7/I$6)*I$39</f>
        <v>0</v>
      </c>
      <c r="J40" s="9" t="e">
        <f>G40-H40</f>
        <v>#REF!</v>
      </c>
      <c r="L40" s="9">
        <f>Sheet1!G8</f>
        <v>1466.3146871310005</v>
      </c>
      <c r="Q40" s="18" t="e">
        <f>SUM(C40:P40)</f>
        <v>#REF!</v>
      </c>
      <c r="R40" t="e">
        <f>RANK(Q40, $Q$40:$Q$66)</f>
        <v>#REF!</v>
      </c>
    </row>
    <row xmlns:x14ac="http://schemas.microsoft.com/office/spreadsheetml/2009/9/ac" r="41" x14ac:dyDescent="0.25">
      <c r="B41" t="str">
        <f t="shared" ref="B41:B66" si="4">B8</f>
        <v>02_Hoosier_16x7.5-10_R20_8Rim.tir</v>
      </c>
      <c r="C41" s="18" t="e">
        <f t="shared" ref="C41:D66" si="5">(C8/C$6)*C$39</f>
        <v>#REF!</v>
      </c>
      <c r="D41" s="18" t="e">
        <f t="shared" si="5"/>
        <v>#REF!</v>
      </c>
      <c r="E41" s="18">
        <f t="shared" ref="E41" si="6">(E8/E$6)*E$39</f>
        <v>0.1</v>
      </c>
      <c r="F41" s="9"/>
      <c r="G41" s="18" t="e">
        <f t="shared" ref="G41:H66" si="7">(G8/G$6)*G$39</f>
        <v>#REF!</v>
      </c>
      <c r="H41" s="18" t="e">
        <f t="shared" si="7"/>
        <v>#REF!</v>
      </c>
      <c r="I41" s="18">
        <f t="shared" ref="I41" si="8">(I8/I$6)*I$39</f>
        <v>0</v>
      </c>
      <c r="J41" s="9" t="e">
        <f t="shared" ref="J41:J66" si="9">G41-H41</f>
        <v>#REF!</v>
      </c>
      <c r="L41" s="9">
        <f>Sheet1!G9</f>
        <v>1411.2528618203514</v>
      </c>
      <c r="Q41" s="18" t="e">
        <f t="shared" ref="Q41:Q66" si="10">SUM(C41:P41)</f>
        <v>#REF!</v>
      </c>
      <c r="R41" t="e">
        <f t="shared" ref="R41:R66" si="11">RANK(Q41, $Q$40:$Q$66)</f>
        <v>#REF!</v>
      </c>
    </row>
    <row xmlns:x14ac="http://schemas.microsoft.com/office/spreadsheetml/2009/9/ac" r="42" x14ac:dyDescent="0.25">
      <c r="B42" t="str">
        <f t="shared" si="4"/>
        <v>03_Hoosier_16x6.0-10_R20_6Rim.tir</v>
      </c>
      <c r="C42" s="18" t="e">
        <f t="shared" si="5"/>
        <v>#REF!</v>
      </c>
      <c r="D42" s="18" t="e">
        <f t="shared" si="5"/>
        <v>#REF!</v>
      </c>
      <c r="E42" s="18">
        <f t="shared" ref="E42" si="12">(E9/E$6)*E$39</f>
        <v>0.1</v>
      </c>
      <c r="F42" s="9"/>
      <c r="G42" s="18" t="e">
        <f t="shared" si="7"/>
        <v>#REF!</v>
      </c>
      <c r="H42" s="18" t="e">
        <f t="shared" si="7"/>
        <v>#REF!</v>
      </c>
      <c r="I42" s="18">
        <f t="shared" ref="I42" si="13">(I9/I$6)*I$39</f>
        <v>0</v>
      </c>
      <c r="J42" s="9" t="e">
        <f t="shared" si="9"/>
        <v>#REF!</v>
      </c>
      <c r="L42" s="9">
        <f>Sheet1!G10</f>
        <v>1089.4387408425803</v>
      </c>
      <c r="Q42" s="18" t="e">
        <f t="shared" si="10"/>
        <v>#REF!</v>
      </c>
      <c r="R42" t="e">
        <f t="shared" si="11"/>
        <v>#REF!</v>
      </c>
    </row>
    <row xmlns:x14ac="http://schemas.microsoft.com/office/spreadsheetml/2009/9/ac" r="43" x14ac:dyDescent="0.25">
      <c r="B43" t="str">
        <f t="shared" si="4"/>
        <v>04_Hoosier_16x6.0-10_R20_7Rim.tir</v>
      </c>
      <c r="C43" s="18" t="e">
        <f t="shared" si="5"/>
        <v>#REF!</v>
      </c>
      <c r="D43" s="18" t="e">
        <f t="shared" si="5"/>
        <v>#REF!</v>
      </c>
      <c r="E43" s="18">
        <f t="shared" ref="E43" si="14">(E10/E$6)*E$39</f>
        <v>0.1</v>
      </c>
      <c r="F43" s="9"/>
      <c r="G43" s="18" t="e">
        <f t="shared" si="7"/>
        <v>#REF!</v>
      </c>
      <c r="H43" s="18" t="e">
        <f t="shared" si="7"/>
        <v>#REF!</v>
      </c>
      <c r="I43" s="18">
        <f t="shared" ref="I43" si="15">(I10/I$6)*I$39</f>
        <v>0</v>
      </c>
      <c r="J43" s="9" t="e">
        <f t="shared" si="9"/>
        <v>#REF!</v>
      </c>
      <c r="L43" s="9">
        <f>Sheet1!G11</f>
        <v>1037.3963503362741</v>
      </c>
      <c r="Q43" s="18" t="e">
        <f t="shared" si="10"/>
        <v>#REF!</v>
      </c>
      <c r="R43" t="e">
        <f t="shared" si="11"/>
        <v>#REF!</v>
      </c>
    </row>
    <row xmlns:x14ac="http://schemas.microsoft.com/office/spreadsheetml/2009/9/ac" r="44" x14ac:dyDescent="0.25">
      <c r="B44" t="str">
        <f t="shared" si="4"/>
        <v>05_Hoosier_18x6.0-10_R20_6Rim.tir</v>
      </c>
      <c r="C44" s="18" t="e">
        <f t="shared" si="5"/>
        <v>#REF!</v>
      </c>
      <c r="D44" s="18" t="e">
        <f t="shared" si="5"/>
        <v>#REF!</v>
      </c>
      <c r="E44" s="18">
        <f t="shared" ref="E44" si="16">(E11/E$6)*E$39</f>
        <v>0.1</v>
      </c>
      <c r="F44" s="9"/>
      <c r="G44" s="18" t="e">
        <f t="shared" si="7"/>
        <v>#REF!</v>
      </c>
      <c r="H44" s="18" t="e">
        <f t="shared" si="7"/>
        <v>#REF!</v>
      </c>
      <c r="I44" s="18">
        <f t="shared" ref="I44" si="17">(I11/I$6)*I$39</f>
        <v>0</v>
      </c>
      <c r="J44" s="9" t="e">
        <f t="shared" si="9"/>
        <v>#REF!</v>
      </c>
      <c r="L44" s="9">
        <f>Sheet1!G12</f>
        <v>1445.588586319112</v>
      </c>
      <c r="Q44" s="18" t="e">
        <f t="shared" si="10"/>
        <v>#REF!</v>
      </c>
      <c r="R44" t="e">
        <f t="shared" si="11"/>
        <v>#REF!</v>
      </c>
    </row>
    <row xmlns:x14ac="http://schemas.microsoft.com/office/spreadsheetml/2009/9/ac" r="45" x14ac:dyDescent="0.25">
      <c r="B45" t="str">
        <f t="shared" si="4"/>
        <v>06_Hoosier_18x6.0-10_R20_7Rim.tir</v>
      </c>
      <c r="C45" s="18" t="e">
        <f t="shared" si="5"/>
        <v>#REF!</v>
      </c>
      <c r="D45" s="18" t="e">
        <f t="shared" si="5"/>
        <v>#REF!</v>
      </c>
      <c r="E45" s="18">
        <f t="shared" ref="E45" si="18">(E12/E$6)*E$39</f>
        <v>0.1</v>
      </c>
      <c r="F45" s="9"/>
      <c r="G45" s="18" t="e">
        <f t="shared" si="7"/>
        <v>#REF!</v>
      </c>
      <c r="H45" s="18" t="e">
        <f t="shared" si="7"/>
        <v>#REF!</v>
      </c>
      <c r="I45" s="18">
        <f t="shared" ref="I45" si="19">(I12/I$6)*I$39</f>
        <v>0</v>
      </c>
      <c r="J45" s="9" t="e">
        <f t="shared" si="9"/>
        <v>#REF!</v>
      </c>
      <c r="L45" s="9">
        <f>Sheet1!G13</f>
        <v>1388.9937103022055</v>
      </c>
      <c r="Q45" s="18" t="e">
        <f t="shared" si="10"/>
        <v>#REF!</v>
      </c>
      <c r="R45" t="e">
        <f t="shared" si="11"/>
        <v>#REF!</v>
      </c>
    </row>
    <row xmlns:x14ac="http://schemas.microsoft.com/office/spreadsheetml/2009/9/ac" r="46" x14ac:dyDescent="0.25">
      <c r="B46" t="str">
        <f t="shared" si="4"/>
        <v>07_Goodyear_18.0x6.5-10_D0571_6Rim.tir</v>
      </c>
      <c r="C46" s="18" t="e">
        <f t="shared" si="5"/>
        <v>#REF!</v>
      </c>
      <c r="D46" s="18" t="e">
        <f t="shared" si="5"/>
        <v>#REF!</v>
      </c>
      <c r="E46" s="18">
        <f t="shared" ref="E46" si="20">(E13/E$6)*E$39</f>
        <v>0.1</v>
      </c>
      <c r="F46" s="9"/>
      <c r="G46" s="18" t="e">
        <f t="shared" si="7"/>
        <v>#REF!</v>
      </c>
      <c r="H46" s="18" t="e">
        <f t="shared" si="7"/>
        <v>#REF!</v>
      </c>
      <c r="I46" s="18">
        <f t="shared" ref="I46" si="21">(I13/I$6)*I$39</f>
        <v>0</v>
      </c>
      <c r="J46" s="9" t="e">
        <f t="shared" si="9"/>
        <v>#REF!</v>
      </c>
      <c r="L46" s="9">
        <f>Sheet1!G14</f>
        <v>1578.0814183326409</v>
      </c>
      <c r="Q46" s="18" t="e">
        <f t="shared" si="10"/>
        <v>#REF!</v>
      </c>
      <c r="R46" t="e">
        <f t="shared" si="11"/>
        <v>#REF!</v>
      </c>
    </row>
    <row xmlns:x14ac="http://schemas.microsoft.com/office/spreadsheetml/2009/9/ac" r="47" x14ac:dyDescent="0.25">
      <c r="B47" t="str">
        <f t="shared" si="4"/>
        <v>08_Goodyear_18.0x6.5-10_D0571_7Rim.tir</v>
      </c>
      <c r="C47" s="18" t="e">
        <f t="shared" si="5"/>
        <v>#REF!</v>
      </c>
      <c r="D47" s="18" t="e">
        <f t="shared" si="5"/>
        <v>#REF!</v>
      </c>
      <c r="E47" s="18">
        <f t="shared" ref="E47" si="22">(E14/E$6)*E$39</f>
        <v>0.1</v>
      </c>
      <c r="F47" s="9"/>
      <c r="G47" s="18" t="e">
        <f t="shared" si="7"/>
        <v>#REF!</v>
      </c>
      <c r="H47" s="18" t="e">
        <f t="shared" si="7"/>
        <v>#REF!</v>
      </c>
      <c r="I47" s="18">
        <f t="shared" ref="I47" si="23">(I14/I$6)*I$39</f>
        <v>0</v>
      </c>
      <c r="J47" s="9" t="e">
        <f t="shared" si="9"/>
        <v>#REF!</v>
      </c>
      <c r="L47" s="9">
        <f>Sheet1!G15</f>
        <v>1391.2397600678448</v>
      </c>
      <c r="Q47" s="18" t="e">
        <f t="shared" si="10"/>
        <v>#REF!</v>
      </c>
      <c r="R47" t="e">
        <f t="shared" si="11"/>
        <v>#REF!</v>
      </c>
    </row>
    <row xmlns:x14ac="http://schemas.microsoft.com/office/spreadsheetml/2009/9/ac" r="48" x14ac:dyDescent="0.25">
      <c r="B48" t="str">
        <f t="shared" si="4"/>
        <v>09_MRF_18x6-10_ZTD1_6Rim.tir</v>
      </c>
      <c r="C48" s="18" t="e">
        <f t="shared" si="5"/>
        <v>#REF!</v>
      </c>
      <c r="D48" s="18" t="e">
        <f t="shared" si="5"/>
        <v>#REF!</v>
      </c>
      <c r="E48" s="18">
        <f t="shared" ref="E48" si="24">(E15/E$6)*E$39</f>
        <v>0.1</v>
      </c>
      <c r="F48" s="9"/>
      <c r="G48" s="18" t="e">
        <f t="shared" si="7"/>
        <v>#REF!</v>
      </c>
      <c r="H48" s="18" t="e">
        <f t="shared" si="7"/>
        <v>#REF!</v>
      </c>
      <c r="I48" s="18">
        <f t="shared" ref="I48" si="25">(I15/I$6)*I$39</f>
        <v>0</v>
      </c>
      <c r="J48" s="9" t="e">
        <f t="shared" si="9"/>
        <v>#REF!</v>
      </c>
      <c r="L48" s="9">
        <f>Sheet1!G16</f>
        <v>1565.662677459768</v>
      </c>
      <c r="Q48" s="18" t="e">
        <f t="shared" si="10"/>
        <v>#REF!</v>
      </c>
      <c r="R48" t="e">
        <f t="shared" si="11"/>
        <v>#REF!</v>
      </c>
    </row>
    <row xmlns:x14ac="http://schemas.microsoft.com/office/spreadsheetml/2009/9/ac" r="49" x14ac:dyDescent="0.25">
      <c r="B49" t="str">
        <f t="shared" si="4"/>
        <v>10_MRF_18x6-10_ZTD1_7Rim.tir</v>
      </c>
      <c r="C49" s="18" t="e">
        <f t="shared" si="5"/>
        <v>#REF!</v>
      </c>
      <c r="D49" s="18" t="e">
        <f t="shared" si="5"/>
        <v>#REF!</v>
      </c>
      <c r="E49" s="18">
        <f t="shared" ref="E49" si="26">(E16/E$6)*E$39</f>
        <v>0.1</v>
      </c>
      <c r="F49" s="9"/>
      <c r="G49" s="18" t="e">
        <f t="shared" si="7"/>
        <v>#REF!</v>
      </c>
      <c r="H49" s="18" t="e">
        <f t="shared" si="7"/>
        <v>#REF!</v>
      </c>
      <c r="I49" s="18">
        <f t="shared" ref="I49" si="27">(I16/I$6)*I$39</f>
        <v>0</v>
      </c>
      <c r="J49" s="9" t="e">
        <f t="shared" si="9"/>
        <v>#REF!</v>
      </c>
      <c r="L49" s="9">
        <f>Sheet1!G17</f>
        <v>1353.4044916495345</v>
      </c>
      <c r="Q49" s="18" t="e">
        <f t="shared" si="10"/>
        <v>#REF!</v>
      </c>
      <c r="R49" t="e">
        <f t="shared" si="11"/>
        <v>#REF!</v>
      </c>
    </row>
    <row xmlns:x14ac="http://schemas.microsoft.com/office/spreadsheetml/2009/9/ac" r="50" x14ac:dyDescent="0.25">
      <c r="B50" t="str">
        <f t="shared" si="4"/>
        <v>11_Hoosier_20.5x7-13_R20_7Rim.tir</v>
      </c>
      <c r="C50" s="18" t="e">
        <f t="shared" si="5"/>
        <v>#REF!</v>
      </c>
      <c r="D50" s="18" t="e">
        <f t="shared" si="5"/>
        <v>#REF!</v>
      </c>
      <c r="E50" s="18">
        <f t="shared" ref="E50" si="28">(E17/E$6)*E$39</f>
        <v>0.1</v>
      </c>
      <c r="F50" s="9"/>
      <c r="G50" s="18" t="e">
        <f t="shared" si="7"/>
        <v>#REF!</v>
      </c>
      <c r="H50" s="18" t="e">
        <f t="shared" si="7"/>
        <v>#REF!</v>
      </c>
      <c r="I50" s="18">
        <f t="shared" ref="I50" si="29">(I17/I$6)*I$39</f>
        <v>0</v>
      </c>
      <c r="J50" s="9" t="e">
        <f t="shared" si="9"/>
        <v>#REF!</v>
      </c>
      <c r="L50" s="9">
        <f>Sheet1!G18</f>
        <v>1346.1946241648366</v>
      </c>
      <c r="Q50" s="18" t="e">
        <f t="shared" si="10"/>
        <v>#REF!</v>
      </c>
      <c r="R50" t="e">
        <f t="shared" si="11"/>
        <v>#REF!</v>
      </c>
    </row>
    <row xmlns:x14ac="http://schemas.microsoft.com/office/spreadsheetml/2009/9/ac" r="51" x14ac:dyDescent="0.25">
      <c r="B51" t="str">
        <f t="shared" si="4"/>
        <v>12_Hoosier_20.5x7-13_R20_8Rim.tir</v>
      </c>
      <c r="C51" s="18" t="e">
        <f t="shared" si="5"/>
        <v>#REF!</v>
      </c>
      <c r="D51" s="18" t="e">
        <f t="shared" si="5"/>
        <v>#REF!</v>
      </c>
      <c r="E51" s="18">
        <f t="shared" ref="E51" si="30">(E18/E$6)*E$39</f>
        <v>0.1</v>
      </c>
      <c r="F51" s="9"/>
      <c r="G51" s="18" t="e">
        <f t="shared" si="7"/>
        <v>#REF!</v>
      </c>
      <c r="H51" s="18" t="e">
        <f t="shared" si="7"/>
        <v>#REF!</v>
      </c>
      <c r="I51" s="18">
        <f t="shared" ref="I51" si="31">(I18/I$6)*I$39</f>
        <v>0</v>
      </c>
      <c r="J51" s="9" t="e">
        <f t="shared" si="9"/>
        <v>#REF!</v>
      </c>
      <c r="L51" s="9">
        <f>Sheet1!G19</f>
        <v>1334.4172130966144</v>
      </c>
      <c r="Q51" s="18" t="e">
        <f t="shared" si="10"/>
        <v>#REF!</v>
      </c>
      <c r="R51" t="e">
        <f t="shared" si="11"/>
        <v>#REF!</v>
      </c>
    </row>
    <row xmlns:x14ac="http://schemas.microsoft.com/office/spreadsheetml/2009/9/ac" r="52" x14ac:dyDescent="0.25">
      <c r="B52" t="str">
        <f t="shared" si="4"/>
        <v>13_Goodyear_20.0x7-13_D2704_7Rim.tir</v>
      </c>
      <c r="C52" s="18" t="e">
        <f t="shared" si="5"/>
        <v>#REF!</v>
      </c>
      <c r="D52" s="18" t="e">
        <f t="shared" si="5"/>
        <v>#REF!</v>
      </c>
      <c r="E52" s="18">
        <f t="shared" ref="E52" si="32">(E19/E$6)*E$39</f>
        <v>0.1</v>
      </c>
      <c r="F52" s="9"/>
      <c r="G52" s="18" t="e">
        <f t="shared" si="7"/>
        <v>#REF!</v>
      </c>
      <c r="H52" s="18" t="e">
        <f t="shared" si="7"/>
        <v>#REF!</v>
      </c>
      <c r="I52" s="18">
        <f t="shared" ref="I52" si="33">(I19/I$6)*I$39</f>
        <v>0</v>
      </c>
      <c r="J52" s="9" t="e">
        <f t="shared" si="9"/>
        <v>#REF!</v>
      </c>
      <c r="L52" s="9">
        <f>Sheet1!G20</f>
        <v>1341.839498871735</v>
      </c>
      <c r="Q52" s="18" t="e">
        <f t="shared" si="10"/>
        <v>#REF!</v>
      </c>
      <c r="R52" t="e">
        <f t="shared" si="11"/>
        <v>#REF!</v>
      </c>
    </row>
    <row xmlns:x14ac="http://schemas.microsoft.com/office/spreadsheetml/2009/9/ac" r="53" x14ac:dyDescent="0.25">
      <c r="B53" t="str">
        <f t="shared" si="4"/>
        <v>14_Goodyear_20.0x7-13_D2704_8Rim.tir</v>
      </c>
      <c r="C53" s="18" t="e">
        <f t="shared" si="5"/>
        <v>#REF!</v>
      </c>
      <c r="D53" s="18" t="e">
        <f t="shared" si="5"/>
        <v>#REF!</v>
      </c>
      <c r="E53" s="18">
        <f t="shared" ref="E53" si="34">(E20/E$6)*E$39</f>
        <v>0.1</v>
      </c>
      <c r="F53" s="9"/>
      <c r="G53" s="18" t="e">
        <f t="shared" si="7"/>
        <v>#REF!</v>
      </c>
      <c r="H53" s="18" t="e">
        <f t="shared" si="7"/>
        <v>#REF!</v>
      </c>
      <c r="I53" s="18">
        <f t="shared" ref="I53" si="35">(I20/I$6)*I$39</f>
        <v>0</v>
      </c>
      <c r="J53" s="9" t="e">
        <f t="shared" si="9"/>
        <v>#REF!</v>
      </c>
      <c r="L53" s="9">
        <f>Sheet1!G21</f>
        <v>1193.2814934266471</v>
      </c>
      <c r="Q53" s="18" t="e">
        <f t="shared" si="10"/>
        <v>#REF!</v>
      </c>
      <c r="R53" t="e">
        <f t="shared" si="11"/>
        <v>#REF!</v>
      </c>
    </row>
    <row xmlns:x14ac="http://schemas.microsoft.com/office/spreadsheetml/2009/9/ac" r="54" x14ac:dyDescent="0.25">
      <c r="B54" t="str">
        <f t="shared" si="4"/>
        <v>15_Continental_205x470R-13_FS43329_7Rim.tir</v>
      </c>
      <c r="C54" s="18" t="e">
        <f t="shared" si="5"/>
        <v>#REF!</v>
      </c>
      <c r="D54" s="18" t="e">
        <f t="shared" si="5"/>
        <v>#REF!</v>
      </c>
      <c r="E54" s="18">
        <f t="shared" ref="E54" si="36">(E21/E$6)*E$39</f>
        <v>0.1</v>
      </c>
      <c r="F54" s="9"/>
      <c r="G54" s="18" t="e">
        <f t="shared" si="7"/>
        <v>#REF!</v>
      </c>
      <c r="H54" s="18" t="e">
        <f t="shared" si="7"/>
        <v>#REF!</v>
      </c>
      <c r="I54" s="18">
        <f t="shared" ref="I54" si="37">(I21/I$6)*I$39</f>
        <v>0</v>
      </c>
      <c r="J54" s="9" t="e">
        <f t="shared" si="9"/>
        <v>#REF!</v>
      </c>
      <c r="L54" s="9">
        <f>Sheet1!G22</f>
        <v>0</v>
      </c>
      <c r="Q54" s="18" t="e">
        <f t="shared" si="10"/>
        <v>#REF!</v>
      </c>
      <c r="R54" t="e">
        <f t="shared" si="11"/>
        <v>#REF!</v>
      </c>
    </row>
    <row xmlns:x14ac="http://schemas.microsoft.com/office/spreadsheetml/2009/9/ac" r="55" x14ac:dyDescent="0.25">
      <c r="B55" t="str">
        <f t="shared" si="4"/>
        <v>16_Hoosier_16.0x6.0-10_LCO_6Rim.tir</v>
      </c>
      <c r="C55" s="18" t="e">
        <f t="shared" si="5"/>
        <v>#REF!</v>
      </c>
      <c r="D55" s="18" t="e">
        <f t="shared" si="5"/>
        <v>#REF!</v>
      </c>
      <c r="E55" s="18">
        <f t="shared" ref="E55" si="38">(E22/E$6)*E$39</f>
        <v>0.1</v>
      </c>
      <c r="F55" s="9"/>
      <c r="G55" s="18" t="e">
        <f t="shared" si="7"/>
        <v>#REF!</v>
      </c>
      <c r="H55" s="18" t="e">
        <f t="shared" si="7"/>
        <v>#REF!</v>
      </c>
      <c r="I55" s="18">
        <f t="shared" ref="I55" si="39">(I22/I$6)*I$39</f>
        <v>0</v>
      </c>
      <c r="J55" s="9" t="e">
        <f t="shared" si="9"/>
        <v>#REF!</v>
      </c>
      <c r="L55" s="9">
        <f>Sheet1!G23</f>
        <v>1316.155000642593</v>
      </c>
      <c r="Q55" s="18" t="e">
        <f t="shared" si="10"/>
        <v>#REF!</v>
      </c>
      <c r="R55" t="e">
        <f t="shared" si="11"/>
        <v>#REF!</v>
      </c>
    </row>
    <row xmlns:x14ac="http://schemas.microsoft.com/office/spreadsheetml/2009/9/ac" r="56" x14ac:dyDescent="0.25">
      <c r="B56" t="str">
        <f t="shared" si="4"/>
        <v>17_Hoosier_16.0x6.0-10_LCO_7Rim.tir</v>
      </c>
      <c r="C56" s="18" t="e">
        <f t="shared" si="5"/>
        <v>#REF!</v>
      </c>
      <c r="D56" s="18" t="e">
        <f t="shared" si="5"/>
        <v>#REF!</v>
      </c>
      <c r="E56" s="18">
        <f t="shared" ref="E56" si="40">(E23/E$6)*E$39</f>
        <v>0.1</v>
      </c>
      <c r="F56" s="9"/>
      <c r="G56" s="18" t="e">
        <f t="shared" si="7"/>
        <v>#REF!</v>
      </c>
      <c r="H56" s="18" t="e">
        <f t="shared" si="7"/>
        <v>#REF!</v>
      </c>
      <c r="I56" s="18">
        <f t="shared" ref="I56" si="41">(I23/I$6)*I$39</f>
        <v>0</v>
      </c>
      <c r="J56" s="9" t="e">
        <f t="shared" si="9"/>
        <v>#REF!</v>
      </c>
      <c r="L56" s="9">
        <f>Sheet1!G24</f>
        <v>0</v>
      </c>
      <c r="Q56" s="18" t="e">
        <f t="shared" si="10"/>
        <v>#REF!</v>
      </c>
      <c r="R56" t="e">
        <f t="shared" si="11"/>
        <v>#REF!</v>
      </c>
    </row>
    <row xmlns:x14ac="http://schemas.microsoft.com/office/spreadsheetml/2009/9/ac" r="57" x14ac:dyDescent="0.25">
      <c r="B57" t="str">
        <f t="shared" si="4"/>
        <v>18_Hoosier_16.0x7.5-10_LCO_8Rim.tir</v>
      </c>
      <c r="C57" s="18" t="e">
        <f t="shared" si="5"/>
        <v>#REF!</v>
      </c>
      <c r="D57" s="18" t="e">
        <f t="shared" si="5"/>
        <v>#REF!</v>
      </c>
      <c r="E57" s="18">
        <f t="shared" ref="E57" si="42">(E24/E$6)*E$39</f>
        <v>0.1</v>
      </c>
      <c r="F57" s="9"/>
      <c r="G57" s="18" t="e">
        <f t="shared" si="7"/>
        <v>#REF!</v>
      </c>
      <c r="H57" s="18" t="e">
        <f t="shared" si="7"/>
        <v>#REF!</v>
      </c>
      <c r="I57" s="18">
        <f t="shared" ref="I57" si="43">(I24/I$6)*I$39</f>
        <v>0</v>
      </c>
      <c r="J57" s="9" t="e">
        <f t="shared" si="9"/>
        <v>#REF!</v>
      </c>
      <c r="L57" s="9">
        <f>Sheet1!G25</f>
        <v>1195.4696833375137</v>
      </c>
      <c r="Q57" s="18" t="e">
        <f t="shared" si="10"/>
        <v>#REF!</v>
      </c>
      <c r="R57" t="e">
        <f t="shared" si="11"/>
        <v>#REF!</v>
      </c>
    </row>
    <row xmlns:x14ac="http://schemas.microsoft.com/office/spreadsheetml/2009/9/ac" r="58" x14ac:dyDescent="0.25">
      <c r="B58" t="str">
        <f t="shared" si="4"/>
        <v>19_Hoosier_16.0x7.5-10_LCO_7Rim.tir</v>
      </c>
      <c r="C58" s="18" t="e">
        <f t="shared" si="5"/>
        <v>#REF!</v>
      </c>
      <c r="D58" s="18" t="e">
        <f t="shared" si="5"/>
        <v>#REF!</v>
      </c>
      <c r="E58" s="18">
        <f t="shared" ref="E58" si="44">(E25/E$6)*E$39</f>
        <v>0.1</v>
      </c>
      <c r="F58" s="9"/>
      <c r="G58" s="18" t="e">
        <f t="shared" si="7"/>
        <v>#REF!</v>
      </c>
      <c r="H58" s="18" t="e">
        <f t="shared" si="7"/>
        <v>#REF!</v>
      </c>
      <c r="I58" s="18">
        <f t="shared" ref="I58" si="45">(I25/I$6)*I$39</f>
        <v>0</v>
      </c>
      <c r="J58" s="9" t="e">
        <f t="shared" si="9"/>
        <v>#REF!</v>
      </c>
      <c r="L58" s="9">
        <f>Sheet1!G26</f>
        <v>1155.7966927868656</v>
      </c>
      <c r="Q58" s="18" t="e">
        <f t="shared" si="10"/>
        <v>#REF!</v>
      </c>
      <c r="R58" t="e">
        <f t="shared" si="11"/>
        <v>#REF!</v>
      </c>
    </row>
    <row xmlns:x14ac="http://schemas.microsoft.com/office/spreadsheetml/2009/9/ac" r="59" x14ac:dyDescent="0.25">
      <c r="B59" t="str">
        <f t="shared" si="4"/>
        <v>20_Avon_7.0x16.0-10_FS_7Rim.tir</v>
      </c>
      <c r="C59" s="18" t="e">
        <f t="shared" si="5"/>
        <v>#REF!</v>
      </c>
      <c r="D59" s="18" t="e">
        <f t="shared" si="5"/>
        <v>#REF!</v>
      </c>
      <c r="E59" s="18">
        <f t="shared" ref="E59" si="46">(E26/E$6)*E$39</f>
        <v>0.1</v>
      </c>
      <c r="F59" s="9"/>
      <c r="G59" s="18" t="e">
        <f t="shared" si="7"/>
        <v>#REF!</v>
      </c>
      <c r="H59" s="18" t="e">
        <f t="shared" si="7"/>
        <v>#REF!</v>
      </c>
      <c r="I59" s="18">
        <f t="shared" ref="I59" si="47">(I26/I$6)*I$39</f>
        <v>0</v>
      </c>
      <c r="J59" s="9" t="e">
        <f t="shared" si="9"/>
        <v>#REF!</v>
      </c>
      <c r="L59" s="9">
        <f>Sheet1!G27</f>
        <v>1086.7320342517114</v>
      </c>
      <c r="Q59" s="18" t="e">
        <f t="shared" si="10"/>
        <v>#REF!</v>
      </c>
      <c r="R59" t="e">
        <f t="shared" si="11"/>
        <v>#REF!</v>
      </c>
    </row>
    <row xmlns:x14ac="http://schemas.microsoft.com/office/spreadsheetml/2009/9/ac" r="60" x14ac:dyDescent="0.25">
      <c r="B60">
        <f t="shared" si="4"/>
        <v>0</v>
      </c>
      <c r="C60" s="18" t="e">
        <f t="shared" si="5"/>
        <v>#REF!</v>
      </c>
      <c r="D60" s="18" t="e">
        <f t="shared" si="5"/>
        <v>#REF!</v>
      </c>
      <c r="E60" s="18">
        <f t="shared" ref="E60" si="48">(E27/E$6)*E$39</f>
        <v>0.1</v>
      </c>
      <c r="F60" s="9"/>
      <c r="G60" s="18" t="e">
        <f t="shared" si="7"/>
        <v>#REF!</v>
      </c>
      <c r="H60" s="18" t="e">
        <f t="shared" si="7"/>
        <v>#REF!</v>
      </c>
      <c r="I60" s="18">
        <f t="shared" ref="I60" si="49">(I27/I$6)*I$39</f>
        <v>0</v>
      </c>
      <c r="J60" s="9" t="e">
        <f t="shared" si="9"/>
        <v>#REF!</v>
      </c>
      <c r="L60" s="9">
        <f>Sheet1!G28</f>
        <v>0</v>
      </c>
      <c r="Q60" s="18" t="e">
        <f t="shared" si="10"/>
        <v>#REF!</v>
      </c>
      <c r="R60" t="e">
        <f t="shared" si="11"/>
        <v>#REF!</v>
      </c>
    </row>
    <row xmlns:x14ac="http://schemas.microsoft.com/office/spreadsheetml/2009/9/ac" r="61" x14ac:dyDescent="0.25">
      <c r="B61">
        <f t="shared" si="4"/>
        <v>0</v>
      </c>
      <c r="C61" s="18" t="e">
        <f t="shared" si="5"/>
        <v>#REF!</v>
      </c>
      <c r="D61" s="18" t="e">
        <f t="shared" si="5"/>
        <v>#REF!</v>
      </c>
      <c r="E61" s="18">
        <f t="shared" ref="E61" si="50">(E28/E$6)*E$39</f>
        <v>0.1</v>
      </c>
      <c r="F61" s="9"/>
      <c r="G61" s="18" t="e">
        <f t="shared" si="7"/>
        <v>#REF!</v>
      </c>
      <c r="H61" s="18" t="e">
        <f t="shared" si="7"/>
        <v>#REF!</v>
      </c>
      <c r="I61" s="18">
        <f t="shared" ref="I61" si="51">(I28/I$6)*I$39</f>
        <v>0</v>
      </c>
      <c r="J61" s="9" t="e">
        <f t="shared" si="9"/>
        <v>#REF!</v>
      </c>
      <c r="L61" s="9">
        <f>Sheet1!G29</f>
        <v>0</v>
      </c>
      <c r="Q61" s="18" t="e">
        <f t="shared" si="10"/>
        <v>#REF!</v>
      </c>
      <c r="R61" t="e">
        <f t="shared" si="11"/>
        <v>#REF!</v>
      </c>
    </row>
    <row xmlns:x14ac="http://schemas.microsoft.com/office/spreadsheetml/2009/9/ac" r="62" x14ac:dyDescent="0.25">
      <c r="B62">
        <f t="shared" si="4"/>
        <v>0</v>
      </c>
      <c r="C62" s="18" t="e">
        <f t="shared" si="5"/>
        <v>#REF!</v>
      </c>
      <c r="D62" s="18" t="e">
        <f t="shared" si="5"/>
        <v>#REF!</v>
      </c>
      <c r="E62" s="18">
        <f t="shared" ref="E62" si="52">(E29/E$6)*E$39</f>
        <v>0.1</v>
      </c>
      <c r="F62" s="9"/>
      <c r="G62" s="18" t="e">
        <f t="shared" si="7"/>
        <v>#REF!</v>
      </c>
      <c r="H62" s="18" t="e">
        <f t="shared" si="7"/>
        <v>#REF!</v>
      </c>
      <c r="I62" s="18">
        <f t="shared" ref="I62" si="53">(I29/I$6)*I$39</f>
        <v>0</v>
      </c>
      <c r="J62" s="9" t="e">
        <f t="shared" si="9"/>
        <v>#REF!</v>
      </c>
      <c r="L62" s="9">
        <f>Sheet1!G30</f>
        <v>0</v>
      </c>
      <c r="Q62" s="18" t="e">
        <f t="shared" si="10"/>
        <v>#REF!</v>
      </c>
      <c r="R62" t="e">
        <f t="shared" si="11"/>
        <v>#REF!</v>
      </c>
    </row>
    <row xmlns:x14ac="http://schemas.microsoft.com/office/spreadsheetml/2009/9/ac" r="63" x14ac:dyDescent="0.25">
      <c r="B63" t="str">
        <f t="shared" si="4"/>
        <v>24_Avon_7.2x20.0-13_FS_7Rim.tir</v>
      </c>
      <c r="C63" s="18" t="e">
        <f t="shared" si="5"/>
        <v>#REF!</v>
      </c>
      <c r="D63" s="18" t="e">
        <f t="shared" si="5"/>
        <v>#REF!</v>
      </c>
      <c r="E63" s="18">
        <f t="shared" ref="E63" si="54">(E30/E$6)*E$39</f>
        <v>0.1</v>
      </c>
      <c r="F63" s="9"/>
      <c r="G63" s="18" t="e">
        <f t="shared" si="7"/>
        <v>#REF!</v>
      </c>
      <c r="H63" s="18" t="e">
        <f t="shared" si="7"/>
        <v>#REF!</v>
      </c>
      <c r="I63" s="18">
        <f t="shared" ref="I63" si="55">(I30/I$6)*I$39</f>
        <v>0</v>
      </c>
      <c r="J63" s="9" t="e">
        <f t="shared" si="9"/>
        <v>#REF!</v>
      </c>
      <c r="L63" s="9">
        <f>Sheet1!G31</f>
        <v>0</v>
      </c>
      <c r="Q63" s="18" t="e">
        <f t="shared" si="10"/>
        <v>#REF!</v>
      </c>
      <c r="R63" t="e">
        <f t="shared" si="11"/>
        <v>#REF!</v>
      </c>
    </row>
    <row xmlns:x14ac="http://schemas.microsoft.com/office/spreadsheetml/2009/9/ac" r="64" x14ac:dyDescent="0.25">
      <c r="B64" t="str">
        <f t="shared" si="4"/>
        <v>25_Avon_7.2x20.0-13_FS_8Rim.tir</v>
      </c>
      <c r="C64" s="18" t="e">
        <f t="shared" si="5"/>
        <v>#REF!</v>
      </c>
      <c r="D64" s="18" t="e">
        <f t="shared" si="5"/>
        <v>#REF!</v>
      </c>
      <c r="E64" s="18">
        <f t="shared" ref="E64" si="56">(E31/E$6)*E$39</f>
        <v>0.1</v>
      </c>
      <c r="F64" s="9"/>
      <c r="G64" s="18" t="e">
        <f t="shared" si="7"/>
        <v>#REF!</v>
      </c>
      <c r="H64" s="18" t="e">
        <f t="shared" si="7"/>
        <v>#REF!</v>
      </c>
      <c r="I64" s="18">
        <f t="shared" ref="I64" si="57">(I31/I$6)*I$39</f>
        <v>0</v>
      </c>
      <c r="J64" s="9" t="e">
        <f t="shared" si="9"/>
        <v>#REF!</v>
      </c>
      <c r="L64" s="9">
        <f>Sheet1!G32</f>
        <v>0</v>
      </c>
      <c r="Q64" s="18" t="e">
        <f t="shared" si="10"/>
        <v>#REF!</v>
      </c>
      <c r="R64" t="e">
        <f t="shared" si="11"/>
        <v>#REF!</v>
      </c>
    </row>
    <row xmlns:x14ac="http://schemas.microsoft.com/office/spreadsheetml/2009/9/ac" r="65" x14ac:dyDescent="0.25">
      <c r="B65" t="str">
        <f t="shared" si="4"/>
        <v>26_Avon_6.2x20.0-13_FS_6Rim.tir</v>
      </c>
      <c r="C65" s="18" t="e">
        <f t="shared" si="5"/>
        <v>#REF!</v>
      </c>
      <c r="D65" s="18" t="e">
        <f t="shared" si="5"/>
        <v>#REF!</v>
      </c>
      <c r="E65" s="18">
        <f t="shared" ref="E65" si="58">(E32/E$6)*E$39</f>
        <v>0.1</v>
      </c>
      <c r="F65" s="9"/>
      <c r="G65" s="18" t="e">
        <f t="shared" si="7"/>
        <v>#REF!</v>
      </c>
      <c r="H65" s="18" t="e">
        <f t="shared" si="7"/>
        <v>#REF!</v>
      </c>
      <c r="I65" s="18">
        <f t="shared" ref="I65" si="59">(I32/I$6)*I$39</f>
        <v>0</v>
      </c>
      <c r="J65" s="9" t="e">
        <f t="shared" si="9"/>
        <v>#REF!</v>
      </c>
      <c r="L65" s="9">
        <f>Sheet1!G33</f>
        <v>0</v>
      </c>
      <c r="Q65" s="18" t="e">
        <f t="shared" si="10"/>
        <v>#REF!</v>
      </c>
      <c r="R65" t="e">
        <f t="shared" si="11"/>
        <v>#REF!</v>
      </c>
    </row>
    <row xmlns:x14ac="http://schemas.microsoft.com/office/spreadsheetml/2009/9/ac" r="66" x14ac:dyDescent="0.25">
      <c r="B66">
        <f t="shared" si="4"/>
        <v>0</v>
      </c>
      <c r="C66" s="18" t="e">
        <f t="shared" si="5"/>
        <v>#REF!</v>
      </c>
      <c r="D66" s="18" t="e">
        <f t="shared" si="5"/>
        <v>#REF!</v>
      </c>
      <c r="E66" s="18">
        <f t="shared" ref="E66" si="60">(E33/E$6)*E$39</f>
        <v>0.1</v>
      </c>
      <c r="F66" s="9"/>
      <c r="G66" s="18" t="e">
        <f t="shared" si="7"/>
        <v>#REF!</v>
      </c>
      <c r="H66" s="18" t="e">
        <f t="shared" si="7"/>
        <v>#REF!</v>
      </c>
      <c r="I66" s="18">
        <f t="shared" ref="I66" si="61">(I33/I$6)*I$39</f>
        <v>0</v>
      </c>
      <c r="J66" s="9" t="e">
        <f t="shared" si="9"/>
        <v>#REF!</v>
      </c>
      <c r="L66" s="9">
        <f>Sheet1!G34</f>
        <v>0</v>
      </c>
      <c r="Q66" s="18" t="e">
        <f t="shared" si="10"/>
        <v>#REF!</v>
      </c>
      <c r="R66" t="e">
        <f t="shared" si="11"/>
        <v>#REF!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workbookViewId="0">
      <selection activeCell="C48" sqref="C48"/>
    </sheetView>
  </sheetViews>
  <sheetFormatPr xmlns:x14ac="http://schemas.microsoft.com/office/spreadsheetml/2009/9/ac" defaultRowHeight="15" x14ac:dyDescent="0.25"/>
  <cols>
    <col min="2" max="2" width="52.28515625" customWidth="true"/>
  </cols>
  <sheetData>
    <row xmlns:x14ac="http://schemas.microsoft.com/office/spreadsheetml/2009/9/ac" r="1" x14ac:dyDescent="0.25">
      <c r="A1" t="s">
        <v>40</v>
      </c>
      <c r="B1" t="s">
        <v>41</v>
      </c>
    </row>
    <row xmlns:x14ac="http://schemas.microsoft.com/office/spreadsheetml/2009/9/ac" r="2" x14ac:dyDescent="0.25">
      <c r="A2">
        <v>1</v>
      </c>
      <c r="B2" t="e">
        <f ca="true">xlookup(A2,Sheet3!B40:B66, Sheet3!R40:R66)</f>
        <v>#NAME?</v>
      </c>
    </row>
    <row xmlns:x14ac="http://schemas.microsoft.com/office/spreadsheetml/2009/9/ac" r="3" x14ac:dyDescent="0.25">
      <c r="A3">
        <v>2</v>
      </c>
    </row>
    <row xmlns:x14ac="http://schemas.microsoft.com/office/spreadsheetml/2009/9/ac" r="4" x14ac:dyDescent="0.25">
      <c r="A4">
        <v>3</v>
      </c>
    </row>
    <row xmlns:x14ac="http://schemas.microsoft.com/office/spreadsheetml/2009/9/ac" r="5" x14ac:dyDescent="0.25">
      <c r="A5">
        <v>4</v>
      </c>
    </row>
    <row xmlns:x14ac="http://schemas.microsoft.com/office/spreadsheetml/2009/9/ac" r="6" x14ac:dyDescent="0.25">
      <c r="A6">
        <v>5</v>
      </c>
    </row>
    <row xmlns:x14ac="http://schemas.microsoft.com/office/spreadsheetml/2009/9/ac" r="7" x14ac:dyDescent="0.25">
      <c r="A7">
        <v>6</v>
      </c>
    </row>
    <row xmlns:x14ac="http://schemas.microsoft.com/office/spreadsheetml/2009/9/ac" r="8" x14ac:dyDescent="0.25">
      <c r="A8">
        <v>7</v>
      </c>
    </row>
    <row xmlns:x14ac="http://schemas.microsoft.com/office/spreadsheetml/2009/9/ac" r="9" x14ac:dyDescent="0.25">
      <c r="A9">
        <v>8</v>
      </c>
    </row>
    <row xmlns:x14ac="http://schemas.microsoft.com/office/spreadsheetml/2009/9/ac" r="10" x14ac:dyDescent="0.25">
      <c r="A10">
        <v>9</v>
      </c>
    </row>
    <row xmlns:x14ac="http://schemas.microsoft.com/office/spreadsheetml/2009/9/ac" r="11" x14ac:dyDescent="0.25">
      <c r="A11">
        <v>10</v>
      </c>
    </row>
    <row xmlns:x14ac="http://schemas.microsoft.com/office/spreadsheetml/2009/9/ac" r="1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2024-03-13T13:15:52Z</dcterms:modified>
</cp:coreProperties>
</file>