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IMA Enseignements\L2 Optimisation Numérique\Slides\ProgMath\Slides + Tableurs 2019\"/>
    </mc:Choice>
  </mc:AlternateContent>
  <bookViews>
    <workbookView xWindow="240" yWindow="120" windowWidth="20115" windowHeight="7485" tabRatio="720"/>
  </bookViews>
  <sheets>
    <sheet name="Newton1" sheetId="2" r:id="rId1"/>
    <sheet name="Newton2" sheetId="3" r:id="rId2"/>
    <sheet name="Newton3" sheetId="4" r:id="rId3"/>
    <sheet name="Sécante" sheetId="5" r:id="rId4"/>
    <sheet name="Dichotomie avec Dérivée" sheetId="6" r:id="rId5"/>
    <sheet name="Dichotomie sans Dérivée" sheetId="7" r:id="rId6"/>
    <sheet name="Fibonacci" sheetId="1" r:id="rId7"/>
    <sheet name="Nombre d'Or" sheetId="8" r:id="rId8"/>
  </sheets>
  <calcPr calcId="162913"/>
</workbook>
</file>

<file path=xl/calcChain.xml><?xml version="1.0" encoding="utf-8"?>
<calcChain xmlns="http://schemas.openxmlformats.org/spreadsheetml/2006/main">
  <c r="D17" i="1" l="1"/>
  <c r="D18" i="1" s="1"/>
  <c r="F16" i="1"/>
  <c r="D4" i="1"/>
  <c r="C4" i="1"/>
  <c r="E3" i="1"/>
  <c r="I3" i="8"/>
  <c r="F3" i="8"/>
  <c r="H3" i="8" s="1"/>
  <c r="E3" i="8"/>
  <c r="G3" i="8" s="1"/>
  <c r="D19" i="1" l="1"/>
  <c r="E4" i="8"/>
  <c r="G4" i="8" s="1"/>
  <c r="D4" i="8"/>
  <c r="C4" i="8"/>
  <c r="F4" i="8" s="1"/>
  <c r="H4" i="8" s="1"/>
  <c r="D20" i="1" l="1"/>
  <c r="E5" i="8"/>
  <c r="G5" i="8" s="1"/>
  <c r="D5" i="8"/>
  <c r="C5" i="8"/>
  <c r="F5" i="8" s="1"/>
  <c r="H5" i="8" s="1"/>
  <c r="I4" i="8"/>
  <c r="D21" i="1" l="1"/>
  <c r="F6" i="8"/>
  <c r="H6" i="8" s="1"/>
  <c r="D6" i="8"/>
  <c r="C6" i="8"/>
  <c r="E6" i="8" s="1"/>
  <c r="G6" i="8" s="1"/>
  <c r="I5" i="8"/>
  <c r="D22" i="1" l="1"/>
  <c r="F7" i="8"/>
  <c r="H7" i="8" s="1"/>
  <c r="D7" i="8"/>
  <c r="C7" i="8"/>
  <c r="E7" i="8" s="1"/>
  <c r="G7" i="8" s="1"/>
  <c r="I6" i="8"/>
  <c r="D23" i="1" l="1"/>
  <c r="E4" i="1" s="1"/>
  <c r="E8" i="8"/>
  <c r="G8" i="8" s="1"/>
  <c r="D8" i="8"/>
  <c r="C8" i="8"/>
  <c r="I7" i="8"/>
  <c r="F8" i="8" l="1"/>
  <c r="H8" i="8" s="1"/>
  <c r="G4" i="1"/>
  <c r="I4" i="1" s="1"/>
  <c r="F4" i="1"/>
  <c r="H4" i="1" s="1"/>
  <c r="D24" i="1"/>
  <c r="D25" i="1" s="1"/>
  <c r="D26" i="1" s="1"/>
  <c r="D27" i="1" s="1"/>
  <c r="D28" i="1" s="1"/>
  <c r="D29" i="1" s="1"/>
  <c r="E8" i="1"/>
  <c r="E11" i="1"/>
  <c r="E9" i="1"/>
  <c r="E10" i="1"/>
  <c r="E7" i="1"/>
  <c r="E6" i="1"/>
  <c r="E5" i="1"/>
  <c r="F9" i="8"/>
  <c r="H9" i="8" s="1"/>
  <c r="D9" i="8"/>
  <c r="C9" i="8"/>
  <c r="E9" i="8" s="1"/>
  <c r="G9" i="8" s="1"/>
  <c r="I8" i="8"/>
  <c r="G5" i="1" l="1"/>
  <c r="I5" i="1" s="1"/>
  <c r="D5" i="1"/>
  <c r="F5" i="1" s="1"/>
  <c r="H5" i="1" s="1"/>
  <c r="C5" i="1"/>
  <c r="E10" i="8"/>
  <c r="G10" i="8" s="1"/>
  <c r="D10" i="8"/>
  <c r="C10" i="8"/>
  <c r="I9" i="8"/>
  <c r="F10" i="8" l="1"/>
  <c r="H10" i="8" s="1"/>
  <c r="D11" i="8" s="1"/>
  <c r="G6" i="1"/>
  <c r="I6" i="1" s="1"/>
  <c r="D6" i="1"/>
  <c r="F6" i="1" s="1"/>
  <c r="H6" i="1" s="1"/>
  <c r="C6" i="1"/>
  <c r="E11" i="8"/>
  <c r="G11" i="8" s="1"/>
  <c r="C11" i="8"/>
  <c r="I10" i="8"/>
  <c r="F11" i="8" l="1"/>
  <c r="H11" i="8" s="1"/>
  <c r="D12" i="8" s="1"/>
  <c r="F7" i="1"/>
  <c r="H7" i="1" s="1"/>
  <c r="D7" i="1"/>
  <c r="C7" i="1"/>
  <c r="G7" i="1" s="1"/>
  <c r="I7" i="1" s="1"/>
  <c r="F12" i="8"/>
  <c r="H12" i="8" s="1"/>
  <c r="I11" i="8"/>
  <c r="C12" i="8" l="1"/>
  <c r="E12" i="8" s="1"/>
  <c r="G12" i="8" s="1"/>
  <c r="G8" i="1"/>
  <c r="I8" i="1" s="1"/>
  <c r="D8" i="1"/>
  <c r="F8" i="1" s="1"/>
  <c r="H8" i="1" s="1"/>
  <c r="C8" i="1"/>
  <c r="I12" i="8"/>
  <c r="F9" i="1" l="1"/>
  <c r="H9" i="1" s="1"/>
  <c r="D9" i="1"/>
  <c r="C9" i="1"/>
  <c r="G9" i="1" s="1"/>
  <c r="I9" i="1" s="1"/>
  <c r="I3" i="7"/>
  <c r="F3" i="7"/>
  <c r="H3" i="7" s="1"/>
  <c r="E3" i="7"/>
  <c r="G3" i="7" s="1"/>
  <c r="E3" i="6"/>
  <c r="F3" i="6" s="1"/>
  <c r="O4" i="5"/>
  <c r="N4" i="5"/>
  <c r="O3" i="5"/>
  <c r="N3" i="5"/>
  <c r="J4" i="5"/>
  <c r="I4" i="5"/>
  <c r="H3" i="5"/>
  <c r="J3" i="5" s="1"/>
  <c r="E4" i="5"/>
  <c r="D4" i="5"/>
  <c r="C3" i="5"/>
  <c r="E3" i="5" s="1"/>
  <c r="F3" i="4"/>
  <c r="E3" i="4"/>
  <c r="D3" i="4"/>
  <c r="C3" i="3"/>
  <c r="C3" i="2"/>
  <c r="G10" i="1" l="1"/>
  <c r="I10" i="1" s="1"/>
  <c r="D10" i="1"/>
  <c r="F10" i="1" s="1"/>
  <c r="H10" i="1" s="1"/>
  <c r="C10" i="1"/>
  <c r="C4" i="4"/>
  <c r="F4" i="4" s="1"/>
  <c r="D4" i="7"/>
  <c r="C4" i="7"/>
  <c r="D4" i="6"/>
  <c r="C4" i="6"/>
  <c r="M5" i="5"/>
  <c r="O5" i="5" s="1"/>
  <c r="M6" i="5" s="1"/>
  <c r="H5" i="5"/>
  <c r="I3" i="5"/>
  <c r="C5" i="5"/>
  <c r="D3" i="5"/>
  <c r="D3" i="3"/>
  <c r="E3" i="3"/>
  <c r="F3" i="3"/>
  <c r="D3" i="2"/>
  <c r="E3" i="2"/>
  <c r="F3" i="2"/>
  <c r="C4" i="2" l="1"/>
  <c r="E4" i="4"/>
  <c r="N5" i="5"/>
  <c r="G11" i="1"/>
  <c r="I11" i="1" s="1"/>
  <c r="D11" i="1"/>
  <c r="F11" i="1" s="1"/>
  <c r="H11" i="1" s="1"/>
  <c r="C11" i="1"/>
  <c r="C5" i="4"/>
  <c r="F5" i="4" s="1"/>
  <c r="C4" i="3"/>
  <c r="F4" i="3" s="1"/>
  <c r="D4" i="4"/>
  <c r="E4" i="6"/>
  <c r="F4" i="6" s="1"/>
  <c r="I4" i="7"/>
  <c r="F4" i="7"/>
  <c r="H4" i="7" s="1"/>
  <c r="E4" i="7"/>
  <c r="G4" i="7" s="1"/>
  <c r="D5" i="6"/>
  <c r="C5" i="6"/>
  <c r="E5" i="6" s="1"/>
  <c r="F5" i="6" s="1"/>
  <c r="O6" i="5"/>
  <c r="M7" i="5" s="1"/>
  <c r="N6" i="5"/>
  <c r="J5" i="5"/>
  <c r="H6" i="5" s="1"/>
  <c r="I5" i="5"/>
  <c r="E5" i="5"/>
  <c r="C6" i="5" s="1"/>
  <c r="D5" i="5"/>
  <c r="E5" i="4"/>
  <c r="E4" i="3"/>
  <c r="D4" i="3"/>
  <c r="F4" i="2"/>
  <c r="E4" i="2"/>
  <c r="D4" i="2"/>
  <c r="C5" i="2" l="1"/>
  <c r="C6" i="4"/>
  <c r="F6" i="4" s="1"/>
  <c r="C5" i="3"/>
  <c r="E5" i="3" s="1"/>
  <c r="D5" i="4"/>
  <c r="D5" i="7"/>
  <c r="C5" i="7"/>
  <c r="D6" i="6"/>
  <c r="C6" i="6"/>
  <c r="E6" i="6" s="1"/>
  <c r="F6" i="6" s="1"/>
  <c r="O7" i="5"/>
  <c r="M8" i="5" s="1"/>
  <c r="N7" i="5"/>
  <c r="J6" i="5"/>
  <c r="H7" i="5" s="1"/>
  <c r="I6" i="5"/>
  <c r="E6" i="5"/>
  <c r="C7" i="5" s="1"/>
  <c r="D6" i="5"/>
  <c r="E6" i="4"/>
  <c r="F5" i="3"/>
  <c r="F5" i="2"/>
  <c r="E5" i="2"/>
  <c r="C6" i="2" s="1"/>
  <c r="D5" i="2"/>
  <c r="D5" i="3" l="1"/>
  <c r="C7" i="4"/>
  <c r="E7" i="4" s="1"/>
  <c r="C6" i="3"/>
  <c r="D6" i="4"/>
  <c r="I5" i="7"/>
  <c r="F5" i="7"/>
  <c r="H5" i="7" s="1"/>
  <c r="E5" i="7"/>
  <c r="G5" i="7" s="1"/>
  <c r="D7" i="6"/>
  <c r="C7" i="6"/>
  <c r="O8" i="5"/>
  <c r="M9" i="5" s="1"/>
  <c r="N8" i="5"/>
  <c r="J7" i="5"/>
  <c r="H8" i="5" s="1"/>
  <c r="I7" i="5"/>
  <c r="E7" i="5"/>
  <c r="C8" i="5" s="1"/>
  <c r="D7" i="5"/>
  <c r="F7" i="4"/>
  <c r="D7" i="4"/>
  <c r="F6" i="3"/>
  <c r="E6" i="3"/>
  <c r="C7" i="3" s="1"/>
  <c r="D6" i="3"/>
  <c r="F6" i="2"/>
  <c r="E6" i="2"/>
  <c r="D6" i="2"/>
  <c r="C7" i="2" l="1"/>
  <c r="C8" i="4"/>
  <c r="E8" i="4" s="1"/>
  <c r="E7" i="6"/>
  <c r="F7" i="6" s="1"/>
  <c r="D8" i="6" s="1"/>
  <c r="D6" i="7"/>
  <c r="C6" i="7"/>
  <c r="C8" i="6"/>
  <c r="O9" i="5"/>
  <c r="M10" i="5" s="1"/>
  <c r="N9" i="5"/>
  <c r="J8" i="5"/>
  <c r="H9" i="5" s="1"/>
  <c r="I8" i="5"/>
  <c r="E8" i="5"/>
  <c r="C9" i="5" s="1"/>
  <c r="D8" i="5"/>
  <c r="F8" i="4"/>
  <c r="D8" i="4"/>
  <c r="F7" i="3"/>
  <c r="E7" i="3"/>
  <c r="D7" i="3"/>
  <c r="F7" i="2"/>
  <c r="E7" i="2"/>
  <c r="D7" i="2"/>
  <c r="C9" i="4" l="1"/>
  <c r="C8" i="3"/>
  <c r="C8" i="2"/>
  <c r="F8" i="2" s="1"/>
  <c r="E8" i="6"/>
  <c r="F8" i="6" s="1"/>
  <c r="C9" i="6" s="1"/>
  <c r="E9" i="6" s="1"/>
  <c r="F9" i="6" s="1"/>
  <c r="I6" i="7"/>
  <c r="F6" i="7"/>
  <c r="H6" i="7" s="1"/>
  <c r="E6" i="7"/>
  <c r="G6" i="7" s="1"/>
  <c r="D9" i="6"/>
  <c r="O10" i="5"/>
  <c r="M11" i="5" s="1"/>
  <c r="N10" i="5"/>
  <c r="J9" i="5"/>
  <c r="H10" i="5" s="1"/>
  <c r="I9" i="5"/>
  <c r="E9" i="5"/>
  <c r="C10" i="5" s="1"/>
  <c r="D9" i="5"/>
  <c r="F9" i="4"/>
  <c r="E9" i="4"/>
  <c r="D9" i="4"/>
  <c r="F8" i="3"/>
  <c r="E8" i="3"/>
  <c r="D8" i="3"/>
  <c r="E8" i="2" l="1"/>
  <c r="C10" i="4"/>
  <c r="C9" i="2"/>
  <c r="F9" i="2" s="1"/>
  <c r="D8" i="2"/>
  <c r="C9" i="3"/>
  <c r="E9" i="3" s="1"/>
  <c r="D7" i="7"/>
  <c r="C7" i="7"/>
  <c r="D10" i="6"/>
  <c r="C10" i="6"/>
  <c r="O11" i="5"/>
  <c r="N11" i="5"/>
  <c r="J10" i="5"/>
  <c r="H11" i="5" s="1"/>
  <c r="I10" i="5"/>
  <c r="E10" i="5"/>
  <c r="C11" i="5" s="1"/>
  <c r="D10" i="5"/>
  <c r="F10" i="4"/>
  <c r="E10" i="4"/>
  <c r="D10" i="4"/>
  <c r="F9" i="3"/>
  <c r="D9" i="3"/>
  <c r="E9" i="2"/>
  <c r="C11" i="4" l="1"/>
  <c r="E10" i="6"/>
  <c r="F10" i="6" s="1"/>
  <c r="D11" i="6" s="1"/>
  <c r="C10" i="3"/>
  <c r="C10" i="2"/>
  <c r="F10" i="2" s="1"/>
  <c r="D9" i="2"/>
  <c r="I7" i="7"/>
  <c r="F7" i="7"/>
  <c r="H7" i="7" s="1"/>
  <c r="E7" i="7"/>
  <c r="G7" i="7" s="1"/>
  <c r="C11" i="6"/>
  <c r="J11" i="5"/>
  <c r="I11" i="5"/>
  <c r="E11" i="5"/>
  <c r="D11" i="5"/>
  <c r="F11" i="4"/>
  <c r="E11" i="4"/>
  <c r="C12" i="4" s="1"/>
  <c r="D11" i="4"/>
  <c r="F10" i="3"/>
  <c r="E10" i="3"/>
  <c r="D10" i="3"/>
  <c r="E10" i="2"/>
  <c r="D10" i="2" l="1"/>
  <c r="C11" i="2"/>
  <c r="E11" i="6"/>
  <c r="F11" i="6" s="1"/>
  <c r="C11" i="3"/>
  <c r="E11" i="3" s="1"/>
  <c r="D8" i="7"/>
  <c r="C8" i="7"/>
  <c r="D12" i="6"/>
  <c r="C12" i="6"/>
  <c r="E12" i="6" s="1"/>
  <c r="F12" i="6" s="1"/>
  <c r="F12" i="4"/>
  <c r="E12" i="4"/>
  <c r="D12" i="4"/>
  <c r="F11" i="3"/>
  <c r="D11" i="3"/>
  <c r="F11" i="2"/>
  <c r="E11" i="2"/>
  <c r="C12" i="2" s="1"/>
  <c r="D11" i="2"/>
  <c r="C12" i="3" l="1"/>
  <c r="E12" i="3" s="1"/>
  <c r="C13" i="4"/>
  <c r="I8" i="7"/>
  <c r="F8" i="7"/>
  <c r="H8" i="7" s="1"/>
  <c r="E8" i="7"/>
  <c r="G8" i="7" s="1"/>
  <c r="F13" i="4"/>
  <c r="E13" i="4"/>
  <c r="D13" i="4"/>
  <c r="F12" i="3"/>
  <c r="D12" i="3"/>
  <c r="F12" i="2"/>
  <c r="E12" i="2"/>
  <c r="D12" i="2"/>
  <c r="C13" i="2" l="1"/>
  <c r="C13" i="3"/>
  <c r="F13" i="3" s="1"/>
  <c r="D9" i="7"/>
  <c r="C9" i="7"/>
  <c r="E13" i="3"/>
  <c r="D13" i="3"/>
  <c r="F13" i="2"/>
  <c r="E13" i="2"/>
  <c r="D13" i="2"/>
  <c r="I9" i="7" l="1"/>
  <c r="F9" i="7"/>
  <c r="H9" i="7" s="1"/>
  <c r="E9" i="7"/>
  <c r="G9" i="7" s="1"/>
  <c r="D10" i="7" l="1"/>
  <c r="C10" i="7"/>
  <c r="I10" i="7" l="1"/>
  <c r="F10" i="7"/>
  <c r="H10" i="7" s="1"/>
  <c r="E10" i="7"/>
  <c r="G10" i="7" s="1"/>
  <c r="D11" i="7" l="1"/>
  <c r="C11" i="7"/>
  <c r="I11" i="7" l="1"/>
  <c r="F11" i="7"/>
  <c r="H11" i="7" s="1"/>
  <c r="E11" i="7"/>
  <c r="G11" i="7" s="1"/>
  <c r="D12" i="7" l="1"/>
  <c r="C12" i="7"/>
  <c r="I12" i="7" l="1"/>
  <c r="F12" i="7"/>
  <c r="H12" i="7" s="1"/>
  <c r="E12" i="7"/>
  <c r="G12" i="7" s="1"/>
  <c r="D13" i="7" l="1"/>
  <c r="C13" i="7"/>
  <c r="I13" i="7" l="1"/>
  <c r="F13" i="7"/>
  <c r="H13" i="7" s="1"/>
  <c r="E13" i="7"/>
  <c r="G13" i="7" s="1"/>
  <c r="D14" i="7" l="1"/>
  <c r="C14" i="7"/>
  <c r="I14" i="7" l="1"/>
  <c r="F14" i="7"/>
  <c r="H14" i="7" s="1"/>
  <c r="E14" i="7"/>
  <c r="G14" i="7" s="1"/>
  <c r="D15" i="7" l="1"/>
  <c r="C15" i="7"/>
  <c r="I15" i="7" l="1"/>
  <c r="F15" i="7"/>
  <c r="H15" i="7" s="1"/>
  <c r="E15" i="7"/>
  <c r="G15" i="7" s="1"/>
</calcChain>
</file>

<file path=xl/sharedStrings.xml><?xml version="1.0" encoding="utf-8"?>
<sst xmlns="http://schemas.openxmlformats.org/spreadsheetml/2006/main" count="65" uniqueCount="35">
  <si>
    <t>k</t>
  </si>
  <si>
    <r>
      <t>a</t>
    </r>
    <r>
      <rPr>
        <b/>
        <i/>
        <vertAlign val="subscript"/>
        <sz val="10"/>
        <rFont val="Arial"/>
        <family val="2"/>
      </rPr>
      <t>k</t>
    </r>
  </si>
  <si>
    <r>
      <t>b</t>
    </r>
    <r>
      <rPr>
        <b/>
        <i/>
        <vertAlign val="subscript"/>
        <sz val="10"/>
        <rFont val="Arial"/>
        <family val="2"/>
      </rPr>
      <t>k</t>
    </r>
  </si>
  <si>
    <r>
      <t>Δ</t>
    </r>
    <r>
      <rPr>
        <b/>
        <i/>
        <vertAlign val="subscript"/>
        <sz val="10"/>
        <rFont val="Arial"/>
        <family val="2"/>
      </rPr>
      <t>k</t>
    </r>
  </si>
  <si>
    <t>x</t>
  </si>
  <si>
    <t>y</t>
  </si>
  <si>
    <t>f(x)</t>
  </si>
  <si>
    <t>f(y)</t>
  </si>
  <si>
    <t>l</t>
  </si>
  <si>
    <r>
      <t>(b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)/l</t>
    </r>
  </si>
  <si>
    <r>
      <t>x</t>
    </r>
    <r>
      <rPr>
        <vertAlign val="subscript"/>
        <sz val="10"/>
        <rFont val="Arial"/>
        <family val="2"/>
      </rPr>
      <t>k</t>
    </r>
  </si>
  <si>
    <r>
      <t>f(x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>)</t>
    </r>
  </si>
  <si>
    <r>
      <t>f '(x</t>
    </r>
    <r>
      <rPr>
        <vertAlign val="subscript"/>
        <sz val="10"/>
        <color indexed="10"/>
        <rFont val="Arial"/>
        <family val="2"/>
      </rPr>
      <t>k</t>
    </r>
    <r>
      <rPr>
        <sz val="10"/>
        <color indexed="10"/>
        <rFont val="Arial"/>
        <family val="2"/>
      </rPr>
      <t>)</t>
    </r>
  </si>
  <si>
    <r>
      <t>f ''(x</t>
    </r>
    <r>
      <rPr>
        <vertAlign val="subscript"/>
        <sz val="10"/>
        <color indexed="12"/>
        <rFont val="Arial"/>
        <family val="2"/>
      </rPr>
      <t>k</t>
    </r>
    <r>
      <rPr>
        <sz val="10"/>
        <color indexed="12"/>
        <rFont val="Arial"/>
        <family val="2"/>
      </rPr>
      <t>)</t>
    </r>
  </si>
  <si>
    <r>
      <t>a</t>
    </r>
    <r>
      <rPr>
        <vertAlign val="subscript"/>
        <sz val="12"/>
        <rFont val="Arial"/>
        <family val="2"/>
      </rPr>
      <t>k</t>
    </r>
  </si>
  <si>
    <r>
      <t>b</t>
    </r>
    <r>
      <rPr>
        <vertAlign val="subscript"/>
        <sz val="12"/>
        <rFont val="Arial"/>
        <family val="2"/>
      </rPr>
      <t>k</t>
    </r>
  </si>
  <si>
    <r>
      <t>x</t>
    </r>
    <r>
      <rPr>
        <vertAlign val="subscript"/>
        <sz val="12"/>
        <rFont val="Arial"/>
        <family val="2"/>
      </rPr>
      <t>k</t>
    </r>
  </si>
  <si>
    <r>
      <t>f '(x</t>
    </r>
    <r>
      <rPr>
        <vertAlign val="subscript"/>
        <sz val="12"/>
        <rFont val="Arial"/>
        <family val="2"/>
      </rPr>
      <t>k</t>
    </r>
    <r>
      <rPr>
        <sz val="12"/>
        <rFont val="Arial"/>
        <family val="2"/>
      </rPr>
      <t>)</t>
    </r>
  </si>
  <si>
    <r>
      <t>x</t>
    </r>
    <r>
      <rPr>
        <b/>
        <i/>
        <vertAlign val="subscript"/>
        <sz val="10"/>
        <rFont val="Arial"/>
        <family val="2"/>
      </rPr>
      <t>1</t>
    </r>
  </si>
  <si>
    <r>
      <t>x</t>
    </r>
    <r>
      <rPr>
        <b/>
        <i/>
        <vertAlign val="subscript"/>
        <sz val="10"/>
        <rFont val="Arial"/>
        <family val="2"/>
      </rPr>
      <t>2</t>
    </r>
  </si>
  <si>
    <r>
      <t>f(x</t>
    </r>
    <r>
      <rPr>
        <b/>
        <i/>
        <vertAlign val="subscript"/>
        <sz val="10"/>
        <rFont val="Arial"/>
        <family val="2"/>
      </rPr>
      <t>1</t>
    </r>
    <r>
      <rPr>
        <b/>
        <i/>
        <sz val="10"/>
        <rFont val="Arial"/>
        <family val="2"/>
      </rPr>
      <t>)</t>
    </r>
  </si>
  <si>
    <r>
      <t>f(x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</si>
  <si>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r>
      <t>(b</t>
    </r>
    <r>
      <rPr>
        <b/>
        <i/>
        <vertAlign val="subscript"/>
        <sz val="10"/>
        <rFont val="Arial"/>
        <family val="2"/>
      </rPr>
      <t>k</t>
    </r>
    <r>
      <rPr>
        <b/>
        <i/>
        <sz val="10"/>
        <rFont val="Arial"/>
        <family val="2"/>
      </rPr>
      <t xml:space="preserve"> - a</t>
    </r>
    <r>
      <rPr>
        <b/>
        <i/>
        <vertAlign val="subscript"/>
        <sz val="10"/>
        <rFont val="Arial"/>
        <family val="2"/>
      </rPr>
      <t>k</t>
    </r>
    <r>
      <rPr>
        <b/>
        <i/>
        <sz val="10"/>
        <rFont val="Arial"/>
        <family val="2"/>
      </rPr>
      <t>)</t>
    </r>
  </si>
  <si>
    <t>epsilon</t>
  </si>
  <si>
    <r>
      <rPr>
        <b/>
        <i/>
        <sz val="10"/>
        <rFont val="Arial"/>
        <family val="2"/>
      </rPr>
      <t>b</t>
    </r>
    <r>
      <rPr>
        <b/>
        <i/>
        <vertAlign val="subscript"/>
        <sz val="10"/>
        <rFont val="Arial"/>
        <family val="2"/>
      </rPr>
      <t>k</t>
    </r>
  </si>
  <si>
    <r>
      <t>x</t>
    </r>
    <r>
      <rPr>
        <b/>
        <i/>
        <vertAlign val="subscript"/>
        <sz val="10"/>
        <rFont val="Arial"/>
        <family val="2"/>
      </rPr>
      <t>k</t>
    </r>
  </si>
  <si>
    <r>
      <t>y</t>
    </r>
    <r>
      <rPr>
        <b/>
        <i/>
        <vertAlign val="subscript"/>
        <sz val="10"/>
        <rFont val="Arial"/>
        <family val="2"/>
      </rPr>
      <t>k</t>
    </r>
  </si>
  <si>
    <r>
      <t>f(x</t>
    </r>
    <r>
      <rPr>
        <b/>
        <i/>
        <vertAlign val="subscript"/>
        <sz val="10"/>
        <rFont val="Arial"/>
        <family val="2"/>
      </rPr>
      <t>k</t>
    </r>
    <r>
      <rPr>
        <b/>
        <i/>
        <sz val="10"/>
        <rFont val="Arial"/>
        <family val="2"/>
      </rPr>
      <t>)</t>
    </r>
  </si>
  <si>
    <r>
      <t>f(y</t>
    </r>
    <r>
      <rPr>
        <b/>
        <i/>
        <vertAlign val="subscript"/>
        <sz val="10"/>
        <rFont val="Arial"/>
        <family val="2"/>
      </rPr>
      <t>k</t>
    </r>
    <r>
      <rPr>
        <b/>
        <i/>
        <sz val="10"/>
        <rFont val="Arial"/>
        <family val="2"/>
      </rPr>
      <t>)</t>
    </r>
  </si>
  <si>
    <t>stop</t>
  </si>
  <si>
    <t>Alpha</t>
  </si>
  <si>
    <t xml:space="preserve">      Suite de Fibonacci</t>
  </si>
  <si>
    <t>N</t>
  </si>
  <si>
    <r>
      <t>F</t>
    </r>
    <r>
      <rPr>
        <vertAlign val="subscript"/>
        <sz val="10"/>
        <rFont val="Arial"/>
        <family val="2"/>
      </rPr>
      <t>N</t>
    </r>
  </si>
  <si>
    <t>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</si>
</sst>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00"/>
    <numFmt numFmtId="167" formatCode="0.000000"/>
  </numFmts>
  <fonts count="17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color rgb="FFC00000"/>
      <name val="Arial"/>
      <family val="2"/>
    </font>
    <font>
      <sz val="10"/>
      <color indexed="10"/>
      <name val="Arial"/>
      <family val="2"/>
    </font>
    <font>
      <vertAlign val="subscript"/>
      <sz val="10"/>
      <color indexed="10"/>
      <name val="Arial"/>
      <family val="2"/>
    </font>
    <font>
      <sz val="10"/>
      <color indexed="12"/>
      <name val="Arial"/>
      <family val="2"/>
    </font>
    <font>
      <vertAlign val="subscript"/>
      <sz val="10"/>
      <color indexed="12"/>
      <name val="Arial"/>
      <family val="2"/>
    </font>
    <font>
      <sz val="10"/>
      <color rgb="FFFFC00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4" borderId="19" xfId="0" quotePrefix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2" borderId="22" xfId="0" applyFont="1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164" fontId="11" fillId="0" borderId="25" xfId="0" applyNumberFormat="1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164" fontId="11" fillId="0" borderId="12" xfId="0" applyNumberFormat="1" applyFont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164" fontId="11" fillId="0" borderId="27" xfId="0" applyNumberFormat="1" applyFont="1" applyBorder="1" applyAlignment="1">
      <alignment horizontal="center"/>
    </xf>
    <xf numFmtId="164" fontId="11" fillId="0" borderId="15" xfId="0" applyNumberFormat="1" applyFont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8" xfId="0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" fillId="2" borderId="22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24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0" fillId="7" borderId="28" xfId="0" applyNumberFormat="1" applyFill="1" applyBorder="1" applyAlignment="1">
      <alignment horizontal="center"/>
    </xf>
    <xf numFmtId="0" fontId="15" fillId="2" borderId="21" xfId="0" applyFont="1" applyFill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11" fillId="0" borderId="14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5" fontId="11" fillId="0" borderId="16" xfId="0" applyNumberFormat="1" applyFont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2" borderId="24" xfId="0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0" xfId="0" applyNumberFormat="1"/>
    <xf numFmtId="0" fontId="0" fillId="7" borderId="17" xfId="0" applyFill="1" applyBorder="1" applyAlignment="1">
      <alignment horizontal="center"/>
    </xf>
    <xf numFmtId="0" fontId="0" fillId="0" borderId="18" xfId="0" applyBorder="1"/>
    <xf numFmtId="0" fontId="1" fillId="2" borderId="2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3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3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7" borderId="40" xfId="0" applyFont="1" applyFill="1" applyBorder="1" applyAlignment="1">
      <alignment horizontal="left"/>
    </xf>
    <xf numFmtId="2" fontId="0" fillId="7" borderId="37" xfId="0" applyNumberForma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hyperlink" Target="http://fooplot.com/#http://fooplot.com/&#xA;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4.wmf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hyperlink" Target="http://fooplot.com/#http://fooplot.com/&#xA;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4.wmf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fooplot.com/#http://fooplot.com/&#xA;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wmf"/><Relationship Id="rId5" Type="http://schemas.openxmlformats.org/officeDocument/2006/relationships/image" Target="../media/image4.wmf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2.wmf"/><Relationship Id="rId5" Type="http://schemas.openxmlformats.org/officeDocument/2006/relationships/image" Target="../media/image4.w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wmf"/><Relationship Id="rId2" Type="http://schemas.openxmlformats.org/officeDocument/2006/relationships/image" Target="../media/image17.wmf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95250</xdr:rowOff>
    </xdr:from>
    <xdr:to>
      <xdr:col>6</xdr:col>
      <xdr:colOff>19050</xdr:colOff>
      <xdr:row>27</xdr:row>
      <xdr:rowOff>133350</xdr:rowOff>
    </xdr:to>
    <xdr:pic>
      <xdr:nvPicPr>
        <xdr:cNvPr id="2" name="Picture 1" descr="E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525" y="2266950"/>
          <a:ext cx="3457575" cy="2305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24</xdr:row>
      <xdr:rowOff>102870</xdr:rowOff>
    </xdr:from>
    <xdr:to>
      <xdr:col>4</xdr:col>
      <xdr:colOff>658518</xdr:colOff>
      <xdr:row>25</xdr:row>
      <xdr:rowOff>181099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762000" y="4055745"/>
          <a:ext cx="2220618" cy="26872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700"/>
            </a:lnSpc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http://fooplot.com/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323850</xdr:colOff>
      <xdr:row>1</xdr:row>
      <xdr:rowOff>148907</xdr:rowOff>
    </xdr:from>
    <xdr:to>
      <xdr:col>7</xdr:col>
      <xdr:colOff>504543</xdr:colOff>
      <xdr:row>4</xdr:row>
      <xdr:rowOff>115887</xdr:rowOff>
    </xdr:to>
    <xdr:sp macro="" textlink="">
      <xdr:nvSpPr>
        <xdr:cNvPr id="4" name="Rectangle à coins arrondis 3"/>
        <xdr:cNvSpPr/>
      </xdr:nvSpPr>
      <xdr:spPr>
        <a:xfrm>
          <a:off x="4533900" y="348932"/>
          <a:ext cx="942693" cy="557530"/>
        </a:xfrm>
        <a:prstGeom prst="round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fr-FR"/>
        </a:p>
      </xdr:txBody>
    </xdr:sp>
    <xdr:clientData/>
  </xdr:twoCellAnchor>
  <xdr:twoCellAnchor editAs="oneCell">
    <xdr:from>
      <xdr:col>6</xdr:col>
      <xdr:colOff>325438</xdr:colOff>
      <xdr:row>1</xdr:row>
      <xdr:rowOff>170530</xdr:rowOff>
    </xdr:from>
    <xdr:to>
      <xdr:col>7</xdr:col>
      <xdr:colOff>485775</xdr:colOff>
      <xdr:row>4</xdr:row>
      <xdr:rowOff>114300</xdr:rowOff>
    </xdr:to>
    <xdr:pic>
      <xdr:nvPicPr>
        <xdr:cNvPr id="5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35488" y="370555"/>
          <a:ext cx="922337" cy="53432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8</xdr:col>
      <xdr:colOff>133350</xdr:colOff>
      <xdr:row>1</xdr:row>
      <xdr:rowOff>186992</xdr:rowOff>
    </xdr:from>
    <xdr:to>
      <xdr:col>11</xdr:col>
      <xdr:colOff>381000</xdr:colOff>
      <xdr:row>3</xdr:row>
      <xdr:rowOff>56311</xdr:rowOff>
    </xdr:to>
    <xdr:sp macro="" textlink="">
      <xdr:nvSpPr>
        <xdr:cNvPr id="6" name="ZoneTexte 5"/>
        <xdr:cNvSpPr txBox="1"/>
      </xdr:nvSpPr>
      <xdr:spPr>
        <a:xfrm>
          <a:off x="5867400" y="387017"/>
          <a:ext cx="2533650" cy="269369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wrap="square" anchor="ctr">
          <a:no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defRPr/>
          </a:pPr>
          <a:r>
            <a:rPr lang="fr-FR" sz="1200" b="1"/>
            <a:t>Algorithme de Newton-Raphson</a:t>
          </a:r>
        </a:p>
      </xdr:txBody>
    </xdr:sp>
    <xdr:clientData/>
  </xdr:twoCellAnchor>
  <xdr:twoCellAnchor editAs="oneCell">
    <xdr:from>
      <xdr:col>8</xdr:col>
      <xdr:colOff>66675</xdr:colOff>
      <xdr:row>3</xdr:row>
      <xdr:rowOff>172997</xdr:rowOff>
    </xdr:from>
    <xdr:to>
      <xdr:col>14</xdr:col>
      <xdr:colOff>190500</xdr:colOff>
      <xdr:row>11</xdr:row>
      <xdr:rowOff>176212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lum bright="-10000" contrast="20000"/>
        </a:blip>
        <a:srcRect/>
        <a:stretch>
          <a:fillRect/>
        </a:stretch>
      </xdr:blipFill>
      <xdr:spPr bwMode="auto">
        <a:xfrm>
          <a:off x="6063897" y="751553"/>
          <a:ext cx="4907492" cy="147077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709084</xdr:colOff>
      <xdr:row>15</xdr:row>
      <xdr:rowOff>158749</xdr:rowOff>
    </xdr:from>
    <xdr:to>
      <xdr:col>3</xdr:col>
      <xdr:colOff>719667</xdr:colOff>
      <xdr:row>22</xdr:row>
      <xdr:rowOff>158749</xdr:rowOff>
    </xdr:to>
    <xdr:cxnSp macro="">
      <xdr:nvCxnSpPr>
        <xdr:cNvPr id="16" name="Connecteur droit 15"/>
        <xdr:cNvCxnSpPr/>
      </xdr:nvCxnSpPr>
      <xdr:spPr>
        <a:xfrm>
          <a:off x="2635251" y="3058582"/>
          <a:ext cx="10583" cy="1333500"/>
        </a:xfrm>
        <a:prstGeom prst="line">
          <a:avLst/>
        </a:prstGeom>
        <a:ln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17</xdr:row>
      <xdr:rowOff>21167</xdr:rowOff>
    </xdr:from>
    <xdr:to>
      <xdr:col>9</xdr:col>
      <xdr:colOff>546100</xdr:colOff>
      <xdr:row>22</xdr:row>
      <xdr:rowOff>173567</xdr:rowOff>
    </xdr:to>
    <xdr:grpSp>
      <xdr:nvGrpSpPr>
        <xdr:cNvPr id="13" name="Groupe 12"/>
        <xdr:cNvGrpSpPr>
          <a:grpSpLocks/>
        </xdr:cNvGrpSpPr>
      </xdr:nvGrpSpPr>
      <xdr:grpSpPr bwMode="auto">
        <a:xfrm>
          <a:off x="4656667" y="3302000"/>
          <a:ext cx="2387600" cy="1104900"/>
          <a:chOff x="471489" y="4775200"/>
          <a:chExt cx="2387599" cy="1104900"/>
        </a:xfrm>
      </xdr:grpSpPr>
      <xdr:pic>
        <xdr:nvPicPr>
          <xdr:cNvPr id="14" name="Object 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63600" y="4775200"/>
            <a:ext cx="1995488" cy="1104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cxnSp macro="">
        <xdr:nvCxnSpPr>
          <xdr:cNvPr id="15" name="Connecteur droit 14"/>
          <xdr:cNvCxnSpPr/>
        </xdr:nvCxnSpPr>
        <xdr:spPr>
          <a:xfrm>
            <a:off x="479426" y="5341938"/>
            <a:ext cx="36195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necteur droit 16"/>
          <xdr:cNvCxnSpPr/>
        </xdr:nvCxnSpPr>
        <xdr:spPr>
          <a:xfrm>
            <a:off x="471489" y="5726113"/>
            <a:ext cx="363537" cy="0"/>
          </a:xfrm>
          <a:prstGeom prst="line">
            <a:avLst/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necteur droit 17"/>
          <xdr:cNvCxnSpPr/>
        </xdr:nvCxnSpPr>
        <xdr:spPr>
          <a:xfrm>
            <a:off x="485776" y="4986338"/>
            <a:ext cx="363538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95250</xdr:rowOff>
    </xdr:from>
    <xdr:to>
      <xdr:col>6</xdr:col>
      <xdr:colOff>28575</xdr:colOff>
      <xdr:row>27</xdr:row>
      <xdr:rowOff>133350</xdr:rowOff>
    </xdr:to>
    <xdr:pic>
      <xdr:nvPicPr>
        <xdr:cNvPr id="2" name="Picture 1" descr="E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2609850"/>
          <a:ext cx="4019550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24</xdr:row>
      <xdr:rowOff>102870</xdr:rowOff>
    </xdr:from>
    <xdr:to>
      <xdr:col>2</xdr:col>
      <xdr:colOff>1126780</xdr:colOff>
      <xdr:row>25</xdr:row>
      <xdr:rowOff>181099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762000" y="4055745"/>
          <a:ext cx="1174405" cy="26872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700"/>
            </a:lnSpc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http://fooplot.com/</a:t>
          </a:r>
        </a:p>
        <a:p>
          <a:pPr algn="l" rtl="0">
            <a:lnSpc>
              <a:spcPts val="800"/>
            </a:lnSpc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400050</xdr:colOff>
      <xdr:row>1</xdr:row>
      <xdr:rowOff>57150</xdr:rowOff>
    </xdr:from>
    <xdr:to>
      <xdr:col>7</xdr:col>
      <xdr:colOff>571500</xdr:colOff>
      <xdr:row>4</xdr:row>
      <xdr:rowOff>30162</xdr:rowOff>
    </xdr:to>
    <xdr:sp macro="" textlink="">
      <xdr:nvSpPr>
        <xdr:cNvPr id="4" name="Rectangle à coins arrondis 3"/>
        <xdr:cNvSpPr/>
      </xdr:nvSpPr>
      <xdr:spPr>
        <a:xfrm>
          <a:off x="5172075" y="257175"/>
          <a:ext cx="933450" cy="563562"/>
        </a:xfrm>
        <a:prstGeom prst="round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fr-FR"/>
        </a:p>
      </xdr:txBody>
    </xdr:sp>
    <xdr:clientData/>
  </xdr:twoCellAnchor>
  <xdr:twoCellAnchor editAs="oneCell">
    <xdr:from>
      <xdr:col>6</xdr:col>
      <xdr:colOff>508000</xdr:colOff>
      <xdr:row>1</xdr:row>
      <xdr:rowOff>65665</xdr:rowOff>
    </xdr:from>
    <xdr:to>
      <xdr:col>7</xdr:col>
      <xdr:colOff>452057</xdr:colOff>
      <xdr:row>4</xdr:row>
      <xdr:rowOff>14286</xdr:rowOff>
    </xdr:to>
    <xdr:pic>
      <xdr:nvPicPr>
        <xdr:cNvPr id="5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80025" y="265690"/>
          <a:ext cx="706057" cy="53917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8</xdr:col>
      <xdr:colOff>38100</xdr:colOff>
      <xdr:row>1</xdr:row>
      <xdr:rowOff>66675</xdr:rowOff>
    </xdr:from>
    <xdr:to>
      <xdr:col>11</xdr:col>
      <xdr:colOff>285750</xdr:colOff>
      <xdr:row>2</xdr:row>
      <xdr:rowOff>126494</xdr:rowOff>
    </xdr:to>
    <xdr:sp macro="" textlink="">
      <xdr:nvSpPr>
        <xdr:cNvPr id="6" name="ZoneTexte 5"/>
        <xdr:cNvSpPr txBox="1"/>
      </xdr:nvSpPr>
      <xdr:spPr>
        <a:xfrm>
          <a:off x="6334125" y="266700"/>
          <a:ext cx="2533650" cy="269369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wrap="square" anchor="ctr">
          <a:no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defRPr/>
          </a:pPr>
          <a:r>
            <a:rPr lang="fr-FR" sz="1200" b="1"/>
            <a:t>Algorithme de Newton-Raphson</a:t>
          </a:r>
        </a:p>
      </xdr:txBody>
    </xdr:sp>
    <xdr:clientData/>
  </xdr:twoCellAnchor>
  <xdr:twoCellAnchor editAs="oneCell">
    <xdr:from>
      <xdr:col>7</xdr:col>
      <xdr:colOff>733425</xdr:colOff>
      <xdr:row>3</xdr:row>
      <xdr:rowOff>52680</xdr:rowOff>
    </xdr:from>
    <xdr:to>
      <xdr:col>14</xdr:col>
      <xdr:colOff>0</xdr:colOff>
      <xdr:row>11</xdr:row>
      <xdr:rowOff>55895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lum bright="-10000" contrast="20000"/>
        </a:blip>
        <a:srcRect/>
        <a:stretch>
          <a:fillRect/>
        </a:stretch>
      </xdr:blipFill>
      <xdr:spPr bwMode="auto">
        <a:xfrm>
          <a:off x="6518981" y="631236"/>
          <a:ext cx="4847519" cy="147077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585787</xdr:colOff>
      <xdr:row>15</xdr:row>
      <xdr:rowOff>158749</xdr:rowOff>
    </xdr:from>
    <xdr:to>
      <xdr:col>3</xdr:col>
      <xdr:colOff>596370</xdr:colOff>
      <xdr:row>22</xdr:row>
      <xdr:rowOff>158749</xdr:rowOff>
    </xdr:to>
    <xdr:cxnSp macro="">
      <xdr:nvCxnSpPr>
        <xdr:cNvPr id="12" name="Connecteur droit 11"/>
        <xdr:cNvCxnSpPr/>
      </xdr:nvCxnSpPr>
      <xdr:spPr>
        <a:xfrm>
          <a:off x="3072870" y="3058582"/>
          <a:ext cx="10583" cy="1333500"/>
        </a:xfrm>
        <a:prstGeom prst="line">
          <a:avLst/>
        </a:prstGeom>
        <a:ln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17</xdr:row>
      <xdr:rowOff>31750</xdr:rowOff>
    </xdr:from>
    <xdr:to>
      <xdr:col>9</xdr:col>
      <xdr:colOff>387350</xdr:colOff>
      <xdr:row>22</xdr:row>
      <xdr:rowOff>184150</xdr:rowOff>
    </xdr:to>
    <xdr:grpSp>
      <xdr:nvGrpSpPr>
        <xdr:cNvPr id="13" name="Groupe 12"/>
        <xdr:cNvGrpSpPr>
          <a:grpSpLocks/>
        </xdr:cNvGrpSpPr>
      </xdr:nvGrpSpPr>
      <xdr:grpSpPr bwMode="auto">
        <a:xfrm>
          <a:off x="5058833" y="3312583"/>
          <a:ext cx="2387600" cy="1104900"/>
          <a:chOff x="471489" y="4775200"/>
          <a:chExt cx="2387599" cy="1104900"/>
        </a:xfrm>
      </xdr:grpSpPr>
      <xdr:pic>
        <xdr:nvPicPr>
          <xdr:cNvPr id="14" name="Object 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63600" y="4775200"/>
            <a:ext cx="1995488" cy="1104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cxnSp macro="">
        <xdr:nvCxnSpPr>
          <xdr:cNvPr id="15" name="Connecteur droit 14"/>
          <xdr:cNvCxnSpPr/>
        </xdr:nvCxnSpPr>
        <xdr:spPr>
          <a:xfrm>
            <a:off x="479426" y="5341938"/>
            <a:ext cx="36195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471489" y="5726113"/>
            <a:ext cx="363537" cy="0"/>
          </a:xfrm>
          <a:prstGeom prst="line">
            <a:avLst/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necteur droit 16"/>
          <xdr:cNvCxnSpPr/>
        </xdr:nvCxnSpPr>
        <xdr:spPr>
          <a:xfrm>
            <a:off x="485776" y="4986338"/>
            <a:ext cx="363538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</xdr:row>
      <xdr:rowOff>66675</xdr:rowOff>
    </xdr:from>
    <xdr:to>
      <xdr:col>7</xdr:col>
      <xdr:colOff>247649</xdr:colOff>
      <xdr:row>3</xdr:row>
      <xdr:rowOff>85725</xdr:rowOff>
    </xdr:to>
    <xdr:sp macro="" textlink="">
      <xdr:nvSpPr>
        <xdr:cNvPr id="2" name="Rectangle à coins arrondis 1"/>
        <xdr:cNvSpPr/>
      </xdr:nvSpPr>
      <xdr:spPr>
        <a:xfrm>
          <a:off x="4562474" y="266700"/>
          <a:ext cx="657225" cy="419100"/>
        </a:xfrm>
        <a:prstGeom prst="round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fr-FR"/>
        </a:p>
      </xdr:txBody>
    </xdr:sp>
    <xdr:clientData/>
  </xdr:twoCellAnchor>
  <xdr:twoCellAnchor editAs="oneCell">
    <xdr:from>
      <xdr:col>6</xdr:col>
      <xdr:colOff>422275</xdr:colOff>
      <xdr:row>1</xdr:row>
      <xdr:rowOff>125303</xdr:rowOff>
    </xdr:from>
    <xdr:to>
      <xdr:col>7</xdr:col>
      <xdr:colOff>195371</xdr:colOff>
      <xdr:row>3</xdr:row>
      <xdr:rowOff>22225</xdr:rowOff>
    </xdr:to>
    <xdr:pic>
      <xdr:nvPicPr>
        <xdr:cNvPr id="3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32325" y="325328"/>
          <a:ext cx="535096" cy="29697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9525</xdr:colOff>
      <xdr:row>13</xdr:row>
      <xdr:rowOff>95250</xdr:rowOff>
    </xdr:from>
    <xdr:to>
      <xdr:col>6</xdr:col>
      <xdr:colOff>19050</xdr:colOff>
      <xdr:row>27</xdr:row>
      <xdr:rowOff>133350</xdr:rowOff>
    </xdr:to>
    <xdr:pic>
      <xdr:nvPicPr>
        <xdr:cNvPr id="4" name="Picture 1" descr="EJ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1525" y="2266950"/>
          <a:ext cx="3457575" cy="2305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24</xdr:row>
      <xdr:rowOff>102870</xdr:rowOff>
    </xdr:from>
    <xdr:to>
      <xdr:col>3</xdr:col>
      <xdr:colOff>736255</xdr:colOff>
      <xdr:row>25</xdr:row>
      <xdr:rowOff>181099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>
          <a:spLocks noChangeArrowheads="1"/>
        </xdr:cNvSpPr>
      </xdr:nvSpPr>
      <xdr:spPr bwMode="auto">
        <a:xfrm>
          <a:off x="762000" y="4055745"/>
          <a:ext cx="1536355" cy="26872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700"/>
            </a:lnSpc>
            <a:defRPr sz="1000"/>
          </a:pPr>
          <a:r>
            <a:rPr lang="fr-F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http://fooplot.com/</a:t>
          </a:r>
        </a:p>
        <a:p>
          <a:pPr algn="l" rtl="0">
            <a:lnSpc>
              <a:spcPts val="800"/>
            </a:lnSpc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609600</xdr:colOff>
      <xdr:row>1</xdr:row>
      <xdr:rowOff>9525</xdr:rowOff>
    </xdr:from>
    <xdr:to>
      <xdr:col>11</xdr:col>
      <xdr:colOff>95250</xdr:colOff>
      <xdr:row>2</xdr:row>
      <xdr:rowOff>69344</xdr:rowOff>
    </xdr:to>
    <xdr:sp macro="" textlink="">
      <xdr:nvSpPr>
        <xdr:cNvPr id="6" name="ZoneTexte 5"/>
        <xdr:cNvSpPr txBox="1"/>
      </xdr:nvSpPr>
      <xdr:spPr>
        <a:xfrm>
          <a:off x="5581650" y="209550"/>
          <a:ext cx="2533650" cy="269369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wrap="square" anchor="ctr">
          <a:no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defRPr/>
          </a:pPr>
          <a:r>
            <a:rPr lang="fr-FR" sz="1200" b="1"/>
            <a:t>Algorithme de Newton-Raphson</a:t>
          </a:r>
        </a:p>
      </xdr:txBody>
    </xdr:sp>
    <xdr:clientData/>
  </xdr:twoCellAnchor>
  <xdr:twoCellAnchor editAs="oneCell">
    <xdr:from>
      <xdr:col>7</xdr:col>
      <xdr:colOff>542925</xdr:colOff>
      <xdr:row>2</xdr:row>
      <xdr:rowOff>186030</xdr:rowOff>
    </xdr:from>
    <xdr:to>
      <xdr:col>15</xdr:col>
      <xdr:colOff>57150</xdr:colOff>
      <xdr:row>10</xdr:row>
      <xdr:rowOff>189245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lum bright="-10000" contrast="20000"/>
        </a:blip>
        <a:srcRect/>
        <a:stretch>
          <a:fillRect/>
        </a:stretch>
      </xdr:blipFill>
      <xdr:spPr bwMode="auto">
        <a:xfrm>
          <a:off x="5514975" y="595605"/>
          <a:ext cx="5610225" cy="152721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144463</xdr:colOff>
      <xdr:row>15</xdr:row>
      <xdr:rowOff>161925</xdr:rowOff>
    </xdr:from>
    <xdr:to>
      <xdr:col>4</xdr:col>
      <xdr:colOff>155046</xdr:colOff>
      <xdr:row>22</xdr:row>
      <xdr:rowOff>161925</xdr:rowOff>
    </xdr:to>
    <xdr:cxnSp macro="">
      <xdr:nvCxnSpPr>
        <xdr:cNvPr id="12" name="Connecteur droit 11"/>
        <xdr:cNvCxnSpPr/>
      </xdr:nvCxnSpPr>
      <xdr:spPr>
        <a:xfrm>
          <a:off x="2830513" y="3057525"/>
          <a:ext cx="10583" cy="1333500"/>
        </a:xfrm>
        <a:prstGeom prst="line">
          <a:avLst/>
        </a:prstGeom>
        <a:ln>
          <a:solidFill>
            <a:srgbClr val="0066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211667</xdr:colOff>
      <xdr:row>17</xdr:row>
      <xdr:rowOff>169333</xdr:rowOff>
    </xdr:from>
    <xdr:to>
      <xdr:col>9</xdr:col>
      <xdr:colOff>313267</xdr:colOff>
      <xdr:row>23</xdr:row>
      <xdr:rowOff>131233</xdr:rowOff>
    </xdr:to>
    <xdr:grpSp>
      <xdr:nvGrpSpPr>
        <xdr:cNvPr id="13" name="Groupe 12"/>
        <xdr:cNvGrpSpPr>
          <a:grpSpLocks/>
        </xdr:cNvGrpSpPr>
      </xdr:nvGrpSpPr>
      <xdr:grpSpPr bwMode="auto">
        <a:xfrm>
          <a:off x="4423834" y="3450166"/>
          <a:ext cx="2387600" cy="1104900"/>
          <a:chOff x="471489" y="4775200"/>
          <a:chExt cx="2387599" cy="1104900"/>
        </a:xfrm>
      </xdr:grpSpPr>
      <xdr:pic>
        <xdr:nvPicPr>
          <xdr:cNvPr id="14" name="Object 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63600" y="4775200"/>
            <a:ext cx="1995488" cy="1104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cxnSp macro="">
        <xdr:nvCxnSpPr>
          <xdr:cNvPr id="15" name="Connecteur droit 14"/>
          <xdr:cNvCxnSpPr/>
        </xdr:nvCxnSpPr>
        <xdr:spPr>
          <a:xfrm>
            <a:off x="479426" y="5341938"/>
            <a:ext cx="36195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471489" y="5726113"/>
            <a:ext cx="363537" cy="0"/>
          </a:xfrm>
          <a:prstGeom prst="line">
            <a:avLst/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necteur droit 16"/>
          <xdr:cNvCxnSpPr/>
        </xdr:nvCxnSpPr>
        <xdr:spPr>
          <a:xfrm>
            <a:off x="485776" y="4986338"/>
            <a:ext cx="363538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11</xdr:row>
      <xdr:rowOff>104775</xdr:rowOff>
    </xdr:from>
    <xdr:to>
      <xdr:col>3</xdr:col>
      <xdr:colOff>466443</xdr:colOff>
      <xdr:row>14</xdr:row>
      <xdr:rowOff>90805</xdr:rowOff>
    </xdr:to>
    <xdr:sp macro="" textlink="">
      <xdr:nvSpPr>
        <xdr:cNvPr id="3" name="Rectangle à coins arrondis 2"/>
        <xdr:cNvSpPr/>
      </xdr:nvSpPr>
      <xdr:spPr>
        <a:xfrm>
          <a:off x="1524000" y="2247900"/>
          <a:ext cx="942693" cy="557530"/>
        </a:xfrm>
        <a:prstGeom prst="round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fr-FR"/>
        </a:p>
      </xdr:txBody>
    </xdr:sp>
    <xdr:clientData/>
  </xdr:twoCellAnchor>
  <xdr:twoCellAnchor editAs="oneCell">
    <xdr:from>
      <xdr:col>2</xdr:col>
      <xdr:colOff>314325</xdr:colOff>
      <xdr:row>11</xdr:row>
      <xdr:rowOff>95250</xdr:rowOff>
    </xdr:from>
    <xdr:to>
      <xdr:col>3</xdr:col>
      <xdr:colOff>474662</xdr:colOff>
      <xdr:row>14</xdr:row>
      <xdr:rowOff>58070</xdr:rowOff>
    </xdr:to>
    <xdr:pic>
      <xdr:nvPicPr>
        <xdr:cNvPr id="2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5" y="2238375"/>
          <a:ext cx="922337" cy="53432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7</xdr:col>
      <xdr:colOff>352425</xdr:colOff>
      <xdr:row>11</xdr:row>
      <xdr:rowOff>95250</xdr:rowOff>
    </xdr:from>
    <xdr:to>
      <xdr:col>8</xdr:col>
      <xdr:colOff>523875</xdr:colOff>
      <xdr:row>14</xdr:row>
      <xdr:rowOff>87312</xdr:rowOff>
    </xdr:to>
    <xdr:sp macro="" textlink="">
      <xdr:nvSpPr>
        <xdr:cNvPr id="4" name="Rectangle à coins arrondis 3"/>
        <xdr:cNvSpPr/>
      </xdr:nvSpPr>
      <xdr:spPr>
        <a:xfrm>
          <a:off x="5400675" y="2238375"/>
          <a:ext cx="933450" cy="563562"/>
        </a:xfrm>
        <a:prstGeom prst="round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fr-FR"/>
        </a:p>
      </xdr:txBody>
    </xdr:sp>
    <xdr:clientData/>
  </xdr:twoCellAnchor>
  <xdr:twoCellAnchor editAs="oneCell">
    <xdr:from>
      <xdr:col>7</xdr:col>
      <xdr:colOff>479425</xdr:colOff>
      <xdr:row>11</xdr:row>
      <xdr:rowOff>84715</xdr:rowOff>
    </xdr:from>
    <xdr:to>
      <xdr:col>8</xdr:col>
      <xdr:colOff>423482</xdr:colOff>
      <xdr:row>14</xdr:row>
      <xdr:rowOff>52386</xdr:rowOff>
    </xdr:to>
    <xdr:pic>
      <xdr:nvPicPr>
        <xdr:cNvPr id="5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7675" y="2227840"/>
          <a:ext cx="706057" cy="53917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12</xdr:col>
      <xdr:colOff>523875</xdr:colOff>
      <xdr:row>11</xdr:row>
      <xdr:rowOff>76200</xdr:rowOff>
    </xdr:from>
    <xdr:to>
      <xdr:col>13</xdr:col>
      <xdr:colOff>419100</xdr:colOff>
      <xdr:row>13</xdr:row>
      <xdr:rowOff>114300</xdr:rowOff>
    </xdr:to>
    <xdr:sp macro="" textlink="">
      <xdr:nvSpPr>
        <xdr:cNvPr id="6" name="Rectangle à coins arrondis 5"/>
        <xdr:cNvSpPr/>
      </xdr:nvSpPr>
      <xdr:spPr>
        <a:xfrm>
          <a:off x="9382125" y="2219325"/>
          <a:ext cx="657225" cy="419100"/>
        </a:xfrm>
        <a:prstGeom prst="round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fr-FR"/>
        </a:p>
      </xdr:txBody>
    </xdr:sp>
    <xdr:clientData/>
  </xdr:twoCellAnchor>
  <xdr:twoCellAnchor editAs="oneCell">
    <xdr:from>
      <xdr:col>12</xdr:col>
      <xdr:colOff>593726</xdr:colOff>
      <xdr:row>11</xdr:row>
      <xdr:rowOff>134828</xdr:rowOff>
    </xdr:from>
    <xdr:to>
      <xdr:col>13</xdr:col>
      <xdr:colOff>366822</xdr:colOff>
      <xdr:row>13</xdr:row>
      <xdr:rowOff>50800</xdr:rowOff>
    </xdr:to>
    <xdr:pic>
      <xdr:nvPicPr>
        <xdr:cNvPr id="7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51976" y="2277953"/>
          <a:ext cx="535096" cy="29697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5</xdr:col>
      <xdr:colOff>333375</xdr:colOff>
      <xdr:row>15</xdr:row>
      <xdr:rowOff>152400</xdr:rowOff>
    </xdr:from>
    <xdr:to>
      <xdr:col>10</xdr:col>
      <xdr:colOff>403225</xdr:colOff>
      <xdr:row>29</xdr:row>
      <xdr:rowOff>55563</xdr:rowOff>
    </xdr:to>
    <xdr:pic>
      <xdr:nvPicPr>
        <xdr:cNvPr id="12" name="Picture 1" descr="EJ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857625" y="3057525"/>
          <a:ext cx="3879850" cy="257016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>
    <xdr:from>
      <xdr:col>1</xdr:col>
      <xdr:colOff>404813</xdr:colOff>
      <xdr:row>18</xdr:row>
      <xdr:rowOff>166688</xdr:rowOff>
    </xdr:from>
    <xdr:to>
      <xdr:col>5</xdr:col>
      <xdr:colOff>30163</xdr:colOff>
      <xdr:row>24</xdr:row>
      <xdr:rowOff>128588</xdr:rowOff>
    </xdr:to>
    <xdr:grpSp>
      <xdr:nvGrpSpPr>
        <xdr:cNvPr id="13" name="Groupe 12"/>
        <xdr:cNvGrpSpPr>
          <a:grpSpLocks/>
        </xdr:cNvGrpSpPr>
      </xdr:nvGrpSpPr>
      <xdr:grpSpPr bwMode="auto">
        <a:xfrm>
          <a:off x="1166813" y="3643313"/>
          <a:ext cx="2387600" cy="1104900"/>
          <a:chOff x="471489" y="4775200"/>
          <a:chExt cx="2387599" cy="1104900"/>
        </a:xfrm>
      </xdr:grpSpPr>
      <xdr:pic>
        <xdr:nvPicPr>
          <xdr:cNvPr id="14" name="Object 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63600" y="4775200"/>
            <a:ext cx="1995488" cy="1104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cxnSp macro="">
        <xdr:nvCxnSpPr>
          <xdr:cNvPr id="15" name="Connecteur droit 14"/>
          <xdr:cNvCxnSpPr/>
        </xdr:nvCxnSpPr>
        <xdr:spPr>
          <a:xfrm>
            <a:off x="479426" y="5341938"/>
            <a:ext cx="36195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471489" y="5726113"/>
            <a:ext cx="363537" cy="0"/>
          </a:xfrm>
          <a:prstGeom prst="line">
            <a:avLst/>
          </a:prstGeom>
          <a:ln w="28575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necteur droit 16"/>
          <xdr:cNvCxnSpPr/>
        </xdr:nvCxnSpPr>
        <xdr:spPr>
          <a:xfrm>
            <a:off x="485776" y="4986338"/>
            <a:ext cx="363538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17</xdr:row>
          <xdr:rowOff>0</xdr:rowOff>
        </xdr:from>
        <xdr:to>
          <xdr:col>15</xdr:col>
          <xdr:colOff>38100</xdr:colOff>
          <xdr:row>20</xdr:row>
          <xdr:rowOff>38100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443443</xdr:colOff>
      <xdr:row>1</xdr:row>
      <xdr:rowOff>79376</xdr:rowOff>
    </xdr:from>
    <xdr:to>
      <xdr:col>17</xdr:col>
      <xdr:colOff>698501</xdr:colOff>
      <xdr:row>15</xdr:row>
      <xdr:rowOff>2960</xdr:rowOff>
    </xdr:to>
    <xdr:pic>
      <xdr:nvPicPr>
        <xdr:cNvPr id="2" name="Picture 2" descr="EJ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87443" y="280459"/>
          <a:ext cx="4065058" cy="2664668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 editAs="oneCell">
    <xdr:from>
      <xdr:col>6</xdr:col>
      <xdr:colOff>452891</xdr:colOff>
      <xdr:row>3</xdr:row>
      <xdr:rowOff>28575</xdr:rowOff>
    </xdr:from>
    <xdr:to>
      <xdr:col>12</xdr:col>
      <xdr:colOff>59623</xdr:colOff>
      <xdr:row>16</xdr:row>
      <xdr:rowOff>102506</xdr:rowOff>
    </xdr:to>
    <xdr:pic>
      <xdr:nvPicPr>
        <xdr:cNvPr id="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10000" contrast="20000"/>
        </a:blip>
        <a:srcRect/>
        <a:stretch>
          <a:fillRect/>
        </a:stretch>
      </xdr:blipFill>
      <xdr:spPr bwMode="auto">
        <a:xfrm>
          <a:off x="5024891" y="676275"/>
          <a:ext cx="4178732" cy="2559956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</xdr:spPr>
    </xdr:pic>
    <xdr:clientData/>
  </xdr:twoCellAnchor>
  <xdr:twoCellAnchor>
    <xdr:from>
      <xdr:col>6</xdr:col>
      <xdr:colOff>447675</xdr:colOff>
      <xdr:row>1</xdr:row>
      <xdr:rowOff>77027</xdr:rowOff>
    </xdr:from>
    <xdr:to>
      <xdr:col>10</xdr:col>
      <xdr:colOff>714375</xdr:colOff>
      <xdr:row>2</xdr:row>
      <xdr:rowOff>118652</xdr:rowOff>
    </xdr:to>
    <xdr:sp macro="" textlink="">
      <xdr:nvSpPr>
        <xdr:cNvPr id="4" name="ZoneTexte 5"/>
        <xdr:cNvSpPr txBox="1"/>
      </xdr:nvSpPr>
      <xdr:spPr>
        <a:xfrm>
          <a:off x="5019675" y="277052"/>
          <a:ext cx="3314700" cy="29880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wrap="square" anchor="ctr">
          <a:no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defRPr/>
          </a:pPr>
          <a:r>
            <a:rPr lang="fr-FR" sz="1400" b="1"/>
            <a:t>Méthode de dichotomie avec dérivée</a:t>
          </a:r>
        </a:p>
      </xdr:txBody>
    </xdr:sp>
    <xdr:clientData/>
  </xdr:twoCellAnchor>
  <xdr:twoCellAnchor editAs="oneCell">
    <xdr:from>
      <xdr:col>2</xdr:col>
      <xdr:colOff>85725</xdr:colOff>
      <xdr:row>12</xdr:row>
      <xdr:rowOff>70246</xdr:rowOff>
    </xdr:from>
    <xdr:to>
      <xdr:col>4</xdr:col>
      <xdr:colOff>219075</xdr:colOff>
      <xdr:row>13</xdr:row>
      <xdr:rowOff>190499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09725" y="2441971"/>
          <a:ext cx="1657350" cy="310753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14</xdr:col>
      <xdr:colOff>179918</xdr:colOff>
      <xdr:row>15</xdr:row>
      <xdr:rowOff>148359</xdr:rowOff>
    </xdr:from>
    <xdr:to>
      <xdr:col>15</xdr:col>
      <xdr:colOff>709083</xdr:colOff>
      <xdr:row>17</xdr:row>
      <xdr:rowOff>76199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847918" y="3090526"/>
          <a:ext cx="1291165" cy="30884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827</xdr:rowOff>
    </xdr:from>
    <xdr:to>
      <xdr:col>12</xdr:col>
      <xdr:colOff>238125</xdr:colOff>
      <xdr:row>2</xdr:row>
      <xdr:rowOff>109127</xdr:rowOff>
    </xdr:to>
    <xdr:sp macro="" textlink="">
      <xdr:nvSpPr>
        <xdr:cNvPr id="2" name="ZoneTexte 4"/>
        <xdr:cNvSpPr txBox="1"/>
      </xdr:nvSpPr>
      <xdr:spPr>
        <a:xfrm>
          <a:off x="6981825" y="172277"/>
          <a:ext cx="2152650" cy="29880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wrap="square" anchor="ctr">
          <a:no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defRPr/>
          </a:pPr>
          <a:r>
            <a:rPr lang="fr-FR" sz="1400" b="1"/>
            <a:t>Méthode dichotomique</a:t>
          </a:r>
        </a:p>
      </xdr:txBody>
    </xdr:sp>
    <xdr:clientData/>
  </xdr:twoCellAnchor>
  <xdr:twoCellAnchor>
    <xdr:from>
      <xdr:col>9</xdr:col>
      <xdr:colOff>324077</xdr:colOff>
      <xdr:row>3</xdr:row>
      <xdr:rowOff>104775</xdr:rowOff>
    </xdr:from>
    <xdr:to>
      <xdr:col>13</xdr:col>
      <xdr:colOff>466725</xdr:colOff>
      <xdr:row>18</xdr:row>
      <xdr:rowOff>158749</xdr:rowOff>
    </xdr:to>
    <xdr:grpSp>
      <xdr:nvGrpSpPr>
        <xdr:cNvPr id="3" name="Groupe 2"/>
        <xdr:cNvGrpSpPr>
          <a:grpSpLocks/>
        </xdr:cNvGrpSpPr>
      </xdr:nvGrpSpPr>
      <xdr:grpSpPr bwMode="auto">
        <a:xfrm>
          <a:off x="6772502" y="666750"/>
          <a:ext cx="3304948" cy="2797174"/>
          <a:chOff x="1045028" y="1814286"/>
          <a:chExt cx="4680857" cy="3664857"/>
        </a:xfrm>
      </xdr:grpSpPr>
      <xdr:pic>
        <xdr:nvPicPr>
          <xdr:cNvPr id="4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lum bright="-10000" contrast="20000"/>
          </a:blip>
          <a:srcRect/>
          <a:stretch>
            <a:fillRect/>
          </a:stretch>
        </xdr:blipFill>
        <xdr:spPr bwMode="auto">
          <a:xfrm>
            <a:off x="1069296" y="1956423"/>
            <a:ext cx="4576762" cy="3444026"/>
          </a:xfrm>
          <a:prstGeom prst="rect">
            <a:avLst/>
          </a:prstGeom>
          <a:noFill/>
          <a:ln w="9525">
            <a:solidFill>
              <a:srgbClr val="FF0000"/>
            </a:solidFill>
            <a:miter lim="800000"/>
            <a:headEnd/>
            <a:tailEnd/>
          </a:ln>
        </xdr:spPr>
      </xdr:pic>
      <xdr:cxnSp macro="">
        <xdr:nvCxnSpPr>
          <xdr:cNvPr id="5" name="Connecteur droit 4"/>
          <xdr:cNvCxnSpPr/>
        </xdr:nvCxnSpPr>
        <xdr:spPr>
          <a:xfrm>
            <a:off x="1045028" y="1814286"/>
            <a:ext cx="4615772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1110113" y="5479143"/>
            <a:ext cx="4615772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14</xdr:col>
      <xdr:colOff>88107</xdr:colOff>
      <xdr:row>1</xdr:row>
      <xdr:rowOff>119642</xdr:rowOff>
    </xdr:from>
    <xdr:to>
      <xdr:col>19</xdr:col>
      <xdr:colOff>607220</xdr:colOff>
      <xdr:row>16</xdr:row>
      <xdr:rowOff>23812</xdr:rowOff>
    </xdr:to>
    <xdr:pic>
      <xdr:nvPicPr>
        <xdr:cNvPr id="7" name="Picture 9" descr="Plot x^2 + 2X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10000" contrast="20000"/>
        </a:blip>
        <a:srcRect/>
        <a:stretch>
          <a:fillRect/>
        </a:stretch>
      </xdr:blipFill>
      <xdr:spPr bwMode="auto">
        <a:xfrm>
          <a:off x="10125076" y="322048"/>
          <a:ext cx="4329113" cy="2797389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190500</xdr:colOff>
      <xdr:row>16</xdr:row>
      <xdr:rowOff>74323</xdr:rowOff>
    </xdr:from>
    <xdr:to>
      <xdr:col>17</xdr:col>
      <xdr:colOff>714375</xdr:colOff>
      <xdr:row>18</xdr:row>
      <xdr:rowOff>32110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751469" y="3169948"/>
          <a:ext cx="1285875" cy="350693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226220</xdr:colOff>
      <xdr:row>18</xdr:row>
      <xdr:rowOff>18973</xdr:rowOff>
    </xdr:from>
    <xdr:to>
      <xdr:col>18</xdr:col>
      <xdr:colOff>321470</xdr:colOff>
      <xdr:row>19</xdr:row>
      <xdr:rowOff>135731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025189" y="3507504"/>
          <a:ext cx="2381250" cy="30725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488156</xdr:colOff>
      <xdr:row>3</xdr:row>
      <xdr:rowOff>166688</xdr:rowOff>
    </xdr:from>
    <xdr:to>
      <xdr:col>15</xdr:col>
      <xdr:colOff>438150</xdr:colOff>
      <xdr:row>28</xdr:row>
      <xdr:rowOff>142083</xdr:rowOff>
    </xdr:to>
    <xdr:grpSp>
      <xdr:nvGrpSpPr>
        <xdr:cNvPr id="3" name="Groupe 2"/>
        <xdr:cNvGrpSpPr>
          <a:grpSpLocks/>
        </xdr:cNvGrpSpPr>
      </xdr:nvGrpSpPr>
      <xdr:grpSpPr bwMode="auto">
        <a:xfrm>
          <a:off x="7212806" y="728663"/>
          <a:ext cx="4855369" cy="4614070"/>
          <a:chOff x="667657" y="1538514"/>
          <a:chExt cx="4724400" cy="4796971"/>
        </a:xfrm>
      </xdr:grpSpPr>
      <xdr:pic>
        <xdr:nvPicPr>
          <xdr:cNvPr id="4" name="Picture 2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lum bright="-10000" contrast="20000"/>
          </a:blip>
          <a:srcRect/>
          <a:stretch>
            <a:fillRect/>
          </a:stretch>
        </xdr:blipFill>
        <xdr:spPr bwMode="auto">
          <a:xfrm>
            <a:off x="847047" y="1713139"/>
            <a:ext cx="4305526" cy="457336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5" name="Connecteur droit 4"/>
          <xdr:cNvCxnSpPr/>
        </xdr:nvCxnSpPr>
        <xdr:spPr>
          <a:xfrm>
            <a:off x="667657" y="1538514"/>
            <a:ext cx="4614862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777194" y="6335485"/>
            <a:ext cx="4614863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488156</xdr:colOff>
      <xdr:row>1</xdr:row>
      <xdr:rowOff>130970</xdr:rowOff>
    </xdr:from>
    <xdr:to>
      <xdr:col>12</xdr:col>
      <xdr:colOff>338852</xdr:colOff>
      <xdr:row>3</xdr:row>
      <xdr:rowOff>76617</xdr:rowOff>
    </xdr:to>
    <xdr:sp macro="" textlink="">
      <xdr:nvSpPr>
        <xdr:cNvPr id="7" name="ZoneTexte 4"/>
        <xdr:cNvSpPr txBox="1"/>
      </xdr:nvSpPr>
      <xdr:spPr>
        <a:xfrm>
          <a:off x="7048500" y="333376"/>
          <a:ext cx="2339102" cy="338554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wrap="square" anchor="ctr">
          <a:sp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defRPr/>
          </a:pPr>
          <a:r>
            <a:rPr lang="fr-FR" sz="1600" b="1"/>
            <a:t>Méthode de Fibonacci</a:t>
          </a:r>
        </a:p>
      </xdr:txBody>
    </xdr:sp>
    <xdr:clientData/>
  </xdr:twoCellAnchor>
  <xdr:twoCellAnchor editAs="oneCell">
    <xdr:from>
      <xdr:col>4</xdr:col>
      <xdr:colOff>285751</xdr:colOff>
      <xdr:row>19</xdr:row>
      <xdr:rowOff>119872</xdr:rowOff>
    </xdr:from>
    <xdr:to>
      <xdr:col>5</xdr:col>
      <xdr:colOff>304801</xdr:colOff>
      <xdr:row>21</xdr:row>
      <xdr:rowOff>77787</xdr:rowOff>
    </xdr:to>
    <xdr:pic>
      <xdr:nvPicPr>
        <xdr:cNvPr id="9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67051" y="3853672"/>
          <a:ext cx="781050" cy="33891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4</xdr:col>
      <xdr:colOff>120650</xdr:colOff>
      <xdr:row>21</xdr:row>
      <xdr:rowOff>112096</xdr:rowOff>
    </xdr:from>
    <xdr:to>
      <xdr:col>5</xdr:col>
      <xdr:colOff>571500</xdr:colOff>
      <xdr:row>24</xdr:row>
      <xdr:rowOff>123825</xdr:rowOff>
    </xdr:to>
    <xdr:pic>
      <xdr:nvPicPr>
        <xdr:cNvPr id="10" name="Object 2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01950" y="4226896"/>
          <a:ext cx="1212850" cy="583229"/>
        </a:xfrm>
        <a:prstGeom prst="rect">
          <a:avLst/>
        </a:prstGeom>
        <a:noFill/>
        <a:ln w="9525">
          <a:solidFill>
            <a:schemeClr val="tx2"/>
          </a:solidFill>
          <a:miter lim="800000"/>
          <a:headEnd/>
          <a:tailEnd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28575</xdr:colOff>
          <xdr:row>16</xdr:row>
          <xdr:rowOff>28575</xdr:rowOff>
        </xdr:from>
        <xdr:to>
          <xdr:col>4</xdr:col>
          <xdr:colOff>714375</xdr:colOff>
          <xdr:row>19</xdr:row>
          <xdr:rowOff>28575</xdr:rowOff>
        </xdr:to>
        <xdr:sp macro="" textlink="">
          <xdr:nvSpPr>
            <xdr:cNvPr id="10242" name="Object 1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1F497D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1</xdr:row>
      <xdr:rowOff>115127</xdr:rowOff>
    </xdr:from>
    <xdr:to>
      <xdr:col>13</xdr:col>
      <xdr:colOff>133350</xdr:colOff>
      <xdr:row>3</xdr:row>
      <xdr:rowOff>23402</xdr:rowOff>
    </xdr:to>
    <xdr:sp macro="" textlink="">
      <xdr:nvSpPr>
        <xdr:cNvPr id="6" name="ZoneTexte 4"/>
        <xdr:cNvSpPr txBox="1"/>
      </xdr:nvSpPr>
      <xdr:spPr>
        <a:xfrm>
          <a:off x="6810376" y="315152"/>
          <a:ext cx="2400299" cy="29880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txBody>
        <a:bodyPr wrap="square" anchor="ctr">
          <a:noAutofit/>
        </a:bodyPr>
        <a:lstStyle>
          <a:defPPr>
            <a:defRPr lang="es-E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>
            <a:defRPr/>
          </a:pPr>
          <a:r>
            <a:rPr lang="fr-FR" sz="1400" b="1"/>
            <a:t>Méthode du nombre d’OR</a:t>
          </a:r>
        </a:p>
      </xdr:txBody>
    </xdr:sp>
    <xdr:clientData/>
  </xdr:twoCellAnchor>
  <xdr:twoCellAnchor>
    <xdr:from>
      <xdr:col>9</xdr:col>
      <xdr:colOff>419100</xdr:colOff>
      <xdr:row>4</xdr:row>
      <xdr:rowOff>0</xdr:rowOff>
    </xdr:from>
    <xdr:to>
      <xdr:col>15</xdr:col>
      <xdr:colOff>142875</xdr:colOff>
      <xdr:row>21</xdr:row>
      <xdr:rowOff>103188</xdr:rowOff>
    </xdr:to>
    <xdr:grpSp>
      <xdr:nvGrpSpPr>
        <xdr:cNvPr id="7" name="Groupe 6"/>
        <xdr:cNvGrpSpPr>
          <a:grpSpLocks/>
        </xdr:cNvGrpSpPr>
      </xdr:nvGrpSpPr>
      <xdr:grpSpPr bwMode="auto">
        <a:xfrm>
          <a:off x="6716183" y="783167"/>
          <a:ext cx="4031192" cy="3384021"/>
          <a:chOff x="659266" y="1553029"/>
          <a:chExt cx="4981575" cy="4027716"/>
        </a:xfrm>
      </xdr:grpSpPr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lum bright="-10000" contrast="20000"/>
          </a:blip>
          <a:srcRect/>
          <a:stretch>
            <a:fillRect/>
          </a:stretch>
        </xdr:blipFill>
        <xdr:spPr bwMode="auto">
          <a:xfrm>
            <a:off x="659266" y="1625600"/>
            <a:ext cx="4981575" cy="39433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cxnSp macro="">
        <xdr:nvCxnSpPr>
          <xdr:cNvPr id="9" name="Connecteur droit 8"/>
          <xdr:cNvCxnSpPr/>
        </xdr:nvCxnSpPr>
        <xdr:spPr>
          <a:xfrm>
            <a:off x="681491" y="1553029"/>
            <a:ext cx="48768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/>
          <xdr:cNvCxnSpPr/>
        </xdr:nvCxnSpPr>
        <xdr:spPr>
          <a:xfrm>
            <a:off x="675141" y="5580745"/>
            <a:ext cx="4876800" cy="0"/>
          </a:xfrm>
          <a:prstGeom prst="line">
            <a:avLst/>
          </a:prstGeom>
          <a:ln w="285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447675</xdr:colOff>
          <xdr:row>18</xdr:row>
          <xdr:rowOff>9525</xdr:rowOff>
        </xdr:from>
        <xdr:to>
          <xdr:col>4</xdr:col>
          <xdr:colOff>123825</xdr:colOff>
          <xdr:row>20</xdr:row>
          <xdr:rowOff>85725</xdr:rowOff>
        </xdr:to>
        <xdr:sp macro="" textlink="">
          <xdr:nvSpPr>
            <xdr:cNvPr id="4097" name="Object 3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428625</xdr:colOff>
          <xdr:row>17</xdr:row>
          <xdr:rowOff>114300</xdr:rowOff>
        </xdr:from>
        <xdr:to>
          <xdr:col>5</xdr:col>
          <xdr:colOff>371475</xdr:colOff>
          <xdr:row>20</xdr:row>
          <xdr:rowOff>66675</xdr:rowOff>
        </xdr:to>
        <xdr:sp macro="" textlink="">
          <xdr:nvSpPr>
            <xdr:cNvPr id="4098" name="Object 4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485775</xdr:colOff>
          <xdr:row>16</xdr:row>
          <xdr:rowOff>9525</xdr:rowOff>
        </xdr:from>
        <xdr:to>
          <xdr:col>5</xdr:col>
          <xdr:colOff>323850</xdr:colOff>
          <xdr:row>17</xdr:row>
          <xdr:rowOff>66675</xdr:rowOff>
        </xdr:to>
        <xdr:sp macro="" textlink="">
          <xdr:nvSpPr>
            <xdr:cNvPr id="4099" name="Object 2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7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4" Type="http://schemas.openxmlformats.org/officeDocument/2006/relationships/image" Target="../media/image15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oleObject" Target="../embeddings/oleObject3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Relationship Id="rId6" Type="http://schemas.openxmlformats.org/officeDocument/2006/relationships/image" Target="../media/image20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zoomScale="90" zoomScaleNormal="90"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6" style="1" customWidth="1"/>
    <col min="3" max="257" width="11.42578125" style="1"/>
    <col min="258" max="258" width="6" style="1" customWidth="1"/>
    <col min="259" max="513" width="11.42578125" style="1"/>
    <col min="514" max="514" width="6" style="1" customWidth="1"/>
    <col min="515" max="769" width="11.42578125" style="1"/>
    <col min="770" max="770" width="6" style="1" customWidth="1"/>
    <col min="771" max="1025" width="11.42578125" style="1"/>
    <col min="1026" max="1026" width="6" style="1" customWidth="1"/>
    <col min="1027" max="1281" width="11.42578125" style="1"/>
    <col min="1282" max="1282" width="6" style="1" customWidth="1"/>
    <col min="1283" max="1537" width="11.42578125" style="1"/>
    <col min="1538" max="1538" width="6" style="1" customWidth="1"/>
    <col min="1539" max="1793" width="11.42578125" style="1"/>
    <col min="1794" max="1794" width="6" style="1" customWidth="1"/>
    <col min="1795" max="2049" width="11.42578125" style="1"/>
    <col min="2050" max="2050" width="6" style="1" customWidth="1"/>
    <col min="2051" max="2305" width="11.42578125" style="1"/>
    <col min="2306" max="2306" width="6" style="1" customWidth="1"/>
    <col min="2307" max="2561" width="11.42578125" style="1"/>
    <col min="2562" max="2562" width="6" style="1" customWidth="1"/>
    <col min="2563" max="2817" width="11.42578125" style="1"/>
    <col min="2818" max="2818" width="6" style="1" customWidth="1"/>
    <col min="2819" max="3073" width="11.42578125" style="1"/>
    <col min="3074" max="3074" width="6" style="1" customWidth="1"/>
    <col min="3075" max="3329" width="11.42578125" style="1"/>
    <col min="3330" max="3330" width="6" style="1" customWidth="1"/>
    <col min="3331" max="3585" width="11.42578125" style="1"/>
    <col min="3586" max="3586" width="6" style="1" customWidth="1"/>
    <col min="3587" max="3841" width="11.42578125" style="1"/>
    <col min="3842" max="3842" width="6" style="1" customWidth="1"/>
    <col min="3843" max="4097" width="11.42578125" style="1"/>
    <col min="4098" max="4098" width="6" style="1" customWidth="1"/>
    <col min="4099" max="4353" width="11.42578125" style="1"/>
    <col min="4354" max="4354" width="6" style="1" customWidth="1"/>
    <col min="4355" max="4609" width="11.42578125" style="1"/>
    <col min="4610" max="4610" width="6" style="1" customWidth="1"/>
    <col min="4611" max="4865" width="11.42578125" style="1"/>
    <col min="4866" max="4866" width="6" style="1" customWidth="1"/>
    <col min="4867" max="5121" width="11.42578125" style="1"/>
    <col min="5122" max="5122" width="6" style="1" customWidth="1"/>
    <col min="5123" max="5377" width="11.42578125" style="1"/>
    <col min="5378" max="5378" width="6" style="1" customWidth="1"/>
    <col min="5379" max="5633" width="11.42578125" style="1"/>
    <col min="5634" max="5634" width="6" style="1" customWidth="1"/>
    <col min="5635" max="5889" width="11.42578125" style="1"/>
    <col min="5890" max="5890" width="6" style="1" customWidth="1"/>
    <col min="5891" max="6145" width="11.42578125" style="1"/>
    <col min="6146" max="6146" width="6" style="1" customWidth="1"/>
    <col min="6147" max="6401" width="11.42578125" style="1"/>
    <col min="6402" max="6402" width="6" style="1" customWidth="1"/>
    <col min="6403" max="6657" width="11.42578125" style="1"/>
    <col min="6658" max="6658" width="6" style="1" customWidth="1"/>
    <col min="6659" max="6913" width="11.42578125" style="1"/>
    <col min="6914" max="6914" width="6" style="1" customWidth="1"/>
    <col min="6915" max="7169" width="11.42578125" style="1"/>
    <col min="7170" max="7170" width="6" style="1" customWidth="1"/>
    <col min="7171" max="7425" width="11.42578125" style="1"/>
    <col min="7426" max="7426" width="6" style="1" customWidth="1"/>
    <col min="7427" max="7681" width="11.42578125" style="1"/>
    <col min="7682" max="7682" width="6" style="1" customWidth="1"/>
    <col min="7683" max="7937" width="11.42578125" style="1"/>
    <col min="7938" max="7938" width="6" style="1" customWidth="1"/>
    <col min="7939" max="8193" width="11.42578125" style="1"/>
    <col min="8194" max="8194" width="6" style="1" customWidth="1"/>
    <col min="8195" max="8449" width="11.42578125" style="1"/>
    <col min="8450" max="8450" width="6" style="1" customWidth="1"/>
    <col min="8451" max="8705" width="11.42578125" style="1"/>
    <col min="8706" max="8706" width="6" style="1" customWidth="1"/>
    <col min="8707" max="8961" width="11.42578125" style="1"/>
    <col min="8962" max="8962" width="6" style="1" customWidth="1"/>
    <col min="8963" max="9217" width="11.42578125" style="1"/>
    <col min="9218" max="9218" width="6" style="1" customWidth="1"/>
    <col min="9219" max="9473" width="11.42578125" style="1"/>
    <col min="9474" max="9474" width="6" style="1" customWidth="1"/>
    <col min="9475" max="9729" width="11.42578125" style="1"/>
    <col min="9730" max="9730" width="6" style="1" customWidth="1"/>
    <col min="9731" max="9985" width="11.42578125" style="1"/>
    <col min="9986" max="9986" width="6" style="1" customWidth="1"/>
    <col min="9987" max="10241" width="11.42578125" style="1"/>
    <col min="10242" max="10242" width="6" style="1" customWidth="1"/>
    <col min="10243" max="10497" width="11.42578125" style="1"/>
    <col min="10498" max="10498" width="6" style="1" customWidth="1"/>
    <col min="10499" max="10753" width="11.42578125" style="1"/>
    <col min="10754" max="10754" width="6" style="1" customWidth="1"/>
    <col min="10755" max="11009" width="11.42578125" style="1"/>
    <col min="11010" max="11010" width="6" style="1" customWidth="1"/>
    <col min="11011" max="11265" width="11.42578125" style="1"/>
    <col min="11266" max="11266" width="6" style="1" customWidth="1"/>
    <col min="11267" max="11521" width="11.42578125" style="1"/>
    <col min="11522" max="11522" width="6" style="1" customWidth="1"/>
    <col min="11523" max="11777" width="11.42578125" style="1"/>
    <col min="11778" max="11778" width="6" style="1" customWidth="1"/>
    <col min="11779" max="12033" width="11.42578125" style="1"/>
    <col min="12034" max="12034" width="6" style="1" customWidth="1"/>
    <col min="12035" max="12289" width="11.42578125" style="1"/>
    <col min="12290" max="12290" width="6" style="1" customWidth="1"/>
    <col min="12291" max="12545" width="11.42578125" style="1"/>
    <col min="12546" max="12546" width="6" style="1" customWidth="1"/>
    <col min="12547" max="12801" width="11.42578125" style="1"/>
    <col min="12802" max="12802" width="6" style="1" customWidth="1"/>
    <col min="12803" max="13057" width="11.42578125" style="1"/>
    <col min="13058" max="13058" width="6" style="1" customWidth="1"/>
    <col min="13059" max="13313" width="11.42578125" style="1"/>
    <col min="13314" max="13314" width="6" style="1" customWidth="1"/>
    <col min="13315" max="13569" width="11.42578125" style="1"/>
    <col min="13570" max="13570" width="6" style="1" customWidth="1"/>
    <col min="13571" max="13825" width="11.42578125" style="1"/>
    <col min="13826" max="13826" width="6" style="1" customWidth="1"/>
    <col min="13827" max="14081" width="11.42578125" style="1"/>
    <col min="14082" max="14082" width="6" style="1" customWidth="1"/>
    <col min="14083" max="14337" width="11.42578125" style="1"/>
    <col min="14338" max="14338" width="6" style="1" customWidth="1"/>
    <col min="14339" max="14593" width="11.42578125" style="1"/>
    <col min="14594" max="14594" width="6" style="1" customWidth="1"/>
    <col min="14595" max="14849" width="11.42578125" style="1"/>
    <col min="14850" max="14850" width="6" style="1" customWidth="1"/>
    <col min="14851" max="15105" width="11.42578125" style="1"/>
    <col min="15106" max="15106" width="6" style="1" customWidth="1"/>
    <col min="15107" max="15361" width="11.42578125" style="1"/>
    <col min="15362" max="15362" width="6" style="1" customWidth="1"/>
    <col min="15363" max="15617" width="11.42578125" style="1"/>
    <col min="15618" max="15618" width="6" style="1" customWidth="1"/>
    <col min="15619" max="15873" width="11.42578125" style="1"/>
    <col min="15874" max="15874" width="6" style="1" customWidth="1"/>
    <col min="15875" max="16129" width="11.42578125" style="1"/>
    <col min="16130" max="16130" width="6" style="1" customWidth="1"/>
    <col min="16131" max="16384" width="11.42578125" style="1"/>
  </cols>
  <sheetData>
    <row r="1" spans="2:7" ht="15.75" thickBot="1" x14ac:dyDescent="0.3"/>
    <row r="2" spans="2:7" s="27" customFormat="1" ht="16.5" thickBot="1" x14ac:dyDescent="0.35">
      <c r="B2" s="28" t="s">
        <v>0</v>
      </c>
      <c r="C2" s="29" t="s">
        <v>10</v>
      </c>
      <c r="D2" s="30" t="s">
        <v>11</v>
      </c>
      <c r="E2" s="31" t="s">
        <v>12</v>
      </c>
      <c r="F2" s="32" t="s">
        <v>13</v>
      </c>
      <c r="G2" s="33"/>
    </row>
    <row r="3" spans="2:7" x14ac:dyDescent="0.25">
      <c r="B3" s="34">
        <v>0</v>
      </c>
      <c r="C3" s="35">
        <f>(SQRT(2)-1)/2</f>
        <v>0.20710678118654757</v>
      </c>
      <c r="D3" s="36">
        <f>-EXP(-1*(C3)^2)</f>
        <v>-0.95801368244322282</v>
      </c>
      <c r="E3" s="36">
        <f>2*C3*EXP(-1*(C3^2))</f>
        <v>0.39682226020697442</v>
      </c>
      <c r="F3" s="37">
        <f>(2*EXP(-1*(C3^2))-(4*((C3)^2)*EXP(-1*(C3^2))))</f>
        <v>1.7516582028571714</v>
      </c>
    </row>
    <row r="4" spans="2:7" x14ac:dyDescent="0.25">
      <c r="B4" s="38">
        <v>1</v>
      </c>
      <c r="C4" s="39">
        <f>C3-(E3/F3)</f>
        <v>-1.9434138474438895E-2</v>
      </c>
      <c r="D4" s="40">
        <f t="shared" ref="D4:D13" si="0">-EXP(-1*(C4)^2)</f>
        <v>-0.99962238557603633</v>
      </c>
      <c r="E4" s="40">
        <f t="shared" ref="E4:E13" si="1">2*C4*EXP(-(C4^2))</f>
        <v>-3.8853599726867277E-2</v>
      </c>
      <c r="F4" s="41">
        <f t="shared" ref="F4:F13" si="2">(2*EXP(-(C4^2))-(4*(C4)^2*EXP(-(C4^2))))</f>
        <v>1.997734598677428</v>
      </c>
    </row>
    <row r="5" spans="2:7" x14ac:dyDescent="0.25">
      <c r="B5" s="38">
        <v>2</v>
      </c>
      <c r="C5" s="39">
        <f t="shared" ref="C5:C13" si="3">C4-(E4/F4)</f>
        <v>1.4691091104874349E-5</v>
      </c>
      <c r="D5" s="40">
        <f t="shared" si="0"/>
        <v>-0.99999999978417187</v>
      </c>
      <c r="E5" s="40">
        <f t="shared" si="1"/>
        <v>2.9382182203407195E-5</v>
      </c>
      <c r="F5" s="41">
        <f t="shared" si="2"/>
        <v>1.9999999987050312</v>
      </c>
    </row>
    <row r="6" spans="2:7" x14ac:dyDescent="0.25">
      <c r="B6" s="38">
        <v>3</v>
      </c>
      <c r="C6" s="39">
        <f t="shared" si="3"/>
        <v>-6.3415018949995045E-15</v>
      </c>
      <c r="D6" s="40">
        <f t="shared" si="0"/>
        <v>-1</v>
      </c>
      <c r="E6" s="40">
        <f t="shared" si="1"/>
        <v>-1.2683003789999009E-14</v>
      </c>
      <c r="F6" s="41">
        <f t="shared" si="2"/>
        <v>2</v>
      </c>
    </row>
    <row r="7" spans="2:7" x14ac:dyDescent="0.25">
      <c r="B7" s="38">
        <v>4</v>
      </c>
      <c r="C7" s="39">
        <f t="shared" si="3"/>
        <v>0</v>
      </c>
      <c r="D7" s="40">
        <f t="shared" si="0"/>
        <v>-1</v>
      </c>
      <c r="E7" s="40">
        <f t="shared" si="1"/>
        <v>0</v>
      </c>
      <c r="F7" s="41">
        <f t="shared" si="2"/>
        <v>2</v>
      </c>
    </row>
    <row r="8" spans="2:7" x14ac:dyDescent="0.25">
      <c r="B8" s="38">
        <v>5</v>
      </c>
      <c r="C8" s="39">
        <f t="shared" si="3"/>
        <v>0</v>
      </c>
      <c r="D8" s="40">
        <f t="shared" si="0"/>
        <v>-1</v>
      </c>
      <c r="E8" s="40">
        <f t="shared" si="1"/>
        <v>0</v>
      </c>
      <c r="F8" s="41">
        <f t="shared" si="2"/>
        <v>2</v>
      </c>
    </row>
    <row r="9" spans="2:7" x14ac:dyDescent="0.25">
      <c r="B9" s="38">
        <v>6</v>
      </c>
      <c r="C9" s="39">
        <f t="shared" si="3"/>
        <v>0</v>
      </c>
      <c r="D9" s="40">
        <f t="shared" si="0"/>
        <v>-1</v>
      </c>
      <c r="E9" s="40">
        <f t="shared" si="1"/>
        <v>0</v>
      </c>
      <c r="F9" s="41">
        <f t="shared" si="2"/>
        <v>2</v>
      </c>
    </row>
    <row r="10" spans="2:7" x14ac:dyDescent="0.25">
      <c r="B10" s="38">
        <v>7</v>
      </c>
      <c r="C10" s="39">
        <f t="shared" si="3"/>
        <v>0</v>
      </c>
      <c r="D10" s="40">
        <f t="shared" si="0"/>
        <v>-1</v>
      </c>
      <c r="E10" s="40">
        <f t="shared" si="1"/>
        <v>0</v>
      </c>
      <c r="F10" s="41">
        <f t="shared" si="2"/>
        <v>2</v>
      </c>
    </row>
    <row r="11" spans="2:7" x14ac:dyDescent="0.25">
      <c r="B11" s="38">
        <v>8</v>
      </c>
      <c r="C11" s="39">
        <f t="shared" si="3"/>
        <v>0</v>
      </c>
      <c r="D11" s="40">
        <f t="shared" si="0"/>
        <v>-1</v>
      </c>
      <c r="E11" s="40">
        <f t="shared" si="1"/>
        <v>0</v>
      </c>
      <c r="F11" s="41">
        <f t="shared" si="2"/>
        <v>2</v>
      </c>
    </row>
    <row r="12" spans="2:7" x14ac:dyDescent="0.25">
      <c r="B12" s="38">
        <v>9</v>
      </c>
      <c r="C12" s="39">
        <f t="shared" si="3"/>
        <v>0</v>
      </c>
      <c r="D12" s="40">
        <f t="shared" si="0"/>
        <v>-1</v>
      </c>
      <c r="E12" s="40">
        <f t="shared" si="1"/>
        <v>0</v>
      </c>
      <c r="F12" s="41">
        <f t="shared" si="2"/>
        <v>2</v>
      </c>
    </row>
    <row r="13" spans="2:7" ht="15.75" thickBot="1" x14ac:dyDescent="0.3">
      <c r="B13" s="42">
        <v>10</v>
      </c>
      <c r="C13" s="43">
        <f t="shared" si="3"/>
        <v>0</v>
      </c>
      <c r="D13" s="44">
        <f t="shared" si="0"/>
        <v>-1</v>
      </c>
      <c r="E13" s="44">
        <f t="shared" si="1"/>
        <v>0</v>
      </c>
      <c r="F13" s="45">
        <f t="shared" si="2"/>
        <v>2</v>
      </c>
    </row>
    <row r="14" spans="2:7" x14ac:dyDescent="0.25">
      <c r="B14" s="46"/>
      <c r="C14" s="46"/>
      <c r="D14" s="46"/>
      <c r="E14" s="46"/>
      <c r="F14" s="46"/>
    </row>
    <row r="15" spans="2:7" x14ac:dyDescent="0.25">
      <c r="B15" s="46"/>
      <c r="C15" s="46"/>
      <c r="D15" s="46"/>
      <c r="E15" s="46"/>
      <c r="F15" s="46"/>
    </row>
    <row r="16" spans="2:7" x14ac:dyDescent="0.25">
      <c r="B16" s="46"/>
      <c r="C16" s="46"/>
      <c r="D16" s="46"/>
      <c r="E16" s="46"/>
      <c r="F16" s="46"/>
    </row>
    <row r="17" spans="2:6" x14ac:dyDescent="0.25">
      <c r="B17" s="46"/>
      <c r="C17" s="46"/>
      <c r="D17" s="46"/>
      <c r="E17" s="46"/>
      <c r="F17" s="46"/>
    </row>
    <row r="18" spans="2:6" x14ac:dyDescent="0.25">
      <c r="B18" s="46"/>
      <c r="C18" s="46"/>
      <c r="D18" s="46"/>
      <c r="E18" s="46"/>
      <c r="F18" s="46"/>
    </row>
    <row r="19" spans="2:6" x14ac:dyDescent="0.25">
      <c r="B19" s="46"/>
      <c r="C19" s="46"/>
      <c r="D19" s="46"/>
      <c r="E19" s="46"/>
      <c r="F19" s="46"/>
    </row>
    <row r="20" spans="2:6" x14ac:dyDescent="0.25">
      <c r="B20" s="46"/>
      <c r="C20" s="46"/>
      <c r="D20" s="46"/>
      <c r="E20" s="46"/>
      <c r="F20" s="46"/>
    </row>
    <row r="21" spans="2:6" x14ac:dyDescent="0.25">
      <c r="B21" s="46"/>
      <c r="C21" s="46"/>
      <c r="D21" s="46"/>
      <c r="E21" s="46"/>
      <c r="F21" s="46"/>
    </row>
    <row r="22" spans="2:6" x14ac:dyDescent="0.25">
      <c r="B22" s="46"/>
      <c r="C22" s="46"/>
      <c r="D22" s="46"/>
      <c r="E22" s="46"/>
      <c r="F22" s="46"/>
    </row>
    <row r="23" spans="2:6" x14ac:dyDescent="0.25">
      <c r="B23" s="46"/>
      <c r="C23" s="46"/>
      <c r="D23" s="46"/>
      <c r="E23" s="46"/>
      <c r="F23" s="46"/>
    </row>
    <row r="24" spans="2:6" x14ac:dyDescent="0.25">
      <c r="B24" s="46"/>
      <c r="C24" s="46"/>
      <c r="D24" s="46"/>
      <c r="E24" s="46"/>
      <c r="F24" s="46"/>
    </row>
    <row r="25" spans="2:6" x14ac:dyDescent="0.25">
      <c r="B25" s="46"/>
      <c r="C25" s="46"/>
      <c r="D25" s="46"/>
      <c r="E25" s="46"/>
      <c r="F25" s="46"/>
    </row>
    <row r="26" spans="2:6" x14ac:dyDescent="0.25">
      <c r="B26" s="46"/>
      <c r="C26" s="46"/>
      <c r="D26" s="46"/>
      <c r="E26" s="46"/>
      <c r="F26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="90" zoomScaleNormal="90"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6" style="1" customWidth="1"/>
    <col min="3" max="3" width="19.85546875" style="1" bestFit="1" customWidth="1"/>
    <col min="4" max="257" width="11.42578125" style="1"/>
    <col min="258" max="258" width="6" style="1" customWidth="1"/>
    <col min="259" max="259" width="19.85546875" style="1" bestFit="1" customWidth="1"/>
    <col min="260" max="513" width="11.42578125" style="1"/>
    <col min="514" max="514" width="6" style="1" customWidth="1"/>
    <col min="515" max="515" width="19.85546875" style="1" bestFit="1" customWidth="1"/>
    <col min="516" max="769" width="11.42578125" style="1"/>
    <col min="770" max="770" width="6" style="1" customWidth="1"/>
    <col min="771" max="771" width="19.85546875" style="1" bestFit="1" customWidth="1"/>
    <col min="772" max="1025" width="11.42578125" style="1"/>
    <col min="1026" max="1026" width="6" style="1" customWidth="1"/>
    <col min="1027" max="1027" width="19.85546875" style="1" bestFit="1" customWidth="1"/>
    <col min="1028" max="1281" width="11.42578125" style="1"/>
    <col min="1282" max="1282" width="6" style="1" customWidth="1"/>
    <col min="1283" max="1283" width="19.85546875" style="1" bestFit="1" customWidth="1"/>
    <col min="1284" max="1537" width="11.42578125" style="1"/>
    <col min="1538" max="1538" width="6" style="1" customWidth="1"/>
    <col min="1539" max="1539" width="19.85546875" style="1" bestFit="1" customWidth="1"/>
    <col min="1540" max="1793" width="11.42578125" style="1"/>
    <col min="1794" max="1794" width="6" style="1" customWidth="1"/>
    <col min="1795" max="1795" width="19.85546875" style="1" bestFit="1" customWidth="1"/>
    <col min="1796" max="2049" width="11.42578125" style="1"/>
    <col min="2050" max="2050" width="6" style="1" customWidth="1"/>
    <col min="2051" max="2051" width="19.85546875" style="1" bestFit="1" customWidth="1"/>
    <col min="2052" max="2305" width="11.42578125" style="1"/>
    <col min="2306" max="2306" width="6" style="1" customWidth="1"/>
    <col min="2307" max="2307" width="19.85546875" style="1" bestFit="1" customWidth="1"/>
    <col min="2308" max="2561" width="11.42578125" style="1"/>
    <col min="2562" max="2562" width="6" style="1" customWidth="1"/>
    <col min="2563" max="2563" width="19.85546875" style="1" bestFit="1" customWidth="1"/>
    <col min="2564" max="2817" width="11.42578125" style="1"/>
    <col min="2818" max="2818" width="6" style="1" customWidth="1"/>
    <col min="2819" max="2819" width="19.85546875" style="1" bestFit="1" customWidth="1"/>
    <col min="2820" max="3073" width="11.42578125" style="1"/>
    <col min="3074" max="3074" width="6" style="1" customWidth="1"/>
    <col min="3075" max="3075" width="19.85546875" style="1" bestFit="1" customWidth="1"/>
    <col min="3076" max="3329" width="11.42578125" style="1"/>
    <col min="3330" max="3330" width="6" style="1" customWidth="1"/>
    <col min="3331" max="3331" width="19.85546875" style="1" bestFit="1" customWidth="1"/>
    <col min="3332" max="3585" width="11.42578125" style="1"/>
    <col min="3586" max="3586" width="6" style="1" customWidth="1"/>
    <col min="3587" max="3587" width="19.85546875" style="1" bestFit="1" customWidth="1"/>
    <col min="3588" max="3841" width="11.42578125" style="1"/>
    <col min="3842" max="3842" width="6" style="1" customWidth="1"/>
    <col min="3843" max="3843" width="19.85546875" style="1" bestFit="1" customWidth="1"/>
    <col min="3844" max="4097" width="11.42578125" style="1"/>
    <col min="4098" max="4098" width="6" style="1" customWidth="1"/>
    <col min="4099" max="4099" width="19.85546875" style="1" bestFit="1" customWidth="1"/>
    <col min="4100" max="4353" width="11.42578125" style="1"/>
    <col min="4354" max="4354" width="6" style="1" customWidth="1"/>
    <col min="4355" max="4355" width="19.85546875" style="1" bestFit="1" customWidth="1"/>
    <col min="4356" max="4609" width="11.42578125" style="1"/>
    <col min="4610" max="4610" width="6" style="1" customWidth="1"/>
    <col min="4611" max="4611" width="19.85546875" style="1" bestFit="1" customWidth="1"/>
    <col min="4612" max="4865" width="11.42578125" style="1"/>
    <col min="4866" max="4866" width="6" style="1" customWidth="1"/>
    <col min="4867" max="4867" width="19.85546875" style="1" bestFit="1" customWidth="1"/>
    <col min="4868" max="5121" width="11.42578125" style="1"/>
    <col min="5122" max="5122" width="6" style="1" customWidth="1"/>
    <col min="5123" max="5123" width="19.85546875" style="1" bestFit="1" customWidth="1"/>
    <col min="5124" max="5377" width="11.42578125" style="1"/>
    <col min="5378" max="5378" width="6" style="1" customWidth="1"/>
    <col min="5379" max="5379" width="19.85546875" style="1" bestFit="1" customWidth="1"/>
    <col min="5380" max="5633" width="11.42578125" style="1"/>
    <col min="5634" max="5634" width="6" style="1" customWidth="1"/>
    <col min="5635" max="5635" width="19.85546875" style="1" bestFit="1" customWidth="1"/>
    <col min="5636" max="5889" width="11.42578125" style="1"/>
    <col min="5890" max="5890" width="6" style="1" customWidth="1"/>
    <col min="5891" max="5891" width="19.85546875" style="1" bestFit="1" customWidth="1"/>
    <col min="5892" max="6145" width="11.42578125" style="1"/>
    <col min="6146" max="6146" width="6" style="1" customWidth="1"/>
    <col min="6147" max="6147" width="19.85546875" style="1" bestFit="1" customWidth="1"/>
    <col min="6148" max="6401" width="11.42578125" style="1"/>
    <col min="6402" max="6402" width="6" style="1" customWidth="1"/>
    <col min="6403" max="6403" width="19.85546875" style="1" bestFit="1" customWidth="1"/>
    <col min="6404" max="6657" width="11.42578125" style="1"/>
    <col min="6658" max="6658" width="6" style="1" customWidth="1"/>
    <col min="6659" max="6659" width="19.85546875" style="1" bestFit="1" customWidth="1"/>
    <col min="6660" max="6913" width="11.42578125" style="1"/>
    <col min="6914" max="6914" width="6" style="1" customWidth="1"/>
    <col min="6915" max="6915" width="19.85546875" style="1" bestFit="1" customWidth="1"/>
    <col min="6916" max="7169" width="11.42578125" style="1"/>
    <col min="7170" max="7170" width="6" style="1" customWidth="1"/>
    <col min="7171" max="7171" width="19.85546875" style="1" bestFit="1" customWidth="1"/>
    <col min="7172" max="7425" width="11.42578125" style="1"/>
    <col min="7426" max="7426" width="6" style="1" customWidth="1"/>
    <col min="7427" max="7427" width="19.85546875" style="1" bestFit="1" customWidth="1"/>
    <col min="7428" max="7681" width="11.42578125" style="1"/>
    <col min="7682" max="7682" width="6" style="1" customWidth="1"/>
    <col min="7683" max="7683" width="19.85546875" style="1" bestFit="1" customWidth="1"/>
    <col min="7684" max="7937" width="11.42578125" style="1"/>
    <col min="7938" max="7938" width="6" style="1" customWidth="1"/>
    <col min="7939" max="7939" width="19.85546875" style="1" bestFit="1" customWidth="1"/>
    <col min="7940" max="8193" width="11.42578125" style="1"/>
    <col min="8194" max="8194" width="6" style="1" customWidth="1"/>
    <col min="8195" max="8195" width="19.85546875" style="1" bestFit="1" customWidth="1"/>
    <col min="8196" max="8449" width="11.42578125" style="1"/>
    <col min="8450" max="8450" width="6" style="1" customWidth="1"/>
    <col min="8451" max="8451" width="19.85546875" style="1" bestFit="1" customWidth="1"/>
    <col min="8452" max="8705" width="11.42578125" style="1"/>
    <col min="8706" max="8706" width="6" style="1" customWidth="1"/>
    <col min="8707" max="8707" width="19.85546875" style="1" bestFit="1" customWidth="1"/>
    <col min="8708" max="8961" width="11.42578125" style="1"/>
    <col min="8962" max="8962" width="6" style="1" customWidth="1"/>
    <col min="8963" max="8963" width="19.85546875" style="1" bestFit="1" customWidth="1"/>
    <col min="8964" max="9217" width="11.42578125" style="1"/>
    <col min="9218" max="9218" width="6" style="1" customWidth="1"/>
    <col min="9219" max="9219" width="19.85546875" style="1" bestFit="1" customWidth="1"/>
    <col min="9220" max="9473" width="11.42578125" style="1"/>
    <col min="9474" max="9474" width="6" style="1" customWidth="1"/>
    <col min="9475" max="9475" width="19.85546875" style="1" bestFit="1" customWidth="1"/>
    <col min="9476" max="9729" width="11.42578125" style="1"/>
    <col min="9730" max="9730" width="6" style="1" customWidth="1"/>
    <col min="9731" max="9731" width="19.85546875" style="1" bestFit="1" customWidth="1"/>
    <col min="9732" max="9985" width="11.42578125" style="1"/>
    <col min="9986" max="9986" width="6" style="1" customWidth="1"/>
    <col min="9987" max="9987" width="19.85546875" style="1" bestFit="1" customWidth="1"/>
    <col min="9988" max="10241" width="11.42578125" style="1"/>
    <col min="10242" max="10242" width="6" style="1" customWidth="1"/>
    <col min="10243" max="10243" width="19.85546875" style="1" bestFit="1" customWidth="1"/>
    <col min="10244" max="10497" width="11.42578125" style="1"/>
    <col min="10498" max="10498" width="6" style="1" customWidth="1"/>
    <col min="10499" max="10499" width="19.85546875" style="1" bestFit="1" customWidth="1"/>
    <col min="10500" max="10753" width="11.42578125" style="1"/>
    <col min="10754" max="10754" width="6" style="1" customWidth="1"/>
    <col min="10755" max="10755" width="19.85546875" style="1" bestFit="1" customWidth="1"/>
    <col min="10756" max="11009" width="11.42578125" style="1"/>
    <col min="11010" max="11010" width="6" style="1" customWidth="1"/>
    <col min="11011" max="11011" width="19.85546875" style="1" bestFit="1" customWidth="1"/>
    <col min="11012" max="11265" width="11.42578125" style="1"/>
    <col min="11266" max="11266" width="6" style="1" customWidth="1"/>
    <col min="11267" max="11267" width="19.85546875" style="1" bestFit="1" customWidth="1"/>
    <col min="11268" max="11521" width="11.42578125" style="1"/>
    <col min="11522" max="11522" width="6" style="1" customWidth="1"/>
    <col min="11523" max="11523" width="19.85546875" style="1" bestFit="1" customWidth="1"/>
    <col min="11524" max="11777" width="11.42578125" style="1"/>
    <col min="11778" max="11778" width="6" style="1" customWidth="1"/>
    <col min="11779" max="11779" width="19.85546875" style="1" bestFit="1" customWidth="1"/>
    <col min="11780" max="12033" width="11.42578125" style="1"/>
    <col min="12034" max="12034" width="6" style="1" customWidth="1"/>
    <col min="12035" max="12035" width="19.85546875" style="1" bestFit="1" customWidth="1"/>
    <col min="12036" max="12289" width="11.42578125" style="1"/>
    <col min="12290" max="12290" width="6" style="1" customWidth="1"/>
    <col min="12291" max="12291" width="19.85546875" style="1" bestFit="1" customWidth="1"/>
    <col min="12292" max="12545" width="11.42578125" style="1"/>
    <col min="12546" max="12546" width="6" style="1" customWidth="1"/>
    <col min="12547" max="12547" width="19.85546875" style="1" bestFit="1" customWidth="1"/>
    <col min="12548" max="12801" width="11.42578125" style="1"/>
    <col min="12802" max="12802" width="6" style="1" customWidth="1"/>
    <col min="12803" max="12803" width="19.85546875" style="1" bestFit="1" customWidth="1"/>
    <col min="12804" max="13057" width="11.42578125" style="1"/>
    <col min="13058" max="13058" width="6" style="1" customWidth="1"/>
    <col min="13059" max="13059" width="19.85546875" style="1" bestFit="1" customWidth="1"/>
    <col min="13060" max="13313" width="11.42578125" style="1"/>
    <col min="13314" max="13314" width="6" style="1" customWidth="1"/>
    <col min="13315" max="13315" width="19.85546875" style="1" bestFit="1" customWidth="1"/>
    <col min="13316" max="13569" width="11.42578125" style="1"/>
    <col min="13570" max="13570" width="6" style="1" customWidth="1"/>
    <col min="13571" max="13571" width="19.85546875" style="1" bestFit="1" customWidth="1"/>
    <col min="13572" max="13825" width="11.42578125" style="1"/>
    <col min="13826" max="13826" width="6" style="1" customWidth="1"/>
    <col min="13827" max="13827" width="19.85546875" style="1" bestFit="1" customWidth="1"/>
    <col min="13828" max="14081" width="11.42578125" style="1"/>
    <col min="14082" max="14082" width="6" style="1" customWidth="1"/>
    <col min="14083" max="14083" width="19.85546875" style="1" bestFit="1" customWidth="1"/>
    <col min="14084" max="14337" width="11.42578125" style="1"/>
    <col min="14338" max="14338" width="6" style="1" customWidth="1"/>
    <col min="14339" max="14339" width="19.85546875" style="1" bestFit="1" customWidth="1"/>
    <col min="14340" max="14593" width="11.42578125" style="1"/>
    <col min="14594" max="14594" width="6" style="1" customWidth="1"/>
    <col min="14595" max="14595" width="19.85546875" style="1" bestFit="1" customWidth="1"/>
    <col min="14596" max="14849" width="11.42578125" style="1"/>
    <col min="14850" max="14850" width="6" style="1" customWidth="1"/>
    <col min="14851" max="14851" width="19.85546875" style="1" bestFit="1" customWidth="1"/>
    <col min="14852" max="15105" width="11.42578125" style="1"/>
    <col min="15106" max="15106" width="6" style="1" customWidth="1"/>
    <col min="15107" max="15107" width="19.85546875" style="1" bestFit="1" customWidth="1"/>
    <col min="15108" max="15361" width="11.42578125" style="1"/>
    <col min="15362" max="15362" width="6" style="1" customWidth="1"/>
    <col min="15363" max="15363" width="19.85546875" style="1" bestFit="1" customWidth="1"/>
    <col min="15364" max="15617" width="11.42578125" style="1"/>
    <col min="15618" max="15618" width="6" style="1" customWidth="1"/>
    <col min="15619" max="15619" width="19.85546875" style="1" bestFit="1" customWidth="1"/>
    <col min="15620" max="15873" width="11.42578125" style="1"/>
    <col min="15874" max="15874" width="6" style="1" customWidth="1"/>
    <col min="15875" max="15875" width="19.85546875" style="1" bestFit="1" customWidth="1"/>
    <col min="15876" max="16129" width="11.42578125" style="1"/>
    <col min="16130" max="16130" width="6" style="1" customWidth="1"/>
    <col min="16131" max="16131" width="19.85546875" style="1" bestFit="1" customWidth="1"/>
    <col min="16132" max="16384" width="11.42578125" style="1"/>
  </cols>
  <sheetData>
    <row r="1" spans="2:7" ht="15.75" thickBot="1" x14ac:dyDescent="0.3"/>
    <row r="2" spans="2:7" s="27" customFormat="1" ht="16.5" thickBot="1" x14ac:dyDescent="0.35">
      <c r="B2" s="28" t="s">
        <v>0</v>
      </c>
      <c r="C2" s="29" t="s">
        <v>10</v>
      </c>
      <c r="D2" s="30" t="s">
        <v>11</v>
      </c>
      <c r="E2" s="31" t="s">
        <v>12</v>
      </c>
      <c r="F2" s="32" t="s">
        <v>13</v>
      </c>
      <c r="G2" s="33"/>
    </row>
    <row r="3" spans="2:7" x14ac:dyDescent="0.25">
      <c r="B3" s="34">
        <v>0</v>
      </c>
      <c r="C3" s="47">
        <f>SQRT(2)/2</f>
        <v>0.70710678118654757</v>
      </c>
      <c r="D3" s="36">
        <f>-EXP(-1*(C3)^2)</f>
        <v>-0.60653065971263331</v>
      </c>
      <c r="E3" s="36">
        <f>2*C3*EXP(-1*(C3^2))</f>
        <v>0.85776388496070666</v>
      </c>
      <c r="F3" s="48">
        <f>(2*EXP(-1*(C3^2))-(4*((C3)^2)*EXP(-1*(C3^2))))</f>
        <v>-2.2204460492503131E-16</v>
      </c>
    </row>
    <row r="4" spans="2:7" x14ac:dyDescent="0.25">
      <c r="B4" s="38">
        <v>1</v>
      </c>
      <c r="C4" s="49">
        <f>C3-(E3/F3)</f>
        <v>3863025112680908</v>
      </c>
      <c r="D4" s="40">
        <f t="shared" ref="D4:D13" si="0">-EXP(-1*(C4)^2)</f>
        <v>0</v>
      </c>
      <c r="E4" s="40">
        <f t="shared" ref="E4:E11" si="1">2*C4*EXP(-(C4^2))</f>
        <v>0</v>
      </c>
      <c r="F4" s="41">
        <f t="shared" ref="F4:F11" si="2">(2*EXP(-(C4^2))-(4*(C4)^2*EXP(-(C4^2))))</f>
        <v>0</v>
      </c>
    </row>
    <row r="5" spans="2:7" x14ac:dyDescent="0.25">
      <c r="B5" s="38">
        <v>2</v>
      </c>
      <c r="C5" s="50" t="e">
        <f t="shared" ref="C5:C11" si="3">C4-(E4/F4)</f>
        <v>#DIV/0!</v>
      </c>
      <c r="D5" s="40" t="e">
        <f t="shared" si="0"/>
        <v>#DIV/0!</v>
      </c>
      <c r="E5" s="40" t="e">
        <f t="shared" si="1"/>
        <v>#DIV/0!</v>
      </c>
      <c r="F5" s="41" t="e">
        <f t="shared" si="2"/>
        <v>#DIV/0!</v>
      </c>
    </row>
    <row r="6" spans="2:7" x14ac:dyDescent="0.25">
      <c r="B6" s="38">
        <v>3</v>
      </c>
      <c r="C6" s="50" t="e">
        <f t="shared" si="3"/>
        <v>#DIV/0!</v>
      </c>
      <c r="D6" s="40" t="e">
        <f t="shared" si="0"/>
        <v>#DIV/0!</v>
      </c>
      <c r="E6" s="40" t="e">
        <f t="shared" si="1"/>
        <v>#DIV/0!</v>
      </c>
      <c r="F6" s="41" t="e">
        <f t="shared" si="2"/>
        <v>#DIV/0!</v>
      </c>
    </row>
    <row r="7" spans="2:7" x14ac:dyDescent="0.25">
      <c r="B7" s="38">
        <v>4</v>
      </c>
      <c r="C7" s="50" t="e">
        <f t="shared" si="3"/>
        <v>#DIV/0!</v>
      </c>
      <c r="D7" s="40" t="e">
        <f t="shared" si="0"/>
        <v>#DIV/0!</v>
      </c>
      <c r="E7" s="40" t="e">
        <f t="shared" si="1"/>
        <v>#DIV/0!</v>
      </c>
      <c r="F7" s="41" t="e">
        <f t="shared" si="2"/>
        <v>#DIV/0!</v>
      </c>
    </row>
    <row r="8" spans="2:7" x14ac:dyDescent="0.25">
      <c r="B8" s="38">
        <v>5</v>
      </c>
      <c r="C8" s="50" t="e">
        <f t="shared" si="3"/>
        <v>#DIV/0!</v>
      </c>
      <c r="D8" s="40" t="e">
        <f t="shared" si="0"/>
        <v>#DIV/0!</v>
      </c>
      <c r="E8" s="40" t="e">
        <f t="shared" si="1"/>
        <v>#DIV/0!</v>
      </c>
      <c r="F8" s="41" t="e">
        <f t="shared" si="2"/>
        <v>#DIV/0!</v>
      </c>
    </row>
    <row r="9" spans="2:7" x14ac:dyDescent="0.25">
      <c r="B9" s="38">
        <v>6</v>
      </c>
      <c r="C9" s="50" t="e">
        <f t="shared" si="3"/>
        <v>#DIV/0!</v>
      </c>
      <c r="D9" s="40" t="e">
        <f t="shared" si="0"/>
        <v>#DIV/0!</v>
      </c>
      <c r="E9" s="40" t="e">
        <f t="shared" si="1"/>
        <v>#DIV/0!</v>
      </c>
      <c r="F9" s="41" t="e">
        <f t="shared" si="2"/>
        <v>#DIV/0!</v>
      </c>
    </row>
    <row r="10" spans="2:7" x14ac:dyDescent="0.25">
      <c r="B10" s="38">
        <v>7</v>
      </c>
      <c r="C10" s="50" t="e">
        <f t="shared" si="3"/>
        <v>#DIV/0!</v>
      </c>
      <c r="D10" s="40" t="e">
        <f t="shared" si="0"/>
        <v>#DIV/0!</v>
      </c>
      <c r="E10" s="40" t="e">
        <f t="shared" si="1"/>
        <v>#DIV/0!</v>
      </c>
      <c r="F10" s="41" t="e">
        <f t="shared" si="2"/>
        <v>#DIV/0!</v>
      </c>
    </row>
    <row r="11" spans="2:7" x14ac:dyDescent="0.25">
      <c r="B11" s="38">
        <v>8</v>
      </c>
      <c r="C11" s="50" t="e">
        <f t="shared" si="3"/>
        <v>#DIV/0!</v>
      </c>
      <c r="D11" s="40" t="e">
        <f t="shared" si="0"/>
        <v>#DIV/0!</v>
      </c>
      <c r="E11" s="40" t="e">
        <f t="shared" si="1"/>
        <v>#DIV/0!</v>
      </c>
      <c r="F11" s="41" t="e">
        <f t="shared" si="2"/>
        <v>#DIV/0!</v>
      </c>
    </row>
    <row r="12" spans="2:7" x14ac:dyDescent="0.25">
      <c r="B12" s="38">
        <v>9</v>
      </c>
      <c r="C12" s="50" t="e">
        <f>C11-(E11/F11)</f>
        <v>#DIV/0!</v>
      </c>
      <c r="D12" s="40" t="e">
        <f t="shared" si="0"/>
        <v>#DIV/0!</v>
      </c>
      <c r="E12" s="40" t="e">
        <f>2*C12*EXP(-(C12^2))</f>
        <v>#DIV/0!</v>
      </c>
      <c r="F12" s="41" t="e">
        <f>(2*EXP(-(C12^2))-(4*(C12)^2*EXP(-(C12^2))))</f>
        <v>#DIV/0!</v>
      </c>
    </row>
    <row r="13" spans="2:7" ht="15.75" thickBot="1" x14ac:dyDescent="0.3">
      <c r="B13" s="42">
        <v>10</v>
      </c>
      <c r="C13" s="51" t="e">
        <f>C12-(E12/F12)</f>
        <v>#DIV/0!</v>
      </c>
      <c r="D13" s="44" t="e">
        <f t="shared" si="0"/>
        <v>#DIV/0!</v>
      </c>
      <c r="E13" s="44" t="e">
        <f>2*C13*EXP(-(C13^2))</f>
        <v>#DIV/0!</v>
      </c>
      <c r="F13" s="45" t="e">
        <f>(2*EXP(-(C13^2))-(4*(C13)^2*EXP(-(C13^2))))</f>
        <v>#DIV/0!</v>
      </c>
    </row>
    <row r="14" spans="2:7" x14ac:dyDescent="0.25">
      <c r="B14" s="46"/>
      <c r="C14" s="46"/>
      <c r="D14" s="46"/>
      <c r="E14" s="46"/>
      <c r="F14" s="46"/>
    </row>
    <row r="15" spans="2:7" x14ac:dyDescent="0.25">
      <c r="B15" s="46"/>
      <c r="C15" s="46"/>
      <c r="D15" s="46"/>
      <c r="E15" s="46"/>
      <c r="F15" s="46"/>
    </row>
    <row r="16" spans="2:7" x14ac:dyDescent="0.25">
      <c r="B16" s="46"/>
      <c r="C16" s="46"/>
      <c r="D16" s="46"/>
      <c r="E16" s="46"/>
      <c r="F16" s="46"/>
    </row>
    <row r="17" spans="2:6" x14ac:dyDescent="0.25">
      <c r="B17" s="46"/>
      <c r="C17" s="46"/>
      <c r="D17" s="46"/>
      <c r="E17" s="46"/>
      <c r="F17" s="46"/>
    </row>
    <row r="18" spans="2:6" x14ac:dyDescent="0.25">
      <c r="B18" s="46"/>
      <c r="C18" s="46"/>
      <c r="D18" s="46"/>
      <c r="E18" s="46"/>
      <c r="F18" s="46"/>
    </row>
    <row r="19" spans="2:6" x14ac:dyDescent="0.25">
      <c r="B19" s="46"/>
      <c r="C19" s="46"/>
      <c r="D19" s="46"/>
      <c r="E19" s="46"/>
      <c r="F19" s="46"/>
    </row>
    <row r="20" spans="2:6" x14ac:dyDescent="0.25">
      <c r="B20" s="46"/>
      <c r="C20" s="46"/>
      <c r="D20" s="46"/>
      <c r="E20" s="46"/>
      <c r="F20" s="46"/>
    </row>
    <row r="21" spans="2:6" x14ac:dyDescent="0.25">
      <c r="B21" s="46"/>
      <c r="C21" s="46"/>
      <c r="D21" s="46"/>
      <c r="E21" s="46"/>
      <c r="F21" s="46"/>
    </row>
    <row r="22" spans="2:6" x14ac:dyDescent="0.25">
      <c r="B22" s="46"/>
      <c r="C22" s="46"/>
      <c r="D22" s="46"/>
      <c r="E22" s="46"/>
      <c r="F22" s="46"/>
    </row>
    <row r="23" spans="2:6" x14ac:dyDescent="0.25">
      <c r="B23" s="46"/>
      <c r="C23" s="46"/>
      <c r="D23" s="46"/>
      <c r="E23" s="46"/>
      <c r="F23" s="46"/>
    </row>
    <row r="24" spans="2:6" x14ac:dyDescent="0.25">
      <c r="B24" s="46"/>
      <c r="C24" s="46"/>
      <c r="D24" s="46"/>
      <c r="E24" s="46"/>
      <c r="F24" s="46"/>
    </row>
    <row r="25" spans="2:6" x14ac:dyDescent="0.25">
      <c r="B25" s="46"/>
      <c r="C25" s="46"/>
      <c r="D25" s="46"/>
      <c r="E25" s="46"/>
      <c r="F25" s="46"/>
    </row>
    <row r="26" spans="2:6" x14ac:dyDescent="0.25">
      <c r="B26" s="46"/>
      <c r="C26" s="46"/>
      <c r="D26" s="46"/>
      <c r="E26" s="46"/>
      <c r="F26" s="46"/>
    </row>
  </sheetData>
  <pageMargins left="0.7" right="0.7" top="0.75" bottom="0.75" header="0.3" footer="0.3"/>
  <ignoredErrors>
    <ignoredError sqref="C5:F13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="90" zoomScaleNormal="90" workbookViewId="0">
      <selection activeCell="L20" sqref="L20"/>
    </sheetView>
  </sheetViews>
  <sheetFormatPr baseColWidth="10" defaultRowHeight="15" x14ac:dyDescent="0.25"/>
  <cols>
    <col min="1" max="1" width="11.42578125" style="1"/>
    <col min="2" max="2" width="6" style="1" customWidth="1"/>
    <col min="3" max="257" width="11.42578125" style="1"/>
    <col min="258" max="258" width="6" style="1" customWidth="1"/>
    <col min="259" max="513" width="11.42578125" style="1"/>
    <col min="514" max="514" width="6" style="1" customWidth="1"/>
    <col min="515" max="769" width="11.42578125" style="1"/>
    <col min="770" max="770" width="6" style="1" customWidth="1"/>
    <col min="771" max="1025" width="11.42578125" style="1"/>
    <col min="1026" max="1026" width="6" style="1" customWidth="1"/>
    <col min="1027" max="1281" width="11.42578125" style="1"/>
    <col min="1282" max="1282" width="6" style="1" customWidth="1"/>
    <col min="1283" max="1537" width="11.42578125" style="1"/>
    <col min="1538" max="1538" width="6" style="1" customWidth="1"/>
    <col min="1539" max="1793" width="11.42578125" style="1"/>
    <col min="1794" max="1794" width="6" style="1" customWidth="1"/>
    <col min="1795" max="2049" width="11.42578125" style="1"/>
    <col min="2050" max="2050" width="6" style="1" customWidth="1"/>
    <col min="2051" max="2305" width="11.42578125" style="1"/>
    <col min="2306" max="2306" width="6" style="1" customWidth="1"/>
    <col min="2307" max="2561" width="11.42578125" style="1"/>
    <col min="2562" max="2562" width="6" style="1" customWidth="1"/>
    <col min="2563" max="2817" width="11.42578125" style="1"/>
    <col min="2818" max="2818" width="6" style="1" customWidth="1"/>
    <col min="2819" max="3073" width="11.42578125" style="1"/>
    <col min="3074" max="3074" width="6" style="1" customWidth="1"/>
    <col min="3075" max="3329" width="11.42578125" style="1"/>
    <col min="3330" max="3330" width="6" style="1" customWidth="1"/>
    <col min="3331" max="3585" width="11.42578125" style="1"/>
    <col min="3586" max="3586" width="6" style="1" customWidth="1"/>
    <col min="3587" max="3841" width="11.42578125" style="1"/>
    <col min="3842" max="3842" width="6" style="1" customWidth="1"/>
    <col min="3843" max="4097" width="11.42578125" style="1"/>
    <col min="4098" max="4098" width="6" style="1" customWidth="1"/>
    <col min="4099" max="4353" width="11.42578125" style="1"/>
    <col min="4354" max="4354" width="6" style="1" customWidth="1"/>
    <col min="4355" max="4609" width="11.42578125" style="1"/>
    <col min="4610" max="4610" width="6" style="1" customWidth="1"/>
    <col min="4611" max="4865" width="11.42578125" style="1"/>
    <col min="4866" max="4866" width="6" style="1" customWidth="1"/>
    <col min="4867" max="5121" width="11.42578125" style="1"/>
    <col min="5122" max="5122" width="6" style="1" customWidth="1"/>
    <col min="5123" max="5377" width="11.42578125" style="1"/>
    <col min="5378" max="5378" width="6" style="1" customWidth="1"/>
    <col min="5379" max="5633" width="11.42578125" style="1"/>
    <col min="5634" max="5634" width="6" style="1" customWidth="1"/>
    <col min="5635" max="5889" width="11.42578125" style="1"/>
    <col min="5890" max="5890" width="6" style="1" customWidth="1"/>
    <col min="5891" max="6145" width="11.42578125" style="1"/>
    <col min="6146" max="6146" width="6" style="1" customWidth="1"/>
    <col min="6147" max="6401" width="11.42578125" style="1"/>
    <col min="6402" max="6402" width="6" style="1" customWidth="1"/>
    <col min="6403" max="6657" width="11.42578125" style="1"/>
    <col min="6658" max="6658" width="6" style="1" customWidth="1"/>
    <col min="6659" max="6913" width="11.42578125" style="1"/>
    <col min="6914" max="6914" width="6" style="1" customWidth="1"/>
    <col min="6915" max="7169" width="11.42578125" style="1"/>
    <col min="7170" max="7170" width="6" style="1" customWidth="1"/>
    <col min="7171" max="7425" width="11.42578125" style="1"/>
    <col min="7426" max="7426" width="6" style="1" customWidth="1"/>
    <col min="7427" max="7681" width="11.42578125" style="1"/>
    <col min="7682" max="7682" width="6" style="1" customWidth="1"/>
    <col min="7683" max="7937" width="11.42578125" style="1"/>
    <col min="7938" max="7938" width="6" style="1" customWidth="1"/>
    <col min="7939" max="8193" width="11.42578125" style="1"/>
    <col min="8194" max="8194" width="6" style="1" customWidth="1"/>
    <col min="8195" max="8449" width="11.42578125" style="1"/>
    <col min="8450" max="8450" width="6" style="1" customWidth="1"/>
    <col min="8451" max="8705" width="11.42578125" style="1"/>
    <col min="8706" max="8706" width="6" style="1" customWidth="1"/>
    <col min="8707" max="8961" width="11.42578125" style="1"/>
    <col min="8962" max="8962" width="6" style="1" customWidth="1"/>
    <col min="8963" max="9217" width="11.42578125" style="1"/>
    <col min="9218" max="9218" width="6" style="1" customWidth="1"/>
    <col min="9219" max="9473" width="11.42578125" style="1"/>
    <col min="9474" max="9474" width="6" style="1" customWidth="1"/>
    <col min="9475" max="9729" width="11.42578125" style="1"/>
    <col min="9730" max="9730" width="6" style="1" customWidth="1"/>
    <col min="9731" max="9985" width="11.42578125" style="1"/>
    <col min="9986" max="9986" width="6" style="1" customWidth="1"/>
    <col min="9987" max="10241" width="11.42578125" style="1"/>
    <col min="10242" max="10242" width="6" style="1" customWidth="1"/>
    <col min="10243" max="10497" width="11.42578125" style="1"/>
    <col min="10498" max="10498" width="6" style="1" customWidth="1"/>
    <col min="10499" max="10753" width="11.42578125" style="1"/>
    <col min="10754" max="10754" width="6" style="1" customWidth="1"/>
    <col min="10755" max="11009" width="11.42578125" style="1"/>
    <col min="11010" max="11010" width="6" style="1" customWidth="1"/>
    <col min="11011" max="11265" width="11.42578125" style="1"/>
    <col min="11266" max="11266" width="6" style="1" customWidth="1"/>
    <col min="11267" max="11521" width="11.42578125" style="1"/>
    <col min="11522" max="11522" width="6" style="1" customWidth="1"/>
    <col min="11523" max="11777" width="11.42578125" style="1"/>
    <col min="11778" max="11778" width="6" style="1" customWidth="1"/>
    <col min="11779" max="12033" width="11.42578125" style="1"/>
    <col min="12034" max="12034" width="6" style="1" customWidth="1"/>
    <col min="12035" max="12289" width="11.42578125" style="1"/>
    <col min="12290" max="12290" width="6" style="1" customWidth="1"/>
    <col min="12291" max="12545" width="11.42578125" style="1"/>
    <col min="12546" max="12546" width="6" style="1" customWidth="1"/>
    <col min="12547" max="12801" width="11.42578125" style="1"/>
    <col min="12802" max="12802" width="6" style="1" customWidth="1"/>
    <col min="12803" max="13057" width="11.42578125" style="1"/>
    <col min="13058" max="13058" width="6" style="1" customWidth="1"/>
    <col min="13059" max="13313" width="11.42578125" style="1"/>
    <col min="13314" max="13314" width="6" style="1" customWidth="1"/>
    <col min="13315" max="13569" width="11.42578125" style="1"/>
    <col min="13570" max="13570" width="6" style="1" customWidth="1"/>
    <col min="13571" max="13825" width="11.42578125" style="1"/>
    <col min="13826" max="13826" width="6" style="1" customWidth="1"/>
    <col min="13827" max="14081" width="11.42578125" style="1"/>
    <col min="14082" max="14082" width="6" style="1" customWidth="1"/>
    <col min="14083" max="14337" width="11.42578125" style="1"/>
    <col min="14338" max="14338" width="6" style="1" customWidth="1"/>
    <col min="14339" max="14593" width="11.42578125" style="1"/>
    <col min="14594" max="14594" width="6" style="1" customWidth="1"/>
    <col min="14595" max="14849" width="11.42578125" style="1"/>
    <col min="14850" max="14850" width="6" style="1" customWidth="1"/>
    <col min="14851" max="15105" width="11.42578125" style="1"/>
    <col min="15106" max="15106" width="6" style="1" customWidth="1"/>
    <col min="15107" max="15361" width="11.42578125" style="1"/>
    <col min="15362" max="15362" width="6" style="1" customWidth="1"/>
    <col min="15363" max="15617" width="11.42578125" style="1"/>
    <col min="15618" max="15618" width="6" style="1" customWidth="1"/>
    <col min="15619" max="15873" width="11.42578125" style="1"/>
    <col min="15874" max="15874" width="6" style="1" customWidth="1"/>
    <col min="15875" max="16129" width="11.42578125" style="1"/>
    <col min="16130" max="16130" width="6" style="1" customWidth="1"/>
    <col min="16131" max="16384" width="11.42578125" style="1"/>
  </cols>
  <sheetData>
    <row r="1" spans="2:7" ht="15.75" thickBot="1" x14ac:dyDescent="0.3"/>
    <row r="2" spans="2:7" s="27" customFormat="1" ht="16.5" thickBot="1" x14ac:dyDescent="0.35">
      <c r="B2" s="28" t="s">
        <v>0</v>
      </c>
      <c r="C2" s="29" t="s">
        <v>10</v>
      </c>
      <c r="D2" s="30" t="s">
        <v>11</v>
      </c>
      <c r="E2" s="31" t="s">
        <v>12</v>
      </c>
      <c r="F2" s="32" t="s">
        <v>13</v>
      </c>
      <c r="G2" s="33"/>
    </row>
    <row r="3" spans="2:7" x14ac:dyDescent="0.25">
      <c r="B3" s="34">
        <v>0</v>
      </c>
      <c r="C3" s="47">
        <v>1</v>
      </c>
      <c r="D3" s="36">
        <f>-EXP(-1*(C3)^2)</f>
        <v>-0.36787944117144233</v>
      </c>
      <c r="E3" s="36">
        <f>2*C3*EXP(-1*(C3^2))</f>
        <v>0.73575888234288467</v>
      </c>
      <c r="F3" s="48">
        <f>(2*EXP(-1*(C3^2))-(4*((C3)^2)*EXP(-1*(C3^2))))</f>
        <v>-0.73575888234288467</v>
      </c>
    </row>
    <row r="4" spans="2:7" x14ac:dyDescent="0.25">
      <c r="B4" s="38">
        <v>1</v>
      </c>
      <c r="C4" s="50">
        <f>C3-(E3/F3)</f>
        <v>2</v>
      </c>
      <c r="D4" s="40">
        <f t="shared" ref="D4:D13" si="0">-EXP(-1*(C4)^2)</f>
        <v>-1.8315638888734179E-2</v>
      </c>
      <c r="E4" s="40">
        <f t="shared" ref="E4:E13" si="1">2*C4*EXP(-(C4^2))</f>
        <v>7.3262555554936715E-2</v>
      </c>
      <c r="F4" s="41">
        <f t="shared" ref="F4:F13" si="2">(2*EXP(-(C4^2))-(4*(C4)^2*EXP(-(C4^2))))</f>
        <v>-0.25641894444227853</v>
      </c>
    </row>
    <row r="5" spans="2:7" x14ac:dyDescent="0.25">
      <c r="B5" s="38">
        <v>2</v>
      </c>
      <c r="C5" s="50">
        <f t="shared" ref="C5:C13" si="3">C4-(E4/F4)</f>
        <v>2.2857142857142856</v>
      </c>
      <c r="D5" s="40">
        <f t="shared" si="0"/>
        <v>-5.3831057419180522E-3</v>
      </c>
      <c r="E5" s="40">
        <f t="shared" si="1"/>
        <v>2.4608483391625378E-2</v>
      </c>
      <c r="F5" s="41">
        <f t="shared" si="2"/>
        <v>-0.10172971259216562</v>
      </c>
    </row>
    <row r="6" spans="2:7" x14ac:dyDescent="0.25">
      <c r="B6" s="38">
        <v>3</v>
      </c>
      <c r="C6" s="50">
        <f t="shared" si="3"/>
        <v>2.5276149336624498</v>
      </c>
      <c r="D6" s="40">
        <f t="shared" si="0"/>
        <v>-1.6802087238900428E-3</v>
      </c>
      <c r="E6" s="40">
        <f t="shared" si="1"/>
        <v>8.4938413243487998E-3</v>
      </c>
      <c r="F6" s="41">
        <f t="shared" si="2"/>
        <v>-3.9577902903386447E-2</v>
      </c>
    </row>
    <row r="7" spans="2:7" x14ac:dyDescent="0.25">
      <c r="B7" s="38">
        <v>4</v>
      </c>
      <c r="C7" s="50">
        <f t="shared" si="3"/>
        <v>2.7422256305728725</v>
      </c>
      <c r="D7" s="40">
        <f t="shared" si="0"/>
        <v>-5.4224023920095682E-4</v>
      </c>
      <c r="E7" s="40">
        <f t="shared" si="1"/>
        <v>2.9738901637296582E-3</v>
      </c>
      <c r="F7" s="41">
        <f t="shared" si="2"/>
        <v>-1.5225675180574137E-2</v>
      </c>
    </row>
    <row r="8" spans="2:7" x14ac:dyDescent="0.25">
      <c r="B8" s="38">
        <v>5</v>
      </c>
      <c r="C8" s="50">
        <f t="shared" si="3"/>
        <v>2.9375463719166741</v>
      </c>
      <c r="D8" s="40">
        <f t="shared" si="0"/>
        <v>-1.7881144500813382E-4</v>
      </c>
      <c r="E8" s="40">
        <f t="shared" si="1"/>
        <v>1.0505338230816428E-3</v>
      </c>
      <c r="F8" s="41">
        <f t="shared" si="2"/>
        <v>-5.8143607511221985E-3</v>
      </c>
    </row>
    <row r="9" spans="2:7" x14ac:dyDescent="0.25">
      <c r="B9" s="38">
        <v>6</v>
      </c>
      <c r="C9" s="50">
        <f t="shared" si="3"/>
        <v>3.1182255330572834</v>
      </c>
      <c r="D9" s="40">
        <f t="shared" si="0"/>
        <v>-5.9870271691672301E-5</v>
      </c>
      <c r="E9" s="40">
        <f t="shared" si="1"/>
        <v>3.7337801972009849E-4</v>
      </c>
      <c r="F9" s="41">
        <f t="shared" si="2"/>
        <v>-2.2088132057638096E-3</v>
      </c>
    </row>
    <row r="10" spans="2:7" x14ac:dyDescent="0.25">
      <c r="B10" s="38">
        <v>7</v>
      </c>
      <c r="C10" s="50">
        <f t="shared" si="3"/>
        <v>3.2872656396384028</v>
      </c>
      <c r="D10" s="40">
        <f t="shared" si="0"/>
        <v>-2.0275133256162569E-5</v>
      </c>
      <c r="E10" s="40">
        <f t="shared" si="1"/>
        <v>1.332994977841462E-4</v>
      </c>
      <c r="F10" s="41">
        <f t="shared" si="2"/>
        <v>-8.3583145118143335E-4</v>
      </c>
    </row>
    <row r="11" spans="2:7" x14ac:dyDescent="0.25">
      <c r="B11" s="38">
        <v>8</v>
      </c>
      <c r="C11" s="50">
        <f t="shared" si="3"/>
        <v>3.4467469532402415</v>
      </c>
      <c r="D11" s="40">
        <f t="shared" si="0"/>
        <v>-6.9271328559589967E-6</v>
      </c>
      <c r="E11" s="40">
        <f t="shared" si="1"/>
        <v>4.7752148131934087E-5</v>
      </c>
      <c r="F11" s="41">
        <f t="shared" si="2"/>
        <v>-3.1532487645692301E-4</v>
      </c>
    </row>
    <row r="12" spans="2:7" x14ac:dyDescent="0.25">
      <c r="B12" s="38">
        <v>9</v>
      </c>
      <c r="C12" s="50">
        <f t="shared" si="3"/>
        <v>3.5981848881995457</v>
      </c>
      <c r="D12" s="40">
        <f t="shared" si="0"/>
        <v>-2.3835144741669742E-6</v>
      </c>
      <c r="E12" s="40">
        <f t="shared" si="1"/>
        <v>1.7152651523504988E-5</v>
      </c>
      <c r="F12" s="41">
        <f t="shared" si="2"/>
        <v>-1.1866979406052317E-4</v>
      </c>
    </row>
    <row r="13" spans="2:7" ht="15.75" thickBot="1" x14ac:dyDescent="0.3">
      <c r="B13" s="42">
        <v>10</v>
      </c>
      <c r="C13" s="51">
        <f t="shared" si="3"/>
        <v>3.7427258951111857</v>
      </c>
      <c r="D13" s="44">
        <f t="shared" si="0"/>
        <v>-8.2490539828196533E-7</v>
      </c>
      <c r="E13" s="44">
        <f t="shared" si="1"/>
        <v>6.1747895903338355E-6</v>
      </c>
      <c r="F13" s="45">
        <f t="shared" si="2"/>
        <v>-4.4571278996646943E-5</v>
      </c>
    </row>
    <row r="14" spans="2:7" x14ac:dyDescent="0.25">
      <c r="B14" s="46"/>
      <c r="C14" s="46"/>
      <c r="D14" s="46"/>
      <c r="E14" s="46"/>
      <c r="F14" s="46"/>
    </row>
    <row r="15" spans="2:7" x14ac:dyDescent="0.25">
      <c r="B15" s="46"/>
      <c r="C15" s="46"/>
      <c r="D15" s="46"/>
      <c r="E15" s="46"/>
      <c r="F15" s="46"/>
    </row>
    <row r="16" spans="2:7" x14ac:dyDescent="0.25">
      <c r="B16" s="46"/>
      <c r="C16" s="46"/>
      <c r="D16" s="46"/>
      <c r="E16" s="46"/>
      <c r="F16" s="46"/>
    </row>
    <row r="17" spans="2:6" x14ac:dyDescent="0.25">
      <c r="B17" s="46"/>
      <c r="C17" s="46"/>
      <c r="D17" s="46"/>
      <c r="E17" s="46"/>
      <c r="F17" s="46"/>
    </row>
    <row r="18" spans="2:6" x14ac:dyDescent="0.25">
      <c r="B18" s="46"/>
      <c r="C18" s="46"/>
      <c r="D18" s="46"/>
      <c r="E18" s="46"/>
      <c r="F18" s="46"/>
    </row>
    <row r="19" spans="2:6" x14ac:dyDescent="0.25">
      <c r="B19" s="46"/>
      <c r="C19" s="46"/>
      <c r="D19" s="46"/>
      <c r="E19" s="46"/>
      <c r="F19" s="46"/>
    </row>
    <row r="20" spans="2:6" x14ac:dyDescent="0.25">
      <c r="B20" s="46"/>
      <c r="C20" s="46"/>
      <c r="D20" s="46"/>
      <c r="E20" s="46"/>
      <c r="F20" s="46"/>
    </row>
    <row r="21" spans="2:6" x14ac:dyDescent="0.25">
      <c r="B21" s="46"/>
      <c r="C21" s="46"/>
      <c r="D21" s="46"/>
      <c r="E21" s="46"/>
      <c r="F21" s="46"/>
    </row>
    <row r="22" spans="2:6" x14ac:dyDescent="0.25">
      <c r="B22" s="46"/>
      <c r="C22" s="46"/>
      <c r="D22" s="46"/>
      <c r="E22" s="46"/>
      <c r="F22" s="46"/>
    </row>
    <row r="23" spans="2:6" x14ac:dyDescent="0.25">
      <c r="B23" s="46"/>
      <c r="C23" s="46"/>
      <c r="D23" s="46"/>
      <c r="E23" s="46"/>
      <c r="F23" s="46"/>
    </row>
    <row r="24" spans="2:6" x14ac:dyDescent="0.25">
      <c r="B24" s="46"/>
      <c r="C24" s="46"/>
      <c r="D24" s="46"/>
      <c r="E24" s="46"/>
      <c r="F24" s="46"/>
    </row>
    <row r="25" spans="2:6" x14ac:dyDescent="0.25">
      <c r="B25" s="46"/>
      <c r="C25" s="46"/>
      <c r="D25" s="46"/>
      <c r="E25" s="46"/>
      <c r="F25" s="46"/>
    </row>
    <row r="26" spans="2:6" x14ac:dyDescent="0.25">
      <c r="B26" s="46"/>
      <c r="C26" s="46"/>
      <c r="D26" s="46"/>
      <c r="E26" s="46"/>
      <c r="F26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1"/>
  <sheetViews>
    <sheetView zoomScale="80" zoomScaleNormal="80" workbookViewId="0">
      <selection activeCell="F13" sqref="F13"/>
    </sheetView>
  </sheetViews>
  <sheetFormatPr baseColWidth="10" defaultRowHeight="15" x14ac:dyDescent="0.25"/>
  <cols>
    <col min="1" max="1" width="11.42578125" style="1"/>
    <col min="2" max="2" width="7.140625" style="1" customWidth="1"/>
    <col min="3" max="257" width="11.42578125" style="1"/>
    <col min="258" max="258" width="7.140625" style="1" customWidth="1"/>
    <col min="259" max="513" width="11.42578125" style="1"/>
    <col min="514" max="514" width="7.140625" style="1" customWidth="1"/>
    <col min="515" max="769" width="11.42578125" style="1"/>
    <col min="770" max="770" width="7.140625" style="1" customWidth="1"/>
    <col min="771" max="1025" width="11.42578125" style="1"/>
    <col min="1026" max="1026" width="7.140625" style="1" customWidth="1"/>
    <col min="1027" max="1281" width="11.42578125" style="1"/>
    <col min="1282" max="1282" width="7.140625" style="1" customWidth="1"/>
    <col min="1283" max="1537" width="11.42578125" style="1"/>
    <col min="1538" max="1538" width="7.140625" style="1" customWidth="1"/>
    <col min="1539" max="1793" width="11.42578125" style="1"/>
    <col min="1794" max="1794" width="7.140625" style="1" customWidth="1"/>
    <col min="1795" max="2049" width="11.42578125" style="1"/>
    <col min="2050" max="2050" width="7.140625" style="1" customWidth="1"/>
    <col min="2051" max="2305" width="11.42578125" style="1"/>
    <col min="2306" max="2306" width="7.140625" style="1" customWidth="1"/>
    <col min="2307" max="2561" width="11.42578125" style="1"/>
    <col min="2562" max="2562" width="7.140625" style="1" customWidth="1"/>
    <col min="2563" max="2817" width="11.42578125" style="1"/>
    <col min="2818" max="2818" width="7.140625" style="1" customWidth="1"/>
    <col min="2819" max="3073" width="11.42578125" style="1"/>
    <col min="3074" max="3074" width="7.140625" style="1" customWidth="1"/>
    <col min="3075" max="3329" width="11.42578125" style="1"/>
    <col min="3330" max="3330" width="7.140625" style="1" customWidth="1"/>
    <col min="3331" max="3585" width="11.42578125" style="1"/>
    <col min="3586" max="3586" width="7.140625" style="1" customWidth="1"/>
    <col min="3587" max="3841" width="11.42578125" style="1"/>
    <col min="3842" max="3842" width="7.140625" style="1" customWidth="1"/>
    <col min="3843" max="4097" width="11.42578125" style="1"/>
    <col min="4098" max="4098" width="7.140625" style="1" customWidth="1"/>
    <col min="4099" max="4353" width="11.42578125" style="1"/>
    <col min="4354" max="4354" width="7.140625" style="1" customWidth="1"/>
    <col min="4355" max="4609" width="11.42578125" style="1"/>
    <col min="4610" max="4610" width="7.140625" style="1" customWidth="1"/>
    <col min="4611" max="4865" width="11.42578125" style="1"/>
    <col min="4866" max="4866" width="7.140625" style="1" customWidth="1"/>
    <col min="4867" max="5121" width="11.42578125" style="1"/>
    <col min="5122" max="5122" width="7.140625" style="1" customWidth="1"/>
    <col min="5123" max="5377" width="11.42578125" style="1"/>
    <col min="5378" max="5378" width="7.140625" style="1" customWidth="1"/>
    <col min="5379" max="5633" width="11.42578125" style="1"/>
    <col min="5634" max="5634" width="7.140625" style="1" customWidth="1"/>
    <col min="5635" max="5889" width="11.42578125" style="1"/>
    <col min="5890" max="5890" width="7.140625" style="1" customWidth="1"/>
    <col min="5891" max="6145" width="11.42578125" style="1"/>
    <col min="6146" max="6146" width="7.140625" style="1" customWidth="1"/>
    <col min="6147" max="6401" width="11.42578125" style="1"/>
    <col min="6402" max="6402" width="7.140625" style="1" customWidth="1"/>
    <col min="6403" max="6657" width="11.42578125" style="1"/>
    <col min="6658" max="6658" width="7.140625" style="1" customWidth="1"/>
    <col min="6659" max="6913" width="11.42578125" style="1"/>
    <col min="6914" max="6914" width="7.140625" style="1" customWidth="1"/>
    <col min="6915" max="7169" width="11.42578125" style="1"/>
    <col min="7170" max="7170" width="7.140625" style="1" customWidth="1"/>
    <col min="7171" max="7425" width="11.42578125" style="1"/>
    <col min="7426" max="7426" width="7.140625" style="1" customWidth="1"/>
    <col min="7427" max="7681" width="11.42578125" style="1"/>
    <col min="7682" max="7682" width="7.140625" style="1" customWidth="1"/>
    <col min="7683" max="7937" width="11.42578125" style="1"/>
    <col min="7938" max="7938" width="7.140625" style="1" customWidth="1"/>
    <col min="7939" max="8193" width="11.42578125" style="1"/>
    <col min="8194" max="8194" width="7.140625" style="1" customWidth="1"/>
    <col min="8195" max="8449" width="11.42578125" style="1"/>
    <col min="8450" max="8450" width="7.140625" style="1" customWidth="1"/>
    <col min="8451" max="8705" width="11.42578125" style="1"/>
    <col min="8706" max="8706" width="7.140625" style="1" customWidth="1"/>
    <col min="8707" max="8961" width="11.42578125" style="1"/>
    <col min="8962" max="8962" width="7.140625" style="1" customWidth="1"/>
    <col min="8963" max="9217" width="11.42578125" style="1"/>
    <col min="9218" max="9218" width="7.140625" style="1" customWidth="1"/>
    <col min="9219" max="9473" width="11.42578125" style="1"/>
    <col min="9474" max="9474" width="7.140625" style="1" customWidth="1"/>
    <col min="9475" max="9729" width="11.42578125" style="1"/>
    <col min="9730" max="9730" width="7.140625" style="1" customWidth="1"/>
    <col min="9731" max="9985" width="11.42578125" style="1"/>
    <col min="9986" max="9986" width="7.140625" style="1" customWidth="1"/>
    <col min="9987" max="10241" width="11.42578125" style="1"/>
    <col min="10242" max="10242" width="7.140625" style="1" customWidth="1"/>
    <col min="10243" max="10497" width="11.42578125" style="1"/>
    <col min="10498" max="10498" width="7.140625" style="1" customWidth="1"/>
    <col min="10499" max="10753" width="11.42578125" style="1"/>
    <col min="10754" max="10754" width="7.140625" style="1" customWidth="1"/>
    <col min="10755" max="11009" width="11.42578125" style="1"/>
    <col min="11010" max="11010" width="7.140625" style="1" customWidth="1"/>
    <col min="11011" max="11265" width="11.42578125" style="1"/>
    <col min="11266" max="11266" width="7.140625" style="1" customWidth="1"/>
    <col min="11267" max="11521" width="11.42578125" style="1"/>
    <col min="11522" max="11522" width="7.140625" style="1" customWidth="1"/>
    <col min="11523" max="11777" width="11.42578125" style="1"/>
    <col min="11778" max="11778" width="7.140625" style="1" customWidth="1"/>
    <col min="11779" max="12033" width="11.42578125" style="1"/>
    <col min="12034" max="12034" width="7.140625" style="1" customWidth="1"/>
    <col min="12035" max="12289" width="11.42578125" style="1"/>
    <col min="12290" max="12290" width="7.140625" style="1" customWidth="1"/>
    <col min="12291" max="12545" width="11.42578125" style="1"/>
    <col min="12546" max="12546" width="7.140625" style="1" customWidth="1"/>
    <col min="12547" max="12801" width="11.42578125" style="1"/>
    <col min="12802" max="12802" width="7.140625" style="1" customWidth="1"/>
    <col min="12803" max="13057" width="11.42578125" style="1"/>
    <col min="13058" max="13058" width="7.140625" style="1" customWidth="1"/>
    <col min="13059" max="13313" width="11.42578125" style="1"/>
    <col min="13314" max="13314" width="7.140625" style="1" customWidth="1"/>
    <col min="13315" max="13569" width="11.42578125" style="1"/>
    <col min="13570" max="13570" width="7.140625" style="1" customWidth="1"/>
    <col min="13571" max="13825" width="11.42578125" style="1"/>
    <col min="13826" max="13826" width="7.140625" style="1" customWidth="1"/>
    <col min="13827" max="14081" width="11.42578125" style="1"/>
    <col min="14082" max="14082" width="7.140625" style="1" customWidth="1"/>
    <col min="14083" max="14337" width="11.42578125" style="1"/>
    <col min="14338" max="14338" width="7.140625" style="1" customWidth="1"/>
    <col min="14339" max="14593" width="11.42578125" style="1"/>
    <col min="14594" max="14594" width="7.140625" style="1" customWidth="1"/>
    <col min="14595" max="14849" width="11.42578125" style="1"/>
    <col min="14850" max="14850" width="7.140625" style="1" customWidth="1"/>
    <col min="14851" max="15105" width="11.42578125" style="1"/>
    <col min="15106" max="15106" width="7.140625" style="1" customWidth="1"/>
    <col min="15107" max="15361" width="11.42578125" style="1"/>
    <col min="15362" max="15362" width="7.140625" style="1" customWidth="1"/>
    <col min="15363" max="15617" width="11.42578125" style="1"/>
    <col min="15618" max="15618" width="7.140625" style="1" customWidth="1"/>
    <col min="15619" max="15873" width="11.42578125" style="1"/>
    <col min="15874" max="15874" width="7.140625" style="1" customWidth="1"/>
    <col min="15875" max="16129" width="11.42578125" style="1"/>
    <col min="16130" max="16130" width="7.140625" style="1" customWidth="1"/>
    <col min="16131" max="16384" width="11.42578125" style="1"/>
  </cols>
  <sheetData>
    <row r="1" spans="2:15" ht="15.75" thickBot="1" x14ac:dyDescent="0.3"/>
    <row r="2" spans="2:15" ht="17.25" thickBot="1" x14ac:dyDescent="0.35">
      <c r="B2" s="28" t="s">
        <v>0</v>
      </c>
      <c r="C2" s="29" t="s">
        <v>10</v>
      </c>
      <c r="D2" s="30" t="s">
        <v>11</v>
      </c>
      <c r="E2" s="31" t="s">
        <v>12</v>
      </c>
      <c r="F2" s="52"/>
      <c r="G2" s="28" t="s">
        <v>0</v>
      </c>
      <c r="H2" s="29" t="s">
        <v>10</v>
      </c>
      <c r="I2" s="30" t="s">
        <v>11</v>
      </c>
      <c r="J2" s="65" t="s">
        <v>12</v>
      </c>
      <c r="L2" s="28" t="s">
        <v>0</v>
      </c>
      <c r="M2" s="29" t="s">
        <v>10</v>
      </c>
      <c r="N2" s="30" t="s">
        <v>11</v>
      </c>
      <c r="O2" s="31" t="s">
        <v>12</v>
      </c>
    </row>
    <row r="3" spans="2:15" x14ac:dyDescent="0.25">
      <c r="B3" s="53">
        <v>0</v>
      </c>
      <c r="C3" s="66">
        <f>(SQRT(2)-1)/2</f>
        <v>0.20710678118654757</v>
      </c>
      <c r="D3" s="54">
        <f t="shared" ref="D3:D9" si="0">-EXP(-1*(C3)^2)</f>
        <v>-0.95801368244322282</v>
      </c>
      <c r="E3" s="55">
        <f t="shared" ref="E3:E9" si="1">2*C3*EXP(-1*(C3^2))</f>
        <v>0.39682226020697442</v>
      </c>
      <c r="F3" s="56"/>
      <c r="G3" s="53">
        <v>0</v>
      </c>
      <c r="H3" s="66">
        <f>0.70711</f>
        <v>0.70711000000000002</v>
      </c>
      <c r="I3" s="54">
        <f t="shared" ref="I3:I11" si="2">-EXP(-1*(H3)^2)</f>
        <v>-0.60652789873070145</v>
      </c>
      <c r="J3" s="55">
        <f t="shared" ref="J3:J11" si="3">2*H3*EXP(-1*(H3^2))</f>
        <v>0.85776388494293265</v>
      </c>
      <c r="L3" s="53">
        <v>0</v>
      </c>
      <c r="M3" s="66">
        <v>1</v>
      </c>
      <c r="N3" s="54">
        <f t="shared" ref="N3:N11" si="4">-EXP(-1*(M3)^2)</f>
        <v>-0.36787944117144233</v>
      </c>
      <c r="O3" s="55">
        <f t="shared" ref="O3:O11" si="5">2*M3*EXP(-1*(M3^2))</f>
        <v>0.73575888234288467</v>
      </c>
    </row>
    <row r="4" spans="2:15" x14ac:dyDescent="0.25">
      <c r="B4" s="57">
        <v>1</v>
      </c>
      <c r="C4" s="58">
        <v>0.21</v>
      </c>
      <c r="D4" s="59">
        <f t="shared" si="0"/>
        <v>-0.95685826686190967</v>
      </c>
      <c r="E4" s="60">
        <f t="shared" si="1"/>
        <v>0.40188047208200206</v>
      </c>
      <c r="F4" s="56"/>
      <c r="G4" s="57">
        <v>1</v>
      </c>
      <c r="H4" s="58">
        <v>0.7</v>
      </c>
      <c r="I4" s="59">
        <f t="shared" si="2"/>
        <v>-0.61262639418441611</v>
      </c>
      <c r="J4" s="60">
        <f t="shared" si="3"/>
        <v>0.85767695185818249</v>
      </c>
      <c r="L4" s="57">
        <v>1</v>
      </c>
      <c r="M4" s="58">
        <v>1.01</v>
      </c>
      <c r="N4" s="59">
        <f t="shared" si="4"/>
        <v>-0.3605588824819756</v>
      </c>
      <c r="O4" s="60">
        <f t="shared" si="5"/>
        <v>0.72832894261359071</v>
      </c>
    </row>
    <row r="5" spans="2:15" x14ac:dyDescent="0.25">
      <c r="B5" s="57">
        <v>2</v>
      </c>
      <c r="C5" s="58">
        <f t="shared" ref="C5:C11" si="6">C4-E4*(C4-C3)/(E4-E3)</f>
        <v>-1.9869402728495716E-2</v>
      </c>
      <c r="D5" s="59">
        <f t="shared" si="0"/>
        <v>-0.99960528475577981</v>
      </c>
      <c r="E5" s="60">
        <f t="shared" si="1"/>
        <v>-3.9723119944690459E-2</v>
      </c>
      <c r="F5" s="56"/>
      <c r="G5" s="57">
        <v>2</v>
      </c>
      <c r="H5" s="58">
        <f t="shared" ref="H5:H11" si="7">H4-J4*(H4-H3)/(J4-J3)</f>
        <v>-69.446862327927732</v>
      </c>
      <c r="I5" s="59">
        <f t="shared" si="2"/>
        <v>0</v>
      </c>
      <c r="J5" s="60">
        <f t="shared" si="3"/>
        <v>0</v>
      </c>
      <c r="L5" s="57">
        <v>2</v>
      </c>
      <c r="M5" s="58">
        <f t="shared" ref="M5:M11" si="8">M4-O4*(M4-M3)/(O4-O3)</f>
        <v>1.9902622486182702</v>
      </c>
      <c r="N5" s="59">
        <f t="shared" si="4"/>
        <v>-1.9041322018681424E-2</v>
      </c>
      <c r="O5" s="60">
        <f t="shared" si="5"/>
        <v>7.5794448755130944E-2</v>
      </c>
    </row>
    <row r="6" spans="2:15" x14ac:dyDescent="0.25">
      <c r="B6" s="57">
        <v>3</v>
      </c>
      <c r="C6" s="58">
        <f t="shared" si="6"/>
        <v>8.0780647238973616E-4</v>
      </c>
      <c r="D6" s="59">
        <f t="shared" si="0"/>
        <v>-0.99999934744891605</v>
      </c>
      <c r="E6" s="60">
        <f t="shared" si="1"/>
        <v>1.6156118905094939E-3</v>
      </c>
      <c r="F6" s="56"/>
      <c r="G6" s="57">
        <v>3</v>
      </c>
      <c r="H6" s="58">
        <f t="shared" si="7"/>
        <v>-69.446862327927732</v>
      </c>
      <c r="I6" s="59">
        <f t="shared" si="2"/>
        <v>0</v>
      </c>
      <c r="J6" s="60">
        <f t="shared" si="3"/>
        <v>0</v>
      </c>
      <c r="L6" s="57">
        <v>3</v>
      </c>
      <c r="M6" s="58">
        <f t="shared" si="8"/>
        <v>2.104123565481625</v>
      </c>
      <c r="N6" s="59">
        <f t="shared" si="4"/>
        <v>-1.1946272441873344E-2</v>
      </c>
      <c r="O6" s="60">
        <f t="shared" si="5"/>
        <v>5.0272866729218844E-2</v>
      </c>
    </row>
    <row r="7" spans="2:15" x14ac:dyDescent="0.25">
      <c r="B7" s="57">
        <v>4</v>
      </c>
      <c r="C7" s="58">
        <f t="shared" si="6"/>
        <v>-3.0600625812904521E-7</v>
      </c>
      <c r="D7" s="59">
        <f t="shared" si="0"/>
        <v>-0.99999999999990641</v>
      </c>
      <c r="E7" s="60">
        <f t="shared" si="1"/>
        <v>-6.1201251625803314E-7</v>
      </c>
      <c r="F7" s="56"/>
      <c r="G7" s="57">
        <v>4</v>
      </c>
      <c r="H7" s="58" t="e">
        <f t="shared" si="7"/>
        <v>#DIV/0!</v>
      </c>
      <c r="I7" s="59" t="e">
        <f t="shared" si="2"/>
        <v>#DIV/0!</v>
      </c>
      <c r="J7" s="60" t="e">
        <f t="shared" si="3"/>
        <v>#DIV/0!</v>
      </c>
      <c r="L7" s="57">
        <v>4</v>
      </c>
      <c r="M7" s="58">
        <f t="shared" si="8"/>
        <v>2.3284096149307962</v>
      </c>
      <c r="N7" s="59">
        <f t="shared" si="4"/>
        <v>-4.4205492102357821E-3</v>
      </c>
      <c r="O7" s="60">
        <f t="shared" si="5"/>
        <v>2.0585698568775467E-2</v>
      </c>
    </row>
    <row r="8" spans="2:15" x14ac:dyDescent="0.25">
      <c r="B8" s="57">
        <v>5</v>
      </c>
      <c r="C8" s="58">
        <f t="shared" si="6"/>
        <v>1.9960920280528342E-13</v>
      </c>
      <c r="D8" s="59">
        <f t="shared" si="0"/>
        <v>-1</v>
      </c>
      <c r="E8" s="60">
        <f t="shared" si="1"/>
        <v>3.9921840561056685E-13</v>
      </c>
      <c r="F8" s="56"/>
      <c r="G8" s="57">
        <v>5</v>
      </c>
      <c r="H8" s="58" t="e">
        <f t="shared" si="7"/>
        <v>#DIV/0!</v>
      </c>
      <c r="I8" s="59" t="e">
        <f t="shared" si="2"/>
        <v>#DIV/0!</v>
      </c>
      <c r="J8" s="60" t="e">
        <f t="shared" si="3"/>
        <v>#DIV/0!</v>
      </c>
      <c r="L8" s="57">
        <v>5</v>
      </c>
      <c r="M8" s="58">
        <f t="shared" si="8"/>
        <v>2.4839342167449274</v>
      </c>
      <c r="N8" s="59">
        <f t="shared" si="4"/>
        <v>-2.0913840796619718E-3</v>
      </c>
      <c r="O8" s="60">
        <f t="shared" si="5"/>
        <v>1.0389720951655941E-2</v>
      </c>
    </row>
    <row r="9" spans="2:15" x14ac:dyDescent="0.25">
      <c r="B9" s="57">
        <v>6</v>
      </c>
      <c r="C9" s="58">
        <f t="shared" si="6"/>
        <v>-1.8654982686666487E-26</v>
      </c>
      <c r="D9" s="59">
        <f t="shared" si="0"/>
        <v>-1</v>
      </c>
      <c r="E9" s="60">
        <f t="shared" si="1"/>
        <v>-3.7309965373332974E-26</v>
      </c>
      <c r="F9" s="56"/>
      <c r="G9" s="57">
        <v>6</v>
      </c>
      <c r="H9" s="58" t="e">
        <f t="shared" si="7"/>
        <v>#DIV/0!</v>
      </c>
      <c r="I9" s="59" t="e">
        <f t="shared" si="2"/>
        <v>#DIV/0!</v>
      </c>
      <c r="J9" s="60" t="e">
        <f t="shared" si="3"/>
        <v>#DIV/0!</v>
      </c>
      <c r="L9" s="57">
        <v>6</v>
      </c>
      <c r="M9" s="58">
        <f t="shared" si="8"/>
        <v>2.6424140874003048</v>
      </c>
      <c r="N9" s="59">
        <f t="shared" si="4"/>
        <v>-9.2811750698162921E-4</v>
      </c>
      <c r="O9" s="60">
        <f t="shared" si="5"/>
        <v>4.904941550422216E-3</v>
      </c>
    </row>
    <row r="10" spans="2:15" x14ac:dyDescent="0.25">
      <c r="B10" s="57">
        <v>7</v>
      </c>
      <c r="C10" s="58">
        <f t="shared" si="6"/>
        <v>0</v>
      </c>
      <c r="D10" s="59">
        <f>-EXP(-1*(C10)^2)</f>
        <v>-1</v>
      </c>
      <c r="E10" s="60">
        <f>2*C10*EXP(-1*(C10^2))</f>
        <v>0</v>
      </c>
      <c r="F10" s="56"/>
      <c r="G10" s="57">
        <v>7</v>
      </c>
      <c r="H10" s="58" t="e">
        <f t="shared" si="7"/>
        <v>#DIV/0!</v>
      </c>
      <c r="I10" s="59" t="e">
        <f t="shared" si="2"/>
        <v>#DIV/0!</v>
      </c>
      <c r="J10" s="60" t="e">
        <f t="shared" si="3"/>
        <v>#DIV/0!</v>
      </c>
      <c r="L10" s="57">
        <v>7</v>
      </c>
      <c r="M10" s="58">
        <f t="shared" si="8"/>
        <v>2.7841398425525079</v>
      </c>
      <c r="N10" s="59">
        <f t="shared" si="4"/>
        <v>-4.301250133159504E-4</v>
      </c>
      <c r="O10" s="60">
        <f t="shared" si="5"/>
        <v>2.3950563737027311E-3</v>
      </c>
    </row>
    <row r="11" spans="2:15" ht="15.75" thickBot="1" x14ac:dyDescent="0.3">
      <c r="B11" s="61">
        <v>8</v>
      </c>
      <c r="C11" s="62">
        <f t="shared" si="6"/>
        <v>0</v>
      </c>
      <c r="D11" s="63">
        <f>-EXP(-1*(C11)^2)</f>
        <v>-1</v>
      </c>
      <c r="E11" s="64">
        <f>2*C11*EXP(-1*(C11^2))</f>
        <v>0</v>
      </c>
      <c r="F11" s="56"/>
      <c r="G11" s="61">
        <v>8</v>
      </c>
      <c r="H11" s="62" t="e">
        <f t="shared" si="7"/>
        <v>#DIV/0!</v>
      </c>
      <c r="I11" s="63" t="e">
        <f t="shared" si="2"/>
        <v>#DIV/0!</v>
      </c>
      <c r="J11" s="64" t="e">
        <f t="shared" si="3"/>
        <v>#DIV/0!</v>
      </c>
      <c r="L11" s="61">
        <v>8</v>
      </c>
      <c r="M11" s="62">
        <f t="shared" si="8"/>
        <v>2.9193815565335353</v>
      </c>
      <c r="N11" s="63">
        <f t="shared" si="4"/>
        <v>-1.9888402886706613E-4</v>
      </c>
      <c r="O11" s="64">
        <f t="shared" si="5"/>
        <v>1.1612367315271921E-3</v>
      </c>
    </row>
  </sheetData>
  <pageMargins left="0.7" right="0.7" top="0.75" bottom="0.75" header="0.3" footer="0.3"/>
  <ignoredErrors>
    <ignoredError sqref="H7:J11" evalError="1"/>
  </ignoredErrors>
  <drawing r:id="rId1"/>
  <legacyDrawing r:id="rId2"/>
  <oleObjects>
    <mc:AlternateContent xmlns:mc="http://schemas.openxmlformats.org/markup-compatibility/2006">
      <mc:Choice Requires="x14">
        <oleObject progId="Equation.DSMT4" shapeId="8193" r:id="rId3">
          <objectPr defaultSize="0" autoPict="0" r:id="rId4">
            <anchor moveWithCells="1" sizeWithCells="1">
              <from>
                <xdr:col>11</xdr:col>
                <xdr:colOff>19050</xdr:colOff>
                <xdr:row>17</xdr:row>
                <xdr:rowOff>0</xdr:rowOff>
              </from>
              <to>
                <xdr:col>15</xdr:col>
                <xdr:colOff>38100</xdr:colOff>
                <xdr:row>20</xdr:row>
                <xdr:rowOff>38100</xdr:rowOff>
              </to>
            </anchor>
          </objectPr>
        </oleObject>
      </mc:Choice>
      <mc:Fallback>
        <oleObject progId="Equation.DSMT4" shapeId="819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zoomScale="90" zoomScaleNormal="90" workbookViewId="0">
      <selection activeCell="D19" sqref="D19"/>
    </sheetView>
  </sheetViews>
  <sheetFormatPr baseColWidth="10" defaultRowHeight="15" x14ac:dyDescent="0.25"/>
  <sheetData>
    <row r="1" spans="2:6" ht="15.75" thickBot="1" x14ac:dyDescent="0.3"/>
    <row r="2" spans="2:6" ht="20.25" thickBot="1" x14ac:dyDescent="0.4">
      <c r="B2" s="67" t="s">
        <v>0</v>
      </c>
      <c r="C2" s="68" t="s">
        <v>14</v>
      </c>
      <c r="D2" s="69" t="s">
        <v>15</v>
      </c>
      <c r="E2" s="69" t="s">
        <v>16</v>
      </c>
      <c r="F2" s="70" t="s">
        <v>17</v>
      </c>
    </row>
    <row r="3" spans="2:6" x14ac:dyDescent="0.25">
      <c r="B3" s="34">
        <v>1</v>
      </c>
      <c r="C3" s="71">
        <v>-3</v>
      </c>
      <c r="D3" s="72">
        <v>6</v>
      </c>
      <c r="E3" s="72">
        <f>(C3+D3)/2</f>
        <v>1.5</v>
      </c>
      <c r="F3" s="73">
        <f>2*E3+2</f>
        <v>5</v>
      </c>
    </row>
    <row r="4" spans="2:6" x14ac:dyDescent="0.25">
      <c r="B4" s="38">
        <v>2</v>
      </c>
      <c r="C4" s="74">
        <f>IF(F3&gt;0,C3,E3)</f>
        <v>-3</v>
      </c>
      <c r="D4" s="75">
        <f>IF(F3&gt;0,E3,D3)</f>
        <v>1.5</v>
      </c>
      <c r="E4" s="75">
        <f>(C4+D4)/2</f>
        <v>-0.75</v>
      </c>
      <c r="F4" s="76">
        <f>2*E4+2</f>
        <v>0.5</v>
      </c>
    </row>
    <row r="5" spans="2:6" x14ac:dyDescent="0.25">
      <c r="B5" s="38">
        <v>3</v>
      </c>
      <c r="C5" s="74">
        <f t="shared" ref="C5:C10" si="0">IF(F4&gt;0,C4,E4)</f>
        <v>-3</v>
      </c>
      <c r="D5" s="75">
        <f t="shared" ref="D5:D10" si="1">IF(F4&gt;0,E4,D4)</f>
        <v>-0.75</v>
      </c>
      <c r="E5" s="75">
        <f t="shared" ref="E5:E10" si="2">(C5+D5)/2</f>
        <v>-1.875</v>
      </c>
      <c r="F5" s="76">
        <f t="shared" ref="F5:F10" si="3">2*E5+2</f>
        <v>-1.75</v>
      </c>
    </row>
    <row r="6" spans="2:6" x14ac:dyDescent="0.25">
      <c r="B6" s="38">
        <v>4</v>
      </c>
      <c r="C6" s="74">
        <f t="shared" si="0"/>
        <v>-1.875</v>
      </c>
      <c r="D6" s="75">
        <f t="shared" si="1"/>
        <v>-0.75</v>
      </c>
      <c r="E6" s="75">
        <f t="shared" si="2"/>
        <v>-1.3125</v>
      </c>
      <c r="F6" s="76">
        <f t="shared" si="3"/>
        <v>-0.625</v>
      </c>
    </row>
    <row r="7" spans="2:6" x14ac:dyDescent="0.25">
      <c r="B7" s="38">
        <v>5</v>
      </c>
      <c r="C7" s="74">
        <f t="shared" si="0"/>
        <v>-1.3125</v>
      </c>
      <c r="D7" s="75">
        <f t="shared" si="1"/>
        <v>-0.75</v>
      </c>
      <c r="E7" s="75">
        <f t="shared" si="2"/>
        <v>-1.03125</v>
      </c>
      <c r="F7" s="76">
        <f t="shared" si="3"/>
        <v>-6.25E-2</v>
      </c>
    </row>
    <row r="8" spans="2:6" x14ac:dyDescent="0.25">
      <c r="B8" s="38">
        <v>6</v>
      </c>
      <c r="C8" s="74">
        <f t="shared" si="0"/>
        <v>-1.03125</v>
      </c>
      <c r="D8" s="75">
        <f t="shared" si="1"/>
        <v>-0.75</v>
      </c>
      <c r="E8" s="75">
        <f t="shared" si="2"/>
        <v>-0.890625</v>
      </c>
      <c r="F8" s="76">
        <f t="shared" si="3"/>
        <v>0.21875</v>
      </c>
    </row>
    <row r="9" spans="2:6" x14ac:dyDescent="0.25">
      <c r="B9" s="38">
        <v>7</v>
      </c>
      <c r="C9" s="74">
        <f t="shared" si="0"/>
        <v>-1.03125</v>
      </c>
      <c r="D9" s="75">
        <f t="shared" si="1"/>
        <v>-0.890625</v>
      </c>
      <c r="E9" s="75">
        <f t="shared" si="2"/>
        <v>-0.9609375</v>
      </c>
      <c r="F9" s="76">
        <f t="shared" si="3"/>
        <v>7.8125E-2</v>
      </c>
    </row>
    <row r="10" spans="2:6" x14ac:dyDescent="0.25">
      <c r="B10" s="38">
        <v>8</v>
      </c>
      <c r="C10" s="74">
        <f t="shared" si="0"/>
        <v>-1.03125</v>
      </c>
      <c r="D10" s="75">
        <f t="shared" si="1"/>
        <v>-0.9609375</v>
      </c>
      <c r="E10" s="75">
        <f t="shared" si="2"/>
        <v>-0.99609375</v>
      </c>
      <c r="F10" s="76">
        <f t="shared" si="3"/>
        <v>7.8125E-3</v>
      </c>
    </row>
    <row r="11" spans="2:6" x14ac:dyDescent="0.25">
      <c r="B11" s="38">
        <v>9</v>
      </c>
      <c r="C11" s="74">
        <f>IF(F10&gt;0,C10,E10)</f>
        <v>-1.03125</v>
      </c>
      <c r="D11" s="75">
        <f>IF(F10&gt;0,E10,D10)</f>
        <v>-0.99609375</v>
      </c>
      <c r="E11" s="75">
        <f>(C11+D11)/2</f>
        <v>-1.013671875</v>
      </c>
      <c r="F11" s="76">
        <f>2*E11+2</f>
        <v>-2.734375E-2</v>
      </c>
    </row>
    <row r="12" spans="2:6" ht="15.75" thickBot="1" x14ac:dyDescent="0.3">
      <c r="B12" s="42">
        <v>10</v>
      </c>
      <c r="C12" s="77">
        <f>IF(F11&gt;0,C11,E11)</f>
        <v>-1.013671875</v>
      </c>
      <c r="D12" s="78">
        <f>IF(F11&gt;0,E11,D11)</f>
        <v>-0.99609375</v>
      </c>
      <c r="E12" s="78">
        <f>(C12+D12)/2</f>
        <v>-1.0048828125</v>
      </c>
      <c r="F12" s="79">
        <f>2*E12+2</f>
        <v>-9.765625E-3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zoomScale="80" zoomScaleNormal="80" workbookViewId="0">
      <selection activeCell="G29" sqref="G29"/>
    </sheetView>
  </sheetViews>
  <sheetFormatPr baseColWidth="10" defaultRowHeight="15" x14ac:dyDescent="0.25"/>
  <cols>
    <col min="1" max="1" width="5.7109375" customWidth="1"/>
    <col min="2" max="2" width="7.7109375" customWidth="1"/>
    <col min="258" max="258" width="7.7109375" customWidth="1"/>
    <col min="514" max="514" width="7.7109375" customWidth="1"/>
    <col min="770" max="770" width="7.7109375" customWidth="1"/>
    <col min="1026" max="1026" width="7.7109375" customWidth="1"/>
    <col min="1282" max="1282" width="7.7109375" customWidth="1"/>
    <col min="1538" max="1538" width="7.7109375" customWidth="1"/>
    <col min="1794" max="1794" width="7.7109375" customWidth="1"/>
    <col min="2050" max="2050" width="7.7109375" customWidth="1"/>
    <col min="2306" max="2306" width="7.7109375" customWidth="1"/>
    <col min="2562" max="2562" width="7.7109375" customWidth="1"/>
    <col min="2818" max="2818" width="7.7109375" customWidth="1"/>
    <col min="3074" max="3074" width="7.7109375" customWidth="1"/>
    <col min="3330" max="3330" width="7.7109375" customWidth="1"/>
    <col min="3586" max="3586" width="7.7109375" customWidth="1"/>
    <col min="3842" max="3842" width="7.7109375" customWidth="1"/>
    <col min="4098" max="4098" width="7.7109375" customWidth="1"/>
    <col min="4354" max="4354" width="7.7109375" customWidth="1"/>
    <col min="4610" max="4610" width="7.7109375" customWidth="1"/>
    <col min="4866" max="4866" width="7.7109375" customWidth="1"/>
    <col min="5122" max="5122" width="7.7109375" customWidth="1"/>
    <col min="5378" max="5378" width="7.7109375" customWidth="1"/>
    <col min="5634" max="5634" width="7.7109375" customWidth="1"/>
    <col min="5890" max="5890" width="7.7109375" customWidth="1"/>
    <col min="6146" max="6146" width="7.7109375" customWidth="1"/>
    <col min="6402" max="6402" width="7.7109375" customWidth="1"/>
    <col min="6658" max="6658" width="7.7109375" customWidth="1"/>
    <col min="6914" max="6914" width="7.7109375" customWidth="1"/>
    <col min="7170" max="7170" width="7.7109375" customWidth="1"/>
    <col min="7426" max="7426" width="7.7109375" customWidth="1"/>
    <col min="7682" max="7682" width="7.7109375" customWidth="1"/>
    <col min="7938" max="7938" width="7.7109375" customWidth="1"/>
    <col min="8194" max="8194" width="7.7109375" customWidth="1"/>
    <col min="8450" max="8450" width="7.7109375" customWidth="1"/>
    <col min="8706" max="8706" width="7.7109375" customWidth="1"/>
    <col min="8962" max="8962" width="7.7109375" customWidth="1"/>
    <col min="9218" max="9218" width="7.7109375" customWidth="1"/>
    <col min="9474" max="9474" width="7.7109375" customWidth="1"/>
    <col min="9730" max="9730" width="7.7109375" customWidth="1"/>
    <col min="9986" max="9986" width="7.7109375" customWidth="1"/>
    <col min="10242" max="10242" width="7.7109375" customWidth="1"/>
    <col min="10498" max="10498" width="7.7109375" customWidth="1"/>
    <col min="10754" max="10754" width="7.7109375" customWidth="1"/>
    <col min="11010" max="11010" width="7.7109375" customWidth="1"/>
    <col min="11266" max="11266" width="7.7109375" customWidth="1"/>
    <col min="11522" max="11522" width="7.7109375" customWidth="1"/>
    <col min="11778" max="11778" width="7.7109375" customWidth="1"/>
    <col min="12034" max="12034" width="7.7109375" customWidth="1"/>
    <col min="12290" max="12290" width="7.7109375" customWidth="1"/>
    <col min="12546" max="12546" width="7.7109375" customWidth="1"/>
    <col min="12802" max="12802" width="7.7109375" customWidth="1"/>
    <col min="13058" max="13058" width="7.7109375" customWidth="1"/>
    <col min="13314" max="13314" width="7.7109375" customWidth="1"/>
    <col min="13570" max="13570" width="7.7109375" customWidth="1"/>
    <col min="13826" max="13826" width="7.7109375" customWidth="1"/>
    <col min="14082" max="14082" width="7.7109375" customWidth="1"/>
    <col min="14338" max="14338" width="7.7109375" customWidth="1"/>
    <col min="14594" max="14594" width="7.7109375" customWidth="1"/>
    <col min="14850" max="14850" width="7.7109375" customWidth="1"/>
    <col min="15106" max="15106" width="7.7109375" customWidth="1"/>
    <col min="15362" max="15362" width="7.7109375" customWidth="1"/>
    <col min="15618" max="15618" width="7.7109375" customWidth="1"/>
    <col min="15874" max="15874" width="7.7109375" customWidth="1"/>
    <col min="16130" max="16130" width="7.7109375" customWidth="1"/>
  </cols>
  <sheetData>
    <row r="1" spans="2:9" ht="15.75" thickBot="1" x14ac:dyDescent="0.3"/>
    <row r="2" spans="2:9" ht="15.75" thickBot="1" x14ac:dyDescent="0.3">
      <c r="B2" s="2" t="s">
        <v>0</v>
      </c>
      <c r="C2" s="80" t="s">
        <v>1</v>
      </c>
      <c r="D2" s="81" t="s">
        <v>2</v>
      </c>
      <c r="E2" s="81" t="s">
        <v>18</v>
      </c>
      <c r="F2" s="81" t="s">
        <v>19</v>
      </c>
      <c r="G2" s="81" t="s">
        <v>20</v>
      </c>
      <c r="H2" s="81" t="s">
        <v>21</v>
      </c>
      <c r="I2" s="82" t="s">
        <v>22</v>
      </c>
    </row>
    <row r="3" spans="2:9" x14ac:dyDescent="0.25">
      <c r="B3" s="83">
        <v>1</v>
      </c>
      <c r="C3" s="84">
        <v>-3</v>
      </c>
      <c r="D3" s="85">
        <v>6</v>
      </c>
      <c r="E3" s="85">
        <f t="shared" ref="E3:E15" si="0">((C3+D3)/2)-$D$17</f>
        <v>1.4984999999999999</v>
      </c>
      <c r="F3" s="85">
        <f t="shared" ref="F3:F15" si="1">((C3+D3)/2)+$D$17</f>
        <v>1.5015000000000001</v>
      </c>
      <c r="G3" s="85">
        <f t="shared" ref="G3:H15" si="2">E3^2+2*E3</f>
        <v>5.2425022499999994</v>
      </c>
      <c r="H3" s="85">
        <f t="shared" si="2"/>
        <v>5.2575022499999999</v>
      </c>
      <c r="I3" s="86">
        <f t="shared" ref="I3:I15" si="3">ABS(C3-D3)</f>
        <v>9</v>
      </c>
    </row>
    <row r="4" spans="2:9" x14ac:dyDescent="0.25">
      <c r="B4" s="87">
        <v>2</v>
      </c>
      <c r="C4" s="88">
        <f t="shared" ref="C4:C15" si="4">IF(G3&lt;H3,C3,E3)</f>
        <v>-3</v>
      </c>
      <c r="D4" s="89">
        <f t="shared" ref="D4:D15" si="5">IF(G3&lt;H3,F3,D3)</f>
        <v>1.5015000000000001</v>
      </c>
      <c r="E4" s="89">
        <f t="shared" si="0"/>
        <v>-0.75074999999999992</v>
      </c>
      <c r="F4" s="89">
        <f t="shared" si="1"/>
        <v>-0.74775000000000003</v>
      </c>
      <c r="G4" s="89">
        <f t="shared" si="2"/>
        <v>-0.93787443749999999</v>
      </c>
      <c r="H4" s="89">
        <f t="shared" si="2"/>
        <v>-0.93636993749999997</v>
      </c>
      <c r="I4" s="90">
        <f t="shared" si="3"/>
        <v>4.5015000000000001</v>
      </c>
    </row>
    <row r="5" spans="2:9" x14ac:dyDescent="0.25">
      <c r="B5" s="87">
        <v>3</v>
      </c>
      <c r="C5" s="88">
        <f t="shared" si="4"/>
        <v>-3</v>
      </c>
      <c r="D5" s="89">
        <f t="shared" si="5"/>
        <v>-0.74775000000000003</v>
      </c>
      <c r="E5" s="89">
        <f t="shared" si="0"/>
        <v>-1.875375</v>
      </c>
      <c r="F5" s="89">
        <f t="shared" si="1"/>
        <v>-1.8723749999999999</v>
      </c>
      <c r="G5" s="89">
        <f t="shared" si="2"/>
        <v>-0.23371860937499989</v>
      </c>
      <c r="H5" s="89">
        <f t="shared" si="2"/>
        <v>-0.23896185937500025</v>
      </c>
      <c r="I5" s="90">
        <f t="shared" si="3"/>
        <v>2.2522500000000001</v>
      </c>
    </row>
    <row r="6" spans="2:9" x14ac:dyDescent="0.25">
      <c r="B6" s="87">
        <v>4</v>
      </c>
      <c r="C6" s="88">
        <f t="shared" si="4"/>
        <v>-1.875375</v>
      </c>
      <c r="D6" s="89">
        <f t="shared" si="5"/>
        <v>-0.74775000000000003</v>
      </c>
      <c r="E6" s="89">
        <f t="shared" si="0"/>
        <v>-1.3130625</v>
      </c>
      <c r="F6" s="89">
        <f t="shared" si="1"/>
        <v>-1.3100624999999999</v>
      </c>
      <c r="G6" s="89">
        <f t="shared" si="2"/>
        <v>-0.90199187109375001</v>
      </c>
      <c r="H6" s="89">
        <f t="shared" si="2"/>
        <v>-0.90386124609375007</v>
      </c>
      <c r="I6" s="90">
        <f t="shared" si="3"/>
        <v>1.1276250000000001</v>
      </c>
    </row>
    <row r="7" spans="2:9" x14ac:dyDescent="0.25">
      <c r="B7" s="87">
        <v>5</v>
      </c>
      <c r="C7" s="88">
        <f t="shared" si="4"/>
        <v>-1.3130625</v>
      </c>
      <c r="D7" s="89">
        <f t="shared" si="5"/>
        <v>-0.74775000000000003</v>
      </c>
      <c r="E7" s="89">
        <f t="shared" si="0"/>
        <v>-1.03190625</v>
      </c>
      <c r="F7" s="89">
        <f t="shared" si="1"/>
        <v>-1.0289062499999999</v>
      </c>
      <c r="G7" s="89">
        <f t="shared" si="2"/>
        <v>-0.99898199121093745</v>
      </c>
      <c r="H7" s="89">
        <f t="shared" si="2"/>
        <v>-0.99916442871093758</v>
      </c>
      <c r="I7" s="90">
        <f t="shared" si="3"/>
        <v>0.5653125</v>
      </c>
    </row>
    <row r="8" spans="2:9" x14ac:dyDescent="0.25">
      <c r="B8" s="87">
        <v>6</v>
      </c>
      <c r="C8" s="88">
        <f t="shared" si="4"/>
        <v>-1.03190625</v>
      </c>
      <c r="D8" s="89">
        <f t="shared" si="5"/>
        <v>-0.74775000000000003</v>
      </c>
      <c r="E8" s="89">
        <f t="shared" si="0"/>
        <v>-0.89132812499999992</v>
      </c>
      <c r="F8" s="89">
        <f t="shared" si="1"/>
        <v>-0.88832812500000002</v>
      </c>
      <c r="G8" s="89">
        <f t="shared" si="2"/>
        <v>-0.98819042358398435</v>
      </c>
      <c r="H8" s="89">
        <f t="shared" si="2"/>
        <v>-0.9875293923339844</v>
      </c>
      <c r="I8" s="90">
        <f t="shared" si="3"/>
        <v>0.28415625</v>
      </c>
    </row>
    <row r="9" spans="2:9" x14ac:dyDescent="0.25">
      <c r="B9" s="87">
        <v>7</v>
      </c>
      <c r="C9" s="88">
        <f t="shared" si="4"/>
        <v>-1.03190625</v>
      </c>
      <c r="D9" s="89">
        <f t="shared" si="5"/>
        <v>-0.88832812500000002</v>
      </c>
      <c r="E9" s="89">
        <f t="shared" si="0"/>
        <v>-0.96161718750000003</v>
      </c>
      <c r="F9" s="89">
        <f t="shared" si="1"/>
        <v>-0.95861718750000013</v>
      </c>
      <c r="G9" s="89">
        <f t="shared" si="2"/>
        <v>-0.99852675970458982</v>
      </c>
      <c r="H9" s="89">
        <f t="shared" si="2"/>
        <v>-0.9982874628295898</v>
      </c>
      <c r="I9" s="90">
        <f t="shared" si="3"/>
        <v>0.143578125</v>
      </c>
    </row>
    <row r="10" spans="2:9" x14ac:dyDescent="0.25">
      <c r="B10" s="87">
        <v>8</v>
      </c>
      <c r="C10" s="88">
        <f t="shared" si="4"/>
        <v>-1.03190625</v>
      </c>
      <c r="D10" s="89">
        <f t="shared" si="5"/>
        <v>-0.95861718750000013</v>
      </c>
      <c r="E10" s="89">
        <f t="shared" si="0"/>
        <v>-0.99676171875000008</v>
      </c>
      <c r="F10" s="89">
        <f t="shared" si="1"/>
        <v>-0.99376171875000019</v>
      </c>
      <c r="G10" s="89">
        <f t="shared" si="2"/>
        <v>-0.9999895135345459</v>
      </c>
      <c r="H10" s="89">
        <f t="shared" si="2"/>
        <v>-0.99996108384704585</v>
      </c>
      <c r="I10" s="90">
        <f t="shared" si="3"/>
        <v>7.3289062499999891E-2</v>
      </c>
    </row>
    <row r="11" spans="2:9" x14ac:dyDescent="0.25">
      <c r="B11" s="87">
        <v>9</v>
      </c>
      <c r="C11" s="88">
        <f t="shared" si="4"/>
        <v>-1.03190625</v>
      </c>
      <c r="D11" s="89">
        <f t="shared" si="5"/>
        <v>-0.99376171875000019</v>
      </c>
      <c r="E11" s="89">
        <f t="shared" si="0"/>
        <v>-1.0143339843750001</v>
      </c>
      <c r="F11" s="89">
        <f t="shared" si="1"/>
        <v>-1.011333984375</v>
      </c>
      <c r="G11" s="89">
        <f t="shared" si="2"/>
        <v>-0.9997945368919372</v>
      </c>
      <c r="H11" s="89">
        <f t="shared" si="2"/>
        <v>-0.9998715407981873</v>
      </c>
      <c r="I11" s="90">
        <f t="shared" si="3"/>
        <v>3.8144531249999836E-2</v>
      </c>
    </row>
    <row r="12" spans="2:9" x14ac:dyDescent="0.25">
      <c r="B12" s="87">
        <v>10</v>
      </c>
      <c r="C12" s="88">
        <f t="shared" si="4"/>
        <v>-1.0143339843750001</v>
      </c>
      <c r="D12" s="89">
        <f t="shared" si="5"/>
        <v>-0.99376171875000019</v>
      </c>
      <c r="E12" s="89">
        <f t="shared" si="0"/>
        <v>-1.0055478515625003</v>
      </c>
      <c r="F12" s="89">
        <f t="shared" si="1"/>
        <v>-1.0025478515625001</v>
      </c>
      <c r="G12" s="89">
        <f t="shared" si="2"/>
        <v>-0.99996922134304045</v>
      </c>
      <c r="H12" s="89">
        <f t="shared" si="2"/>
        <v>-0.99999350845241541</v>
      </c>
      <c r="I12" s="90">
        <f t="shared" si="3"/>
        <v>2.0572265624999919E-2</v>
      </c>
    </row>
    <row r="13" spans="2:9" x14ac:dyDescent="0.25">
      <c r="B13" s="87">
        <v>11</v>
      </c>
      <c r="C13" s="88">
        <f t="shared" si="4"/>
        <v>-1.0055478515625003</v>
      </c>
      <c r="D13" s="89">
        <f t="shared" si="5"/>
        <v>-0.99376171875000019</v>
      </c>
      <c r="E13" s="89">
        <f t="shared" si="0"/>
        <v>-1.0011547851562503</v>
      </c>
      <c r="F13" s="89">
        <f t="shared" si="1"/>
        <v>-0.99815478515625033</v>
      </c>
      <c r="G13" s="89">
        <f t="shared" si="2"/>
        <v>-0.9999986664712428</v>
      </c>
      <c r="H13" s="89">
        <f t="shared" si="2"/>
        <v>-0.99999659518218043</v>
      </c>
      <c r="I13" s="90">
        <f t="shared" si="3"/>
        <v>1.1786132812500072E-2</v>
      </c>
    </row>
    <row r="14" spans="2:9" x14ac:dyDescent="0.25">
      <c r="B14" s="87">
        <v>12</v>
      </c>
      <c r="C14" s="88">
        <f t="shared" si="4"/>
        <v>-1.0055478515625003</v>
      </c>
      <c r="D14" s="89">
        <f t="shared" si="5"/>
        <v>-0.99815478515625033</v>
      </c>
      <c r="E14" s="89">
        <f t="shared" si="0"/>
        <v>-1.0033513183593754</v>
      </c>
      <c r="F14" s="89">
        <f t="shared" si="1"/>
        <v>-1.0003513183593753</v>
      </c>
      <c r="G14" s="89">
        <f t="shared" si="2"/>
        <v>-0.99998876866525421</v>
      </c>
      <c r="H14" s="89">
        <f t="shared" si="2"/>
        <v>-0.99999987657541034</v>
      </c>
      <c r="I14" s="90">
        <f t="shared" si="3"/>
        <v>7.3930664062499263E-3</v>
      </c>
    </row>
    <row r="15" spans="2:9" ht="15.75" thickBot="1" x14ac:dyDescent="0.3">
      <c r="B15" s="91">
        <v>13</v>
      </c>
      <c r="C15" s="92">
        <f t="shared" si="4"/>
        <v>-1.0033513183593754</v>
      </c>
      <c r="D15" s="93">
        <f t="shared" si="5"/>
        <v>-0.99815478515625033</v>
      </c>
      <c r="E15" s="93">
        <f t="shared" si="0"/>
        <v>-1.002253051757813</v>
      </c>
      <c r="F15" s="93">
        <f t="shared" si="1"/>
        <v>-0.99925305175781298</v>
      </c>
      <c r="G15" s="93">
        <f t="shared" si="2"/>
        <v>-0.99999492375777654</v>
      </c>
      <c r="H15" s="93">
        <f t="shared" si="2"/>
        <v>-0.99999944206832347</v>
      </c>
      <c r="I15" s="94">
        <f t="shared" si="3"/>
        <v>5.1965332031250755E-3</v>
      </c>
    </row>
    <row r="16" spans="2:9" ht="15.75" thickBot="1" x14ac:dyDescent="0.3">
      <c r="C16" s="95"/>
      <c r="D16" s="95"/>
      <c r="E16" s="95"/>
      <c r="F16" s="95"/>
      <c r="G16" s="95"/>
      <c r="H16" s="95"/>
      <c r="I16" s="95"/>
    </row>
    <row r="17" spans="3:9" ht="15.75" thickBot="1" x14ac:dyDescent="0.3">
      <c r="C17" s="96" t="s">
        <v>23</v>
      </c>
      <c r="D17" s="97">
        <v>1.5E-3</v>
      </c>
      <c r="E17" s="95"/>
      <c r="F17" s="95"/>
      <c r="G17" s="95"/>
      <c r="H17" s="95"/>
      <c r="I17" s="95"/>
    </row>
    <row r="18" spans="3:9" x14ac:dyDescent="0.25">
      <c r="E18" s="95"/>
      <c r="F18" s="95"/>
      <c r="G18" s="95"/>
      <c r="H18" s="95"/>
      <c r="I18" s="95"/>
    </row>
    <row r="19" spans="3:9" x14ac:dyDescent="0.25">
      <c r="C19" s="95"/>
      <c r="D19" s="95"/>
      <c r="E19" s="95"/>
      <c r="F19" s="95"/>
      <c r="G19" s="95"/>
      <c r="H19" s="95"/>
      <c r="I19" s="95"/>
    </row>
    <row r="20" spans="3:9" x14ac:dyDescent="0.25">
      <c r="C20" s="95"/>
      <c r="D20" s="95"/>
      <c r="E20" s="95"/>
      <c r="F20" s="95"/>
      <c r="G20" s="95"/>
      <c r="H20" s="95"/>
      <c r="I20" s="95"/>
    </row>
    <row r="21" spans="3:9" x14ac:dyDescent="0.25">
      <c r="C21" s="95"/>
      <c r="D21" s="95"/>
      <c r="E21" s="95"/>
      <c r="F21" s="95"/>
      <c r="G21" s="95"/>
      <c r="H21" s="95"/>
      <c r="I21" s="95"/>
    </row>
    <row r="22" spans="3:9" x14ac:dyDescent="0.25">
      <c r="C22" s="95"/>
      <c r="D22" s="95"/>
      <c r="E22" s="95"/>
      <c r="F22" s="95"/>
      <c r="G22" s="95"/>
      <c r="H22" s="95"/>
      <c r="I22" s="95"/>
    </row>
    <row r="23" spans="3:9" x14ac:dyDescent="0.25">
      <c r="C23" s="95"/>
      <c r="D23" s="95"/>
      <c r="E23" s="95"/>
      <c r="F23" s="95"/>
      <c r="G23" s="95"/>
      <c r="H23" s="95"/>
      <c r="I23" s="9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6"/>
  <sheetViews>
    <sheetView zoomScale="80" zoomScaleNormal="80" workbookViewId="0">
      <selection activeCell="H22" sqref="H22"/>
    </sheetView>
  </sheetViews>
  <sheetFormatPr baseColWidth="10" defaultRowHeight="15" x14ac:dyDescent="0.25"/>
  <cols>
    <col min="1" max="1" width="11.42578125" style="1"/>
    <col min="2" max="2" width="7" style="1" customWidth="1"/>
    <col min="3" max="9" width="11.42578125" style="1"/>
    <col min="11" max="11" width="11.42578125" style="1"/>
    <col min="12" max="12" width="14.42578125" style="1" bestFit="1" customWidth="1"/>
    <col min="13" max="13" width="11.42578125" style="1"/>
    <col min="14" max="15" width="11.42578125" style="1" customWidth="1"/>
    <col min="16" max="257" width="11.42578125" style="1"/>
    <col min="258" max="258" width="7" style="1" customWidth="1"/>
    <col min="259" max="267" width="11.42578125" style="1"/>
    <col min="268" max="268" width="14.42578125" style="1" bestFit="1" customWidth="1"/>
    <col min="269" max="269" width="11.42578125" style="1"/>
    <col min="270" max="271" width="11.42578125" style="1" customWidth="1"/>
    <col min="272" max="513" width="11.42578125" style="1"/>
    <col min="514" max="514" width="7" style="1" customWidth="1"/>
    <col min="515" max="523" width="11.42578125" style="1"/>
    <col min="524" max="524" width="14.42578125" style="1" bestFit="1" customWidth="1"/>
    <col min="525" max="525" width="11.42578125" style="1"/>
    <col min="526" max="527" width="11.42578125" style="1" customWidth="1"/>
    <col min="528" max="769" width="11.42578125" style="1"/>
    <col min="770" max="770" width="7" style="1" customWidth="1"/>
    <col min="771" max="779" width="11.42578125" style="1"/>
    <col min="780" max="780" width="14.42578125" style="1" bestFit="1" customWidth="1"/>
    <col min="781" max="781" width="11.42578125" style="1"/>
    <col min="782" max="783" width="11.42578125" style="1" customWidth="1"/>
    <col min="784" max="1025" width="11.42578125" style="1"/>
    <col min="1026" max="1026" width="7" style="1" customWidth="1"/>
    <col min="1027" max="1035" width="11.42578125" style="1"/>
    <col min="1036" max="1036" width="14.42578125" style="1" bestFit="1" customWidth="1"/>
    <col min="1037" max="1037" width="11.42578125" style="1"/>
    <col min="1038" max="1039" width="11.42578125" style="1" customWidth="1"/>
    <col min="1040" max="1281" width="11.42578125" style="1"/>
    <col min="1282" max="1282" width="7" style="1" customWidth="1"/>
    <col min="1283" max="1291" width="11.42578125" style="1"/>
    <col min="1292" max="1292" width="14.42578125" style="1" bestFit="1" customWidth="1"/>
    <col min="1293" max="1293" width="11.42578125" style="1"/>
    <col min="1294" max="1295" width="11.42578125" style="1" customWidth="1"/>
    <col min="1296" max="1537" width="11.42578125" style="1"/>
    <col min="1538" max="1538" width="7" style="1" customWidth="1"/>
    <col min="1539" max="1547" width="11.42578125" style="1"/>
    <col min="1548" max="1548" width="14.42578125" style="1" bestFit="1" customWidth="1"/>
    <col min="1549" max="1549" width="11.42578125" style="1"/>
    <col min="1550" max="1551" width="11.42578125" style="1" customWidth="1"/>
    <col min="1552" max="1793" width="11.42578125" style="1"/>
    <col min="1794" max="1794" width="7" style="1" customWidth="1"/>
    <col min="1795" max="1803" width="11.42578125" style="1"/>
    <col min="1804" max="1804" width="14.42578125" style="1" bestFit="1" customWidth="1"/>
    <col min="1805" max="1805" width="11.42578125" style="1"/>
    <col min="1806" max="1807" width="11.42578125" style="1" customWidth="1"/>
    <col min="1808" max="2049" width="11.42578125" style="1"/>
    <col min="2050" max="2050" width="7" style="1" customWidth="1"/>
    <col min="2051" max="2059" width="11.42578125" style="1"/>
    <col min="2060" max="2060" width="14.42578125" style="1" bestFit="1" customWidth="1"/>
    <col min="2061" max="2061" width="11.42578125" style="1"/>
    <col min="2062" max="2063" width="11.42578125" style="1" customWidth="1"/>
    <col min="2064" max="2305" width="11.42578125" style="1"/>
    <col min="2306" max="2306" width="7" style="1" customWidth="1"/>
    <col min="2307" max="2315" width="11.42578125" style="1"/>
    <col min="2316" max="2316" width="14.42578125" style="1" bestFit="1" customWidth="1"/>
    <col min="2317" max="2317" width="11.42578125" style="1"/>
    <col min="2318" max="2319" width="11.42578125" style="1" customWidth="1"/>
    <col min="2320" max="2561" width="11.42578125" style="1"/>
    <col min="2562" max="2562" width="7" style="1" customWidth="1"/>
    <col min="2563" max="2571" width="11.42578125" style="1"/>
    <col min="2572" max="2572" width="14.42578125" style="1" bestFit="1" customWidth="1"/>
    <col min="2573" max="2573" width="11.42578125" style="1"/>
    <col min="2574" max="2575" width="11.42578125" style="1" customWidth="1"/>
    <col min="2576" max="2817" width="11.42578125" style="1"/>
    <col min="2818" max="2818" width="7" style="1" customWidth="1"/>
    <col min="2819" max="2827" width="11.42578125" style="1"/>
    <col min="2828" max="2828" width="14.42578125" style="1" bestFit="1" customWidth="1"/>
    <col min="2829" max="2829" width="11.42578125" style="1"/>
    <col min="2830" max="2831" width="11.42578125" style="1" customWidth="1"/>
    <col min="2832" max="3073" width="11.42578125" style="1"/>
    <col min="3074" max="3074" width="7" style="1" customWidth="1"/>
    <col min="3075" max="3083" width="11.42578125" style="1"/>
    <col min="3084" max="3084" width="14.42578125" style="1" bestFit="1" customWidth="1"/>
    <col min="3085" max="3085" width="11.42578125" style="1"/>
    <col min="3086" max="3087" width="11.42578125" style="1" customWidth="1"/>
    <col min="3088" max="3329" width="11.42578125" style="1"/>
    <col min="3330" max="3330" width="7" style="1" customWidth="1"/>
    <col min="3331" max="3339" width="11.42578125" style="1"/>
    <col min="3340" max="3340" width="14.42578125" style="1" bestFit="1" customWidth="1"/>
    <col min="3341" max="3341" width="11.42578125" style="1"/>
    <col min="3342" max="3343" width="11.42578125" style="1" customWidth="1"/>
    <col min="3344" max="3585" width="11.42578125" style="1"/>
    <col min="3586" max="3586" width="7" style="1" customWidth="1"/>
    <col min="3587" max="3595" width="11.42578125" style="1"/>
    <col min="3596" max="3596" width="14.42578125" style="1" bestFit="1" customWidth="1"/>
    <col min="3597" max="3597" width="11.42578125" style="1"/>
    <col min="3598" max="3599" width="11.42578125" style="1" customWidth="1"/>
    <col min="3600" max="3841" width="11.42578125" style="1"/>
    <col min="3842" max="3842" width="7" style="1" customWidth="1"/>
    <col min="3843" max="3851" width="11.42578125" style="1"/>
    <col min="3852" max="3852" width="14.42578125" style="1" bestFit="1" customWidth="1"/>
    <col min="3853" max="3853" width="11.42578125" style="1"/>
    <col min="3854" max="3855" width="11.42578125" style="1" customWidth="1"/>
    <col min="3856" max="4097" width="11.42578125" style="1"/>
    <col min="4098" max="4098" width="7" style="1" customWidth="1"/>
    <col min="4099" max="4107" width="11.42578125" style="1"/>
    <col min="4108" max="4108" width="14.42578125" style="1" bestFit="1" customWidth="1"/>
    <col min="4109" max="4109" width="11.42578125" style="1"/>
    <col min="4110" max="4111" width="11.42578125" style="1" customWidth="1"/>
    <col min="4112" max="4353" width="11.42578125" style="1"/>
    <col min="4354" max="4354" width="7" style="1" customWidth="1"/>
    <col min="4355" max="4363" width="11.42578125" style="1"/>
    <col min="4364" max="4364" width="14.42578125" style="1" bestFit="1" customWidth="1"/>
    <col min="4365" max="4365" width="11.42578125" style="1"/>
    <col min="4366" max="4367" width="11.42578125" style="1" customWidth="1"/>
    <col min="4368" max="4609" width="11.42578125" style="1"/>
    <col min="4610" max="4610" width="7" style="1" customWidth="1"/>
    <col min="4611" max="4619" width="11.42578125" style="1"/>
    <col min="4620" max="4620" width="14.42578125" style="1" bestFit="1" customWidth="1"/>
    <col min="4621" max="4621" width="11.42578125" style="1"/>
    <col min="4622" max="4623" width="11.42578125" style="1" customWidth="1"/>
    <col min="4624" max="4865" width="11.42578125" style="1"/>
    <col min="4866" max="4866" width="7" style="1" customWidth="1"/>
    <col min="4867" max="4875" width="11.42578125" style="1"/>
    <col min="4876" max="4876" width="14.42578125" style="1" bestFit="1" customWidth="1"/>
    <col min="4877" max="4877" width="11.42578125" style="1"/>
    <col min="4878" max="4879" width="11.42578125" style="1" customWidth="1"/>
    <col min="4880" max="5121" width="11.42578125" style="1"/>
    <col min="5122" max="5122" width="7" style="1" customWidth="1"/>
    <col min="5123" max="5131" width="11.42578125" style="1"/>
    <col min="5132" max="5132" width="14.42578125" style="1" bestFit="1" customWidth="1"/>
    <col min="5133" max="5133" width="11.42578125" style="1"/>
    <col min="5134" max="5135" width="11.42578125" style="1" customWidth="1"/>
    <col min="5136" max="5377" width="11.42578125" style="1"/>
    <col min="5378" max="5378" width="7" style="1" customWidth="1"/>
    <col min="5379" max="5387" width="11.42578125" style="1"/>
    <col min="5388" max="5388" width="14.42578125" style="1" bestFit="1" customWidth="1"/>
    <col min="5389" max="5389" width="11.42578125" style="1"/>
    <col min="5390" max="5391" width="11.42578125" style="1" customWidth="1"/>
    <col min="5392" max="5633" width="11.42578125" style="1"/>
    <col min="5634" max="5634" width="7" style="1" customWidth="1"/>
    <col min="5635" max="5643" width="11.42578125" style="1"/>
    <col min="5644" max="5644" width="14.42578125" style="1" bestFit="1" customWidth="1"/>
    <col min="5645" max="5645" width="11.42578125" style="1"/>
    <col min="5646" max="5647" width="11.42578125" style="1" customWidth="1"/>
    <col min="5648" max="5889" width="11.42578125" style="1"/>
    <col min="5890" max="5890" width="7" style="1" customWidth="1"/>
    <col min="5891" max="5899" width="11.42578125" style="1"/>
    <col min="5900" max="5900" width="14.42578125" style="1" bestFit="1" customWidth="1"/>
    <col min="5901" max="5901" width="11.42578125" style="1"/>
    <col min="5902" max="5903" width="11.42578125" style="1" customWidth="1"/>
    <col min="5904" max="6145" width="11.42578125" style="1"/>
    <col min="6146" max="6146" width="7" style="1" customWidth="1"/>
    <col min="6147" max="6155" width="11.42578125" style="1"/>
    <col min="6156" max="6156" width="14.42578125" style="1" bestFit="1" customWidth="1"/>
    <col min="6157" max="6157" width="11.42578125" style="1"/>
    <col min="6158" max="6159" width="11.42578125" style="1" customWidth="1"/>
    <col min="6160" max="6401" width="11.42578125" style="1"/>
    <col min="6402" max="6402" width="7" style="1" customWidth="1"/>
    <col min="6403" max="6411" width="11.42578125" style="1"/>
    <col min="6412" max="6412" width="14.42578125" style="1" bestFit="1" customWidth="1"/>
    <col min="6413" max="6413" width="11.42578125" style="1"/>
    <col min="6414" max="6415" width="11.42578125" style="1" customWidth="1"/>
    <col min="6416" max="6657" width="11.42578125" style="1"/>
    <col min="6658" max="6658" width="7" style="1" customWidth="1"/>
    <col min="6659" max="6667" width="11.42578125" style="1"/>
    <col min="6668" max="6668" width="14.42578125" style="1" bestFit="1" customWidth="1"/>
    <col min="6669" max="6669" width="11.42578125" style="1"/>
    <col min="6670" max="6671" width="11.42578125" style="1" customWidth="1"/>
    <col min="6672" max="6913" width="11.42578125" style="1"/>
    <col min="6914" max="6914" width="7" style="1" customWidth="1"/>
    <col min="6915" max="6923" width="11.42578125" style="1"/>
    <col min="6924" max="6924" width="14.42578125" style="1" bestFit="1" customWidth="1"/>
    <col min="6925" max="6925" width="11.42578125" style="1"/>
    <col min="6926" max="6927" width="11.42578125" style="1" customWidth="1"/>
    <col min="6928" max="7169" width="11.42578125" style="1"/>
    <col min="7170" max="7170" width="7" style="1" customWidth="1"/>
    <col min="7171" max="7179" width="11.42578125" style="1"/>
    <col min="7180" max="7180" width="14.42578125" style="1" bestFit="1" customWidth="1"/>
    <col min="7181" max="7181" width="11.42578125" style="1"/>
    <col min="7182" max="7183" width="11.42578125" style="1" customWidth="1"/>
    <col min="7184" max="7425" width="11.42578125" style="1"/>
    <col min="7426" max="7426" width="7" style="1" customWidth="1"/>
    <col min="7427" max="7435" width="11.42578125" style="1"/>
    <col min="7436" max="7436" width="14.42578125" style="1" bestFit="1" customWidth="1"/>
    <col min="7437" max="7437" width="11.42578125" style="1"/>
    <col min="7438" max="7439" width="11.42578125" style="1" customWidth="1"/>
    <col min="7440" max="7681" width="11.42578125" style="1"/>
    <col min="7682" max="7682" width="7" style="1" customWidth="1"/>
    <col min="7683" max="7691" width="11.42578125" style="1"/>
    <col min="7692" max="7692" width="14.42578125" style="1" bestFit="1" customWidth="1"/>
    <col min="7693" max="7693" width="11.42578125" style="1"/>
    <col min="7694" max="7695" width="11.42578125" style="1" customWidth="1"/>
    <col min="7696" max="7937" width="11.42578125" style="1"/>
    <col min="7938" max="7938" width="7" style="1" customWidth="1"/>
    <col min="7939" max="7947" width="11.42578125" style="1"/>
    <col min="7948" max="7948" width="14.42578125" style="1" bestFit="1" customWidth="1"/>
    <col min="7949" max="7949" width="11.42578125" style="1"/>
    <col min="7950" max="7951" width="11.42578125" style="1" customWidth="1"/>
    <col min="7952" max="8193" width="11.42578125" style="1"/>
    <col min="8194" max="8194" width="7" style="1" customWidth="1"/>
    <col min="8195" max="8203" width="11.42578125" style="1"/>
    <col min="8204" max="8204" width="14.42578125" style="1" bestFit="1" customWidth="1"/>
    <col min="8205" max="8205" width="11.42578125" style="1"/>
    <col min="8206" max="8207" width="11.42578125" style="1" customWidth="1"/>
    <col min="8208" max="8449" width="11.42578125" style="1"/>
    <col min="8450" max="8450" width="7" style="1" customWidth="1"/>
    <col min="8451" max="8459" width="11.42578125" style="1"/>
    <col min="8460" max="8460" width="14.42578125" style="1" bestFit="1" customWidth="1"/>
    <col min="8461" max="8461" width="11.42578125" style="1"/>
    <col min="8462" max="8463" width="11.42578125" style="1" customWidth="1"/>
    <col min="8464" max="8705" width="11.42578125" style="1"/>
    <col min="8706" max="8706" width="7" style="1" customWidth="1"/>
    <col min="8707" max="8715" width="11.42578125" style="1"/>
    <col min="8716" max="8716" width="14.42578125" style="1" bestFit="1" customWidth="1"/>
    <col min="8717" max="8717" width="11.42578125" style="1"/>
    <col min="8718" max="8719" width="11.42578125" style="1" customWidth="1"/>
    <col min="8720" max="8961" width="11.42578125" style="1"/>
    <col min="8962" max="8962" width="7" style="1" customWidth="1"/>
    <col min="8963" max="8971" width="11.42578125" style="1"/>
    <col min="8972" max="8972" width="14.42578125" style="1" bestFit="1" customWidth="1"/>
    <col min="8973" max="8973" width="11.42578125" style="1"/>
    <col min="8974" max="8975" width="11.42578125" style="1" customWidth="1"/>
    <col min="8976" max="9217" width="11.42578125" style="1"/>
    <col min="9218" max="9218" width="7" style="1" customWidth="1"/>
    <col min="9219" max="9227" width="11.42578125" style="1"/>
    <col min="9228" max="9228" width="14.42578125" style="1" bestFit="1" customWidth="1"/>
    <col min="9229" max="9229" width="11.42578125" style="1"/>
    <col min="9230" max="9231" width="11.42578125" style="1" customWidth="1"/>
    <col min="9232" max="9473" width="11.42578125" style="1"/>
    <col min="9474" max="9474" width="7" style="1" customWidth="1"/>
    <col min="9475" max="9483" width="11.42578125" style="1"/>
    <col min="9484" max="9484" width="14.42578125" style="1" bestFit="1" customWidth="1"/>
    <col min="9485" max="9485" width="11.42578125" style="1"/>
    <col min="9486" max="9487" width="11.42578125" style="1" customWidth="1"/>
    <col min="9488" max="9729" width="11.42578125" style="1"/>
    <col min="9730" max="9730" width="7" style="1" customWidth="1"/>
    <col min="9731" max="9739" width="11.42578125" style="1"/>
    <col min="9740" max="9740" width="14.42578125" style="1" bestFit="1" customWidth="1"/>
    <col min="9741" max="9741" width="11.42578125" style="1"/>
    <col min="9742" max="9743" width="11.42578125" style="1" customWidth="1"/>
    <col min="9744" max="9985" width="11.42578125" style="1"/>
    <col min="9986" max="9986" width="7" style="1" customWidth="1"/>
    <col min="9987" max="9995" width="11.42578125" style="1"/>
    <col min="9996" max="9996" width="14.42578125" style="1" bestFit="1" customWidth="1"/>
    <col min="9997" max="9997" width="11.42578125" style="1"/>
    <col min="9998" max="9999" width="11.42578125" style="1" customWidth="1"/>
    <col min="10000" max="10241" width="11.42578125" style="1"/>
    <col min="10242" max="10242" width="7" style="1" customWidth="1"/>
    <col min="10243" max="10251" width="11.42578125" style="1"/>
    <col min="10252" max="10252" width="14.42578125" style="1" bestFit="1" customWidth="1"/>
    <col min="10253" max="10253" width="11.42578125" style="1"/>
    <col min="10254" max="10255" width="11.42578125" style="1" customWidth="1"/>
    <col min="10256" max="10497" width="11.42578125" style="1"/>
    <col min="10498" max="10498" width="7" style="1" customWidth="1"/>
    <col min="10499" max="10507" width="11.42578125" style="1"/>
    <col min="10508" max="10508" width="14.42578125" style="1" bestFit="1" customWidth="1"/>
    <col min="10509" max="10509" width="11.42578125" style="1"/>
    <col min="10510" max="10511" width="11.42578125" style="1" customWidth="1"/>
    <col min="10512" max="10753" width="11.42578125" style="1"/>
    <col min="10754" max="10754" width="7" style="1" customWidth="1"/>
    <col min="10755" max="10763" width="11.42578125" style="1"/>
    <col min="10764" max="10764" width="14.42578125" style="1" bestFit="1" customWidth="1"/>
    <col min="10765" max="10765" width="11.42578125" style="1"/>
    <col min="10766" max="10767" width="11.42578125" style="1" customWidth="1"/>
    <col min="10768" max="11009" width="11.42578125" style="1"/>
    <col min="11010" max="11010" width="7" style="1" customWidth="1"/>
    <col min="11011" max="11019" width="11.42578125" style="1"/>
    <col min="11020" max="11020" width="14.42578125" style="1" bestFit="1" customWidth="1"/>
    <col min="11021" max="11021" width="11.42578125" style="1"/>
    <col min="11022" max="11023" width="11.42578125" style="1" customWidth="1"/>
    <col min="11024" max="11265" width="11.42578125" style="1"/>
    <col min="11266" max="11266" width="7" style="1" customWidth="1"/>
    <col min="11267" max="11275" width="11.42578125" style="1"/>
    <col min="11276" max="11276" width="14.42578125" style="1" bestFit="1" customWidth="1"/>
    <col min="11277" max="11277" width="11.42578125" style="1"/>
    <col min="11278" max="11279" width="11.42578125" style="1" customWidth="1"/>
    <col min="11280" max="11521" width="11.42578125" style="1"/>
    <col min="11522" max="11522" width="7" style="1" customWidth="1"/>
    <col min="11523" max="11531" width="11.42578125" style="1"/>
    <col min="11532" max="11532" width="14.42578125" style="1" bestFit="1" customWidth="1"/>
    <col min="11533" max="11533" width="11.42578125" style="1"/>
    <col min="11534" max="11535" width="11.42578125" style="1" customWidth="1"/>
    <col min="11536" max="11777" width="11.42578125" style="1"/>
    <col min="11778" max="11778" width="7" style="1" customWidth="1"/>
    <col min="11779" max="11787" width="11.42578125" style="1"/>
    <col min="11788" max="11788" width="14.42578125" style="1" bestFit="1" customWidth="1"/>
    <col min="11789" max="11789" width="11.42578125" style="1"/>
    <col min="11790" max="11791" width="11.42578125" style="1" customWidth="1"/>
    <col min="11792" max="12033" width="11.42578125" style="1"/>
    <col min="12034" max="12034" width="7" style="1" customWidth="1"/>
    <col min="12035" max="12043" width="11.42578125" style="1"/>
    <col min="12044" max="12044" width="14.42578125" style="1" bestFit="1" customWidth="1"/>
    <col min="12045" max="12045" width="11.42578125" style="1"/>
    <col min="12046" max="12047" width="11.42578125" style="1" customWidth="1"/>
    <col min="12048" max="12289" width="11.42578125" style="1"/>
    <col min="12290" max="12290" width="7" style="1" customWidth="1"/>
    <col min="12291" max="12299" width="11.42578125" style="1"/>
    <col min="12300" max="12300" width="14.42578125" style="1" bestFit="1" customWidth="1"/>
    <col min="12301" max="12301" width="11.42578125" style="1"/>
    <col min="12302" max="12303" width="11.42578125" style="1" customWidth="1"/>
    <col min="12304" max="12545" width="11.42578125" style="1"/>
    <col min="12546" max="12546" width="7" style="1" customWidth="1"/>
    <col min="12547" max="12555" width="11.42578125" style="1"/>
    <col min="12556" max="12556" width="14.42578125" style="1" bestFit="1" customWidth="1"/>
    <col min="12557" max="12557" width="11.42578125" style="1"/>
    <col min="12558" max="12559" width="11.42578125" style="1" customWidth="1"/>
    <col min="12560" max="12801" width="11.42578125" style="1"/>
    <col min="12802" max="12802" width="7" style="1" customWidth="1"/>
    <col min="12803" max="12811" width="11.42578125" style="1"/>
    <col min="12812" max="12812" width="14.42578125" style="1" bestFit="1" customWidth="1"/>
    <col min="12813" max="12813" width="11.42578125" style="1"/>
    <col min="12814" max="12815" width="11.42578125" style="1" customWidth="1"/>
    <col min="12816" max="13057" width="11.42578125" style="1"/>
    <col min="13058" max="13058" width="7" style="1" customWidth="1"/>
    <col min="13059" max="13067" width="11.42578125" style="1"/>
    <col min="13068" max="13068" width="14.42578125" style="1" bestFit="1" customWidth="1"/>
    <col min="13069" max="13069" width="11.42578125" style="1"/>
    <col min="13070" max="13071" width="11.42578125" style="1" customWidth="1"/>
    <col min="13072" max="13313" width="11.42578125" style="1"/>
    <col min="13314" max="13314" width="7" style="1" customWidth="1"/>
    <col min="13315" max="13323" width="11.42578125" style="1"/>
    <col min="13324" max="13324" width="14.42578125" style="1" bestFit="1" customWidth="1"/>
    <col min="13325" max="13325" width="11.42578125" style="1"/>
    <col min="13326" max="13327" width="11.42578125" style="1" customWidth="1"/>
    <col min="13328" max="13569" width="11.42578125" style="1"/>
    <col min="13570" max="13570" width="7" style="1" customWidth="1"/>
    <col min="13571" max="13579" width="11.42578125" style="1"/>
    <col min="13580" max="13580" width="14.42578125" style="1" bestFit="1" customWidth="1"/>
    <col min="13581" max="13581" width="11.42578125" style="1"/>
    <col min="13582" max="13583" width="11.42578125" style="1" customWidth="1"/>
    <col min="13584" max="13825" width="11.42578125" style="1"/>
    <col min="13826" max="13826" width="7" style="1" customWidth="1"/>
    <col min="13827" max="13835" width="11.42578125" style="1"/>
    <col min="13836" max="13836" width="14.42578125" style="1" bestFit="1" customWidth="1"/>
    <col min="13837" max="13837" width="11.42578125" style="1"/>
    <col min="13838" max="13839" width="11.42578125" style="1" customWidth="1"/>
    <col min="13840" max="14081" width="11.42578125" style="1"/>
    <col min="14082" max="14082" width="7" style="1" customWidth="1"/>
    <col min="14083" max="14091" width="11.42578125" style="1"/>
    <col min="14092" max="14092" width="14.42578125" style="1" bestFit="1" customWidth="1"/>
    <col min="14093" max="14093" width="11.42578125" style="1"/>
    <col min="14094" max="14095" width="11.42578125" style="1" customWidth="1"/>
    <col min="14096" max="14337" width="11.42578125" style="1"/>
    <col min="14338" max="14338" width="7" style="1" customWidth="1"/>
    <col min="14339" max="14347" width="11.42578125" style="1"/>
    <col min="14348" max="14348" width="14.42578125" style="1" bestFit="1" customWidth="1"/>
    <col min="14349" max="14349" width="11.42578125" style="1"/>
    <col min="14350" max="14351" width="11.42578125" style="1" customWidth="1"/>
    <col min="14352" max="14593" width="11.42578125" style="1"/>
    <col min="14594" max="14594" width="7" style="1" customWidth="1"/>
    <col min="14595" max="14603" width="11.42578125" style="1"/>
    <col min="14604" max="14604" width="14.42578125" style="1" bestFit="1" customWidth="1"/>
    <col min="14605" max="14605" width="11.42578125" style="1"/>
    <col min="14606" max="14607" width="11.42578125" style="1" customWidth="1"/>
    <col min="14608" max="14849" width="11.42578125" style="1"/>
    <col min="14850" max="14850" width="7" style="1" customWidth="1"/>
    <col min="14851" max="14859" width="11.42578125" style="1"/>
    <col min="14860" max="14860" width="14.42578125" style="1" bestFit="1" customWidth="1"/>
    <col min="14861" max="14861" width="11.42578125" style="1"/>
    <col min="14862" max="14863" width="11.42578125" style="1" customWidth="1"/>
    <col min="14864" max="15105" width="11.42578125" style="1"/>
    <col min="15106" max="15106" width="7" style="1" customWidth="1"/>
    <col min="15107" max="15115" width="11.42578125" style="1"/>
    <col min="15116" max="15116" width="14.42578125" style="1" bestFit="1" customWidth="1"/>
    <col min="15117" max="15117" width="11.42578125" style="1"/>
    <col min="15118" max="15119" width="11.42578125" style="1" customWidth="1"/>
    <col min="15120" max="15361" width="11.42578125" style="1"/>
    <col min="15362" max="15362" width="7" style="1" customWidth="1"/>
    <col min="15363" max="15371" width="11.42578125" style="1"/>
    <col min="15372" max="15372" width="14.42578125" style="1" bestFit="1" customWidth="1"/>
    <col min="15373" max="15373" width="11.42578125" style="1"/>
    <col min="15374" max="15375" width="11.42578125" style="1" customWidth="1"/>
    <col min="15376" max="15617" width="11.42578125" style="1"/>
    <col min="15618" max="15618" width="7" style="1" customWidth="1"/>
    <col min="15619" max="15627" width="11.42578125" style="1"/>
    <col min="15628" max="15628" width="14.42578125" style="1" bestFit="1" customWidth="1"/>
    <col min="15629" max="15629" width="11.42578125" style="1"/>
    <col min="15630" max="15631" width="11.42578125" style="1" customWidth="1"/>
    <col min="15632" max="15873" width="11.42578125" style="1"/>
    <col min="15874" max="15874" width="7" style="1" customWidth="1"/>
    <col min="15875" max="15883" width="11.42578125" style="1"/>
    <col min="15884" max="15884" width="14.42578125" style="1" bestFit="1" customWidth="1"/>
    <col min="15885" max="15885" width="11.42578125" style="1"/>
    <col min="15886" max="15887" width="11.42578125" style="1" customWidth="1"/>
    <col min="15888" max="16129" width="11.42578125" style="1"/>
    <col min="16130" max="16130" width="7" style="1" customWidth="1"/>
    <col min="16131" max="16139" width="11.42578125" style="1"/>
    <col min="16140" max="16140" width="14.42578125" style="1" bestFit="1" customWidth="1"/>
    <col min="16141" max="16141" width="11.42578125" style="1"/>
    <col min="16142" max="16143" width="11.42578125" style="1" customWidth="1"/>
    <col min="16144" max="16384" width="11.42578125" style="1"/>
  </cols>
  <sheetData>
    <row r="1" spans="2:11" ht="15.75" thickBot="1" x14ac:dyDescent="0.3"/>
    <row r="2" spans="2:11" ht="15.75" thickBot="1" x14ac:dyDescent="0.3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K2" s="6"/>
    </row>
    <row r="3" spans="2:11" x14ac:dyDescent="0.25">
      <c r="B3" s="7">
        <v>1</v>
      </c>
      <c r="C3" s="8">
        <v>-3</v>
      </c>
      <c r="D3" s="9">
        <v>6</v>
      </c>
      <c r="E3" s="9">
        <f>D3-C3</f>
        <v>9</v>
      </c>
      <c r="F3" s="9"/>
      <c r="G3" s="9"/>
      <c r="H3" s="9"/>
      <c r="I3" s="10"/>
    </row>
    <row r="4" spans="2:11" x14ac:dyDescent="0.25">
      <c r="B4" s="11">
        <v>2</v>
      </c>
      <c r="C4" s="12">
        <f>C3</f>
        <v>-3</v>
      </c>
      <c r="D4" s="13">
        <f>D3</f>
        <v>6</v>
      </c>
      <c r="E4" s="13">
        <f>D22*$E$3/$D$23</f>
        <v>5.5636363636363635</v>
      </c>
      <c r="F4" s="13">
        <f>D4-E4</f>
        <v>0.43636363636363651</v>
      </c>
      <c r="G4" s="13">
        <f>C4+E4</f>
        <v>2.5636363636363635</v>
      </c>
      <c r="H4" s="13">
        <f>F4^2+2*F4</f>
        <v>1.063140495867769</v>
      </c>
      <c r="I4" s="14">
        <f>G4^2+2*G4</f>
        <v>11.699504132231404</v>
      </c>
      <c r="K4" s="15"/>
    </row>
    <row r="5" spans="2:11" x14ac:dyDescent="0.25">
      <c r="B5" s="16">
        <v>3</v>
      </c>
      <c r="C5" s="12">
        <f>IF(H4&lt;I4,C4,F4)</f>
        <v>-3</v>
      </c>
      <c r="D5" s="13">
        <f>IF(H4&lt;I4,G4,D4)</f>
        <v>2.5636363636363635</v>
      </c>
      <c r="E5" s="13">
        <f>D21*$E$3/$D$23</f>
        <v>3.4363636363636365</v>
      </c>
      <c r="F5" s="13">
        <f t="shared" ref="F5:F10" si="0">IF(H4&lt;I4,D5-E5,G4)</f>
        <v>-0.87272727272727302</v>
      </c>
      <c r="G5" s="13">
        <f t="shared" ref="G5:G11" si="1">IF(H4&lt;I4,F4,C5+E5)</f>
        <v>0.43636363636363651</v>
      </c>
      <c r="H5" s="13">
        <f t="shared" ref="H5:I11" si="2">F5^2+2*F5</f>
        <v>-0.98380165289256205</v>
      </c>
      <c r="I5" s="14">
        <f t="shared" si="2"/>
        <v>1.063140495867769</v>
      </c>
      <c r="K5" s="15"/>
    </row>
    <row r="6" spans="2:11" x14ac:dyDescent="0.25">
      <c r="B6" s="16">
        <v>4</v>
      </c>
      <c r="C6" s="12">
        <f t="shared" ref="C6:C11" si="3">IF(H5&lt;I5,C5,F5)</f>
        <v>-3</v>
      </c>
      <c r="D6" s="13">
        <f t="shared" ref="D6:D11" si="4">IF(H5&lt;I5,G5,D5)</f>
        <v>0.43636363636363651</v>
      </c>
      <c r="E6" s="13">
        <f t="shared" ref="E6" si="5">D20*$E$3/$D$23</f>
        <v>2.1272727272727274</v>
      </c>
      <c r="F6" s="13">
        <f t="shared" si="0"/>
        <v>-1.6909090909090909</v>
      </c>
      <c r="G6" s="13">
        <f t="shared" si="1"/>
        <v>-0.87272727272727302</v>
      </c>
      <c r="H6" s="13">
        <f t="shared" si="2"/>
        <v>-0.52264462809917367</v>
      </c>
      <c r="I6" s="14">
        <f t="shared" si="2"/>
        <v>-0.98380165289256205</v>
      </c>
      <c r="K6" s="15"/>
    </row>
    <row r="7" spans="2:11" x14ac:dyDescent="0.25">
      <c r="B7" s="16">
        <v>5</v>
      </c>
      <c r="C7" s="12">
        <f t="shared" si="3"/>
        <v>-1.6909090909090909</v>
      </c>
      <c r="D7" s="13">
        <f t="shared" si="4"/>
        <v>0.43636363636363651</v>
      </c>
      <c r="E7" s="13">
        <f t="shared" ref="E7" si="6">D19*$E$3/$D$23</f>
        <v>1.3090909090909091</v>
      </c>
      <c r="F7" s="13">
        <f t="shared" si="0"/>
        <v>-0.87272727272727302</v>
      </c>
      <c r="G7" s="13">
        <f t="shared" si="1"/>
        <v>-0.38181818181818183</v>
      </c>
      <c r="H7" s="13">
        <f t="shared" si="2"/>
        <v>-0.98380165289256205</v>
      </c>
      <c r="I7" s="14">
        <f t="shared" si="2"/>
        <v>-0.61785123966942157</v>
      </c>
      <c r="K7" s="15"/>
    </row>
    <row r="8" spans="2:11" x14ac:dyDescent="0.25">
      <c r="B8" s="16">
        <v>6</v>
      </c>
      <c r="C8" s="12">
        <f t="shared" si="3"/>
        <v>-1.6909090909090909</v>
      </c>
      <c r="D8" s="13">
        <f t="shared" si="4"/>
        <v>-0.38181818181818183</v>
      </c>
      <c r="E8" s="13">
        <f>D18*$E$3/$D$23</f>
        <v>0.81818181818181823</v>
      </c>
      <c r="F8" s="13">
        <f t="shared" si="0"/>
        <v>-1.2000000000000002</v>
      </c>
      <c r="G8" s="13">
        <f t="shared" si="1"/>
        <v>-0.87272727272727302</v>
      </c>
      <c r="H8" s="13">
        <f t="shared" si="2"/>
        <v>-0.96</v>
      </c>
      <c r="I8" s="14">
        <f t="shared" si="2"/>
        <v>-0.98380165289256205</v>
      </c>
      <c r="K8" s="15"/>
    </row>
    <row r="9" spans="2:11" x14ac:dyDescent="0.25">
      <c r="B9" s="16">
        <v>7</v>
      </c>
      <c r="C9" s="12">
        <f>IF(H8&lt;I8,C8,F8)</f>
        <v>-1.2000000000000002</v>
      </c>
      <c r="D9" s="13">
        <f t="shared" si="4"/>
        <v>-0.38181818181818183</v>
      </c>
      <c r="E9" s="13">
        <f>D17*$E$3/$D$23</f>
        <v>0.49090909090909091</v>
      </c>
      <c r="F9" s="13">
        <f t="shared" si="0"/>
        <v>-0.87272727272727302</v>
      </c>
      <c r="G9" s="13">
        <f t="shared" si="1"/>
        <v>-0.70909090909090922</v>
      </c>
      <c r="H9" s="13">
        <f t="shared" si="2"/>
        <v>-0.98380165289256205</v>
      </c>
      <c r="I9" s="14">
        <f t="shared" si="2"/>
        <v>-0.91537190082644637</v>
      </c>
      <c r="K9" s="15"/>
    </row>
    <row r="10" spans="2:11" x14ac:dyDescent="0.25">
      <c r="B10" s="16">
        <v>8</v>
      </c>
      <c r="C10" s="12">
        <f t="shared" si="3"/>
        <v>-1.2000000000000002</v>
      </c>
      <c r="D10" s="13">
        <f t="shared" si="4"/>
        <v>-0.70909090909090922</v>
      </c>
      <c r="E10" s="13">
        <f>D16*$E$3/$D$23</f>
        <v>0.32727272727272727</v>
      </c>
      <c r="F10" s="13">
        <f t="shared" si="0"/>
        <v>-1.0363636363636366</v>
      </c>
      <c r="G10" s="13">
        <f t="shared" si="1"/>
        <v>-0.87272727272727302</v>
      </c>
      <c r="H10" s="13">
        <f t="shared" si="2"/>
        <v>-0.99867768595041317</v>
      </c>
      <c r="I10" s="14">
        <f t="shared" si="2"/>
        <v>-0.98380165289256205</v>
      </c>
      <c r="K10" s="15"/>
    </row>
    <row r="11" spans="2:11" ht="15.75" thickBot="1" x14ac:dyDescent="0.3">
      <c r="B11" s="17">
        <v>9</v>
      </c>
      <c r="C11" s="18">
        <f t="shared" si="3"/>
        <v>-1.2000000000000002</v>
      </c>
      <c r="D11" s="19">
        <f t="shared" si="4"/>
        <v>-0.87272727272727302</v>
      </c>
      <c r="E11" s="19">
        <f>D15*$E$3/$D$23</f>
        <v>0.16363636363636364</v>
      </c>
      <c r="F11" s="19">
        <f>IF(H10&lt;I10,D11-E11,G10)</f>
        <v>-1.0363636363636366</v>
      </c>
      <c r="G11" s="19">
        <f t="shared" si="1"/>
        <v>-1.0363636363636366</v>
      </c>
      <c r="H11" s="19">
        <f>F11^2+2*F11</f>
        <v>-0.99867768595041317</v>
      </c>
      <c r="I11" s="20">
        <f t="shared" si="2"/>
        <v>-0.99867768595041317</v>
      </c>
      <c r="K11" s="15"/>
    </row>
    <row r="12" spans="2:11" ht="15.75" thickBot="1" x14ac:dyDescent="0.3">
      <c r="B12"/>
      <c r="C12" s="119"/>
      <c r="D12" s="119"/>
      <c r="E12" s="119"/>
      <c r="F12" s="119"/>
      <c r="G12" s="119"/>
      <c r="H12" s="119"/>
      <c r="I12" s="119"/>
    </row>
    <row r="13" spans="2:11" ht="15.75" thickBot="1" x14ac:dyDescent="0.3">
      <c r="B13" s="15"/>
      <c r="C13" s="120" t="s">
        <v>31</v>
      </c>
      <c r="D13" s="121"/>
      <c r="E13" s="15"/>
      <c r="F13" s="15"/>
      <c r="G13" s="15"/>
      <c r="H13" s="15"/>
      <c r="I13" s="15"/>
    </row>
    <row r="14" spans="2:11" ht="16.5" thickBot="1" x14ac:dyDescent="0.35">
      <c r="B14" s="15"/>
      <c r="C14" s="27" t="s">
        <v>32</v>
      </c>
      <c r="D14" s="27" t="s">
        <v>33</v>
      </c>
      <c r="G14" s="15"/>
      <c r="H14" s="15"/>
      <c r="I14" s="15"/>
    </row>
    <row r="15" spans="2:11" ht="15.75" thickBot="1" x14ac:dyDescent="0.3">
      <c r="B15" s="15"/>
      <c r="C15" s="1">
        <v>1</v>
      </c>
      <c r="D15" s="1">
        <v>1</v>
      </c>
      <c r="E15" s="21" t="s">
        <v>8</v>
      </c>
      <c r="F15" s="22">
        <v>0.2</v>
      </c>
      <c r="I15" s="15"/>
    </row>
    <row r="16" spans="2:11" ht="16.5" thickBot="1" x14ac:dyDescent="0.35">
      <c r="B16" s="15"/>
      <c r="C16" s="1">
        <v>2</v>
      </c>
      <c r="D16" s="1">
        <v>2</v>
      </c>
      <c r="E16" s="23" t="s">
        <v>9</v>
      </c>
      <c r="F16" s="24">
        <f>(D3-C3)/F15</f>
        <v>45</v>
      </c>
      <c r="I16" s="15"/>
    </row>
    <row r="17" spans="2:9" ht="15.75" thickBot="1" x14ac:dyDescent="0.3">
      <c r="B17" s="15"/>
      <c r="C17" s="1">
        <v>3</v>
      </c>
      <c r="D17" s="1">
        <f t="shared" ref="D17:D29" si="7">D16+D15</f>
        <v>3</v>
      </c>
      <c r="E17" s="15"/>
      <c r="F17" s="15"/>
      <c r="I17" s="15"/>
    </row>
    <row r="18" spans="2:9" ht="15.75" thickBot="1" x14ac:dyDescent="0.3">
      <c r="B18" s="15"/>
      <c r="C18" s="1">
        <v>4</v>
      </c>
      <c r="D18" s="1">
        <f t="shared" si="7"/>
        <v>5</v>
      </c>
      <c r="E18" s="15"/>
      <c r="F18" s="122" t="s">
        <v>34</v>
      </c>
      <c r="I18" s="15"/>
    </row>
    <row r="19" spans="2:9" x14ac:dyDescent="0.25">
      <c r="B19" s="15"/>
      <c r="C19" s="1">
        <v>5</v>
      </c>
      <c r="D19" s="1">
        <f t="shared" si="7"/>
        <v>8</v>
      </c>
      <c r="E19" s="15"/>
      <c r="F19" s="15"/>
      <c r="I19" s="15"/>
    </row>
    <row r="20" spans="2:9" x14ac:dyDescent="0.25">
      <c r="B20" s="15"/>
      <c r="C20" s="1">
        <v>6</v>
      </c>
      <c r="D20" s="1">
        <f t="shared" si="7"/>
        <v>13</v>
      </c>
      <c r="E20" s="15"/>
      <c r="F20" s="15"/>
      <c r="I20" s="15"/>
    </row>
    <row r="21" spans="2:9" x14ac:dyDescent="0.25">
      <c r="B21" s="15"/>
      <c r="C21" s="1">
        <v>7</v>
      </c>
      <c r="D21" s="1">
        <f t="shared" si="7"/>
        <v>21</v>
      </c>
      <c r="E21" s="15"/>
      <c r="F21" s="15"/>
      <c r="I21" s="15"/>
    </row>
    <row r="22" spans="2:9" x14ac:dyDescent="0.25">
      <c r="B22" s="15"/>
      <c r="C22" s="123">
        <v>8</v>
      </c>
      <c r="D22" s="1">
        <f t="shared" si="7"/>
        <v>34</v>
      </c>
      <c r="E22" s="15"/>
      <c r="F22" s="15"/>
      <c r="I22" s="15"/>
    </row>
    <row r="23" spans="2:9" x14ac:dyDescent="0.25">
      <c r="B23" s="15"/>
      <c r="C23" s="26">
        <v>9</v>
      </c>
      <c r="D23" s="26">
        <f t="shared" si="7"/>
        <v>55</v>
      </c>
      <c r="E23" s="15"/>
      <c r="F23" s="15"/>
      <c r="I23" s="15"/>
    </row>
    <row r="24" spans="2:9" x14ac:dyDescent="0.25">
      <c r="B24" s="15"/>
      <c r="C24" s="25">
        <v>10</v>
      </c>
      <c r="D24" s="25">
        <f t="shared" si="7"/>
        <v>89</v>
      </c>
      <c r="E24" s="15"/>
      <c r="F24" s="15"/>
      <c r="I24" s="15"/>
    </row>
    <row r="25" spans="2:9" x14ac:dyDescent="0.25">
      <c r="B25" s="15"/>
      <c r="C25" s="1">
        <v>11</v>
      </c>
      <c r="D25" s="1">
        <f t="shared" si="7"/>
        <v>144</v>
      </c>
      <c r="E25" s="15"/>
      <c r="F25" s="15"/>
      <c r="I25" s="15"/>
    </row>
    <row r="26" spans="2:9" x14ac:dyDescent="0.25">
      <c r="B26" s="15"/>
      <c r="C26" s="1">
        <v>12</v>
      </c>
      <c r="D26" s="1">
        <f t="shared" si="7"/>
        <v>233</v>
      </c>
      <c r="E26" s="15"/>
      <c r="F26" s="15"/>
      <c r="I26" s="15"/>
    </row>
    <row r="27" spans="2:9" x14ac:dyDescent="0.25">
      <c r="B27" s="15"/>
      <c r="C27" s="1">
        <v>13</v>
      </c>
      <c r="D27" s="1">
        <f t="shared" si="7"/>
        <v>377</v>
      </c>
      <c r="G27" s="15"/>
      <c r="H27" s="15"/>
      <c r="I27" s="15"/>
    </row>
    <row r="28" spans="2:9" x14ac:dyDescent="0.25">
      <c r="B28" s="15"/>
      <c r="C28" s="1">
        <v>14</v>
      </c>
      <c r="D28" s="1">
        <f t="shared" si="7"/>
        <v>610</v>
      </c>
      <c r="G28" s="15"/>
      <c r="H28" s="15"/>
      <c r="I28" s="15"/>
    </row>
    <row r="29" spans="2:9" x14ac:dyDescent="0.25">
      <c r="B29" s="15"/>
      <c r="C29" s="1">
        <v>15</v>
      </c>
      <c r="D29" s="1">
        <f t="shared" si="7"/>
        <v>987</v>
      </c>
      <c r="G29" s="15"/>
      <c r="H29" s="15"/>
      <c r="I29" s="15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42" r:id="rId3">
          <objectPr defaultSize="0" autoPict="0" r:id="rId4">
            <anchor moveWithCells="1" sizeWithCells="1">
              <from>
                <xdr:col>4</xdr:col>
                <xdr:colOff>28575</xdr:colOff>
                <xdr:row>16</xdr:row>
                <xdr:rowOff>28575</xdr:rowOff>
              </from>
              <to>
                <xdr:col>4</xdr:col>
                <xdr:colOff>714375</xdr:colOff>
                <xdr:row>19</xdr:row>
                <xdr:rowOff>28575</xdr:rowOff>
              </to>
            </anchor>
          </objectPr>
        </oleObject>
      </mc:Choice>
      <mc:Fallback>
        <oleObject progId="Equation.DSMT4" shapeId="10242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8"/>
  <sheetViews>
    <sheetView zoomScale="90" zoomScaleNormal="90" workbookViewId="0">
      <selection activeCell="C4" sqref="C4"/>
    </sheetView>
  </sheetViews>
  <sheetFormatPr baseColWidth="10" defaultColWidth="11.42578125" defaultRowHeight="15" x14ac:dyDescent="0.25"/>
  <cols>
    <col min="1" max="1" width="7.140625" style="1" customWidth="1"/>
    <col min="2" max="2" width="7.28515625" style="1" customWidth="1"/>
    <col min="3" max="9" width="11.42578125" style="1"/>
    <col min="10" max="10" width="7.42578125" style="1" customWidth="1"/>
    <col min="11" max="16384" width="11.42578125" style="1"/>
  </cols>
  <sheetData>
    <row r="1" spans="2:11" ht="15.75" thickBot="1" x14ac:dyDescent="0.3"/>
    <row r="2" spans="2:11" ht="15.75" thickBot="1" x14ac:dyDescent="0.3">
      <c r="B2" s="98" t="s">
        <v>0</v>
      </c>
      <c r="C2" s="3" t="s">
        <v>1</v>
      </c>
      <c r="D2" s="99" t="s">
        <v>24</v>
      </c>
      <c r="E2" s="4" t="s">
        <v>25</v>
      </c>
      <c r="F2" s="4" t="s">
        <v>26</v>
      </c>
      <c r="G2" s="4" t="s">
        <v>27</v>
      </c>
      <c r="H2" s="100" t="s">
        <v>28</v>
      </c>
      <c r="I2" s="101" t="s">
        <v>29</v>
      </c>
      <c r="K2" s="6"/>
    </row>
    <row r="3" spans="2:11" x14ac:dyDescent="0.25">
      <c r="B3" s="11">
        <v>1</v>
      </c>
      <c r="C3" s="102">
        <v>0.5</v>
      </c>
      <c r="D3" s="103">
        <v>1.2</v>
      </c>
      <c r="E3" s="103">
        <f>C3+((1-D14)*(D3-C3))</f>
        <v>0.76739999999999997</v>
      </c>
      <c r="F3" s="103">
        <f>C3+D14*(D3-C3)</f>
        <v>0.93259999999999998</v>
      </c>
      <c r="G3" s="103">
        <f>3*E3^4-4*E3^3+3*E3^2-6*E3+4</f>
        <v>0.3950317501108529</v>
      </c>
      <c r="H3" s="104">
        <f>3*F3^4-4*F3^3+3*F3^2-6*F3+4</f>
        <v>3.8497293813252398E-2</v>
      </c>
      <c r="I3" s="105" t="b">
        <f>D3-C3&gt;=$D$15</f>
        <v>1</v>
      </c>
    </row>
    <row r="4" spans="2:11" x14ac:dyDescent="0.25">
      <c r="B4" s="11">
        <v>2</v>
      </c>
      <c r="C4" s="106">
        <f>IF(G3&lt;H3,C3,E3)</f>
        <v>0.76739999999999997</v>
      </c>
      <c r="D4" s="107">
        <f>IF(G3&lt;H3,F3,D3)</f>
        <v>1.2</v>
      </c>
      <c r="E4" s="107">
        <f t="shared" ref="E4:E11" si="0">IF(G3&lt;H3,C4+(1-$D$14)*(D4-C4),F3)</f>
        <v>0.93259999999999998</v>
      </c>
      <c r="F4" s="107">
        <f t="shared" ref="F4:F11" si="1">IF(G3&lt;H3,E3,C4+$D$14*(D4-C4))</f>
        <v>1.0347468</v>
      </c>
      <c r="G4" s="107">
        <f t="shared" ref="G4:H12" si="2">3*E4^4-4*E4^3+3*E4^2-6*E4+4</f>
        <v>3.8497293813252398E-2</v>
      </c>
      <c r="H4" s="108">
        <f t="shared" si="2"/>
        <v>1.1206043645324293E-2</v>
      </c>
      <c r="I4" s="109" t="b">
        <f t="shared" ref="I4:I12" si="3">D4-C4&gt;=$D$15</f>
        <v>1</v>
      </c>
    </row>
    <row r="5" spans="2:11" x14ac:dyDescent="0.25">
      <c r="B5" s="11">
        <v>3</v>
      </c>
      <c r="C5" s="106">
        <f t="shared" ref="C5:C11" si="4">IF(G4&lt;H4,C4,E4)</f>
        <v>0.93259999999999998</v>
      </c>
      <c r="D5" s="107">
        <f t="shared" ref="D5:D11" si="5">IF(G4&lt;H4,F4,D4)</f>
        <v>1.2</v>
      </c>
      <c r="E5" s="107">
        <f t="shared" si="0"/>
        <v>1.0347468</v>
      </c>
      <c r="F5" s="107">
        <f t="shared" si="1"/>
        <v>1.0978531999999999</v>
      </c>
      <c r="G5" s="107">
        <f t="shared" si="2"/>
        <v>1.1206043645324293E-2</v>
      </c>
      <c r="H5" s="108">
        <f t="shared" si="2"/>
        <v>9.3948044766103855E-2</v>
      </c>
      <c r="I5" s="109" t="b">
        <f t="shared" si="3"/>
        <v>1</v>
      </c>
    </row>
    <row r="6" spans="2:11" x14ac:dyDescent="0.25">
      <c r="B6" s="11">
        <v>4</v>
      </c>
      <c r="C6" s="106">
        <f t="shared" si="4"/>
        <v>0.93259999999999998</v>
      </c>
      <c r="D6" s="107">
        <f t="shared" si="5"/>
        <v>1.0978531999999999</v>
      </c>
      <c r="E6" s="107">
        <f t="shared" si="0"/>
        <v>0.99572672239999993</v>
      </c>
      <c r="F6" s="107">
        <f t="shared" si="1"/>
        <v>1.0347468</v>
      </c>
      <c r="G6" s="107">
        <f t="shared" si="2"/>
        <v>1.6372484219218109E-4</v>
      </c>
      <c r="H6" s="108">
        <f t="shared" si="2"/>
        <v>1.1206043645324293E-2</v>
      </c>
      <c r="I6" s="109" t="b">
        <f t="shared" si="3"/>
        <v>1</v>
      </c>
    </row>
    <row r="7" spans="2:11" x14ac:dyDescent="0.25">
      <c r="B7" s="11">
        <v>5</v>
      </c>
      <c r="C7" s="106">
        <f t="shared" si="4"/>
        <v>0.93259999999999998</v>
      </c>
      <c r="D7" s="107">
        <f t="shared" si="5"/>
        <v>1.0347468</v>
      </c>
      <c r="E7" s="107">
        <f t="shared" si="0"/>
        <v>0.97162007760000002</v>
      </c>
      <c r="F7" s="107">
        <f t="shared" si="1"/>
        <v>0.99572672239999993</v>
      </c>
      <c r="G7" s="107">
        <f t="shared" si="2"/>
        <v>7.0678640072197041E-3</v>
      </c>
      <c r="H7" s="108">
        <f t="shared" si="2"/>
        <v>1.6372484219218109E-4</v>
      </c>
      <c r="I7" s="109" t="b">
        <f t="shared" si="3"/>
        <v>1</v>
      </c>
    </row>
    <row r="8" spans="2:11" x14ac:dyDescent="0.25">
      <c r="B8" s="11">
        <v>6</v>
      </c>
      <c r="C8" s="106">
        <f t="shared" si="4"/>
        <v>0.97162007760000002</v>
      </c>
      <c r="D8" s="107">
        <f t="shared" si="5"/>
        <v>1.0347468</v>
      </c>
      <c r="E8" s="107">
        <f t="shared" si="0"/>
        <v>0.99572672239999993</v>
      </c>
      <c r="F8" s="107">
        <f t="shared" si="1"/>
        <v>1.0106323920431999</v>
      </c>
      <c r="G8" s="107">
        <f t="shared" si="2"/>
        <v>1.6372484219218109E-4</v>
      </c>
      <c r="H8" s="108">
        <f t="shared" si="2"/>
        <v>1.0270839293093914E-3</v>
      </c>
      <c r="I8" s="109" t="b">
        <f t="shared" si="3"/>
        <v>1</v>
      </c>
    </row>
    <row r="9" spans="2:11" x14ac:dyDescent="0.25">
      <c r="B9" s="11">
        <v>7</v>
      </c>
      <c r="C9" s="106">
        <f t="shared" si="4"/>
        <v>0.97162007760000002</v>
      </c>
      <c r="D9" s="107">
        <f t="shared" si="5"/>
        <v>1.0106323920431999</v>
      </c>
      <c r="E9" s="107">
        <f t="shared" si="0"/>
        <v>0.98652278171730234</v>
      </c>
      <c r="F9" s="107">
        <f t="shared" si="1"/>
        <v>0.99572672239999993</v>
      </c>
      <c r="G9" s="107">
        <f t="shared" si="2"/>
        <v>1.6152341671928916E-3</v>
      </c>
      <c r="H9" s="108">
        <f t="shared" si="2"/>
        <v>1.6372484219218109E-4</v>
      </c>
      <c r="I9" s="109" t="b">
        <f t="shared" si="3"/>
        <v>1</v>
      </c>
    </row>
    <row r="10" spans="2:11" x14ac:dyDescent="0.25">
      <c r="B10" s="11">
        <v>8</v>
      </c>
      <c r="C10" s="106">
        <f t="shared" si="4"/>
        <v>0.98652278171730234</v>
      </c>
      <c r="D10" s="107">
        <f t="shared" si="5"/>
        <v>1.0106323920431999</v>
      </c>
      <c r="E10" s="107">
        <f t="shared" si="0"/>
        <v>0.99572672239999993</v>
      </c>
      <c r="F10" s="107">
        <f t="shared" si="1"/>
        <v>1.0014225208987071</v>
      </c>
      <c r="G10" s="107">
        <f t="shared" si="2"/>
        <v>1.6372484219218109E-4</v>
      </c>
      <c r="H10" s="108">
        <f t="shared" si="2"/>
        <v>1.8235132166033452E-5</v>
      </c>
      <c r="I10" s="109" t="b">
        <f t="shared" si="3"/>
        <v>1</v>
      </c>
    </row>
    <row r="11" spans="2:11" x14ac:dyDescent="0.25">
      <c r="B11" s="11">
        <v>9</v>
      </c>
      <c r="C11" s="106">
        <f t="shared" si="4"/>
        <v>0.99572672239999993</v>
      </c>
      <c r="D11" s="107">
        <f t="shared" si="5"/>
        <v>1.0106323920431999</v>
      </c>
      <c r="E11" s="107">
        <f t="shared" si="0"/>
        <v>1.0014225208987071</v>
      </c>
      <c r="F11" s="107">
        <f t="shared" si="1"/>
        <v>1.0049384262394976</v>
      </c>
      <c r="G11" s="107">
        <f t="shared" si="2"/>
        <v>1.8235132166033452E-5</v>
      </c>
      <c r="H11" s="108">
        <f t="shared" si="2"/>
        <v>2.2045777667312194E-4</v>
      </c>
      <c r="I11" s="109" t="b">
        <f t="shared" si="3"/>
        <v>1</v>
      </c>
    </row>
    <row r="12" spans="2:11" ht="15.75" thickBot="1" x14ac:dyDescent="0.3">
      <c r="B12" s="110">
        <v>10</v>
      </c>
      <c r="C12" s="111">
        <f>IF(G11&lt;H11,C11,E11)</f>
        <v>0.99572672239999993</v>
      </c>
      <c r="D12" s="112">
        <f>IF(G11&lt;H11,F11,D11)</f>
        <v>1.0049384262394976</v>
      </c>
      <c r="E12" s="112">
        <f>IF(G11&lt;H11,C12+(1-$D$14)*(D12-C12),F11)</f>
        <v>0.99924559326668805</v>
      </c>
      <c r="F12" s="112">
        <f>IF(G11&lt;H11,E11,C12+$D$14*(D12-C12))</f>
        <v>1.0014225208987071</v>
      </c>
      <c r="G12" s="112">
        <f t="shared" si="2"/>
        <v>5.1187318037548835E-6</v>
      </c>
      <c r="H12" s="113">
        <f t="shared" si="2"/>
        <v>1.8235132166033452E-5</v>
      </c>
      <c r="I12" s="114" t="b">
        <f t="shared" si="3"/>
        <v>0</v>
      </c>
    </row>
    <row r="13" spans="2:11" ht="15.75" thickBot="1" x14ac:dyDescent="0.3">
      <c r="C13" s="15"/>
      <c r="D13" s="15"/>
      <c r="E13" s="15"/>
      <c r="F13" s="15"/>
      <c r="G13" s="15"/>
      <c r="H13" s="15"/>
    </row>
    <row r="14" spans="2:11" ht="15.75" thickBot="1" x14ac:dyDescent="0.3">
      <c r="C14" s="115" t="s">
        <v>30</v>
      </c>
      <c r="D14" s="116">
        <v>0.61799999999999999</v>
      </c>
      <c r="E14" s="15"/>
      <c r="F14" s="15"/>
      <c r="G14" s="15"/>
      <c r="H14" s="15"/>
    </row>
    <row r="15" spans="2:11" ht="15.75" thickBot="1" x14ac:dyDescent="0.3">
      <c r="C15" s="117" t="s">
        <v>8</v>
      </c>
      <c r="D15" s="118">
        <v>0.01</v>
      </c>
      <c r="E15" s="15"/>
      <c r="F15" s="15"/>
      <c r="G15" s="15"/>
      <c r="H15" s="15"/>
    </row>
    <row r="16" spans="2:11" x14ac:dyDescent="0.25">
      <c r="C16" s="15"/>
      <c r="D16" s="15"/>
      <c r="E16" s="15"/>
      <c r="F16" s="15"/>
      <c r="G16" s="15"/>
      <c r="H16" s="15"/>
    </row>
    <row r="17" spans="3:8" x14ac:dyDescent="0.25">
      <c r="C17" s="15"/>
      <c r="D17" s="15"/>
      <c r="E17" s="15"/>
      <c r="F17" s="15"/>
      <c r="G17" s="15"/>
      <c r="H17" s="15"/>
    </row>
    <row r="18" spans="3:8" x14ac:dyDescent="0.25">
      <c r="C18" s="15"/>
      <c r="D18" s="15"/>
      <c r="E18" s="15"/>
      <c r="F18" s="15"/>
      <c r="G18" s="15"/>
      <c r="H18" s="1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2</xdr:col>
                <xdr:colOff>447675</xdr:colOff>
                <xdr:row>18</xdr:row>
                <xdr:rowOff>9525</xdr:rowOff>
              </from>
              <to>
                <xdr:col>4</xdr:col>
                <xdr:colOff>123825</xdr:colOff>
                <xdr:row>20</xdr:row>
                <xdr:rowOff>85725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6">
            <anchor moveWithCells="1" sizeWithCells="1">
              <from>
                <xdr:col>4</xdr:col>
                <xdr:colOff>428625</xdr:colOff>
                <xdr:row>17</xdr:row>
                <xdr:rowOff>114300</xdr:rowOff>
              </from>
              <to>
                <xdr:col>5</xdr:col>
                <xdr:colOff>371475</xdr:colOff>
                <xdr:row>20</xdr:row>
                <xdr:rowOff>66675</xdr:rowOff>
              </to>
            </anchor>
          </objectPr>
        </oleObject>
      </mc:Choice>
      <mc:Fallback>
        <oleObject progId="Equation.3" shapeId="4098" r:id="rId5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8">
            <anchor moveWithCells="1" sizeWithCells="1">
              <from>
                <xdr:col>2</xdr:col>
                <xdr:colOff>485775</xdr:colOff>
                <xdr:row>16</xdr:row>
                <xdr:rowOff>9525</xdr:rowOff>
              </from>
              <to>
                <xdr:col>5</xdr:col>
                <xdr:colOff>323850</xdr:colOff>
                <xdr:row>17</xdr:row>
                <xdr:rowOff>66675</xdr:rowOff>
              </to>
            </anchor>
          </objectPr>
        </oleObject>
      </mc:Choice>
      <mc:Fallback>
        <oleObject progId="Equation.3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Newton1</vt:lpstr>
      <vt:lpstr>Newton2</vt:lpstr>
      <vt:lpstr>Newton3</vt:lpstr>
      <vt:lpstr>Sécante</vt:lpstr>
      <vt:lpstr>Dichotomie avec Dérivée</vt:lpstr>
      <vt:lpstr>Dichotomie sans Dérivée</vt:lpstr>
      <vt:lpstr>Fibonacci</vt:lpstr>
      <vt:lpstr>Nombre d'Or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Ricou</dc:creator>
  <cp:lastModifiedBy>ERIC PINSON</cp:lastModifiedBy>
  <dcterms:created xsi:type="dcterms:W3CDTF">2013-10-30T18:37:55Z</dcterms:created>
  <dcterms:modified xsi:type="dcterms:W3CDTF">2019-01-17T16:53:26Z</dcterms:modified>
</cp:coreProperties>
</file>