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Informatik\"/>
    </mc:Choice>
  </mc:AlternateContent>
  <xr:revisionPtr revIDLastSave="0" documentId="13_ncr:1_{9840C457-EB88-4FB4-BCBE-C382403E7107}" xr6:coauthVersionLast="36" xr6:coauthVersionMax="36" xr10:uidLastSave="{00000000-0000-0000-0000-000000000000}"/>
  <bookViews>
    <workbookView xWindow="-105" yWindow="-105" windowWidth="19425" windowHeight="11505" firstSheet="2" activeTab="8" xr2:uid="{00000000-000D-0000-FFFF-FFFF00000000}"/>
  </bookViews>
  <sheets>
    <sheet name="Wertetabelle" sheetId="1" r:id="rId1"/>
    <sheet name="Lineare Gleichung" sheetId="2" r:id="rId2"/>
    <sheet name="Finanzrecher_v2" sheetId="4" r:id="rId3"/>
    <sheet name="Mannschaften" sheetId="6" r:id="rId4"/>
    <sheet name="BündelNoten" sheetId="7" r:id="rId5"/>
    <sheet name="Notenzähler" sheetId="8" r:id="rId6"/>
    <sheet name="Besthehen Rechner" sheetId="9" r:id="rId7"/>
    <sheet name="Anwesenheit" sheetId="10" r:id="rId8"/>
    <sheet name="Quadratische Gleichungen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1" l="1"/>
  <c r="P5" i="11"/>
  <c r="P3" i="11"/>
  <c r="J4" i="11"/>
  <c r="J5" i="11"/>
  <c r="J3" i="11"/>
  <c r="G4" i="11"/>
  <c r="G5" i="11"/>
  <c r="G3" i="11"/>
  <c r="E4" i="11"/>
  <c r="E5" i="11"/>
  <c r="E3" i="11"/>
  <c r="C5" i="10" l="1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D4" i="10"/>
  <c r="C4" i="10"/>
  <c r="E7" i="10" l="1"/>
  <c r="E11" i="10"/>
  <c r="E8" i="10"/>
  <c r="E6" i="10"/>
  <c r="E10" i="10"/>
  <c r="E9" i="10"/>
  <c r="E12" i="10"/>
  <c r="E5" i="10"/>
  <c r="H4" i="6"/>
  <c r="G8" i="9" l="1"/>
  <c r="C4" i="9"/>
  <c r="D4" i="9"/>
  <c r="E4" i="9"/>
  <c r="F4" i="9"/>
  <c r="C5" i="9"/>
  <c r="D5" i="9"/>
  <c r="E5" i="9"/>
  <c r="F5" i="9"/>
  <c r="C6" i="9"/>
  <c r="D6" i="9"/>
  <c r="E6" i="9"/>
  <c r="F6" i="9"/>
  <c r="C7" i="9"/>
  <c r="D7" i="9"/>
  <c r="E7" i="9"/>
  <c r="F7" i="9"/>
  <c r="D3" i="9"/>
  <c r="E3" i="9"/>
  <c r="F3" i="9"/>
  <c r="C3" i="9"/>
  <c r="J13" i="8"/>
  <c r="L25" i="8"/>
  <c r="C4" i="8"/>
  <c r="D4" i="8"/>
  <c r="E4" i="8"/>
  <c r="F4" i="8"/>
  <c r="G4" i="8"/>
  <c r="H4" i="8"/>
  <c r="I4" i="8"/>
  <c r="J4" i="8"/>
  <c r="K4" i="8"/>
  <c r="L4" i="8"/>
  <c r="C5" i="8"/>
  <c r="D5" i="8"/>
  <c r="E5" i="8"/>
  <c r="F5" i="8"/>
  <c r="G5" i="8"/>
  <c r="H5" i="8"/>
  <c r="I5" i="8"/>
  <c r="J5" i="8"/>
  <c r="K5" i="8"/>
  <c r="L5" i="8"/>
  <c r="C6" i="8"/>
  <c r="D6" i="8"/>
  <c r="E6" i="8"/>
  <c r="F6" i="8"/>
  <c r="G6" i="8"/>
  <c r="H6" i="8"/>
  <c r="I6" i="8"/>
  <c r="J6" i="8"/>
  <c r="K6" i="8"/>
  <c r="L6" i="8"/>
  <c r="C7" i="8"/>
  <c r="D7" i="8"/>
  <c r="E7" i="8"/>
  <c r="F7" i="8"/>
  <c r="G7" i="8"/>
  <c r="H7" i="8"/>
  <c r="I7" i="8"/>
  <c r="J7" i="8"/>
  <c r="K7" i="8"/>
  <c r="L7" i="8"/>
  <c r="C8" i="8"/>
  <c r="D8" i="8"/>
  <c r="E8" i="8"/>
  <c r="F8" i="8"/>
  <c r="G8" i="8"/>
  <c r="H8" i="8"/>
  <c r="I8" i="8"/>
  <c r="J8" i="8"/>
  <c r="K8" i="8"/>
  <c r="L8" i="8"/>
  <c r="C9" i="8"/>
  <c r="D9" i="8"/>
  <c r="E9" i="8"/>
  <c r="F9" i="8"/>
  <c r="G9" i="8"/>
  <c r="H9" i="8"/>
  <c r="I9" i="8"/>
  <c r="J9" i="8"/>
  <c r="K9" i="8"/>
  <c r="L9" i="8"/>
  <c r="C10" i="8"/>
  <c r="D10" i="8"/>
  <c r="E10" i="8"/>
  <c r="F10" i="8"/>
  <c r="G10" i="8"/>
  <c r="H10" i="8"/>
  <c r="I10" i="8"/>
  <c r="J10" i="8"/>
  <c r="K10" i="8"/>
  <c r="L10" i="8"/>
  <c r="C11" i="8"/>
  <c r="D11" i="8"/>
  <c r="E11" i="8"/>
  <c r="F11" i="8"/>
  <c r="G11" i="8"/>
  <c r="H11" i="8"/>
  <c r="I11" i="8"/>
  <c r="J11" i="8"/>
  <c r="K11" i="8"/>
  <c r="L11" i="8"/>
  <c r="C12" i="8"/>
  <c r="D12" i="8"/>
  <c r="E12" i="8"/>
  <c r="F12" i="8"/>
  <c r="G12" i="8"/>
  <c r="H12" i="8"/>
  <c r="I12" i="8"/>
  <c r="J12" i="8"/>
  <c r="K12" i="8"/>
  <c r="L12" i="8"/>
  <c r="C13" i="8"/>
  <c r="D13" i="8"/>
  <c r="E13" i="8"/>
  <c r="F13" i="8"/>
  <c r="G13" i="8"/>
  <c r="H13" i="8"/>
  <c r="I13" i="8"/>
  <c r="K13" i="8"/>
  <c r="L13" i="8"/>
  <c r="C14" i="8"/>
  <c r="D14" i="8"/>
  <c r="E14" i="8"/>
  <c r="F14" i="8"/>
  <c r="G14" i="8"/>
  <c r="H14" i="8"/>
  <c r="I14" i="8"/>
  <c r="J14" i="8"/>
  <c r="K14" i="8"/>
  <c r="L14" i="8"/>
  <c r="C15" i="8"/>
  <c r="D15" i="8"/>
  <c r="E15" i="8"/>
  <c r="F15" i="8"/>
  <c r="G15" i="8"/>
  <c r="H15" i="8"/>
  <c r="I15" i="8"/>
  <c r="J15" i="8"/>
  <c r="K15" i="8"/>
  <c r="L15" i="8"/>
  <c r="C16" i="8"/>
  <c r="D16" i="8"/>
  <c r="E16" i="8"/>
  <c r="F16" i="8"/>
  <c r="G16" i="8"/>
  <c r="H16" i="8"/>
  <c r="I16" i="8"/>
  <c r="J16" i="8"/>
  <c r="K16" i="8"/>
  <c r="L16" i="8"/>
  <c r="C17" i="8"/>
  <c r="D17" i="8"/>
  <c r="E17" i="8"/>
  <c r="F17" i="8"/>
  <c r="G17" i="8"/>
  <c r="H17" i="8"/>
  <c r="I17" i="8"/>
  <c r="J17" i="8"/>
  <c r="K17" i="8"/>
  <c r="L17" i="8"/>
  <c r="C18" i="8"/>
  <c r="D18" i="8"/>
  <c r="E18" i="8"/>
  <c r="F18" i="8"/>
  <c r="G18" i="8"/>
  <c r="H18" i="8"/>
  <c r="I18" i="8"/>
  <c r="J18" i="8"/>
  <c r="K18" i="8"/>
  <c r="L18" i="8"/>
  <c r="C19" i="8"/>
  <c r="D19" i="8"/>
  <c r="E19" i="8"/>
  <c r="F19" i="8"/>
  <c r="G19" i="8"/>
  <c r="H19" i="8"/>
  <c r="I19" i="8"/>
  <c r="J19" i="8"/>
  <c r="K19" i="8"/>
  <c r="L19" i="8"/>
  <c r="C20" i="8"/>
  <c r="D20" i="8"/>
  <c r="E20" i="8"/>
  <c r="F20" i="8"/>
  <c r="G20" i="8"/>
  <c r="H20" i="8"/>
  <c r="I20" i="8"/>
  <c r="J20" i="8"/>
  <c r="K20" i="8"/>
  <c r="L20" i="8"/>
  <c r="C21" i="8"/>
  <c r="D21" i="8"/>
  <c r="E21" i="8"/>
  <c r="F21" i="8"/>
  <c r="G21" i="8"/>
  <c r="H21" i="8"/>
  <c r="I21" i="8"/>
  <c r="J21" i="8"/>
  <c r="K21" i="8"/>
  <c r="L21" i="8"/>
  <c r="C22" i="8"/>
  <c r="D22" i="8"/>
  <c r="E22" i="8"/>
  <c r="F22" i="8"/>
  <c r="G22" i="8"/>
  <c r="H22" i="8"/>
  <c r="I22" i="8"/>
  <c r="J22" i="8"/>
  <c r="K22" i="8"/>
  <c r="L22" i="8"/>
  <c r="C23" i="8"/>
  <c r="D23" i="8"/>
  <c r="E23" i="8"/>
  <c r="F23" i="8"/>
  <c r="G23" i="8"/>
  <c r="H23" i="8"/>
  <c r="I23" i="8"/>
  <c r="J23" i="8"/>
  <c r="K23" i="8"/>
  <c r="L23" i="8"/>
  <c r="C24" i="8"/>
  <c r="D24" i="8"/>
  <c r="E24" i="8"/>
  <c r="F24" i="8"/>
  <c r="G24" i="8"/>
  <c r="H24" i="8"/>
  <c r="I24" i="8"/>
  <c r="J24" i="8"/>
  <c r="K24" i="8"/>
  <c r="L24" i="8"/>
  <c r="C25" i="8"/>
  <c r="D25" i="8"/>
  <c r="E25" i="8"/>
  <c r="F25" i="8"/>
  <c r="G25" i="8"/>
  <c r="H25" i="8"/>
  <c r="I25" i="8"/>
  <c r="J25" i="8"/>
  <c r="K25" i="8"/>
  <c r="C26" i="8"/>
  <c r="D26" i="8"/>
  <c r="E26" i="8"/>
  <c r="F26" i="8"/>
  <c r="G26" i="8"/>
  <c r="H26" i="8"/>
  <c r="I26" i="8"/>
  <c r="J26" i="8"/>
  <c r="K26" i="8"/>
  <c r="L26" i="8"/>
  <c r="C27" i="8"/>
  <c r="D27" i="8"/>
  <c r="E27" i="8"/>
  <c r="F27" i="8"/>
  <c r="G27" i="8"/>
  <c r="H27" i="8"/>
  <c r="I27" i="8"/>
  <c r="J27" i="8"/>
  <c r="K27" i="8"/>
  <c r="L27" i="8"/>
  <c r="C28" i="8"/>
  <c r="D28" i="8"/>
  <c r="E28" i="8"/>
  <c r="F28" i="8"/>
  <c r="G28" i="8"/>
  <c r="H28" i="8"/>
  <c r="I28" i="8"/>
  <c r="J28" i="8"/>
  <c r="K28" i="8"/>
  <c r="L28" i="8"/>
  <c r="C29" i="8"/>
  <c r="D29" i="8"/>
  <c r="E29" i="8"/>
  <c r="F29" i="8"/>
  <c r="G29" i="8"/>
  <c r="H29" i="8"/>
  <c r="I29" i="8"/>
  <c r="J29" i="8"/>
  <c r="K29" i="8"/>
  <c r="L29" i="8"/>
  <c r="C30" i="8"/>
  <c r="D30" i="8"/>
  <c r="E30" i="8"/>
  <c r="F30" i="8"/>
  <c r="G30" i="8"/>
  <c r="H30" i="8"/>
  <c r="I30" i="8"/>
  <c r="J30" i="8"/>
  <c r="K30" i="8"/>
  <c r="L30" i="8"/>
  <c r="D3" i="8"/>
  <c r="E3" i="8"/>
  <c r="F3" i="8"/>
  <c r="G3" i="8"/>
  <c r="H3" i="8"/>
  <c r="I3" i="8"/>
  <c r="J3" i="8"/>
  <c r="K3" i="8"/>
  <c r="L3" i="8"/>
  <c r="C3" i="8"/>
  <c r="I3" i="9" l="1"/>
  <c r="I8" i="9"/>
  <c r="H8" i="9"/>
  <c r="H3" i="9"/>
  <c r="I6" i="9"/>
  <c r="I5" i="9"/>
  <c r="I7" i="9"/>
  <c r="I4" i="9"/>
  <c r="H7" i="9"/>
  <c r="H6" i="9"/>
  <c r="H5" i="9"/>
  <c r="H4" i="9"/>
  <c r="G7" i="9"/>
  <c r="G6" i="9"/>
  <c r="G5" i="9"/>
  <c r="G4" i="9"/>
  <c r="G3" i="9"/>
  <c r="P4" i="9"/>
  <c r="N24" i="8"/>
  <c r="N22" i="8"/>
  <c r="N25" i="8"/>
  <c r="N23" i="8"/>
  <c r="N21" i="8"/>
  <c r="N19" i="8"/>
  <c r="N17" i="8"/>
  <c r="N15" i="8"/>
  <c r="N13" i="8"/>
  <c r="N11" i="8"/>
  <c r="N9" i="8"/>
  <c r="N7" i="8"/>
  <c r="N5" i="8"/>
  <c r="N29" i="8"/>
  <c r="N27" i="8"/>
  <c r="N20" i="8"/>
  <c r="N18" i="8"/>
  <c r="N16" i="8"/>
  <c r="N14" i="8"/>
  <c r="N12" i="8"/>
  <c r="N10" i="8"/>
  <c r="N8" i="8"/>
  <c r="N6" i="8"/>
  <c r="N4" i="8"/>
  <c r="N30" i="8"/>
  <c r="N28" i="8"/>
  <c r="N26" i="8"/>
  <c r="N3" i="8"/>
  <c r="H4" i="7"/>
  <c r="F26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5" i="7"/>
  <c r="K8" i="9" l="1"/>
  <c r="K3" i="9"/>
  <c r="K7" i="9"/>
  <c r="K4" i="9"/>
  <c r="K6" i="9"/>
  <c r="K5" i="9"/>
  <c r="H2" i="6"/>
  <c r="I2" i="6"/>
  <c r="H3" i="6"/>
  <c r="I3" i="6"/>
  <c r="I4" i="6"/>
  <c r="H5" i="6"/>
  <c r="I5" i="6"/>
  <c r="H6" i="6"/>
  <c r="I6" i="6"/>
  <c r="H7" i="6"/>
  <c r="I7" i="6"/>
  <c r="C14" i="4" l="1"/>
  <c r="I7" i="4"/>
  <c r="G18" i="4" s="1"/>
  <c r="I6" i="4"/>
  <c r="I15" i="4" s="1"/>
  <c r="L15" i="4" l="1"/>
  <c r="N15" i="4" s="1"/>
  <c r="I14" i="4"/>
  <c r="L14" i="4" s="1"/>
  <c r="N14" i="4" s="1"/>
  <c r="D4" i="2"/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5" i="2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E4" i="10"/>
</calcChain>
</file>

<file path=xl/sharedStrings.xml><?xml version="1.0" encoding="utf-8"?>
<sst xmlns="http://schemas.openxmlformats.org/spreadsheetml/2006/main" count="201" uniqueCount="133">
  <si>
    <t>Y-Value</t>
  </si>
  <si>
    <t>X-Value</t>
  </si>
  <si>
    <t>A-Value</t>
  </si>
  <si>
    <t>B-Value</t>
  </si>
  <si>
    <t>C-Value</t>
  </si>
  <si>
    <t>Formula</t>
  </si>
  <si>
    <t>f(x)= A*X² + B*X + C</t>
  </si>
  <si>
    <t>X Wert</t>
  </si>
  <si>
    <t>Y Wert</t>
  </si>
  <si>
    <t>Steigung</t>
  </si>
  <si>
    <t>Y-Achsenabschnitt</t>
  </si>
  <si>
    <t>Formel</t>
  </si>
  <si>
    <t>f(x)=mx+b</t>
  </si>
  <si>
    <t>Festgeld</t>
  </si>
  <si>
    <t>KapitalSchutzZertifkat</t>
  </si>
  <si>
    <t>Eingabe Daten</t>
  </si>
  <si>
    <t>Laufzeit in Jahren</t>
  </si>
  <si>
    <t>Zins in %</t>
  </si>
  <si>
    <t>Berechnung Auszahlung</t>
  </si>
  <si>
    <t>Auszahlung in €</t>
  </si>
  <si>
    <t>Kapital in €</t>
  </si>
  <si>
    <t>mindest Zins in %</t>
  </si>
  <si>
    <t>maximal Zins in %</t>
  </si>
  <si>
    <t>Kosten in %</t>
  </si>
  <si>
    <t>Auszahlung mindest Zins in €</t>
  </si>
  <si>
    <t>Auszahlung maximal Zins in €</t>
  </si>
  <si>
    <t>Zins bei dem KapitalSchutz gleich Festgeld ist</t>
  </si>
  <si>
    <t>→</t>
  </si>
  <si>
    <t>Differenz | Festgeld - KapitalSchutz</t>
  </si>
  <si>
    <t>Mannschafft 1</t>
  </si>
  <si>
    <t>Mannschaft 2</t>
  </si>
  <si>
    <t>Spanien</t>
  </si>
  <si>
    <t>Chile</t>
  </si>
  <si>
    <t>Australien</t>
  </si>
  <si>
    <t>Niederlande</t>
  </si>
  <si>
    <t>Tore 1</t>
  </si>
  <si>
    <t>Tore 2</t>
  </si>
  <si>
    <t>Punkte 1</t>
  </si>
  <si>
    <t>Punkte 2</t>
  </si>
  <si>
    <t>Name</t>
  </si>
  <si>
    <t>Note 1</t>
  </si>
  <si>
    <t>Note 2</t>
  </si>
  <si>
    <t>Kek</t>
  </si>
  <si>
    <t>Ergebnis</t>
  </si>
  <si>
    <t>Notenanteil:</t>
  </si>
  <si>
    <t xml:space="preserve">Hier drüber nichts eingeben! </t>
  </si>
  <si>
    <t>Kek 1</t>
  </si>
  <si>
    <t>Kek 2</t>
  </si>
  <si>
    <t>Kek 3</t>
  </si>
  <si>
    <t>Kek 4</t>
  </si>
  <si>
    <t>Kek 5</t>
  </si>
  <si>
    <t>Kek 6</t>
  </si>
  <si>
    <t>Kek 7</t>
  </si>
  <si>
    <t>Kek 8</t>
  </si>
  <si>
    <t>Kek 9</t>
  </si>
  <si>
    <t>Kek 10</t>
  </si>
  <si>
    <t>Kek 11</t>
  </si>
  <si>
    <t>Kek 12</t>
  </si>
  <si>
    <t>Kek 13</t>
  </si>
  <si>
    <t>Kek 14</t>
  </si>
  <si>
    <t>Kek 15</t>
  </si>
  <si>
    <t>Kek 16</t>
  </si>
  <si>
    <t>Kek 17</t>
  </si>
  <si>
    <t>Kek 18</t>
  </si>
  <si>
    <t>Kek 19</t>
  </si>
  <si>
    <t>Kek 20</t>
  </si>
  <si>
    <t>Kek 21</t>
  </si>
  <si>
    <t>Kek 22</t>
  </si>
  <si>
    <t>Kek 23</t>
  </si>
  <si>
    <t>Kek 24</t>
  </si>
  <si>
    <t>Kek 25</t>
  </si>
  <si>
    <t>Kek 26</t>
  </si>
  <si>
    <t>Kek 27</t>
  </si>
  <si>
    <t>Kek 28</t>
  </si>
  <si>
    <t>Mathe</t>
  </si>
  <si>
    <t>Deutsch</t>
  </si>
  <si>
    <t>Englisch</t>
  </si>
  <si>
    <t>Informatik</t>
  </si>
  <si>
    <t>Kunst</t>
  </si>
  <si>
    <t>Geschichte</t>
  </si>
  <si>
    <t>Politik</t>
  </si>
  <si>
    <t>Physik</t>
  </si>
  <si>
    <t>Chemie</t>
  </si>
  <si>
    <t>Musik</t>
  </si>
  <si>
    <t>Anzahl Noten</t>
  </si>
  <si>
    <t>Noten nachder gesucht werden soll:</t>
  </si>
  <si>
    <t xml:space="preserve">Kek1 </t>
  </si>
  <si>
    <t>Kek2</t>
  </si>
  <si>
    <t>Kek3</t>
  </si>
  <si>
    <t>Kek4</t>
  </si>
  <si>
    <t>Kek5</t>
  </si>
  <si>
    <t>LK 1</t>
  </si>
  <si>
    <t>LK 2</t>
  </si>
  <si>
    <t>GK</t>
  </si>
  <si>
    <t>Eingabe in Punkten</t>
  </si>
  <si>
    <t>Mündlich</t>
  </si>
  <si>
    <t>Innere Bidung?</t>
  </si>
  <si>
    <t>Punkte Genug?</t>
  </si>
  <si>
    <t>Punkte</t>
  </si>
  <si>
    <t>Bestanden?</t>
  </si>
  <si>
    <t>Kek6</t>
  </si>
  <si>
    <t>Adham</t>
  </si>
  <si>
    <t>Patrick</t>
  </si>
  <si>
    <t>Nico</t>
  </si>
  <si>
    <t>Jan</t>
  </si>
  <si>
    <t>Philipp</t>
  </si>
  <si>
    <t>Anton</t>
  </si>
  <si>
    <t>Yasmine</t>
  </si>
  <si>
    <t>Marie</t>
  </si>
  <si>
    <t>Safiya</t>
  </si>
  <si>
    <t>Anwesend</t>
  </si>
  <si>
    <t>Unentschuldigt</t>
  </si>
  <si>
    <t>Entschuldigt</t>
  </si>
  <si>
    <t>Abwesend(noch nicht eingetragen)</t>
  </si>
  <si>
    <t>Entschuldigt(eine Stunde)</t>
  </si>
  <si>
    <t>Entschuldigt(Doppelstunde)</t>
  </si>
  <si>
    <t>Unentschuldigt(eine Stunde)</t>
  </si>
  <si>
    <t>Unentschuldigt(Doppelstunde)</t>
  </si>
  <si>
    <t>Insgesamt Abwesend(in Stunden)</t>
  </si>
  <si>
    <t>Legende</t>
  </si>
  <si>
    <t>E1</t>
  </si>
  <si>
    <t>E2</t>
  </si>
  <si>
    <t>U1</t>
  </si>
  <si>
    <t>U2</t>
  </si>
  <si>
    <t>Parameter</t>
  </si>
  <si>
    <t>a</t>
  </si>
  <si>
    <t>b</t>
  </si>
  <si>
    <t>c</t>
  </si>
  <si>
    <t>X-Werte</t>
  </si>
  <si>
    <t>Y-Werte</t>
  </si>
  <si>
    <t>Gleichung</t>
  </si>
  <si>
    <t>+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</si>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</sst>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_-* #,##0.00\ [$€-407]_-;\-* #,##0.00\ [$€-407]_-;_-* &quot;-&quot;??\ [$€-407]_-;_-@_-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</borders>
  <cellStyleXfs count="2">
    <xf numFmtId="0" fontId="0" fillId="0" borderId="0"/>
    <xf numFmtId="0" fontId="3" fillId="12" borderId="0" applyNumberFormat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0" fillId="4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1" fillId="2" borderId="13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6" borderId="22" xfId="0" applyFill="1" applyBorder="1"/>
    <xf numFmtId="0" fontId="0" fillId="8" borderId="22" xfId="0" applyFill="1" applyBorder="1"/>
    <xf numFmtId="165" fontId="0" fillId="9" borderId="22" xfId="0" applyNumberFormat="1" applyFill="1" applyBorder="1"/>
    <xf numFmtId="0" fontId="0" fillId="9" borderId="22" xfId="0" applyFill="1" applyBorder="1"/>
    <xf numFmtId="10" fontId="0" fillId="9" borderId="22" xfId="0" applyNumberFormat="1" applyFill="1" applyBorder="1"/>
    <xf numFmtId="10" fontId="0" fillId="5" borderId="12" xfId="0" applyNumberFormat="1" applyFill="1" applyBorder="1" applyAlignment="1">
      <alignment horizontal="center"/>
    </xf>
    <xf numFmtId="164" fontId="0" fillId="9" borderId="22" xfId="0" applyNumberFormat="1" applyFill="1" applyBorder="1"/>
    <xf numFmtId="0" fontId="2" fillId="6" borderId="0" xfId="0" applyFont="1" applyFill="1"/>
    <xf numFmtId="0" fontId="0" fillId="8" borderId="0" xfId="0" applyFill="1"/>
    <xf numFmtId="0" fontId="0" fillId="11" borderId="0" xfId="0" applyFill="1"/>
    <xf numFmtId="0" fontId="2" fillId="10" borderId="0" xfId="0" applyFont="1" applyFill="1"/>
    <xf numFmtId="0" fontId="0" fillId="14" borderId="0" xfId="0" applyFill="1"/>
    <xf numFmtId="9" fontId="0" fillId="9" borderId="0" xfId="0" applyNumberFormat="1" applyFill="1"/>
    <xf numFmtId="0" fontId="0" fillId="15" borderId="0" xfId="0" applyFill="1"/>
    <xf numFmtId="0" fontId="0" fillId="16" borderId="0" xfId="0" applyFill="1"/>
    <xf numFmtId="0" fontId="4" fillId="0" borderId="0" xfId="0" applyFont="1"/>
    <xf numFmtId="0" fontId="0" fillId="6" borderId="6" xfId="0" applyFill="1" applyBorder="1"/>
    <xf numFmtId="0" fontId="5" fillId="0" borderId="0" xfId="0" applyFont="1" applyAlignment="1">
      <alignment vertical="center"/>
    </xf>
    <xf numFmtId="0" fontId="0" fillId="13" borderId="25" xfId="0" applyFill="1" applyBorder="1"/>
    <xf numFmtId="0" fontId="0" fillId="13" borderId="24" xfId="0" applyFill="1" applyBorder="1"/>
    <xf numFmtId="0" fontId="2" fillId="6" borderId="26" xfId="0" applyFont="1" applyFill="1" applyBorder="1"/>
    <xf numFmtId="0" fontId="2" fillId="6" borderId="27" xfId="0" applyFont="1" applyFill="1" applyBorder="1"/>
    <xf numFmtId="0" fontId="2" fillId="6" borderId="24" xfId="0" applyFont="1" applyFill="1" applyBorder="1"/>
    <xf numFmtId="0" fontId="0" fillId="11" borderId="28" xfId="0" applyFill="1" applyBorder="1"/>
    <xf numFmtId="0" fontId="0" fillId="11" borderId="29" xfId="0" applyFill="1" applyBorder="1"/>
    <xf numFmtId="0" fontId="2" fillId="10" borderId="24" xfId="0" applyFont="1" applyFill="1" applyBorder="1"/>
    <xf numFmtId="0" fontId="0" fillId="8" borderId="30" xfId="0" applyFill="1" applyBorder="1"/>
    <xf numFmtId="0" fontId="0" fillId="6" borderId="30" xfId="0" applyFill="1" applyBorder="1"/>
    <xf numFmtId="0" fontId="0" fillId="0" borderId="0" xfId="0" applyAlignment="1">
      <alignment horizontal="center"/>
    </xf>
    <xf numFmtId="0" fontId="0" fillId="6" borderId="0" xfId="0" applyFill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17" borderId="0" xfId="0" applyFill="1"/>
    <xf numFmtId="0" fontId="0" fillId="0" borderId="0" xfId="0" applyFill="1"/>
    <xf numFmtId="0" fontId="0" fillId="0" borderId="0" xfId="0" applyFill="1" applyBorder="1"/>
    <xf numFmtId="0" fontId="0" fillId="11" borderId="0" xfId="0" applyFill="1" applyAlignment="1">
      <alignment horizontal="right"/>
    </xf>
    <xf numFmtId="14" fontId="0" fillId="0" borderId="0" xfId="0" applyNumberFormat="1" applyFill="1" applyAlignment="1"/>
    <xf numFmtId="0" fontId="0" fillId="0" borderId="0" xfId="0" applyFill="1" applyAlignment="1">
      <alignment horizontal="right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/>
    </xf>
    <xf numFmtId="0" fontId="0" fillId="0" borderId="0" xfId="0" applyAlignment="1"/>
    <xf numFmtId="16" fontId="0" fillId="11" borderId="0" xfId="0" applyNumberForma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" fillId="11" borderId="31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0" xfId="0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8" borderId="23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7" borderId="18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3" fillId="12" borderId="0" xfId="1" applyAlignment="1">
      <alignment horizontal="center" vertical="center" wrapText="1"/>
    </xf>
    <xf numFmtId="0" fontId="0" fillId="0" borderId="0" xfId="0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</cellXfs>
  <cellStyles count="2">
    <cellStyle name="Schlecht" xfId="1" builtinId="27"/>
    <cellStyle name="Standard" xfId="0" builtinId="0"/>
  </cellStyles>
  <dxfs count="7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29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Vergleich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Festgeld</c:v>
          </c:tx>
          <c:marker>
            <c:symbol val="none"/>
          </c:marker>
          <c:val>
            <c:numRef>
              <c:f>(Finanzrecher_v2!$C$6,Finanzrecher_v2!$C$14)</c:f>
              <c:numCache>
                <c:formatCode>_-* #,##0.00\ [$€-407]_-;\-* #,##0.00\ [$€-407]_-;_-* "-"??\ [$€-407]_-;_-@_-</c:formatCode>
                <c:ptCount val="2"/>
                <c:pt idx="0">
                  <c:v>100000</c:v>
                </c:pt>
                <c:pt idx="1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D-49C8-9C58-4787D1A1609D}"/>
            </c:ext>
          </c:extLst>
        </c:ser>
        <c:ser>
          <c:idx val="1"/>
          <c:order val="1"/>
          <c:tx>
            <c:v>KapitalSchutz | Mindest Zins</c:v>
          </c:tx>
          <c:marker>
            <c:symbol val="none"/>
          </c:marker>
          <c:val>
            <c:numRef>
              <c:f>(Finanzrecher_v2!$I$6,Finanzrecher_v2!$I$14)</c:f>
              <c:numCache>
                <c:formatCode>_-* #,##0.00\ [$€-407]_-;\-* #,##0.00\ [$€-407]_-;_-* "-"??\ [$€-407]_-;_-@_-</c:formatCode>
                <c:ptCount val="2"/>
                <c:pt idx="0">
                  <c:v>100000</c:v>
                </c:pt>
                <c:pt idx="1">
                  <c:v>110500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D-49C8-9C58-4787D1A1609D}"/>
            </c:ext>
          </c:extLst>
        </c:ser>
        <c:ser>
          <c:idx val="2"/>
          <c:order val="2"/>
          <c:tx>
            <c:v>KapitalSchutz | Maximal Zins</c:v>
          </c:tx>
          <c:marker>
            <c:symbol val="none"/>
          </c:marker>
          <c:val>
            <c:numRef>
              <c:f>(Finanzrecher_v2!$I$6,Finanzrecher_v2!$I$15)</c:f>
              <c:numCache>
                <c:formatCode>_-* #,##0.00\ [$€-407]_-;\-* #,##0.00\ [$€-407]_-;_-* "-"??\ [$€-407]_-;_-@_-</c:formatCode>
                <c:ptCount val="2"/>
                <c:pt idx="0">
                  <c:v>100000</c:v>
                </c:pt>
                <c:pt idx="1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D-49C8-9C58-4787D1A1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61024"/>
        <c:axId val="178562560"/>
      </c:lineChart>
      <c:catAx>
        <c:axId val="178561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562560"/>
        <c:crosses val="autoZero"/>
        <c:auto val="1"/>
        <c:lblAlgn val="ctr"/>
        <c:lblOffset val="100"/>
        <c:noMultiLvlLbl val="0"/>
      </c:catAx>
      <c:valAx>
        <c:axId val="178562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Geld  in €</a:t>
                </a:r>
              </a:p>
            </c:rich>
          </c:tx>
          <c:overlay val="0"/>
        </c:title>
        <c:numFmt formatCode="_-* #,##0.00\ [$€-407]_-;\-* #,##0.00\ [$€-407]_-;_-* &quot;-&quot;??\ [$€-407]_-;_-@_-" sourceLinked="1"/>
        <c:majorTickMark val="none"/>
        <c:minorTickMark val="none"/>
        <c:tickLblPos val="nextTo"/>
        <c:crossAx val="17856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493059</xdr:colOff>
      <xdr:row>1</xdr:row>
      <xdr:rowOff>16527</xdr:rowOff>
    </xdr:from>
    <xdr:to>
      <xdr:col>24</xdr:col>
      <xdr:colOff>268941</xdr:colOff>
      <xdr:row>26</xdr:row>
      <xdr:rowOff>89646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2"/>
  <sheetViews>
    <sheetView zoomScale="69" workbookViewId="0">
      <selection activeCell="G11" sqref="G11"/>
    </sheetView>
  </sheetViews>
  <sheetFormatPr baseColWidth="10" defaultRowHeight="15" x14ac:dyDescent="0.25"/>
  <cols>
    <col min="7" max="7" width="17.42578125" bestFit="1" customWidth="1"/>
  </cols>
  <sheetData>
    <row r="1" spans="2:7" thickBot="1" x14ac:dyDescent="0.4"/>
    <row r="2" spans="2:7" ht="18.95" thickBot="1" x14ac:dyDescent="0.5">
      <c r="B2" s="11" t="s">
        <v>1</v>
      </c>
      <c r="D2" s="11" t="s">
        <v>0</v>
      </c>
    </row>
    <row r="3" spans="2:7" ht="14.45" x14ac:dyDescent="0.35">
      <c r="B3" s="9">
        <v>1</v>
      </c>
      <c r="D3" s="9">
        <f t="shared" ref="D3:D32" si="0">$G$9*(B3*B3)+$G$10*B3+$G$11</f>
        <v>16</v>
      </c>
    </row>
    <row r="4" spans="2:7" ht="14.45" x14ac:dyDescent="0.35">
      <c r="B4" s="9">
        <v>2</v>
      </c>
      <c r="D4" s="9">
        <f t="shared" si="0"/>
        <v>27</v>
      </c>
    </row>
    <row r="5" spans="2:7" ht="14.45" x14ac:dyDescent="0.35">
      <c r="B5" s="9">
        <v>3</v>
      </c>
      <c r="D5" s="9">
        <f t="shared" si="0"/>
        <v>40</v>
      </c>
    </row>
    <row r="6" spans="2:7" ht="14.45" x14ac:dyDescent="0.35">
      <c r="B6" s="9">
        <v>4</v>
      </c>
      <c r="D6" s="9">
        <f t="shared" si="0"/>
        <v>55</v>
      </c>
    </row>
    <row r="7" spans="2:7" x14ac:dyDescent="0.25">
      <c r="B7" s="9">
        <v>5</v>
      </c>
      <c r="D7" s="9">
        <f t="shared" si="0"/>
        <v>72</v>
      </c>
      <c r="F7" s="1" t="s">
        <v>5</v>
      </c>
      <c r="G7" s="2" t="s">
        <v>6</v>
      </c>
    </row>
    <row r="8" spans="2:7" ht="14.45" x14ac:dyDescent="0.35">
      <c r="B8" s="9">
        <v>6</v>
      </c>
      <c r="D8" s="9">
        <f t="shared" si="0"/>
        <v>91</v>
      </c>
    </row>
    <row r="9" spans="2:7" ht="14.45" x14ac:dyDescent="0.35">
      <c r="B9" s="9">
        <v>7</v>
      </c>
      <c r="D9" s="9">
        <f t="shared" si="0"/>
        <v>112</v>
      </c>
      <c r="F9" s="3" t="s">
        <v>2</v>
      </c>
      <c r="G9" s="4">
        <v>1</v>
      </c>
    </row>
    <row r="10" spans="2:7" ht="14.45" x14ac:dyDescent="0.35">
      <c r="B10" s="9">
        <v>8</v>
      </c>
      <c r="D10" s="9">
        <f t="shared" si="0"/>
        <v>135</v>
      </c>
      <c r="F10" s="5" t="s">
        <v>3</v>
      </c>
      <c r="G10" s="6">
        <v>8</v>
      </c>
    </row>
    <row r="11" spans="2:7" ht="14.45" x14ac:dyDescent="0.35">
      <c r="B11" s="9">
        <v>9</v>
      </c>
      <c r="D11" s="9">
        <f t="shared" si="0"/>
        <v>160</v>
      </c>
      <c r="F11" s="7" t="s">
        <v>4</v>
      </c>
      <c r="G11" s="8">
        <v>7</v>
      </c>
    </row>
    <row r="12" spans="2:7" ht="14.45" x14ac:dyDescent="0.35">
      <c r="B12" s="9">
        <v>10</v>
      </c>
      <c r="D12" s="9">
        <f t="shared" si="0"/>
        <v>187</v>
      </c>
    </row>
    <row r="13" spans="2:7" ht="14.45" x14ac:dyDescent="0.35">
      <c r="B13" s="9">
        <v>11</v>
      </c>
      <c r="D13" s="9">
        <f t="shared" si="0"/>
        <v>216</v>
      </c>
    </row>
    <row r="14" spans="2:7" ht="14.45" x14ac:dyDescent="0.35">
      <c r="B14" s="9">
        <v>12</v>
      </c>
      <c r="D14" s="9">
        <f t="shared" si="0"/>
        <v>247</v>
      </c>
    </row>
    <row r="15" spans="2:7" ht="14.45" x14ac:dyDescent="0.35">
      <c r="B15" s="9">
        <v>13</v>
      </c>
      <c r="D15" s="9">
        <f t="shared" si="0"/>
        <v>280</v>
      </c>
    </row>
    <row r="16" spans="2:7" ht="14.45" x14ac:dyDescent="0.35">
      <c r="B16" s="9">
        <v>14</v>
      </c>
      <c r="D16" s="9">
        <f t="shared" si="0"/>
        <v>315</v>
      </c>
    </row>
    <row r="17" spans="2:4" ht="14.45" x14ac:dyDescent="0.35">
      <c r="B17" s="9">
        <v>15</v>
      </c>
      <c r="D17" s="9">
        <f t="shared" si="0"/>
        <v>352</v>
      </c>
    </row>
    <row r="18" spans="2:4" ht="14.45" x14ac:dyDescent="0.35">
      <c r="B18" s="9">
        <v>16</v>
      </c>
      <c r="D18" s="9">
        <f t="shared" si="0"/>
        <v>391</v>
      </c>
    </row>
    <row r="19" spans="2:4" ht="14.45" x14ac:dyDescent="0.35">
      <c r="B19" s="9">
        <v>17</v>
      </c>
      <c r="D19" s="9">
        <f t="shared" si="0"/>
        <v>432</v>
      </c>
    </row>
    <row r="20" spans="2:4" ht="14.45" x14ac:dyDescent="0.35">
      <c r="B20" s="9">
        <v>18</v>
      </c>
      <c r="D20" s="9">
        <f t="shared" si="0"/>
        <v>475</v>
      </c>
    </row>
    <row r="21" spans="2:4" ht="14.45" x14ac:dyDescent="0.35">
      <c r="B21" s="9">
        <v>19</v>
      </c>
      <c r="D21" s="9">
        <f t="shared" si="0"/>
        <v>520</v>
      </c>
    </row>
    <row r="22" spans="2:4" ht="14.45" x14ac:dyDescent="0.35">
      <c r="B22" s="9">
        <v>20</v>
      </c>
      <c r="D22" s="9">
        <f t="shared" si="0"/>
        <v>567</v>
      </c>
    </row>
    <row r="23" spans="2:4" ht="14.45" x14ac:dyDescent="0.35">
      <c r="B23" s="9">
        <v>21</v>
      </c>
      <c r="D23" s="9">
        <f t="shared" si="0"/>
        <v>616</v>
      </c>
    </row>
    <row r="24" spans="2:4" ht="14.45" x14ac:dyDescent="0.35">
      <c r="B24" s="9">
        <v>22</v>
      </c>
      <c r="D24" s="9">
        <f t="shared" si="0"/>
        <v>667</v>
      </c>
    </row>
    <row r="25" spans="2:4" ht="14.45" x14ac:dyDescent="0.35">
      <c r="B25" s="9">
        <v>23</v>
      </c>
      <c r="D25" s="9">
        <f t="shared" si="0"/>
        <v>720</v>
      </c>
    </row>
    <row r="26" spans="2:4" ht="14.45" x14ac:dyDescent="0.35">
      <c r="B26" s="9">
        <v>24</v>
      </c>
      <c r="D26" s="9">
        <f t="shared" si="0"/>
        <v>775</v>
      </c>
    </row>
    <row r="27" spans="2:4" ht="14.45" x14ac:dyDescent="0.35">
      <c r="B27" s="9">
        <v>25</v>
      </c>
      <c r="D27" s="9">
        <f t="shared" si="0"/>
        <v>832</v>
      </c>
    </row>
    <row r="28" spans="2:4" ht="14.45" x14ac:dyDescent="0.35">
      <c r="B28" s="9">
        <v>26</v>
      </c>
      <c r="D28" s="9">
        <f t="shared" si="0"/>
        <v>891</v>
      </c>
    </row>
    <row r="29" spans="2:4" ht="14.45" x14ac:dyDescent="0.35">
      <c r="B29" s="9">
        <v>27</v>
      </c>
      <c r="D29" s="9">
        <f t="shared" si="0"/>
        <v>952</v>
      </c>
    </row>
    <row r="30" spans="2:4" ht="14.45" x14ac:dyDescent="0.35">
      <c r="B30" s="9">
        <v>28</v>
      </c>
      <c r="D30" s="9">
        <f t="shared" si="0"/>
        <v>1015</v>
      </c>
    </row>
    <row r="31" spans="2:4" ht="14.45" x14ac:dyDescent="0.35">
      <c r="B31" s="9">
        <v>29</v>
      </c>
      <c r="D31" s="9">
        <f t="shared" si="0"/>
        <v>1080</v>
      </c>
    </row>
    <row r="32" spans="2:4" ht="14.45" x14ac:dyDescent="0.35">
      <c r="B32" s="10">
        <v>30</v>
      </c>
      <c r="D32" s="10">
        <f t="shared" si="0"/>
        <v>1147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1"/>
  <sheetViews>
    <sheetView zoomScale="61" workbookViewId="0">
      <selection activeCell="G69" sqref="G69"/>
    </sheetView>
  </sheetViews>
  <sheetFormatPr baseColWidth="10" defaultRowHeight="15" x14ac:dyDescent="0.25"/>
  <cols>
    <col min="6" max="6" width="17.42578125" bestFit="1" customWidth="1"/>
  </cols>
  <sheetData>
    <row r="1" spans="2:7" thickBot="1" x14ac:dyDescent="0.4"/>
    <row r="2" spans="2:7" ht="18.95" thickBot="1" x14ac:dyDescent="0.5">
      <c r="B2" s="15" t="s">
        <v>7</v>
      </c>
      <c r="D2" s="15" t="s">
        <v>8</v>
      </c>
    </row>
    <row r="3" spans="2:7" ht="14.45" x14ac:dyDescent="0.35">
      <c r="B3" s="12"/>
      <c r="D3" s="12"/>
      <c r="F3" s="16" t="s">
        <v>9</v>
      </c>
      <c r="G3" s="17">
        <v>2</v>
      </c>
    </row>
    <row r="4" spans="2:7" thickBot="1" x14ac:dyDescent="0.4">
      <c r="B4" s="13">
        <v>0</v>
      </c>
      <c r="D4" s="13">
        <f>$G$3*B4+$G$4</f>
        <v>1</v>
      </c>
      <c r="F4" s="18" t="s">
        <v>10</v>
      </c>
      <c r="G4" s="19">
        <v>1</v>
      </c>
    </row>
    <row r="5" spans="2:7" ht="14.45" x14ac:dyDescent="0.35">
      <c r="B5" s="13">
        <v>1</v>
      </c>
      <c r="D5" s="13">
        <f>$G$3*B5+$G$4</f>
        <v>3</v>
      </c>
    </row>
    <row r="6" spans="2:7" thickBot="1" x14ac:dyDescent="0.4">
      <c r="B6" s="13">
        <v>2</v>
      </c>
      <c r="D6" s="13">
        <f t="shared" ref="D6:D31" si="0">$G$3*B6+$G$4</f>
        <v>5</v>
      </c>
    </row>
    <row r="7" spans="2:7" thickBot="1" x14ac:dyDescent="0.4">
      <c r="B7" s="13">
        <v>3</v>
      </c>
      <c r="D7" s="13">
        <f t="shared" si="0"/>
        <v>7</v>
      </c>
      <c r="F7" s="20" t="s">
        <v>11</v>
      </c>
      <c r="G7" s="21" t="s">
        <v>12</v>
      </c>
    </row>
    <row r="8" spans="2:7" ht="14.45" x14ac:dyDescent="0.35">
      <c r="B8" s="13">
        <v>4</v>
      </c>
      <c r="D8" s="13">
        <f t="shared" si="0"/>
        <v>9</v>
      </c>
    </row>
    <row r="9" spans="2:7" ht="14.45" x14ac:dyDescent="0.35">
      <c r="B9" s="13">
        <v>5</v>
      </c>
      <c r="D9" s="13">
        <f t="shared" si="0"/>
        <v>11</v>
      </c>
    </row>
    <row r="10" spans="2:7" ht="14.45" x14ac:dyDescent="0.35">
      <c r="B10" s="13">
        <v>6</v>
      </c>
      <c r="D10" s="13">
        <f t="shared" si="0"/>
        <v>13</v>
      </c>
    </row>
    <row r="11" spans="2:7" ht="14.45" x14ac:dyDescent="0.35">
      <c r="B11" s="13">
        <v>7</v>
      </c>
      <c r="D11" s="13">
        <f t="shared" si="0"/>
        <v>15</v>
      </c>
    </row>
    <row r="12" spans="2:7" ht="14.45" x14ac:dyDescent="0.35">
      <c r="B12" s="13">
        <v>8</v>
      </c>
      <c r="D12" s="13">
        <f t="shared" si="0"/>
        <v>17</v>
      </c>
    </row>
    <row r="13" spans="2:7" ht="14.45" x14ac:dyDescent="0.35">
      <c r="B13" s="13">
        <v>9</v>
      </c>
      <c r="D13" s="13">
        <f t="shared" si="0"/>
        <v>19</v>
      </c>
    </row>
    <row r="14" spans="2:7" ht="14.45" x14ac:dyDescent="0.35">
      <c r="B14" s="13">
        <v>10</v>
      </c>
      <c r="D14" s="13">
        <f t="shared" si="0"/>
        <v>21</v>
      </c>
    </row>
    <row r="15" spans="2:7" ht="14.45" x14ac:dyDescent="0.35">
      <c r="B15" s="13">
        <v>11</v>
      </c>
      <c r="D15" s="13">
        <f t="shared" si="0"/>
        <v>23</v>
      </c>
    </row>
    <row r="16" spans="2:7" ht="14.45" x14ac:dyDescent="0.35">
      <c r="B16" s="13">
        <v>12</v>
      </c>
      <c r="D16" s="13">
        <f t="shared" si="0"/>
        <v>25</v>
      </c>
    </row>
    <row r="17" spans="2:4" ht="14.45" x14ac:dyDescent="0.35">
      <c r="B17" s="13">
        <v>13</v>
      </c>
      <c r="D17" s="13">
        <f t="shared" si="0"/>
        <v>27</v>
      </c>
    </row>
    <row r="18" spans="2:4" ht="14.45" x14ac:dyDescent="0.35">
      <c r="B18" s="13">
        <v>14</v>
      </c>
      <c r="D18" s="13">
        <f t="shared" si="0"/>
        <v>29</v>
      </c>
    </row>
    <row r="19" spans="2:4" ht="14.45" x14ac:dyDescent="0.35">
      <c r="B19" s="13">
        <v>15</v>
      </c>
      <c r="D19" s="13">
        <f t="shared" si="0"/>
        <v>31</v>
      </c>
    </row>
    <row r="20" spans="2:4" ht="14.45" x14ac:dyDescent="0.35">
      <c r="B20" s="13">
        <v>16</v>
      </c>
      <c r="D20" s="13">
        <f t="shared" si="0"/>
        <v>33</v>
      </c>
    </row>
    <row r="21" spans="2:4" ht="14.45" x14ac:dyDescent="0.35">
      <c r="B21" s="13">
        <v>17</v>
      </c>
      <c r="D21" s="13">
        <f t="shared" si="0"/>
        <v>35</v>
      </c>
    </row>
    <row r="22" spans="2:4" ht="14.45" x14ac:dyDescent="0.35">
      <c r="B22" s="13">
        <v>18</v>
      </c>
      <c r="D22" s="13">
        <f t="shared" si="0"/>
        <v>37</v>
      </c>
    </row>
    <row r="23" spans="2:4" ht="14.45" x14ac:dyDescent="0.35">
      <c r="B23" s="13">
        <v>19</v>
      </c>
      <c r="D23" s="13">
        <f t="shared" si="0"/>
        <v>39</v>
      </c>
    </row>
    <row r="24" spans="2:4" ht="14.45" x14ac:dyDescent="0.35">
      <c r="B24" s="13">
        <v>20</v>
      </c>
      <c r="D24" s="13">
        <f t="shared" si="0"/>
        <v>41</v>
      </c>
    </row>
    <row r="25" spans="2:4" ht="14.45" x14ac:dyDescent="0.35">
      <c r="B25" s="13">
        <v>21</v>
      </c>
      <c r="D25" s="13">
        <f t="shared" si="0"/>
        <v>43</v>
      </c>
    </row>
    <row r="26" spans="2:4" ht="14.45" x14ac:dyDescent="0.35">
      <c r="B26" s="13">
        <v>22</v>
      </c>
      <c r="D26" s="13">
        <f t="shared" si="0"/>
        <v>45</v>
      </c>
    </row>
    <row r="27" spans="2:4" ht="14.45" x14ac:dyDescent="0.35">
      <c r="B27" s="13">
        <v>23</v>
      </c>
      <c r="D27" s="13">
        <f t="shared" si="0"/>
        <v>47</v>
      </c>
    </row>
    <row r="28" spans="2:4" ht="14.45" x14ac:dyDescent="0.35">
      <c r="B28" s="13">
        <v>24</v>
      </c>
      <c r="D28" s="13">
        <f t="shared" si="0"/>
        <v>49</v>
      </c>
    </row>
    <row r="29" spans="2:4" ht="14.45" x14ac:dyDescent="0.35">
      <c r="B29" s="13">
        <v>25</v>
      </c>
      <c r="D29" s="13">
        <f t="shared" si="0"/>
        <v>51</v>
      </c>
    </row>
    <row r="30" spans="2:4" ht="14.45" x14ac:dyDescent="0.35">
      <c r="B30" s="13">
        <v>26</v>
      </c>
      <c r="D30" s="13">
        <f t="shared" si="0"/>
        <v>53</v>
      </c>
    </row>
    <row r="31" spans="2:4" ht="14.45" x14ac:dyDescent="0.35">
      <c r="B31" s="14">
        <v>27</v>
      </c>
      <c r="D31" s="14">
        <f t="shared" si="0"/>
        <v>55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"/>
  <sheetViews>
    <sheetView zoomScale="71" zoomScaleNormal="85" workbookViewId="0">
      <selection activeCell="G18" sqref="G18"/>
    </sheetView>
  </sheetViews>
  <sheetFormatPr baseColWidth="10" defaultRowHeight="15" x14ac:dyDescent="0.25"/>
  <cols>
    <col min="1" max="1" width="17.85546875" bestFit="1" customWidth="1"/>
    <col min="3" max="3" width="13" bestFit="1" customWidth="1"/>
    <col min="7" max="7" width="28.85546875" bestFit="1" customWidth="1"/>
    <col min="9" max="9" width="13" bestFit="1" customWidth="1"/>
    <col min="11" max="11" width="34.140625" bestFit="1" customWidth="1"/>
    <col min="12" max="12" width="12" bestFit="1" customWidth="1"/>
    <col min="15" max="15" width="13.28515625" customWidth="1"/>
  </cols>
  <sheetData>
    <row r="1" spans="1:15" thickBot="1" x14ac:dyDescent="0.4"/>
    <row r="2" spans="1:15" thickBot="1" x14ac:dyDescent="0.4">
      <c r="A2" s="76" t="s">
        <v>13</v>
      </c>
      <c r="B2" s="77"/>
      <c r="C2" s="77"/>
      <c r="D2" s="78"/>
      <c r="G2" s="76" t="s">
        <v>14</v>
      </c>
      <c r="H2" s="77"/>
      <c r="I2" s="77"/>
      <c r="J2" s="78"/>
    </row>
    <row r="4" spans="1:15" ht="14.45" x14ac:dyDescent="0.35">
      <c r="A4" s="74" t="s">
        <v>15</v>
      </c>
      <c r="B4" s="74"/>
      <c r="C4" s="74"/>
      <c r="D4" s="74"/>
      <c r="G4" s="74" t="s">
        <v>15</v>
      </c>
      <c r="H4" s="74"/>
      <c r="I4" s="74"/>
      <c r="J4" s="74"/>
    </row>
    <row r="6" spans="1:15" x14ac:dyDescent="0.25">
      <c r="A6" s="23" t="s">
        <v>20</v>
      </c>
      <c r="B6" s="22"/>
      <c r="C6" s="24">
        <v>100000</v>
      </c>
      <c r="G6" s="23" t="s">
        <v>20</v>
      </c>
      <c r="H6" s="22"/>
      <c r="I6" s="24">
        <f>C6</f>
        <v>100000</v>
      </c>
    </row>
    <row r="7" spans="1:15" ht="14.45" x14ac:dyDescent="0.35">
      <c r="A7" s="23" t="s">
        <v>16</v>
      </c>
      <c r="B7" s="22"/>
      <c r="C7" s="25">
        <v>4</v>
      </c>
      <c r="G7" s="23" t="s">
        <v>16</v>
      </c>
      <c r="H7" s="22"/>
      <c r="I7" s="25">
        <f>C7</f>
        <v>4</v>
      </c>
    </row>
    <row r="8" spans="1:15" ht="14.45" x14ac:dyDescent="0.35">
      <c r="A8" s="23" t="s">
        <v>17</v>
      </c>
      <c r="B8" s="22"/>
      <c r="C8" s="26">
        <v>0.05</v>
      </c>
      <c r="G8" s="23" t="s">
        <v>21</v>
      </c>
      <c r="H8" s="22"/>
      <c r="I8" s="26">
        <v>0.12</v>
      </c>
    </row>
    <row r="9" spans="1:15" ht="14.45" x14ac:dyDescent="0.35">
      <c r="G9" s="23" t="s">
        <v>22</v>
      </c>
      <c r="H9" s="22"/>
      <c r="I9" s="26">
        <v>0.215</v>
      </c>
    </row>
    <row r="10" spans="1:15" ht="14.45" x14ac:dyDescent="0.35">
      <c r="G10" s="23" t="s">
        <v>23</v>
      </c>
      <c r="H10" s="22"/>
      <c r="I10" s="26">
        <v>1.4999999999999999E-2</v>
      </c>
    </row>
    <row r="12" spans="1:15" ht="14.45" x14ac:dyDescent="0.35">
      <c r="A12" s="74" t="s">
        <v>18</v>
      </c>
      <c r="B12" s="74"/>
      <c r="C12" s="74"/>
      <c r="D12" s="74"/>
      <c r="G12" s="74" t="s">
        <v>18</v>
      </c>
      <c r="H12" s="74"/>
      <c r="I12" s="74"/>
      <c r="J12" s="74"/>
      <c r="K12" s="74"/>
      <c r="L12" s="74"/>
      <c r="M12" s="74"/>
      <c r="N12" s="74"/>
      <c r="O12" s="74"/>
    </row>
    <row r="14" spans="1:15" x14ac:dyDescent="0.25">
      <c r="A14" s="23" t="s">
        <v>19</v>
      </c>
      <c r="B14" s="22"/>
      <c r="C14" s="24">
        <f>C6+C7*C8*C6</f>
        <v>120000</v>
      </c>
      <c r="G14" s="23" t="s">
        <v>24</v>
      </c>
      <c r="H14" s="22"/>
      <c r="I14" s="24">
        <f>I6+I6*I8-I6*I10</f>
        <v>110500</v>
      </c>
      <c r="J14" s="75" t="s">
        <v>27</v>
      </c>
      <c r="K14" s="23" t="s">
        <v>28</v>
      </c>
      <c r="L14" s="24">
        <f>C14-I14</f>
        <v>9500</v>
      </c>
      <c r="N14" s="73" t="str">
        <f>IF(L14=0, "Unentschieden", IF(L14&gt;0, "Gewinner Festgeld", Gewinner KapitalSchutz))</f>
        <v>Gewinner Festgeld</v>
      </c>
      <c r="O14" s="73"/>
    </row>
    <row r="15" spans="1:15" x14ac:dyDescent="0.25">
      <c r="G15" s="23" t="s">
        <v>25</v>
      </c>
      <c r="H15" s="22"/>
      <c r="I15" s="24">
        <f>I6+I6*I9-I6*I10</f>
        <v>120000</v>
      </c>
      <c r="J15" s="75"/>
      <c r="K15" s="23" t="s">
        <v>28</v>
      </c>
      <c r="L15" s="28">
        <f>C14-I15</f>
        <v>0</v>
      </c>
      <c r="N15" s="73" t="str">
        <f>IF(L15=0, "Unentschieden", IF(L15&gt;0, "Gewinner Festgeld", Gewinner KapitalSchutz))</f>
        <v>Unentschieden</v>
      </c>
      <c r="O15" s="73"/>
    </row>
    <row r="17" spans="7:12" thickBot="1" x14ac:dyDescent="0.4"/>
    <row r="18" spans="7:12" thickBot="1" x14ac:dyDescent="0.4">
      <c r="G18" s="27">
        <f>C8*I7+I10</f>
        <v>0.21500000000000002</v>
      </c>
      <c r="H18" s="71" t="s">
        <v>26</v>
      </c>
      <c r="I18" s="72"/>
      <c r="J18" s="72"/>
      <c r="K18" s="72"/>
      <c r="L18" s="72"/>
    </row>
  </sheetData>
  <mergeCells count="10">
    <mergeCell ref="A12:D12"/>
    <mergeCell ref="A4:D4"/>
    <mergeCell ref="J14:J15"/>
    <mergeCell ref="A2:D2"/>
    <mergeCell ref="G2:J2"/>
    <mergeCell ref="H18:L18"/>
    <mergeCell ref="N14:O14"/>
    <mergeCell ref="N15:O15"/>
    <mergeCell ref="G12:O12"/>
    <mergeCell ref="G4:J4"/>
  </mergeCells>
  <conditionalFormatting sqref="I25">
    <cfRule type="iconSet" priority="2">
      <iconSet iconSet="3ArrowsGray">
        <cfvo type="percent" val="0"/>
        <cfvo type="percent" val="33"/>
        <cfvo type="percent" val="67"/>
      </iconSet>
    </cfRule>
  </conditionalFormatting>
  <conditionalFormatting sqref="J14">
    <cfRule type="iconSet" priority="1">
      <iconSet iconSet="3ArrowsGray">
        <cfvo type="percent" val="0"/>
        <cfvo type="percent" val="33"/>
        <cfvo type="percent" val="67"/>
      </iconSet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7"/>
  <sheetViews>
    <sheetView workbookViewId="0">
      <selection activeCell="G14" sqref="F14:G14"/>
    </sheetView>
  </sheetViews>
  <sheetFormatPr baseColWidth="10" defaultRowHeight="15" x14ac:dyDescent="0.25"/>
  <cols>
    <col min="2" max="2" width="13.42578125" bestFit="1" customWidth="1"/>
    <col min="3" max="3" width="12.7109375" bestFit="1" customWidth="1"/>
  </cols>
  <sheetData>
    <row r="1" spans="2:9" x14ac:dyDescent="0.35">
      <c r="B1" s="29" t="s">
        <v>29</v>
      </c>
      <c r="C1" s="32" t="s">
        <v>30</v>
      </c>
      <c r="E1" s="29" t="s">
        <v>35</v>
      </c>
      <c r="F1" s="32" t="s">
        <v>36</v>
      </c>
      <c r="H1" s="29" t="s">
        <v>37</v>
      </c>
      <c r="I1" s="32" t="s">
        <v>38</v>
      </c>
    </row>
    <row r="2" spans="2:9" x14ac:dyDescent="0.35">
      <c r="B2" s="30" t="s">
        <v>31</v>
      </c>
      <c r="C2" s="31" t="s">
        <v>34</v>
      </c>
      <c r="E2" s="30">
        <v>4</v>
      </c>
      <c r="F2" s="31">
        <v>2</v>
      </c>
      <c r="H2" s="30">
        <f>IF(E2&gt;F2,3,IF(E2=F2,1,0))</f>
        <v>3</v>
      </c>
      <c r="I2" s="31">
        <f>IF(E2&lt;F2,3,IF(E2=F2,1,0))</f>
        <v>0</v>
      </c>
    </row>
    <row r="3" spans="2:9" x14ac:dyDescent="0.35">
      <c r="B3" s="30" t="s">
        <v>32</v>
      </c>
      <c r="C3" s="31" t="s">
        <v>33</v>
      </c>
      <c r="E3" s="30">
        <v>4</v>
      </c>
      <c r="F3" s="31">
        <v>2</v>
      </c>
      <c r="H3" s="30">
        <f>IF(E3&gt;F3,3,IF(E3=F3,1,0))</f>
        <v>3</v>
      </c>
      <c r="I3" s="31">
        <f t="shared" ref="I3:I7" si="0">IF(E3&lt;F3,3,IF(E3=F3,1,0))</f>
        <v>0</v>
      </c>
    </row>
    <row r="4" spans="2:9" x14ac:dyDescent="0.35">
      <c r="B4" s="30" t="s">
        <v>33</v>
      </c>
      <c r="C4" s="31" t="s">
        <v>34</v>
      </c>
      <c r="E4" s="30">
        <v>7</v>
      </c>
      <c r="F4" s="31">
        <v>8</v>
      </c>
      <c r="H4" s="30">
        <f>IF(E4&gt;F4,3,IF(E4=F4,1,0))</f>
        <v>0</v>
      </c>
      <c r="I4" s="31">
        <f t="shared" si="0"/>
        <v>3</v>
      </c>
    </row>
    <row r="5" spans="2:9" x14ac:dyDescent="0.35">
      <c r="B5" s="30" t="s">
        <v>31</v>
      </c>
      <c r="C5" s="31" t="s">
        <v>32</v>
      </c>
      <c r="E5" s="30">
        <v>1</v>
      </c>
      <c r="F5" s="31">
        <v>1</v>
      </c>
      <c r="H5" s="30">
        <f t="shared" ref="H5:H7" si="1">IF(E5&gt;F5,3,IF(E5=F5,1,0))</f>
        <v>1</v>
      </c>
      <c r="I5" s="31">
        <f t="shared" si="0"/>
        <v>1</v>
      </c>
    </row>
    <row r="6" spans="2:9" x14ac:dyDescent="0.35">
      <c r="B6" s="30" t="s">
        <v>33</v>
      </c>
      <c r="C6" s="31" t="s">
        <v>31</v>
      </c>
      <c r="E6" s="30">
        <v>34</v>
      </c>
      <c r="F6" s="31">
        <v>4</v>
      </c>
      <c r="H6" s="30">
        <f t="shared" si="1"/>
        <v>3</v>
      </c>
      <c r="I6" s="31">
        <f t="shared" si="0"/>
        <v>0</v>
      </c>
    </row>
    <row r="7" spans="2:9" x14ac:dyDescent="0.35">
      <c r="B7" s="30" t="s">
        <v>34</v>
      </c>
      <c r="C7" s="31" t="s">
        <v>32</v>
      </c>
      <c r="E7" s="30">
        <v>31</v>
      </c>
      <c r="F7" s="31">
        <v>69</v>
      </c>
      <c r="H7" s="30">
        <f t="shared" si="1"/>
        <v>0</v>
      </c>
      <c r="I7" s="31">
        <f t="shared" si="0"/>
        <v>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9"/>
  <sheetViews>
    <sheetView zoomScale="83" workbookViewId="0">
      <selection activeCell="F20" sqref="F20"/>
    </sheetView>
  </sheetViews>
  <sheetFormatPr baseColWidth="10" defaultRowHeight="15" x14ac:dyDescent="0.25"/>
  <cols>
    <col min="2" max="2" width="12.28515625" bestFit="1" customWidth="1"/>
    <col min="8" max="8" width="48.42578125" bestFit="1" customWidth="1"/>
    <col min="9" max="9" width="10.5703125" customWidth="1"/>
  </cols>
  <sheetData>
    <row r="1" spans="2:9" ht="14.45" x14ac:dyDescent="0.35">
      <c r="F1" s="39"/>
    </row>
    <row r="2" spans="2:9" ht="14.45" x14ac:dyDescent="0.35">
      <c r="B2" s="33" t="s">
        <v>44</v>
      </c>
      <c r="C2" s="34">
        <v>0.5</v>
      </c>
      <c r="D2" s="34">
        <v>0.5</v>
      </c>
      <c r="E2" s="37"/>
      <c r="F2" s="39"/>
      <c r="I2" s="37"/>
    </row>
    <row r="3" spans="2:9" ht="14.45" x14ac:dyDescent="0.35">
      <c r="F3" s="39"/>
    </row>
    <row r="4" spans="2:9" thickBot="1" x14ac:dyDescent="0.4">
      <c r="B4" s="40" t="s">
        <v>39</v>
      </c>
      <c r="C4" s="41" t="s">
        <v>40</v>
      </c>
      <c r="D4" s="41" t="s">
        <v>41</v>
      </c>
      <c r="E4" s="36"/>
      <c r="F4" s="41" t="s">
        <v>43</v>
      </c>
      <c r="H4" t="str">
        <f>IF($C$2+$D$2=100%,"","Bitte Notenanteile so Eingeben, dass es 100% ergibt!")</f>
        <v/>
      </c>
    </row>
    <row r="5" spans="2:9" ht="14.45" x14ac:dyDescent="0.35">
      <c r="B5" s="38" t="s">
        <v>42</v>
      </c>
      <c r="C5" s="35">
        <v>5</v>
      </c>
      <c r="D5" s="35">
        <v>6</v>
      </c>
      <c r="E5" s="36"/>
      <c r="F5" s="35">
        <f>C5*$C$2+D5*$D$2</f>
        <v>5.5</v>
      </c>
    </row>
    <row r="6" spans="2:9" ht="14.45" x14ac:dyDescent="0.35">
      <c r="B6" s="38" t="s">
        <v>42</v>
      </c>
      <c r="C6" s="35">
        <v>2</v>
      </c>
      <c r="D6" s="35">
        <v>3</v>
      </c>
      <c r="E6" s="36"/>
      <c r="F6" s="35">
        <f t="shared" ref="F6:F25" si="0">C6*$C$2+D6*$D$2</f>
        <v>2.5</v>
      </c>
    </row>
    <row r="7" spans="2:9" ht="14.45" x14ac:dyDescent="0.35">
      <c r="B7" s="38" t="s">
        <v>42</v>
      </c>
      <c r="C7" s="35">
        <v>2</v>
      </c>
      <c r="D7" s="35">
        <v>3</v>
      </c>
      <c r="E7" s="36"/>
      <c r="F7" s="35">
        <f t="shared" si="0"/>
        <v>2.5</v>
      </c>
    </row>
    <row r="8" spans="2:9" ht="14.45" x14ac:dyDescent="0.35">
      <c r="B8" s="38" t="s">
        <v>42</v>
      </c>
      <c r="C8" s="35">
        <v>2</v>
      </c>
      <c r="D8" s="35">
        <v>3</v>
      </c>
      <c r="E8" s="36"/>
      <c r="F8" s="35">
        <f t="shared" si="0"/>
        <v>2.5</v>
      </c>
    </row>
    <row r="9" spans="2:9" ht="14.45" x14ac:dyDescent="0.35">
      <c r="B9" s="38" t="s">
        <v>42</v>
      </c>
      <c r="C9" s="35">
        <v>2</v>
      </c>
      <c r="D9" s="35">
        <v>3</v>
      </c>
      <c r="E9" s="36"/>
      <c r="F9" s="35">
        <f t="shared" si="0"/>
        <v>2.5</v>
      </c>
    </row>
    <row r="10" spans="2:9" ht="14.45" x14ac:dyDescent="0.35">
      <c r="B10" s="38" t="s">
        <v>42</v>
      </c>
      <c r="C10" s="35">
        <v>2</v>
      </c>
      <c r="D10" s="35">
        <v>3</v>
      </c>
      <c r="E10" s="36"/>
      <c r="F10" s="35">
        <f t="shared" si="0"/>
        <v>2.5</v>
      </c>
    </row>
    <row r="11" spans="2:9" ht="14.45" x14ac:dyDescent="0.35">
      <c r="B11" s="38" t="s">
        <v>42</v>
      </c>
      <c r="C11" s="35">
        <v>1</v>
      </c>
      <c r="D11" s="35">
        <v>1</v>
      </c>
      <c r="E11" s="36"/>
      <c r="F11" s="35">
        <f t="shared" si="0"/>
        <v>1</v>
      </c>
    </row>
    <row r="12" spans="2:9" ht="14.45" x14ac:dyDescent="0.35">
      <c r="B12" s="38" t="s">
        <v>42</v>
      </c>
      <c r="C12" s="35">
        <v>2</v>
      </c>
      <c r="D12" s="35">
        <v>3</v>
      </c>
      <c r="E12" s="36"/>
      <c r="F12" s="35">
        <f t="shared" si="0"/>
        <v>2.5</v>
      </c>
    </row>
    <row r="13" spans="2:9" ht="14.45" x14ac:dyDescent="0.35">
      <c r="B13" s="38" t="s">
        <v>42</v>
      </c>
      <c r="C13" s="35">
        <v>2</v>
      </c>
      <c r="D13" s="35">
        <v>3</v>
      </c>
      <c r="E13" s="36"/>
      <c r="F13" s="35">
        <f t="shared" si="0"/>
        <v>2.5</v>
      </c>
    </row>
    <row r="14" spans="2:9" ht="14.45" x14ac:dyDescent="0.35">
      <c r="B14" s="38" t="s">
        <v>42</v>
      </c>
      <c r="C14" s="35">
        <v>2</v>
      </c>
      <c r="D14" s="35">
        <v>3</v>
      </c>
      <c r="E14" s="36"/>
      <c r="F14" s="35">
        <f t="shared" si="0"/>
        <v>2.5</v>
      </c>
    </row>
    <row r="15" spans="2:9" ht="14.45" x14ac:dyDescent="0.35">
      <c r="B15" s="38" t="s">
        <v>42</v>
      </c>
      <c r="C15" s="35">
        <v>2</v>
      </c>
      <c r="D15" s="35">
        <v>3</v>
      </c>
      <c r="E15" s="36"/>
      <c r="F15" s="35">
        <f t="shared" si="0"/>
        <v>2.5</v>
      </c>
    </row>
    <row r="16" spans="2:9" ht="14.45" x14ac:dyDescent="0.35">
      <c r="B16" s="38" t="s">
        <v>42</v>
      </c>
      <c r="C16" s="35">
        <v>2</v>
      </c>
      <c r="D16" s="35">
        <v>3</v>
      </c>
      <c r="E16" s="36"/>
      <c r="F16" s="35">
        <f t="shared" si="0"/>
        <v>2.5</v>
      </c>
    </row>
    <row r="17" spans="2:8" ht="14.45" x14ac:dyDescent="0.35">
      <c r="B17" s="38" t="s">
        <v>42</v>
      </c>
      <c r="C17" s="35">
        <v>2</v>
      </c>
      <c r="D17" s="35">
        <v>3</v>
      </c>
      <c r="E17" s="36"/>
      <c r="F17" s="35">
        <f t="shared" si="0"/>
        <v>2.5</v>
      </c>
    </row>
    <row r="18" spans="2:8" ht="14.45" x14ac:dyDescent="0.35">
      <c r="B18" s="38" t="s">
        <v>42</v>
      </c>
      <c r="C18" s="35">
        <v>2</v>
      </c>
      <c r="D18" s="35">
        <v>3</v>
      </c>
      <c r="E18" s="36"/>
      <c r="F18" s="35">
        <f t="shared" si="0"/>
        <v>2.5</v>
      </c>
    </row>
    <row r="19" spans="2:8" ht="14.45" x14ac:dyDescent="0.35">
      <c r="B19" s="38" t="s">
        <v>42</v>
      </c>
      <c r="C19" s="35">
        <v>2</v>
      </c>
      <c r="D19" s="35">
        <v>3</v>
      </c>
      <c r="E19" s="36"/>
      <c r="F19" s="35">
        <f t="shared" si="0"/>
        <v>2.5</v>
      </c>
    </row>
    <row r="20" spans="2:8" ht="14.45" x14ac:dyDescent="0.35">
      <c r="B20" s="38" t="s">
        <v>42</v>
      </c>
      <c r="C20" s="35">
        <v>2</v>
      </c>
      <c r="D20" s="35">
        <v>3</v>
      </c>
      <c r="E20" s="36"/>
      <c r="F20" s="35">
        <f t="shared" si="0"/>
        <v>2.5</v>
      </c>
    </row>
    <row r="21" spans="2:8" ht="14.45" x14ac:dyDescent="0.35">
      <c r="B21" s="38" t="s">
        <v>42</v>
      </c>
      <c r="C21" s="35">
        <v>2</v>
      </c>
      <c r="D21" s="35">
        <v>3</v>
      </c>
      <c r="E21" s="36"/>
      <c r="F21" s="35">
        <f t="shared" si="0"/>
        <v>2.5</v>
      </c>
    </row>
    <row r="22" spans="2:8" ht="14.45" x14ac:dyDescent="0.35">
      <c r="B22" s="38" t="s">
        <v>42</v>
      </c>
      <c r="C22" s="35">
        <v>2</v>
      </c>
      <c r="D22" s="35">
        <v>3</v>
      </c>
      <c r="E22" s="36"/>
      <c r="F22" s="35">
        <f t="shared" si="0"/>
        <v>2.5</v>
      </c>
    </row>
    <row r="23" spans="2:8" ht="14.45" x14ac:dyDescent="0.35">
      <c r="B23" s="38" t="s">
        <v>42</v>
      </c>
      <c r="C23" s="35">
        <v>2</v>
      </c>
      <c r="D23" s="35">
        <v>3</v>
      </c>
      <c r="E23" s="36"/>
      <c r="F23" s="35">
        <f t="shared" si="0"/>
        <v>2.5</v>
      </c>
    </row>
    <row r="24" spans="2:8" ht="14.45" x14ac:dyDescent="0.35">
      <c r="B24" s="38" t="s">
        <v>42</v>
      </c>
      <c r="C24" s="35">
        <v>2</v>
      </c>
      <c r="D24" s="35">
        <v>3</v>
      </c>
      <c r="E24" s="36"/>
      <c r="F24" s="35">
        <f t="shared" si="0"/>
        <v>2.5</v>
      </c>
    </row>
    <row r="25" spans="2:8" ht="14.45" x14ac:dyDescent="0.35">
      <c r="B25" s="38" t="s">
        <v>42</v>
      </c>
      <c r="C25" s="35">
        <v>2</v>
      </c>
      <c r="D25" s="35">
        <v>3</v>
      </c>
      <c r="E25" s="36"/>
      <c r="F25" s="35">
        <f t="shared" si="0"/>
        <v>2.5</v>
      </c>
    </row>
    <row r="26" spans="2:8" ht="14.45" x14ac:dyDescent="0.35">
      <c r="B26" s="38" t="s">
        <v>42</v>
      </c>
      <c r="C26" s="35">
        <v>2</v>
      </c>
      <c r="D26" s="35">
        <v>6</v>
      </c>
      <c r="E26" s="36"/>
      <c r="F26" s="35">
        <f>C26*$C$2+D26*$D$2</f>
        <v>4</v>
      </c>
    </row>
    <row r="27" spans="2:8" ht="15" customHeight="1" x14ac:dyDescent="0.25">
      <c r="F27" s="79" t="s">
        <v>45</v>
      </c>
      <c r="G27" s="79"/>
      <c r="H27" s="79"/>
    </row>
    <row r="28" spans="2:8" x14ac:dyDescent="0.25">
      <c r="F28" s="79"/>
      <c r="G28" s="79"/>
      <c r="H28" s="79"/>
    </row>
    <row r="29" spans="2:8" x14ac:dyDescent="0.25">
      <c r="F29" s="79"/>
      <c r="G29" s="79"/>
      <c r="H29" s="79"/>
    </row>
  </sheetData>
  <mergeCells count="1">
    <mergeCell ref="F27:H29"/>
  </mergeCells>
  <conditionalFormatting sqref="E2">
    <cfRule type="containsText" dxfId="6" priority="2" operator="containsText" text="Bitte Notenanteile so Eingeben, dass es 100% ergibt!">
      <formula>NOT(ISERROR(SEARCH("Bitte Notenanteile so Eingeben, dass es 100% ergibt!",E2)))</formula>
    </cfRule>
  </conditionalFormatting>
  <conditionalFormatting sqref="H4">
    <cfRule type="containsText" dxfId="5" priority="1" operator="containsText" text="Bitte Notenanteile so Eingeben, dass es 100% ergibt!">
      <formula>NOT(ISERROR(SEARCH("Bitte Notenanteile so Eingeben, dass es 100% ergibt!",H4)))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zoomScale="70" zoomScaleNormal="100" workbookViewId="0">
      <selection activeCell="Q3" sqref="Q3"/>
    </sheetView>
  </sheetViews>
  <sheetFormatPr baseColWidth="10" defaultRowHeight="15" x14ac:dyDescent="0.25"/>
  <cols>
    <col min="14" max="14" width="13" bestFit="1" customWidth="1"/>
    <col min="16" max="16" width="33.42578125" bestFit="1" customWidth="1"/>
  </cols>
  <sheetData>
    <row r="2" spans="2:17" thickBot="1" x14ac:dyDescent="0.4">
      <c r="B2" s="42" t="s">
        <v>39</v>
      </c>
      <c r="C2" s="43" t="s">
        <v>74</v>
      </c>
      <c r="D2" s="44" t="s">
        <v>75</v>
      </c>
      <c r="E2" s="44" t="s">
        <v>76</v>
      </c>
      <c r="F2" s="44" t="s">
        <v>77</v>
      </c>
      <c r="G2" s="44" t="s">
        <v>78</v>
      </c>
      <c r="H2" s="44" t="s">
        <v>79</v>
      </c>
      <c r="I2" s="44" t="s">
        <v>80</v>
      </c>
      <c r="J2" s="44" t="s">
        <v>81</v>
      </c>
      <c r="K2" s="44" t="s">
        <v>82</v>
      </c>
      <c r="L2" s="44" t="s">
        <v>83</v>
      </c>
      <c r="N2" s="44" t="s">
        <v>84</v>
      </c>
      <c r="P2" s="47" t="s">
        <v>85</v>
      </c>
      <c r="Q2">
        <v>4</v>
      </c>
    </row>
    <row r="3" spans="2:17" ht="14.45" x14ac:dyDescent="0.35">
      <c r="B3" s="45" t="s">
        <v>46</v>
      </c>
      <c r="C3">
        <f ca="1">RANDBETWEEN(1,6)</f>
        <v>2</v>
      </c>
      <c r="D3">
        <f t="shared" ref="D3:L18" ca="1" si="0">RANDBETWEEN(1,6)</f>
        <v>5</v>
      </c>
      <c r="E3">
        <f t="shared" ca="1" si="0"/>
        <v>3</v>
      </c>
      <c r="F3">
        <f t="shared" ca="1" si="0"/>
        <v>2</v>
      </c>
      <c r="G3">
        <f t="shared" ca="1" si="0"/>
        <v>6</v>
      </c>
      <c r="H3">
        <f t="shared" ca="1" si="0"/>
        <v>1</v>
      </c>
      <c r="I3">
        <f t="shared" ca="1" si="0"/>
        <v>4</v>
      </c>
      <c r="J3">
        <f t="shared" ca="1" si="0"/>
        <v>4</v>
      </c>
      <c r="K3">
        <f t="shared" ca="1" si="0"/>
        <v>6</v>
      </c>
      <c r="L3">
        <f t="shared" ca="1" si="0"/>
        <v>3</v>
      </c>
      <c r="N3">
        <f t="shared" ref="N3:N30" ca="1" si="1">COUNTIF(C3:L3,$Q$2)</f>
        <v>2</v>
      </c>
    </row>
    <row r="4" spans="2:17" ht="14.45" x14ac:dyDescent="0.35">
      <c r="B4" s="46" t="s">
        <v>47</v>
      </c>
      <c r="C4">
        <f t="shared" ref="C4:L30" ca="1" si="2">RANDBETWEEN(1,6)</f>
        <v>4</v>
      </c>
      <c r="D4">
        <f t="shared" ca="1" si="0"/>
        <v>2</v>
      </c>
      <c r="E4">
        <f t="shared" ca="1" si="0"/>
        <v>3</v>
      </c>
      <c r="F4">
        <f t="shared" ca="1" si="0"/>
        <v>3</v>
      </c>
      <c r="G4">
        <f t="shared" ca="1" si="0"/>
        <v>1</v>
      </c>
      <c r="H4">
        <f t="shared" ca="1" si="0"/>
        <v>4</v>
      </c>
      <c r="I4">
        <f t="shared" ca="1" si="0"/>
        <v>3</v>
      </c>
      <c r="J4">
        <f t="shared" ca="1" si="0"/>
        <v>1</v>
      </c>
      <c r="K4">
        <f t="shared" ca="1" si="0"/>
        <v>4</v>
      </c>
      <c r="L4">
        <f t="shared" ca="1" si="0"/>
        <v>6</v>
      </c>
      <c r="N4">
        <f t="shared" ca="1" si="1"/>
        <v>3</v>
      </c>
    </row>
    <row r="5" spans="2:17" ht="14.45" x14ac:dyDescent="0.35">
      <c r="B5" s="46" t="s">
        <v>48</v>
      </c>
      <c r="C5">
        <f t="shared" ca="1" si="2"/>
        <v>4</v>
      </c>
      <c r="D5">
        <f t="shared" ca="1" si="0"/>
        <v>4</v>
      </c>
      <c r="E5">
        <f t="shared" ca="1" si="0"/>
        <v>6</v>
      </c>
      <c r="F5">
        <f t="shared" ca="1" si="0"/>
        <v>3</v>
      </c>
      <c r="G5">
        <f t="shared" ca="1" si="0"/>
        <v>3</v>
      </c>
      <c r="H5">
        <f t="shared" ca="1" si="0"/>
        <v>3</v>
      </c>
      <c r="I5">
        <f t="shared" ca="1" si="0"/>
        <v>3</v>
      </c>
      <c r="J5">
        <f t="shared" ca="1" si="0"/>
        <v>4</v>
      </c>
      <c r="K5">
        <f t="shared" ca="1" si="0"/>
        <v>1</v>
      </c>
      <c r="L5">
        <f t="shared" ca="1" si="0"/>
        <v>2</v>
      </c>
      <c r="N5">
        <f t="shared" ca="1" si="1"/>
        <v>3</v>
      </c>
    </row>
    <row r="6" spans="2:17" ht="14.45" x14ac:dyDescent="0.35">
      <c r="B6" s="46" t="s">
        <v>49</v>
      </c>
      <c r="C6">
        <f t="shared" ca="1" si="2"/>
        <v>4</v>
      </c>
      <c r="D6">
        <f t="shared" ca="1" si="0"/>
        <v>1</v>
      </c>
      <c r="E6">
        <f t="shared" ca="1" si="0"/>
        <v>4</v>
      </c>
      <c r="F6">
        <f t="shared" ca="1" si="0"/>
        <v>2</v>
      </c>
      <c r="G6">
        <f t="shared" ca="1" si="0"/>
        <v>5</v>
      </c>
      <c r="H6">
        <f t="shared" ca="1" si="0"/>
        <v>1</v>
      </c>
      <c r="I6">
        <f t="shared" ca="1" si="0"/>
        <v>1</v>
      </c>
      <c r="J6">
        <f t="shared" ca="1" si="0"/>
        <v>5</v>
      </c>
      <c r="K6">
        <f t="shared" ca="1" si="0"/>
        <v>2</v>
      </c>
      <c r="L6">
        <f t="shared" ca="1" si="0"/>
        <v>1</v>
      </c>
      <c r="N6">
        <f t="shared" ca="1" si="1"/>
        <v>2</v>
      </c>
    </row>
    <row r="7" spans="2:17" ht="14.45" x14ac:dyDescent="0.35">
      <c r="B7" s="46" t="s">
        <v>50</v>
      </c>
      <c r="C7">
        <f t="shared" ca="1" si="2"/>
        <v>3</v>
      </c>
      <c r="D7">
        <f t="shared" ca="1" si="0"/>
        <v>1</v>
      </c>
      <c r="E7">
        <f t="shared" ca="1" si="0"/>
        <v>4</v>
      </c>
      <c r="F7">
        <f t="shared" ca="1" si="0"/>
        <v>1</v>
      </c>
      <c r="G7">
        <f t="shared" ca="1" si="0"/>
        <v>2</v>
      </c>
      <c r="H7">
        <f t="shared" ca="1" si="0"/>
        <v>3</v>
      </c>
      <c r="I7">
        <f t="shared" ca="1" si="0"/>
        <v>6</v>
      </c>
      <c r="J7">
        <f t="shared" ca="1" si="0"/>
        <v>4</v>
      </c>
      <c r="K7">
        <f t="shared" ca="1" si="0"/>
        <v>6</v>
      </c>
      <c r="L7">
        <f t="shared" ca="1" si="0"/>
        <v>6</v>
      </c>
      <c r="N7">
        <f t="shared" ca="1" si="1"/>
        <v>2</v>
      </c>
    </row>
    <row r="8" spans="2:17" ht="14.45" x14ac:dyDescent="0.35">
      <c r="B8" s="46" t="s">
        <v>51</v>
      </c>
      <c r="C8">
        <f t="shared" ca="1" si="2"/>
        <v>4</v>
      </c>
      <c r="D8">
        <f t="shared" ca="1" si="0"/>
        <v>6</v>
      </c>
      <c r="E8">
        <f t="shared" ca="1" si="0"/>
        <v>4</v>
      </c>
      <c r="F8">
        <f t="shared" ca="1" si="0"/>
        <v>6</v>
      </c>
      <c r="G8">
        <f t="shared" ca="1" si="0"/>
        <v>6</v>
      </c>
      <c r="H8">
        <f t="shared" ca="1" si="0"/>
        <v>4</v>
      </c>
      <c r="I8">
        <f t="shared" ca="1" si="0"/>
        <v>1</v>
      </c>
      <c r="J8">
        <f t="shared" ca="1" si="0"/>
        <v>4</v>
      </c>
      <c r="K8">
        <f t="shared" ca="1" si="0"/>
        <v>1</v>
      </c>
      <c r="L8">
        <f t="shared" ca="1" si="0"/>
        <v>3</v>
      </c>
      <c r="N8">
        <f t="shared" ca="1" si="1"/>
        <v>4</v>
      </c>
    </row>
    <row r="9" spans="2:17" ht="14.45" x14ac:dyDescent="0.35">
      <c r="B9" s="46" t="s">
        <v>52</v>
      </c>
      <c r="C9">
        <f t="shared" ca="1" si="2"/>
        <v>6</v>
      </c>
      <c r="D9">
        <f t="shared" ca="1" si="0"/>
        <v>5</v>
      </c>
      <c r="E9">
        <f t="shared" ca="1" si="0"/>
        <v>5</v>
      </c>
      <c r="F9">
        <f t="shared" ca="1" si="0"/>
        <v>3</v>
      </c>
      <c r="G9">
        <f t="shared" ca="1" si="0"/>
        <v>6</v>
      </c>
      <c r="H9">
        <f t="shared" ca="1" si="0"/>
        <v>2</v>
      </c>
      <c r="I9">
        <f t="shared" ca="1" si="0"/>
        <v>2</v>
      </c>
      <c r="J9">
        <f t="shared" ca="1" si="0"/>
        <v>6</v>
      </c>
      <c r="K9">
        <f t="shared" ca="1" si="0"/>
        <v>6</v>
      </c>
      <c r="L9">
        <f t="shared" ca="1" si="0"/>
        <v>3</v>
      </c>
      <c r="N9">
        <f t="shared" ca="1" si="1"/>
        <v>0</v>
      </c>
    </row>
    <row r="10" spans="2:17" ht="14.45" x14ac:dyDescent="0.35">
      <c r="B10" s="46" t="s">
        <v>53</v>
      </c>
      <c r="C10">
        <f t="shared" ca="1" si="2"/>
        <v>2</v>
      </c>
      <c r="D10">
        <f t="shared" ca="1" si="0"/>
        <v>4</v>
      </c>
      <c r="E10">
        <f t="shared" ca="1" si="0"/>
        <v>5</v>
      </c>
      <c r="F10">
        <f t="shared" ca="1" si="0"/>
        <v>5</v>
      </c>
      <c r="G10">
        <f t="shared" ca="1" si="0"/>
        <v>4</v>
      </c>
      <c r="H10">
        <f t="shared" ca="1" si="0"/>
        <v>1</v>
      </c>
      <c r="I10">
        <f t="shared" ca="1" si="0"/>
        <v>2</v>
      </c>
      <c r="J10">
        <f t="shared" ca="1" si="0"/>
        <v>2</v>
      </c>
      <c r="K10">
        <f t="shared" ca="1" si="0"/>
        <v>5</v>
      </c>
      <c r="L10">
        <f t="shared" ca="1" si="0"/>
        <v>2</v>
      </c>
      <c r="N10">
        <f t="shared" ca="1" si="1"/>
        <v>2</v>
      </c>
    </row>
    <row r="11" spans="2:17" ht="14.45" x14ac:dyDescent="0.35">
      <c r="B11" s="46" t="s">
        <v>54</v>
      </c>
      <c r="C11">
        <f t="shared" ca="1" si="2"/>
        <v>6</v>
      </c>
      <c r="D11">
        <f t="shared" ca="1" si="0"/>
        <v>2</v>
      </c>
      <c r="E11">
        <f t="shared" ca="1" si="0"/>
        <v>3</v>
      </c>
      <c r="F11">
        <f t="shared" ca="1" si="0"/>
        <v>1</v>
      </c>
      <c r="G11">
        <f t="shared" ca="1" si="0"/>
        <v>5</v>
      </c>
      <c r="H11">
        <f t="shared" ca="1" si="0"/>
        <v>4</v>
      </c>
      <c r="I11">
        <f t="shared" ca="1" si="0"/>
        <v>6</v>
      </c>
      <c r="J11">
        <f t="shared" ca="1" si="0"/>
        <v>2</v>
      </c>
      <c r="K11">
        <f t="shared" ca="1" si="0"/>
        <v>1</v>
      </c>
      <c r="L11">
        <f t="shared" ca="1" si="0"/>
        <v>5</v>
      </c>
      <c r="N11">
        <f t="shared" ca="1" si="1"/>
        <v>1</v>
      </c>
    </row>
    <row r="12" spans="2:17" ht="14.45" x14ac:dyDescent="0.35">
      <c r="B12" s="46" t="s">
        <v>55</v>
      </c>
      <c r="C12">
        <f t="shared" ca="1" si="2"/>
        <v>2</v>
      </c>
      <c r="D12">
        <f t="shared" ca="1" si="0"/>
        <v>2</v>
      </c>
      <c r="E12">
        <f t="shared" ca="1" si="0"/>
        <v>2</v>
      </c>
      <c r="F12">
        <f t="shared" ca="1" si="0"/>
        <v>1</v>
      </c>
      <c r="G12">
        <f t="shared" ca="1" si="0"/>
        <v>3</v>
      </c>
      <c r="H12">
        <f t="shared" ca="1" si="0"/>
        <v>1</v>
      </c>
      <c r="I12">
        <f t="shared" ca="1" si="0"/>
        <v>6</v>
      </c>
      <c r="J12">
        <f t="shared" ca="1" si="0"/>
        <v>1</v>
      </c>
      <c r="K12">
        <f t="shared" ca="1" si="0"/>
        <v>6</v>
      </c>
      <c r="L12">
        <f t="shared" ca="1" si="0"/>
        <v>4</v>
      </c>
      <c r="N12">
        <f t="shared" ca="1" si="1"/>
        <v>1</v>
      </c>
    </row>
    <row r="13" spans="2:17" ht="14.45" x14ac:dyDescent="0.35">
      <c r="B13" s="46" t="s">
        <v>56</v>
      </c>
      <c r="C13">
        <f t="shared" ca="1" si="2"/>
        <v>5</v>
      </c>
      <c r="D13">
        <f t="shared" ca="1" si="0"/>
        <v>4</v>
      </c>
      <c r="E13">
        <f t="shared" ca="1" si="0"/>
        <v>4</v>
      </c>
      <c r="F13">
        <f t="shared" ca="1" si="0"/>
        <v>4</v>
      </c>
      <c r="G13">
        <f t="shared" ca="1" si="0"/>
        <v>1</v>
      </c>
      <c r="H13">
        <f t="shared" ca="1" si="0"/>
        <v>1</v>
      </c>
      <c r="I13">
        <f t="shared" ca="1" si="0"/>
        <v>6</v>
      </c>
      <c r="J13">
        <f ca="1">RANDBETWEEN(1,6)</f>
        <v>6</v>
      </c>
      <c r="K13">
        <f t="shared" ca="1" si="0"/>
        <v>3</v>
      </c>
      <c r="L13">
        <f t="shared" ca="1" si="0"/>
        <v>4</v>
      </c>
      <c r="N13">
        <f t="shared" ca="1" si="1"/>
        <v>4</v>
      </c>
    </row>
    <row r="14" spans="2:17" ht="14.45" x14ac:dyDescent="0.35">
      <c r="B14" s="46" t="s">
        <v>57</v>
      </c>
      <c r="C14">
        <f t="shared" ca="1" si="2"/>
        <v>6</v>
      </c>
      <c r="D14">
        <f t="shared" ca="1" si="0"/>
        <v>1</v>
      </c>
      <c r="E14">
        <f t="shared" ca="1" si="0"/>
        <v>6</v>
      </c>
      <c r="F14">
        <f t="shared" ca="1" si="0"/>
        <v>4</v>
      </c>
      <c r="G14">
        <f t="shared" ca="1" si="0"/>
        <v>6</v>
      </c>
      <c r="H14">
        <f t="shared" ca="1" si="0"/>
        <v>2</v>
      </c>
      <c r="I14">
        <f t="shared" ca="1" si="0"/>
        <v>4</v>
      </c>
      <c r="J14">
        <f t="shared" ca="1" si="0"/>
        <v>6</v>
      </c>
      <c r="K14">
        <f t="shared" ca="1" si="0"/>
        <v>1</v>
      </c>
      <c r="L14">
        <f t="shared" ca="1" si="0"/>
        <v>5</v>
      </c>
      <c r="N14">
        <f t="shared" ca="1" si="1"/>
        <v>2</v>
      </c>
    </row>
    <row r="15" spans="2:17" ht="14.45" x14ac:dyDescent="0.35">
      <c r="B15" s="46" t="s">
        <v>58</v>
      </c>
      <c r="C15">
        <f t="shared" ca="1" si="2"/>
        <v>2</v>
      </c>
      <c r="D15">
        <f t="shared" ca="1" si="0"/>
        <v>6</v>
      </c>
      <c r="E15">
        <f t="shared" ca="1" si="0"/>
        <v>4</v>
      </c>
      <c r="F15">
        <f t="shared" ca="1" si="0"/>
        <v>5</v>
      </c>
      <c r="G15">
        <f t="shared" ca="1" si="0"/>
        <v>5</v>
      </c>
      <c r="H15">
        <f t="shared" ca="1" si="0"/>
        <v>4</v>
      </c>
      <c r="I15">
        <f t="shared" ca="1" si="0"/>
        <v>5</v>
      </c>
      <c r="J15">
        <f t="shared" ca="1" si="0"/>
        <v>6</v>
      </c>
      <c r="K15">
        <f t="shared" ca="1" si="0"/>
        <v>1</v>
      </c>
      <c r="L15">
        <f t="shared" ca="1" si="0"/>
        <v>2</v>
      </c>
      <c r="N15">
        <f t="shared" ca="1" si="1"/>
        <v>2</v>
      </c>
    </row>
    <row r="16" spans="2:17" ht="14.45" x14ac:dyDescent="0.35">
      <c r="B16" s="46" t="s">
        <v>59</v>
      </c>
      <c r="C16">
        <f t="shared" ca="1" si="2"/>
        <v>3</v>
      </c>
      <c r="D16">
        <f t="shared" ca="1" si="0"/>
        <v>1</v>
      </c>
      <c r="E16">
        <f t="shared" ca="1" si="0"/>
        <v>5</v>
      </c>
      <c r="F16">
        <f t="shared" ca="1" si="0"/>
        <v>6</v>
      </c>
      <c r="G16">
        <f t="shared" ca="1" si="0"/>
        <v>1</v>
      </c>
      <c r="H16">
        <f t="shared" ca="1" si="0"/>
        <v>2</v>
      </c>
      <c r="I16">
        <f t="shared" ca="1" si="0"/>
        <v>1</v>
      </c>
      <c r="J16">
        <f t="shared" ca="1" si="0"/>
        <v>5</v>
      </c>
      <c r="K16">
        <f t="shared" ca="1" si="0"/>
        <v>6</v>
      </c>
      <c r="L16">
        <f t="shared" ca="1" si="0"/>
        <v>1</v>
      </c>
      <c r="N16">
        <f t="shared" ca="1" si="1"/>
        <v>0</v>
      </c>
    </row>
    <row r="17" spans="2:14" ht="14.45" x14ac:dyDescent="0.35">
      <c r="B17" s="46" t="s">
        <v>60</v>
      </c>
      <c r="C17">
        <f t="shared" ca="1" si="2"/>
        <v>4</v>
      </c>
      <c r="D17">
        <f t="shared" ca="1" si="0"/>
        <v>3</v>
      </c>
      <c r="E17">
        <f t="shared" ca="1" si="0"/>
        <v>3</v>
      </c>
      <c r="F17">
        <f t="shared" ca="1" si="0"/>
        <v>1</v>
      </c>
      <c r="G17">
        <f t="shared" ca="1" si="0"/>
        <v>2</v>
      </c>
      <c r="H17">
        <f t="shared" ca="1" si="0"/>
        <v>6</v>
      </c>
      <c r="I17">
        <f t="shared" ca="1" si="0"/>
        <v>5</v>
      </c>
      <c r="J17">
        <f t="shared" ca="1" si="0"/>
        <v>3</v>
      </c>
      <c r="K17">
        <f t="shared" ca="1" si="0"/>
        <v>6</v>
      </c>
      <c r="L17">
        <f t="shared" ca="1" si="0"/>
        <v>5</v>
      </c>
      <c r="N17">
        <f t="shared" ca="1" si="1"/>
        <v>1</v>
      </c>
    </row>
    <row r="18" spans="2:14" ht="14.45" x14ac:dyDescent="0.35">
      <c r="B18" s="46" t="s">
        <v>61</v>
      </c>
      <c r="C18">
        <f t="shared" ca="1" si="2"/>
        <v>4</v>
      </c>
      <c r="D18">
        <f t="shared" ca="1" si="0"/>
        <v>3</v>
      </c>
      <c r="E18">
        <f t="shared" ca="1" si="0"/>
        <v>4</v>
      </c>
      <c r="F18">
        <f t="shared" ca="1" si="0"/>
        <v>3</v>
      </c>
      <c r="G18">
        <f t="shared" ca="1" si="0"/>
        <v>1</v>
      </c>
      <c r="H18">
        <f t="shared" ca="1" si="0"/>
        <v>3</v>
      </c>
      <c r="I18">
        <f t="shared" ca="1" si="0"/>
        <v>3</v>
      </c>
      <c r="J18">
        <f t="shared" ca="1" si="0"/>
        <v>5</v>
      </c>
      <c r="K18">
        <f t="shared" ca="1" si="0"/>
        <v>6</v>
      </c>
      <c r="L18">
        <f t="shared" ca="1" si="0"/>
        <v>4</v>
      </c>
      <c r="N18">
        <f t="shared" ca="1" si="1"/>
        <v>3</v>
      </c>
    </row>
    <row r="19" spans="2:14" ht="14.45" x14ac:dyDescent="0.35">
      <c r="B19" s="46" t="s">
        <v>62</v>
      </c>
      <c r="C19">
        <f t="shared" ca="1" si="2"/>
        <v>6</v>
      </c>
      <c r="D19">
        <f t="shared" ca="1" si="2"/>
        <v>6</v>
      </c>
      <c r="E19">
        <f t="shared" ca="1" si="2"/>
        <v>3</v>
      </c>
      <c r="F19">
        <f t="shared" ca="1" si="2"/>
        <v>1</v>
      </c>
      <c r="G19">
        <f t="shared" ca="1" si="2"/>
        <v>1</v>
      </c>
      <c r="H19">
        <f t="shared" ca="1" si="2"/>
        <v>3</v>
      </c>
      <c r="I19">
        <f t="shared" ca="1" si="2"/>
        <v>1</v>
      </c>
      <c r="J19">
        <f t="shared" ca="1" si="2"/>
        <v>4</v>
      </c>
      <c r="K19">
        <f t="shared" ca="1" si="2"/>
        <v>3</v>
      </c>
      <c r="L19">
        <f t="shared" ca="1" si="2"/>
        <v>5</v>
      </c>
      <c r="N19">
        <f t="shared" ca="1" si="1"/>
        <v>1</v>
      </c>
    </row>
    <row r="20" spans="2:14" ht="14.45" x14ac:dyDescent="0.35">
      <c r="B20" s="46" t="s">
        <v>63</v>
      </c>
      <c r="C20">
        <f t="shared" ca="1" si="2"/>
        <v>5</v>
      </c>
      <c r="D20">
        <f t="shared" ca="1" si="2"/>
        <v>5</v>
      </c>
      <c r="E20">
        <f t="shared" ca="1" si="2"/>
        <v>1</v>
      </c>
      <c r="F20">
        <f t="shared" ca="1" si="2"/>
        <v>4</v>
      </c>
      <c r="G20">
        <f t="shared" ca="1" si="2"/>
        <v>1</v>
      </c>
      <c r="H20">
        <f t="shared" ca="1" si="2"/>
        <v>4</v>
      </c>
      <c r="I20">
        <f t="shared" ca="1" si="2"/>
        <v>4</v>
      </c>
      <c r="J20">
        <f t="shared" ca="1" si="2"/>
        <v>1</v>
      </c>
      <c r="K20">
        <f t="shared" ca="1" si="2"/>
        <v>3</v>
      </c>
      <c r="L20">
        <f t="shared" ca="1" si="2"/>
        <v>6</v>
      </c>
      <c r="N20">
        <f t="shared" ca="1" si="1"/>
        <v>3</v>
      </c>
    </row>
    <row r="21" spans="2:14" ht="14.45" x14ac:dyDescent="0.35">
      <c r="B21" s="46" t="s">
        <v>64</v>
      </c>
      <c r="C21">
        <f t="shared" ca="1" si="2"/>
        <v>6</v>
      </c>
      <c r="D21">
        <f t="shared" ca="1" si="2"/>
        <v>4</v>
      </c>
      <c r="E21">
        <f t="shared" ca="1" si="2"/>
        <v>5</v>
      </c>
      <c r="F21">
        <f t="shared" ca="1" si="2"/>
        <v>2</v>
      </c>
      <c r="G21">
        <f t="shared" ca="1" si="2"/>
        <v>2</v>
      </c>
      <c r="H21">
        <f t="shared" ca="1" si="2"/>
        <v>1</v>
      </c>
      <c r="I21">
        <f t="shared" ca="1" si="2"/>
        <v>1</v>
      </c>
      <c r="J21">
        <f t="shared" ca="1" si="2"/>
        <v>3</v>
      </c>
      <c r="K21">
        <f t="shared" ca="1" si="2"/>
        <v>6</v>
      </c>
      <c r="L21">
        <f t="shared" ca="1" si="2"/>
        <v>6</v>
      </c>
      <c r="N21">
        <f t="shared" ca="1" si="1"/>
        <v>1</v>
      </c>
    </row>
    <row r="22" spans="2:14" ht="14.45" x14ac:dyDescent="0.35">
      <c r="B22" s="46" t="s">
        <v>65</v>
      </c>
      <c r="C22">
        <f t="shared" ca="1" si="2"/>
        <v>1</v>
      </c>
      <c r="D22">
        <f t="shared" ca="1" si="2"/>
        <v>1</v>
      </c>
      <c r="E22">
        <f t="shared" ca="1" si="2"/>
        <v>3</v>
      </c>
      <c r="F22">
        <f t="shared" ca="1" si="2"/>
        <v>4</v>
      </c>
      <c r="G22">
        <f t="shared" ca="1" si="2"/>
        <v>4</v>
      </c>
      <c r="H22">
        <f t="shared" ca="1" si="2"/>
        <v>6</v>
      </c>
      <c r="I22">
        <f t="shared" ca="1" si="2"/>
        <v>1</v>
      </c>
      <c r="J22">
        <f t="shared" ca="1" si="2"/>
        <v>6</v>
      </c>
      <c r="K22">
        <f t="shared" ca="1" si="2"/>
        <v>4</v>
      </c>
      <c r="L22">
        <f t="shared" ca="1" si="2"/>
        <v>1</v>
      </c>
      <c r="N22">
        <f t="shared" ca="1" si="1"/>
        <v>3</v>
      </c>
    </row>
    <row r="23" spans="2:14" ht="14.45" x14ac:dyDescent="0.35">
      <c r="B23" s="46" t="s">
        <v>66</v>
      </c>
      <c r="C23">
        <f t="shared" ca="1" si="2"/>
        <v>6</v>
      </c>
      <c r="D23">
        <f t="shared" ca="1" si="2"/>
        <v>5</v>
      </c>
      <c r="E23">
        <f t="shared" ca="1" si="2"/>
        <v>4</v>
      </c>
      <c r="F23">
        <f t="shared" ca="1" si="2"/>
        <v>6</v>
      </c>
      <c r="G23">
        <f t="shared" ca="1" si="2"/>
        <v>1</v>
      </c>
      <c r="H23">
        <f t="shared" ca="1" si="2"/>
        <v>5</v>
      </c>
      <c r="I23">
        <f t="shared" ca="1" si="2"/>
        <v>1</v>
      </c>
      <c r="J23">
        <f t="shared" ca="1" si="2"/>
        <v>3</v>
      </c>
      <c r="K23">
        <f t="shared" ca="1" si="2"/>
        <v>1</v>
      </c>
      <c r="L23">
        <f t="shared" ca="1" si="2"/>
        <v>3</v>
      </c>
      <c r="N23">
        <f t="shared" ca="1" si="1"/>
        <v>1</v>
      </c>
    </row>
    <row r="24" spans="2:14" ht="14.45" x14ac:dyDescent="0.35">
      <c r="B24" s="46" t="s">
        <v>67</v>
      </c>
      <c r="C24">
        <f t="shared" ca="1" si="2"/>
        <v>5</v>
      </c>
      <c r="D24">
        <f t="shared" ca="1" si="2"/>
        <v>3</v>
      </c>
      <c r="E24">
        <f t="shared" ca="1" si="2"/>
        <v>5</v>
      </c>
      <c r="F24">
        <f t="shared" ca="1" si="2"/>
        <v>4</v>
      </c>
      <c r="G24">
        <f t="shared" ca="1" si="2"/>
        <v>2</v>
      </c>
      <c r="H24">
        <f t="shared" ca="1" si="2"/>
        <v>5</v>
      </c>
      <c r="I24">
        <f t="shared" ca="1" si="2"/>
        <v>1</v>
      </c>
      <c r="J24">
        <f t="shared" ca="1" si="2"/>
        <v>6</v>
      </c>
      <c r="K24">
        <f t="shared" ca="1" si="2"/>
        <v>1</v>
      </c>
      <c r="L24">
        <f t="shared" ca="1" si="2"/>
        <v>4</v>
      </c>
      <c r="N24">
        <f t="shared" ca="1" si="1"/>
        <v>2</v>
      </c>
    </row>
    <row r="25" spans="2:14" ht="14.45" x14ac:dyDescent="0.35">
      <c r="B25" s="46" t="s">
        <v>68</v>
      </c>
      <c r="C25">
        <f t="shared" ca="1" si="2"/>
        <v>3</v>
      </c>
      <c r="D25">
        <f t="shared" ca="1" si="2"/>
        <v>6</v>
      </c>
      <c r="E25">
        <f t="shared" ca="1" si="2"/>
        <v>6</v>
      </c>
      <c r="F25">
        <f t="shared" ca="1" si="2"/>
        <v>4</v>
      </c>
      <c r="G25">
        <f t="shared" ca="1" si="2"/>
        <v>3</v>
      </c>
      <c r="H25">
        <f t="shared" ca="1" si="2"/>
        <v>6</v>
      </c>
      <c r="I25">
        <f t="shared" ca="1" si="2"/>
        <v>6</v>
      </c>
      <c r="J25">
        <f t="shared" ca="1" si="2"/>
        <v>6</v>
      </c>
      <c r="K25">
        <f t="shared" ca="1" si="2"/>
        <v>6</v>
      </c>
      <c r="L25">
        <f ca="1">RANDBETWEEN(1,6)</f>
        <v>6</v>
      </c>
      <c r="N25">
        <f t="shared" ca="1" si="1"/>
        <v>1</v>
      </c>
    </row>
    <row r="26" spans="2:14" ht="14.45" x14ac:dyDescent="0.35">
      <c r="B26" s="46" t="s">
        <v>69</v>
      </c>
      <c r="C26">
        <f t="shared" ca="1" si="2"/>
        <v>6</v>
      </c>
      <c r="D26">
        <f t="shared" ca="1" si="2"/>
        <v>3</v>
      </c>
      <c r="E26">
        <f t="shared" ca="1" si="2"/>
        <v>5</v>
      </c>
      <c r="F26">
        <f t="shared" ca="1" si="2"/>
        <v>5</v>
      </c>
      <c r="G26">
        <f t="shared" ca="1" si="2"/>
        <v>5</v>
      </c>
      <c r="H26">
        <f t="shared" ca="1" si="2"/>
        <v>3</v>
      </c>
      <c r="I26">
        <f t="shared" ca="1" si="2"/>
        <v>1</v>
      </c>
      <c r="J26">
        <f t="shared" ca="1" si="2"/>
        <v>4</v>
      </c>
      <c r="K26">
        <f t="shared" ca="1" si="2"/>
        <v>1</v>
      </c>
      <c r="L26">
        <f t="shared" ca="1" si="2"/>
        <v>6</v>
      </c>
      <c r="N26">
        <f t="shared" ca="1" si="1"/>
        <v>1</v>
      </c>
    </row>
    <row r="27" spans="2:14" ht="14.45" x14ac:dyDescent="0.35">
      <c r="B27" s="46" t="s">
        <v>70</v>
      </c>
      <c r="C27">
        <f t="shared" ca="1" si="2"/>
        <v>6</v>
      </c>
      <c r="D27">
        <f t="shared" ca="1" si="2"/>
        <v>1</v>
      </c>
      <c r="E27">
        <f t="shared" ca="1" si="2"/>
        <v>2</v>
      </c>
      <c r="F27">
        <f t="shared" ca="1" si="2"/>
        <v>1</v>
      </c>
      <c r="G27">
        <f t="shared" ca="1" si="2"/>
        <v>5</v>
      </c>
      <c r="H27">
        <f t="shared" ca="1" si="2"/>
        <v>5</v>
      </c>
      <c r="I27">
        <f t="shared" ca="1" si="2"/>
        <v>5</v>
      </c>
      <c r="J27">
        <f t="shared" ca="1" si="2"/>
        <v>1</v>
      </c>
      <c r="K27">
        <f t="shared" ca="1" si="2"/>
        <v>4</v>
      </c>
      <c r="L27">
        <f t="shared" ca="1" si="2"/>
        <v>3</v>
      </c>
      <c r="N27">
        <f t="shared" ca="1" si="1"/>
        <v>1</v>
      </c>
    </row>
    <row r="28" spans="2:14" ht="14.45" x14ac:dyDescent="0.35">
      <c r="B28" s="46" t="s">
        <v>71</v>
      </c>
      <c r="C28">
        <f t="shared" ca="1" si="2"/>
        <v>6</v>
      </c>
      <c r="D28">
        <f t="shared" ca="1" si="2"/>
        <v>1</v>
      </c>
      <c r="E28">
        <f t="shared" ca="1" si="2"/>
        <v>1</v>
      </c>
      <c r="F28">
        <f t="shared" ca="1" si="2"/>
        <v>5</v>
      </c>
      <c r="G28">
        <f t="shared" ca="1" si="2"/>
        <v>4</v>
      </c>
      <c r="H28">
        <f t="shared" ca="1" si="2"/>
        <v>3</v>
      </c>
      <c r="I28">
        <f t="shared" ca="1" si="2"/>
        <v>6</v>
      </c>
      <c r="J28">
        <f t="shared" ca="1" si="2"/>
        <v>5</v>
      </c>
      <c r="K28">
        <f t="shared" ca="1" si="2"/>
        <v>6</v>
      </c>
      <c r="L28">
        <f t="shared" ca="1" si="2"/>
        <v>2</v>
      </c>
      <c r="N28">
        <f t="shared" ca="1" si="1"/>
        <v>1</v>
      </c>
    </row>
    <row r="29" spans="2:14" ht="14.45" x14ac:dyDescent="0.35">
      <c r="B29" s="46" t="s">
        <v>72</v>
      </c>
      <c r="C29">
        <f t="shared" ca="1" si="2"/>
        <v>6</v>
      </c>
      <c r="D29">
        <f t="shared" ca="1" si="2"/>
        <v>2</v>
      </c>
      <c r="E29">
        <f t="shared" ca="1" si="2"/>
        <v>2</v>
      </c>
      <c r="F29">
        <f t="shared" ca="1" si="2"/>
        <v>4</v>
      </c>
      <c r="G29">
        <f t="shared" ca="1" si="2"/>
        <v>4</v>
      </c>
      <c r="H29">
        <f t="shared" ca="1" si="2"/>
        <v>6</v>
      </c>
      <c r="I29">
        <f t="shared" ca="1" si="2"/>
        <v>1</v>
      </c>
      <c r="J29">
        <f t="shared" ca="1" si="2"/>
        <v>5</v>
      </c>
      <c r="K29">
        <f t="shared" ca="1" si="2"/>
        <v>1</v>
      </c>
      <c r="L29">
        <f t="shared" ca="1" si="2"/>
        <v>6</v>
      </c>
      <c r="N29">
        <f t="shared" ca="1" si="1"/>
        <v>2</v>
      </c>
    </row>
    <row r="30" spans="2:14" ht="14.45" x14ac:dyDescent="0.35">
      <c r="B30" s="46" t="s">
        <v>73</v>
      </c>
      <c r="C30">
        <f t="shared" ca="1" si="2"/>
        <v>4</v>
      </c>
      <c r="D30">
        <f t="shared" ca="1" si="2"/>
        <v>6</v>
      </c>
      <c r="E30">
        <f t="shared" ca="1" si="2"/>
        <v>3</v>
      </c>
      <c r="F30">
        <f t="shared" ca="1" si="2"/>
        <v>3</v>
      </c>
      <c r="G30">
        <f t="shared" ca="1" si="2"/>
        <v>5</v>
      </c>
      <c r="H30">
        <f t="shared" ca="1" si="2"/>
        <v>4</v>
      </c>
      <c r="I30">
        <f t="shared" ca="1" si="2"/>
        <v>6</v>
      </c>
      <c r="J30">
        <f t="shared" ca="1" si="2"/>
        <v>1</v>
      </c>
      <c r="K30">
        <f t="shared" ca="1" si="2"/>
        <v>3</v>
      </c>
      <c r="L30">
        <f t="shared" ca="1" si="2"/>
        <v>6</v>
      </c>
      <c r="N30">
        <f t="shared" ca="1" si="1"/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8"/>
  <sheetViews>
    <sheetView zoomScale="111" workbookViewId="0">
      <selection activeCell="I14" sqref="I14"/>
    </sheetView>
  </sheetViews>
  <sheetFormatPr baseColWidth="10" defaultRowHeight="15" x14ac:dyDescent="0.25"/>
  <cols>
    <col min="8" max="8" width="14.28515625" customWidth="1"/>
    <col min="9" max="9" width="14.42578125" bestFit="1" customWidth="1"/>
    <col min="10" max="10" width="20.140625" customWidth="1"/>
  </cols>
  <sheetData>
    <row r="1" spans="2:16" ht="14.45" x14ac:dyDescent="0.35">
      <c r="C1" s="80" t="s">
        <v>94</v>
      </c>
      <c r="D1" s="80"/>
      <c r="E1" s="80"/>
      <c r="F1" s="80"/>
      <c r="G1" s="50"/>
    </row>
    <row r="2" spans="2:16" ht="15.75" thickBot="1" x14ac:dyDescent="0.3">
      <c r="B2" s="48" t="s">
        <v>39</v>
      </c>
      <c r="C2" s="49" t="s">
        <v>91</v>
      </c>
      <c r="D2" s="49" t="s">
        <v>92</v>
      </c>
      <c r="E2" s="49" t="s">
        <v>93</v>
      </c>
      <c r="F2" s="49" t="s">
        <v>95</v>
      </c>
      <c r="G2" s="49" t="s">
        <v>98</v>
      </c>
      <c r="H2" s="49" t="s">
        <v>97</v>
      </c>
      <c r="I2" s="49" t="s">
        <v>96</v>
      </c>
      <c r="J2" s="49"/>
      <c r="K2" s="49" t="s">
        <v>99</v>
      </c>
    </row>
    <row r="3" spans="2:16" thickTop="1" x14ac:dyDescent="0.35">
      <c r="B3" s="31" t="s">
        <v>86</v>
      </c>
      <c r="C3">
        <f ca="1">RANDBETWEEN(0,15)</f>
        <v>12</v>
      </c>
      <c r="D3">
        <f t="shared" ref="D3:F7" ca="1" si="0">RANDBETWEEN(0,15)</f>
        <v>13</v>
      </c>
      <c r="E3">
        <f t="shared" ca="1" si="0"/>
        <v>15</v>
      </c>
      <c r="F3">
        <f t="shared" ca="1" si="0"/>
        <v>10</v>
      </c>
      <c r="G3">
        <f ca="1">SUM(C3:F3)*5</f>
        <v>250</v>
      </c>
      <c r="H3" t="str">
        <f ca="1">IF(SUM(C3:F3)*5&gt;=100,"Ja","Nein")</f>
        <v>Ja</v>
      </c>
      <c r="I3" t="str">
        <f ca="1">IF(OR(AND(C3&lt;5,D3&lt;5),AND(E3&lt;5,F3&lt;5)),"Nein","Ja")</f>
        <v>Ja</v>
      </c>
      <c r="J3" s="51"/>
      <c r="K3" t="str">
        <f ca="1">IF(AND(H3="Ja",I3="Ja"),"Ja","Nein")</f>
        <v>Ja</v>
      </c>
    </row>
    <row r="4" spans="2:16" ht="14.45" x14ac:dyDescent="0.35">
      <c r="B4" s="31" t="s">
        <v>87</v>
      </c>
      <c r="C4">
        <f t="shared" ref="C4:C7" ca="1" si="1">RANDBETWEEN(0,15)</f>
        <v>15</v>
      </c>
      <c r="D4">
        <f t="shared" ca="1" si="0"/>
        <v>13</v>
      </c>
      <c r="E4">
        <f t="shared" ca="1" si="0"/>
        <v>5</v>
      </c>
      <c r="F4">
        <f t="shared" ca="1" si="0"/>
        <v>7</v>
      </c>
      <c r="G4">
        <f t="shared" ref="G4:G7" ca="1" si="2">SUM(C4:F4)*5</f>
        <v>200</v>
      </c>
      <c r="H4" t="str">
        <f t="shared" ref="H4:H7" ca="1" si="3">IF(SUM(C4:F4)*5&gt;=100,"Ja","Nein")</f>
        <v>Ja</v>
      </c>
      <c r="I4" t="str">
        <f t="shared" ref="I4:I7" ca="1" si="4">IF(OR(AND(C4&lt;5,D4&lt;5),AND(E4&lt;5,F4&lt;5)),"Nein","Ja")</f>
        <v>Ja</v>
      </c>
      <c r="J4" s="51"/>
      <c r="K4" t="str">
        <f t="shared" ref="K4:K7" ca="1" si="5">IF(AND(H4="Ja",I4="Ja"),"Ja","Nein")</f>
        <v>Ja</v>
      </c>
      <c r="P4" t="str">
        <f ca="1">IF(AND(OR(C3&gt;=5,D3&gt;=5),OR(E3&gt;=5,F3&gt;=5),C3*5+D3*5+E3*5+F3*5&gt;100),"Ja","Nein")</f>
        <v>Ja</v>
      </c>
    </row>
    <row r="5" spans="2:16" ht="14.45" x14ac:dyDescent="0.35">
      <c r="B5" s="31" t="s">
        <v>88</v>
      </c>
      <c r="C5">
        <f t="shared" ca="1" si="1"/>
        <v>15</v>
      </c>
      <c r="D5">
        <f t="shared" ca="1" si="0"/>
        <v>14</v>
      </c>
      <c r="E5">
        <f t="shared" ca="1" si="0"/>
        <v>0</v>
      </c>
      <c r="F5">
        <f t="shared" ca="1" si="0"/>
        <v>1</v>
      </c>
      <c r="G5">
        <f t="shared" ca="1" si="2"/>
        <v>150</v>
      </c>
      <c r="H5" t="str">
        <f t="shared" ca="1" si="3"/>
        <v>Ja</v>
      </c>
      <c r="I5" t="str">
        <f t="shared" ca="1" si="4"/>
        <v>Nein</v>
      </c>
      <c r="J5" s="51"/>
      <c r="K5" t="str">
        <f t="shared" ca="1" si="5"/>
        <v>Nein</v>
      </c>
    </row>
    <row r="6" spans="2:16" ht="14.45" x14ac:dyDescent="0.35">
      <c r="B6" s="31" t="s">
        <v>89</v>
      </c>
      <c r="C6">
        <f t="shared" ca="1" si="1"/>
        <v>12</v>
      </c>
      <c r="D6">
        <f t="shared" ca="1" si="0"/>
        <v>12</v>
      </c>
      <c r="E6">
        <f t="shared" ca="1" si="0"/>
        <v>9</v>
      </c>
      <c r="F6">
        <f t="shared" ca="1" si="0"/>
        <v>14</v>
      </c>
      <c r="G6">
        <f t="shared" ca="1" si="2"/>
        <v>235</v>
      </c>
      <c r="H6" t="str">
        <f t="shared" ca="1" si="3"/>
        <v>Ja</v>
      </c>
      <c r="I6" t="str">
        <f t="shared" ca="1" si="4"/>
        <v>Ja</v>
      </c>
      <c r="J6" s="51"/>
      <c r="K6" t="str">
        <f t="shared" ca="1" si="5"/>
        <v>Ja</v>
      </c>
    </row>
    <row r="7" spans="2:16" ht="14.45" x14ac:dyDescent="0.35">
      <c r="B7" s="31" t="s">
        <v>90</v>
      </c>
      <c r="C7">
        <f t="shared" ca="1" si="1"/>
        <v>15</v>
      </c>
      <c r="D7">
        <f t="shared" ca="1" si="0"/>
        <v>9</v>
      </c>
      <c r="E7">
        <f t="shared" ca="1" si="0"/>
        <v>5</v>
      </c>
      <c r="F7">
        <f t="shared" ca="1" si="0"/>
        <v>12</v>
      </c>
      <c r="G7">
        <f t="shared" ca="1" si="2"/>
        <v>205</v>
      </c>
      <c r="H7" t="str">
        <f t="shared" ca="1" si="3"/>
        <v>Ja</v>
      </c>
      <c r="I7" t="str">
        <f t="shared" ca="1" si="4"/>
        <v>Ja</v>
      </c>
      <c r="J7" s="51"/>
      <c r="K7" t="str">
        <f t="shared" ca="1" si="5"/>
        <v>Ja</v>
      </c>
    </row>
    <row r="8" spans="2:16" ht="14.45" x14ac:dyDescent="0.35">
      <c r="B8" s="31" t="s">
        <v>100</v>
      </c>
      <c r="C8">
        <v>0</v>
      </c>
      <c r="D8">
        <v>5</v>
      </c>
      <c r="E8">
        <v>5</v>
      </c>
      <c r="F8">
        <v>10</v>
      </c>
      <c r="G8">
        <f t="shared" ref="G8" si="6">SUM(C8:F8)*5</f>
        <v>100</v>
      </c>
      <c r="H8" t="str">
        <f t="shared" ref="H8" si="7">IF(SUM(C8:F8)*5&gt;=100,"Ja","Nein")</f>
        <v>Ja</v>
      </c>
      <c r="I8" t="str">
        <f t="shared" ref="I8" si="8">IF(OR(AND(C8&lt;5,D8&lt;5),AND(E8&lt;5,F8&lt;5)),"Nein","Ja")</f>
        <v>Ja</v>
      </c>
      <c r="J8" s="51"/>
      <c r="K8" t="str">
        <f t="shared" ref="K8" si="9">IF(AND(H8="Ja",I8="Ja"),"Ja","Nein")</f>
        <v>Ja</v>
      </c>
    </row>
  </sheetData>
  <mergeCells count="1">
    <mergeCell ref="C1:F1"/>
  </mergeCells>
  <phoneticPr fontId="6" type="noConversion"/>
  <conditionalFormatting sqref="G3:G8">
    <cfRule type="cellIs" dxfId="4" priority="1" operator="equal">
      <formula>100</formula>
    </cfRule>
    <cfRule type="cellIs" dxfId="3" priority="2" operator="greaterThan">
      <formula>100</formula>
    </cfRule>
    <cfRule type="cellIs" dxfId="2" priority="3" operator="lessThan">
      <formula>100</formula>
    </cfRule>
  </conditionalFormatting>
  <conditionalFormatting sqref="H3:I8 K3:K8">
    <cfRule type="containsText" dxfId="1" priority="4" operator="containsText" text="Nein">
      <formula>NOT(ISERROR(SEARCH("Nein",H3)))</formula>
    </cfRule>
    <cfRule type="containsText" dxfId="0" priority="5" operator="containsText" text="Ja">
      <formula>NOT(ISERROR(SEARCH("Ja",H3)))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31"/>
  <sheetViews>
    <sheetView zoomScale="70" zoomScaleNormal="70" workbookViewId="0">
      <selection activeCell="K9" sqref="K9"/>
    </sheetView>
  </sheetViews>
  <sheetFormatPr baseColWidth="10" defaultRowHeight="15" x14ac:dyDescent="0.25"/>
  <cols>
    <col min="3" max="3" width="15.28515625" bestFit="1" customWidth="1"/>
    <col min="4" max="4" width="18.28515625" bestFit="1" customWidth="1"/>
    <col min="5" max="5" width="15.7109375" bestFit="1" customWidth="1"/>
    <col min="6" max="6" width="10.85546875" customWidth="1"/>
    <col min="15" max="15" width="10.85546875" customWidth="1"/>
  </cols>
  <sheetData>
    <row r="1" spans="2:25" x14ac:dyDescent="0.25">
      <c r="C1" s="58"/>
      <c r="D1" s="58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</row>
    <row r="2" spans="2:25" x14ac:dyDescent="0.25">
      <c r="C2" s="55"/>
      <c r="D2" s="55"/>
      <c r="E2" s="58"/>
      <c r="F2" s="58"/>
      <c r="G2" s="55"/>
      <c r="H2" s="58"/>
      <c r="I2" s="58"/>
      <c r="J2" s="55"/>
      <c r="K2" s="58"/>
      <c r="L2" s="58"/>
      <c r="M2" s="55"/>
      <c r="N2" s="58"/>
      <c r="O2" s="58"/>
      <c r="P2" s="55"/>
      <c r="Q2" s="58"/>
      <c r="R2" s="58"/>
      <c r="S2" s="55"/>
      <c r="T2" s="58"/>
      <c r="U2" s="58"/>
      <c r="V2" s="55"/>
      <c r="W2" s="58"/>
      <c r="X2" s="58"/>
      <c r="Y2" s="55"/>
    </row>
    <row r="3" spans="2:25" ht="56.25" x14ac:dyDescent="0.25">
      <c r="B3" s="64" t="s">
        <v>39</v>
      </c>
      <c r="C3" s="60" t="s">
        <v>112</v>
      </c>
      <c r="D3" s="61" t="s">
        <v>111</v>
      </c>
      <c r="E3" s="67" t="s">
        <v>118</v>
      </c>
      <c r="F3" s="63">
        <v>45195</v>
      </c>
      <c r="G3" s="63">
        <v>45196</v>
      </c>
      <c r="H3" s="63">
        <v>45197</v>
      </c>
      <c r="I3" s="63">
        <v>45198</v>
      </c>
      <c r="J3" s="63">
        <v>45199</v>
      </c>
      <c r="K3" s="63">
        <v>45200</v>
      </c>
      <c r="L3" s="63">
        <v>45201</v>
      </c>
      <c r="M3" s="63">
        <v>45202</v>
      </c>
      <c r="N3" s="63">
        <v>45203</v>
      </c>
      <c r="O3" s="63">
        <v>45204</v>
      </c>
      <c r="P3" s="63">
        <v>45205</v>
      </c>
      <c r="Q3" s="63">
        <v>45206</v>
      </c>
      <c r="R3" s="63">
        <v>45207</v>
      </c>
      <c r="S3" s="63">
        <v>45208</v>
      </c>
      <c r="T3" s="63">
        <v>45209</v>
      </c>
      <c r="U3" s="63">
        <v>45210</v>
      </c>
      <c r="V3" s="55"/>
      <c r="W3" s="55"/>
      <c r="X3" s="55"/>
      <c r="Y3" s="55"/>
    </row>
    <row r="4" spans="2:25" ht="14.45" customHeight="1" x14ac:dyDescent="0.25">
      <c r="B4" s="54" t="s">
        <v>101</v>
      </c>
      <c r="C4">
        <f>(COUNTIF(F4:U4,"E2")*2)+COUNTIF(F4:U4,"E1")</f>
        <v>1</v>
      </c>
      <c r="D4">
        <f>COUNTIF(F4:U4,"U1")+(COUNTIF(F4:U4,"U2")*2)</f>
        <v>5</v>
      </c>
      <c r="E4" s="68">
        <f>SUM(C4:D4)</f>
        <v>6</v>
      </c>
      <c r="F4" s="65">
        <v>0</v>
      </c>
      <c r="G4" s="65">
        <v>1</v>
      </c>
      <c r="H4" s="65" t="s">
        <v>122</v>
      </c>
      <c r="I4" s="65">
        <v>1</v>
      </c>
      <c r="J4" s="65" t="s">
        <v>123</v>
      </c>
      <c r="K4" s="65" t="s">
        <v>123</v>
      </c>
      <c r="L4" s="65">
        <v>1</v>
      </c>
      <c r="M4" s="65" t="s">
        <v>120</v>
      </c>
      <c r="N4" s="66"/>
      <c r="O4" s="66"/>
      <c r="P4" s="66"/>
      <c r="Q4" s="66"/>
      <c r="R4" s="66"/>
      <c r="S4" s="66"/>
      <c r="T4" s="66"/>
      <c r="U4" s="66"/>
      <c r="V4" s="55"/>
      <c r="W4" s="55"/>
      <c r="X4" s="59"/>
      <c r="Y4" s="55"/>
    </row>
    <row r="5" spans="2:25" ht="14.45" customHeight="1" x14ac:dyDescent="0.25">
      <c r="B5" s="54" t="s">
        <v>102</v>
      </c>
      <c r="C5">
        <f t="shared" ref="C5:C12" si="0">(COUNTIF(F5:U5,"E2")*2)+COUNTIF(F5:U5,"E1")</f>
        <v>0</v>
      </c>
      <c r="D5">
        <f t="shared" ref="D5:D12" si="1">COUNTIF(F5:U5,"U1")+(COUNTIF(F5:U5,"U2")*2)</f>
        <v>0</v>
      </c>
      <c r="E5" s="68">
        <f t="shared" ref="E5:E12" si="2">SUM(C5:D5)</f>
        <v>0</v>
      </c>
      <c r="F5" s="59">
        <v>1</v>
      </c>
      <c r="G5" s="59">
        <v>1</v>
      </c>
      <c r="H5" s="59">
        <v>1</v>
      </c>
      <c r="I5" s="59">
        <v>1</v>
      </c>
      <c r="J5" s="59">
        <v>1</v>
      </c>
      <c r="K5" s="59">
        <v>1</v>
      </c>
      <c r="L5" s="59">
        <v>1</v>
      </c>
      <c r="M5" s="59">
        <v>1</v>
      </c>
      <c r="N5" s="66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spans="2:25" x14ac:dyDescent="0.25">
      <c r="B6" s="54" t="s">
        <v>103</v>
      </c>
      <c r="C6">
        <f t="shared" si="0"/>
        <v>2</v>
      </c>
      <c r="D6">
        <f t="shared" si="1"/>
        <v>2</v>
      </c>
      <c r="E6" s="68">
        <f t="shared" si="2"/>
        <v>4</v>
      </c>
      <c r="F6" s="59">
        <v>1</v>
      </c>
      <c r="G6" s="59" t="s">
        <v>120</v>
      </c>
      <c r="H6" s="59">
        <v>1</v>
      </c>
      <c r="I6" s="59" t="s">
        <v>120</v>
      </c>
      <c r="J6" s="59">
        <v>1</v>
      </c>
      <c r="K6" s="59" t="s">
        <v>123</v>
      </c>
      <c r="L6" s="59"/>
      <c r="M6" s="59"/>
      <c r="N6" s="66"/>
      <c r="O6" s="59"/>
      <c r="P6" s="55"/>
      <c r="Q6" s="55"/>
      <c r="R6" s="59"/>
      <c r="S6" s="55"/>
      <c r="T6" s="55"/>
      <c r="U6" s="59"/>
      <c r="V6" s="55"/>
      <c r="W6" s="55"/>
      <c r="X6" s="59"/>
      <c r="Y6" s="55"/>
    </row>
    <row r="7" spans="2:25" ht="14.45" customHeight="1" x14ac:dyDescent="0.25">
      <c r="B7" s="54" t="s">
        <v>104</v>
      </c>
      <c r="C7">
        <f t="shared" si="0"/>
        <v>0</v>
      </c>
      <c r="D7">
        <f t="shared" si="1"/>
        <v>0</v>
      </c>
      <c r="E7" s="68">
        <f t="shared" si="2"/>
        <v>0</v>
      </c>
      <c r="F7" s="59">
        <v>1</v>
      </c>
      <c r="G7" s="59">
        <v>1</v>
      </c>
      <c r="H7" s="59">
        <v>1</v>
      </c>
      <c r="I7" s="69">
        <v>1</v>
      </c>
      <c r="J7" s="69">
        <v>1</v>
      </c>
      <c r="K7" s="69">
        <v>1</v>
      </c>
      <c r="L7" s="59"/>
      <c r="M7" s="59"/>
      <c r="N7" s="66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2:25" x14ac:dyDescent="0.25">
      <c r="B8" s="54" t="s">
        <v>105</v>
      </c>
      <c r="C8">
        <f t="shared" si="0"/>
        <v>0</v>
      </c>
      <c r="D8">
        <f t="shared" si="1"/>
        <v>3</v>
      </c>
      <c r="E8" s="68">
        <f t="shared" si="2"/>
        <v>3</v>
      </c>
      <c r="F8" s="59" t="s">
        <v>122</v>
      </c>
      <c r="G8" s="59">
        <v>1</v>
      </c>
      <c r="H8" s="59" t="s">
        <v>122</v>
      </c>
      <c r="I8" s="59">
        <v>1</v>
      </c>
      <c r="J8" s="59" t="s">
        <v>122</v>
      </c>
      <c r="K8" s="69">
        <v>0</v>
      </c>
      <c r="L8" s="59"/>
      <c r="M8" s="59"/>
      <c r="N8" s="66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spans="2:25" ht="14.45" customHeight="1" x14ac:dyDescent="0.25">
      <c r="B9" s="54" t="s">
        <v>106</v>
      </c>
      <c r="C9">
        <f t="shared" si="0"/>
        <v>0</v>
      </c>
      <c r="D9">
        <f t="shared" si="1"/>
        <v>0</v>
      </c>
      <c r="E9" s="68">
        <f t="shared" si="2"/>
        <v>0</v>
      </c>
      <c r="F9" s="59">
        <v>1</v>
      </c>
      <c r="G9" s="59">
        <v>1</v>
      </c>
      <c r="H9" s="59">
        <v>1</v>
      </c>
      <c r="I9" s="69">
        <v>1</v>
      </c>
      <c r="J9" s="69">
        <v>1</v>
      </c>
      <c r="K9" s="59"/>
      <c r="L9" s="59"/>
      <c r="M9" s="59"/>
      <c r="N9" s="66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 spans="2:25" ht="14.45" customHeight="1" x14ac:dyDescent="0.25">
      <c r="B10" s="54" t="s">
        <v>107</v>
      </c>
      <c r="C10">
        <f t="shared" si="0"/>
        <v>4</v>
      </c>
      <c r="D10">
        <f t="shared" si="1"/>
        <v>6</v>
      </c>
      <c r="E10" s="68">
        <f t="shared" si="2"/>
        <v>10</v>
      </c>
      <c r="F10" s="59" t="s">
        <v>123</v>
      </c>
      <c r="G10" s="59" t="s">
        <v>121</v>
      </c>
      <c r="H10" s="59" t="s">
        <v>123</v>
      </c>
      <c r="I10" s="69" t="s">
        <v>121</v>
      </c>
      <c r="J10" s="69" t="s">
        <v>123</v>
      </c>
      <c r="K10" s="59"/>
      <c r="L10" s="59"/>
      <c r="M10" s="59"/>
      <c r="N10" s="66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 spans="2:25" ht="14.45" customHeight="1" x14ac:dyDescent="0.25">
      <c r="B11" s="54" t="s">
        <v>108</v>
      </c>
      <c r="C11">
        <f t="shared" si="0"/>
        <v>0</v>
      </c>
      <c r="D11">
        <f t="shared" si="1"/>
        <v>0</v>
      </c>
      <c r="E11" s="68">
        <f t="shared" si="2"/>
        <v>0</v>
      </c>
      <c r="F11" s="59">
        <v>1</v>
      </c>
      <c r="G11" s="59">
        <v>1</v>
      </c>
      <c r="H11" s="59">
        <v>1</v>
      </c>
      <c r="I11" s="69">
        <v>1</v>
      </c>
      <c r="J11" s="69">
        <v>1</v>
      </c>
      <c r="K11" s="59"/>
      <c r="L11" s="59"/>
      <c r="M11" s="59"/>
      <c r="N11" s="66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 spans="2:25" ht="14.45" customHeight="1" x14ac:dyDescent="0.25">
      <c r="B12" s="54" t="s">
        <v>109</v>
      </c>
      <c r="C12">
        <f t="shared" si="0"/>
        <v>0</v>
      </c>
      <c r="D12">
        <f t="shared" si="1"/>
        <v>0</v>
      </c>
      <c r="E12">
        <f t="shared" si="2"/>
        <v>0</v>
      </c>
      <c r="F12" s="70">
        <v>1</v>
      </c>
      <c r="G12" s="59">
        <v>0</v>
      </c>
      <c r="H12" s="59">
        <v>1</v>
      </c>
      <c r="I12" s="69">
        <v>1</v>
      </c>
      <c r="J12" s="69">
        <v>1</v>
      </c>
      <c r="K12" s="59"/>
      <c r="L12" s="59"/>
      <c r="M12" s="59"/>
      <c r="N12" s="66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</row>
    <row r="13" spans="2:25" x14ac:dyDescent="0.25">
      <c r="B13" s="52"/>
      <c r="C13" s="56"/>
      <c r="D13" s="56"/>
      <c r="E13" s="56"/>
      <c r="F13" s="69"/>
      <c r="G13" s="69"/>
      <c r="H13" s="69"/>
      <c r="I13" s="69"/>
      <c r="J13" s="69"/>
      <c r="K13" s="69"/>
      <c r="L13" s="69"/>
      <c r="M13" s="59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</row>
    <row r="14" spans="2:25" x14ac:dyDescent="0.25"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</row>
    <row r="15" spans="2:25" x14ac:dyDescent="0.25">
      <c r="B15" s="62"/>
      <c r="C15" s="62"/>
      <c r="D15" s="62"/>
      <c r="E15" s="62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</row>
    <row r="16" spans="2:25" x14ac:dyDescent="0.25">
      <c r="B16" s="62"/>
      <c r="C16" s="62"/>
      <c r="D16" s="62"/>
      <c r="E16" s="62"/>
    </row>
    <row r="17" spans="1:5" x14ac:dyDescent="0.25">
      <c r="B17" s="62"/>
      <c r="C17" s="62"/>
      <c r="D17" s="62"/>
      <c r="E17" s="62"/>
    </row>
    <row r="18" spans="1:5" x14ac:dyDescent="0.25">
      <c r="B18" s="62"/>
      <c r="C18" s="62"/>
      <c r="D18" s="62"/>
      <c r="E18" s="62"/>
    </row>
    <row r="19" spans="1:5" x14ac:dyDescent="0.25">
      <c r="B19" s="62"/>
      <c r="C19" s="62"/>
      <c r="D19" s="62"/>
      <c r="E19" s="62"/>
    </row>
    <row r="20" spans="1:5" x14ac:dyDescent="0.25">
      <c r="A20" s="53"/>
      <c r="B20" s="62"/>
      <c r="C20" s="62"/>
      <c r="D20" s="62"/>
      <c r="E20" s="62"/>
    </row>
    <row r="21" spans="1:5" ht="14.45" customHeight="1" x14ac:dyDescent="0.25">
      <c r="B21" s="62"/>
      <c r="C21" s="62"/>
      <c r="D21" s="62"/>
      <c r="E21" s="62"/>
    </row>
    <row r="22" spans="1:5" ht="14.45" customHeight="1" x14ac:dyDescent="0.25">
      <c r="B22" s="62"/>
      <c r="C22" s="62"/>
      <c r="D22" s="62"/>
      <c r="E22" s="62"/>
    </row>
    <row r="23" spans="1:5" ht="14.45" customHeight="1" x14ac:dyDescent="0.25">
      <c r="B23" s="81" t="s">
        <v>119</v>
      </c>
      <c r="C23" s="81"/>
      <c r="D23" s="81"/>
      <c r="E23" s="81"/>
    </row>
    <row r="24" spans="1:5" x14ac:dyDescent="0.25">
      <c r="B24" s="81"/>
      <c r="C24" s="81"/>
      <c r="D24" s="81"/>
      <c r="E24" s="81"/>
    </row>
    <row r="25" spans="1:5" x14ac:dyDescent="0.25">
      <c r="B25" s="81"/>
      <c r="C25" s="81"/>
      <c r="D25" s="81"/>
      <c r="E25" s="81"/>
    </row>
    <row r="26" spans="1:5" x14ac:dyDescent="0.25">
      <c r="B26" s="57">
        <v>0</v>
      </c>
      <c r="C26" s="80" t="s">
        <v>113</v>
      </c>
      <c r="D26" s="80"/>
      <c r="E26" s="80"/>
    </row>
    <row r="27" spans="1:5" x14ac:dyDescent="0.25">
      <c r="B27" s="57">
        <v>1</v>
      </c>
      <c r="C27" s="80" t="s">
        <v>110</v>
      </c>
      <c r="D27" s="80"/>
      <c r="E27" s="80"/>
    </row>
    <row r="28" spans="1:5" x14ac:dyDescent="0.25">
      <c r="B28" s="57" t="s">
        <v>120</v>
      </c>
      <c r="C28" s="80" t="s">
        <v>114</v>
      </c>
      <c r="D28" s="80"/>
      <c r="E28" s="80"/>
    </row>
    <row r="29" spans="1:5" x14ac:dyDescent="0.25">
      <c r="B29" s="57" t="s">
        <v>121</v>
      </c>
      <c r="C29" s="80" t="s">
        <v>115</v>
      </c>
      <c r="D29" s="80"/>
      <c r="E29" s="80"/>
    </row>
    <row r="30" spans="1:5" x14ac:dyDescent="0.25">
      <c r="B30" s="57" t="s">
        <v>122</v>
      </c>
      <c r="C30" s="80" t="s">
        <v>116</v>
      </c>
      <c r="D30" s="80"/>
      <c r="E30" s="80"/>
    </row>
    <row r="31" spans="1:5" x14ac:dyDescent="0.25">
      <c r="B31" s="57" t="s">
        <v>123</v>
      </c>
      <c r="C31" s="80" t="s">
        <v>117</v>
      </c>
      <c r="D31" s="80"/>
      <c r="E31" s="80"/>
    </row>
  </sheetData>
  <mergeCells count="7">
    <mergeCell ref="B23:E25"/>
    <mergeCell ref="C31:E31"/>
    <mergeCell ref="C26:E26"/>
    <mergeCell ref="C27:E27"/>
    <mergeCell ref="C28:E28"/>
    <mergeCell ref="C29:E29"/>
    <mergeCell ref="C30:E30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EF80-C3CF-43C5-B628-B01747993E82}">
  <dimension ref="A1:P5"/>
  <sheetViews>
    <sheetView tabSelected="1" zoomScale="160" zoomScaleNormal="160" workbookViewId="0">
      <selection activeCell="D20" sqref="B12:D20"/>
    </sheetView>
  </sheetViews>
  <sheetFormatPr baseColWidth="10" defaultRowHeight="15" x14ac:dyDescent="0.25"/>
  <cols>
    <col min="4" max="7" width="11.42578125" customWidth="1"/>
    <col min="8" max="8" width="4.28515625" customWidth="1"/>
    <col min="9" max="9" width="5.7109375" customWidth="1"/>
    <col min="10" max="10" width="5.140625" customWidth="1"/>
    <col min="11" max="11" width="4.5703125" customWidth="1"/>
    <col min="12" max="12" width="5.5703125" customWidth="1"/>
    <col min="13" max="13" width="5.140625" customWidth="1"/>
    <col min="14" max="14" width="5.7109375" customWidth="1"/>
    <col min="15" max="15" width="6.5703125" customWidth="1"/>
  </cols>
  <sheetData>
    <row r="1" spans="1:16" s="51" customFormat="1" x14ac:dyDescent="0.25">
      <c r="A1" s="82" t="s">
        <v>124</v>
      </c>
      <c r="B1" s="82"/>
      <c r="D1" s="51" t="s">
        <v>128</v>
      </c>
      <c r="E1" s="51" t="s">
        <v>129</v>
      </c>
      <c r="G1" s="51" t="s">
        <v>130</v>
      </c>
    </row>
    <row r="3" spans="1:16" x14ac:dyDescent="0.25">
      <c r="A3" t="s">
        <v>125</v>
      </c>
      <c r="B3">
        <v>1</v>
      </c>
      <c r="D3">
        <v>1</v>
      </c>
      <c r="E3">
        <f>$B$3*D3*D3+$B$4*D3+$B$5</f>
        <v>6</v>
      </c>
      <c r="G3">
        <f>D3*D3</f>
        <v>1</v>
      </c>
      <c r="H3" s="55" t="s">
        <v>125</v>
      </c>
      <c r="I3" t="s">
        <v>131</v>
      </c>
      <c r="J3">
        <f>D3</f>
        <v>1</v>
      </c>
      <c r="K3" t="s">
        <v>126</v>
      </c>
      <c r="L3" t="s">
        <v>131</v>
      </c>
      <c r="M3">
        <v>1</v>
      </c>
      <c r="N3" t="s">
        <v>127</v>
      </c>
      <c r="O3" t="s">
        <v>132</v>
      </c>
      <c r="P3">
        <f>E3</f>
        <v>6</v>
      </c>
    </row>
    <row r="4" spans="1:16" x14ac:dyDescent="0.25">
      <c r="A4" t="s">
        <v>126</v>
      </c>
      <c r="B4">
        <v>2</v>
      </c>
      <c r="D4">
        <v>2</v>
      </c>
      <c r="E4">
        <f t="shared" ref="E4:E5" si="0">$B$3*D4*D4+$B$4*D4+$B$5</f>
        <v>11</v>
      </c>
      <c r="G4">
        <f t="shared" ref="G4:G5" si="1">D4*D4</f>
        <v>4</v>
      </c>
      <c r="H4" s="55" t="s">
        <v>125</v>
      </c>
      <c r="I4" t="s">
        <v>131</v>
      </c>
      <c r="J4">
        <f t="shared" ref="J4:J5" si="2">D4</f>
        <v>2</v>
      </c>
      <c r="K4" t="s">
        <v>126</v>
      </c>
      <c r="L4" t="s">
        <v>131</v>
      </c>
      <c r="M4">
        <v>1</v>
      </c>
      <c r="N4" t="s">
        <v>127</v>
      </c>
      <c r="O4" t="s">
        <v>132</v>
      </c>
      <c r="P4">
        <f t="shared" ref="P4:P5" si="3">E4</f>
        <v>11</v>
      </c>
    </row>
    <row r="5" spans="1:16" x14ac:dyDescent="0.25">
      <c r="A5" t="s">
        <v>127</v>
      </c>
      <c r="B5">
        <v>3</v>
      </c>
      <c r="D5">
        <v>3</v>
      </c>
      <c r="E5">
        <f t="shared" si="0"/>
        <v>18</v>
      </c>
      <c r="G5">
        <f t="shared" si="1"/>
        <v>9</v>
      </c>
      <c r="H5" s="55" t="s">
        <v>125</v>
      </c>
      <c r="I5" t="s">
        <v>131</v>
      </c>
      <c r="J5">
        <f t="shared" si="2"/>
        <v>3</v>
      </c>
      <c r="K5" t="s">
        <v>126</v>
      </c>
      <c r="L5" t="s">
        <v>131</v>
      </c>
      <c r="M5">
        <v>1</v>
      </c>
      <c r="N5" t="s">
        <v>127</v>
      </c>
      <c r="O5" t="s">
        <v>132</v>
      </c>
      <c r="P5">
        <f t="shared" si="3"/>
        <v>18</v>
      </c>
    </row>
  </sheetData>
  <mergeCells count="1">
    <mergeCell ref="A1:B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b40f25-980b-47af-8852-db941d6cf17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DA9E0567DF82409D508187416A2B24" ma:contentTypeVersion="15" ma:contentTypeDescription="Create a new document." ma:contentTypeScope="" ma:versionID="52d49f28010e1168ef1c0b1e8db2110f">
  <xsd:schema xmlns:xsd="http://www.w3.org/2001/XMLSchema" xmlns:xs="http://www.w3.org/2001/XMLSchema" xmlns:p="http://schemas.microsoft.com/office/2006/metadata/properties" xmlns:ns3="21b40f25-980b-47af-8852-db941d6cf17d" xmlns:ns4="6cbbbc63-ea1a-44be-8340-2017dc311267" targetNamespace="http://schemas.microsoft.com/office/2006/metadata/properties" ma:root="true" ma:fieldsID="da69c0312a644f14fb21c6a79ea4641f" ns3:_="" ns4:_="">
    <xsd:import namespace="21b40f25-980b-47af-8852-db941d6cf17d"/>
    <xsd:import namespace="6cbbbc63-ea1a-44be-8340-2017dc3112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b40f25-980b-47af-8852-db941d6cf1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bbc63-ea1a-44be-8340-2017dc31126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B597E7-673C-45AB-9C7B-17BB19E089C1}">
  <ds:schemaRefs>
    <ds:schemaRef ds:uri="http://purl.org/dc/terms/"/>
    <ds:schemaRef ds:uri="6cbbbc63-ea1a-44be-8340-2017dc311267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21b40f25-980b-47af-8852-db941d6cf17d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89851BE-B38B-41EC-BA93-5DB46FCFDA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b40f25-980b-47af-8852-db941d6cf17d"/>
    <ds:schemaRef ds:uri="6cbbbc63-ea1a-44be-8340-2017dc3112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0A021D-B314-46AB-9D55-F407C5EF63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Wertetabelle</vt:lpstr>
      <vt:lpstr>Lineare Gleichung</vt:lpstr>
      <vt:lpstr>Finanzrecher_v2</vt:lpstr>
      <vt:lpstr>Mannschaften</vt:lpstr>
      <vt:lpstr>BündelNoten</vt:lpstr>
      <vt:lpstr>Notenzähler</vt:lpstr>
      <vt:lpstr>Besthehen Rechner</vt:lpstr>
      <vt:lpstr>Anwesenheit</vt:lpstr>
      <vt:lpstr>Quadratische Gleichungen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Adham Nassar</dc:creator>
  <cp:lastModifiedBy>Adham Nassar</cp:lastModifiedBy>
  <dcterms:created xsi:type="dcterms:W3CDTF">2023-08-08T14:08:28Z</dcterms:created>
  <dcterms:modified xsi:type="dcterms:W3CDTF">2023-10-24T08:55:30Z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0x01010099DA9E0567DF82409D508187416A2B24</vt:lpwstr>
  </property>
</Properties>
</file>