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C:\TFS\ManaExpertServices\Solutions\DocWorkbench\components\python\apps\infy_dpp_eval_processor\"/>
    </mc:Choice>
  </mc:AlternateContent>
  <xr:revisionPtr revIDLastSave="0" documentId="13_ncr:1_{BB0FC2B2-BBD2-4AF4-A273-6880EFE1AC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ADME" sheetId="1" r:id="rId1"/>
    <sheet name="qna_report" sheetId="3" r:id="rId2"/>
    <sheet name="Vis1" sheetId="7" r:id="rId3"/>
    <sheet name="Vis2" sheetId="6" r:id="rId4"/>
    <sheet name="Vis3" sheetId="4" r:id="rId5"/>
    <sheet name="Vis Plan" sheetId="9" r:id="rId6"/>
  </sheets>
  <definedNames>
    <definedName name="_xlnm._FilterDatabase" localSheetId="2" hidden="1">'Vis1'!$A$29:$A$31</definedName>
    <definedName name="ExternalData_1" localSheetId="1" hidden="1">qna_report!$A$1:$AD$2</definedName>
  </definedNames>
  <calcPr calcId="191029"/>
  <pivotCaches>
    <pivotCache cacheId="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9" i="7"/>
  <c r="C9" i="7"/>
  <c r="D9" i="7"/>
  <c r="E9" i="7"/>
  <c r="F9" i="7"/>
  <c r="G9" i="7"/>
  <c r="H9" i="7"/>
  <c r="I9" i="7"/>
  <c r="A29" i="7" a="1"/>
  <c r="B34" i="7" s="1"/>
  <c r="B28" i="6"/>
  <c r="B27" i="6"/>
  <c r="B26" i="6"/>
  <c r="B25" i="6"/>
  <c r="B24" i="6"/>
  <c r="B23" i="6"/>
  <c r="B22" i="6"/>
  <c r="B21" i="6"/>
  <c r="F34" i="7" l="1"/>
  <c r="E34" i="7"/>
  <c r="D34" i="7"/>
  <c r="I34" i="7"/>
  <c r="H34" i="7"/>
  <c r="G34" i="7"/>
  <c r="C34" i="7"/>
  <c r="C32" i="7"/>
  <c r="I33" i="7"/>
  <c r="B32" i="7"/>
  <c r="H33" i="7"/>
  <c r="D32" i="7"/>
  <c r="G33" i="7"/>
  <c r="E32" i="7"/>
  <c r="F33" i="7"/>
  <c r="G32" i="7"/>
  <c r="D33" i="7"/>
  <c r="H32" i="7"/>
  <c r="C33" i="7"/>
  <c r="F32" i="7"/>
  <c r="E33" i="7"/>
  <c r="I32" i="7"/>
  <c r="B33" i="7"/>
  <c r="B30" i="7"/>
  <c r="B31" i="7"/>
  <c r="I31" i="7"/>
  <c r="I30" i="7"/>
  <c r="G31" i="7"/>
  <c r="F31" i="7"/>
  <c r="F30" i="7"/>
  <c r="H31" i="7"/>
  <c r="G30" i="7"/>
  <c r="E31" i="7"/>
  <c r="E30" i="7"/>
  <c r="D31" i="7"/>
  <c r="D30" i="7"/>
  <c r="H30" i="7"/>
  <c r="C31" i="7"/>
  <c r="C30" i="7"/>
  <c r="A29" i="7"/>
  <c r="I29" i="7" l="1"/>
  <c r="H29" i="7"/>
  <c r="G29" i="7"/>
  <c r="F29" i="7"/>
  <c r="D29" i="7"/>
  <c r="E29" i="7"/>
  <c r="C29" i="7"/>
  <c r="B29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93123-BEF5-4638-A616-58BA93074421}" keepAlive="1" name="Query - qna_report" description="Connection to the 'qna_report' query in the workbook." type="5" refreshedVersion="8" background="1" saveData="1">
    <dbPr connection="Provider=Microsoft.Mashup.OleDb.1;Data Source=$Workbook$;Location=qna_report;Extended Properties=&quot;&quot;" command="SELECT * FROM [qna_repo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<sst xmlns="http://schemas.openxmlformats.org/spreadsheetml/2006/main" count="114" uniqueCount="80">
  <si>
    <t xml:space="preserve">The qna_report.csv will be generated when the pipeline has ran successfully. </t>
  </si>
  <si>
    <t>Copy qna_report.csv to C:/Temp/qna_eval/</t>
  </si>
  <si>
    <t>Q_No</t>
  </si>
  <si>
    <t>Question</t>
  </si>
  <si>
    <t>Ground_Truth</t>
  </si>
  <si>
    <t>Ground_Truth_Page</t>
  </si>
  <si>
    <t>Document_Name</t>
  </si>
  <si>
    <t>Classification</t>
  </si>
  <si>
    <t>Answer_Segment</t>
  </si>
  <si>
    <t>Answer_source</t>
  </si>
  <si>
    <t>Doc_id</t>
  </si>
  <si>
    <t>Technique_name</t>
  </si>
  <si>
    <t>LLM_name</t>
  </si>
  <si>
    <t>QnA_Strategy_name</t>
  </si>
  <si>
    <t>Content_Class</t>
  </si>
  <si>
    <t>Content_Class_id</t>
  </si>
  <si>
    <t>relevance</t>
  </si>
  <si>
    <t>relevance_reason</t>
  </si>
  <si>
    <t>agnosticism</t>
  </si>
  <si>
    <t>agnosticism_reason</t>
  </si>
  <si>
    <t>completeness</t>
  </si>
  <si>
    <t>completeness_reason</t>
  </si>
  <si>
    <t>accuracy</t>
  </si>
  <si>
    <t>accuracy_reason</t>
  </si>
  <si>
    <t>reasonableness</t>
  </si>
  <si>
    <t>reasonableness_reason</t>
  </si>
  <si>
    <t>reasoning_depth</t>
  </si>
  <si>
    <t>reasoning_depth_reason</t>
  </si>
  <si>
    <t>context_coverage</t>
  </si>
  <si>
    <t>context_coverage_reason</t>
  </si>
  <si>
    <t>groundedness</t>
  </si>
  <si>
    <t>groundedness_reason</t>
  </si>
  <si>
    <t>STEPS</t>
  </si>
  <si>
    <t>Go to qna_report sheet and right cilck anywhere on a non-blank cell and select refresh from the menu.</t>
  </si>
  <si>
    <t>Grand Total</t>
  </si>
  <si>
    <t>Count of Q_No</t>
  </si>
  <si>
    <t>Visualizations available</t>
  </si>
  <si>
    <t>Row Labels</t>
  </si>
  <si>
    <t xml:space="preserve">Que type frequency distribution </t>
  </si>
  <si>
    <t>All the metrics vs single type of question</t>
  </si>
  <si>
    <t>For Mathematical type que , average values of agnotisims, relevance, resonableness and so on</t>
  </si>
  <si>
    <t xml:space="preserve">For relevance column the average values and so on </t>
  </si>
  <si>
    <t>Example</t>
  </si>
  <si>
    <t>Insight</t>
  </si>
  <si>
    <t xml:space="preserve">the higher avg value or say close to max value it is better </t>
  </si>
  <si>
    <t>Description</t>
  </si>
  <si>
    <t>TASK TO VIEW REPORT</t>
  </si>
  <si>
    <t>Overall metrics distribution: For all the que(no matter of que type) what is the average of each of the metrics</t>
  </si>
  <si>
    <t>Metrics</t>
  </si>
  <si>
    <t>Average of Metrics</t>
  </si>
  <si>
    <t>Average of Metrics vs Question Classification</t>
  </si>
  <si>
    <t>#</t>
  </si>
  <si>
    <t>Visualization</t>
  </si>
  <si>
    <t>Que Classification frequency distribution</t>
  </si>
  <si>
    <t>Back to README</t>
  </si>
  <si>
    <t>Que Classification type frequency distribution</t>
  </si>
  <si>
    <t>Relevance</t>
  </si>
  <si>
    <t>Evaluates</t>
  </si>
  <si>
    <t>Confluence link:</t>
  </si>
  <si>
    <t>Evaluation of Synthethic data generation - AI Cloud - Confluence</t>
  </si>
  <si>
    <t>Quantifies how pertinent/relevant the question is with respect to context provided.Ensures that the generated questions focus on the facts and knowledge presented in the document.</t>
  </si>
  <si>
    <t>Agnostisim</t>
  </si>
  <si>
    <t>Quantifies how much domain knowledge or  analytical skills required to answer the question</t>
  </si>
  <si>
    <t>Completeness</t>
  </si>
  <si>
    <t>Answer</t>
  </si>
  <si>
    <t>Accuracy</t>
  </si>
  <si>
    <t>Reasonableness</t>
  </si>
  <si>
    <t>Quantifes if answer is covering all the necessary details asked in question and utilizes the context.</t>
  </si>
  <si>
    <t xml:space="preserve">Quantifies how well the answer covers the facts or information mentioned in the provided context </t>
  </si>
  <si>
    <t>Quantifies if the answer is logically coherent and doesn't contains contradictions.</t>
  </si>
  <si>
    <t xml:space="preserve">RACAR Metrics Name </t>
  </si>
  <si>
    <t>Custom Metrics</t>
  </si>
  <si>
    <t>Reasoning depth</t>
  </si>
  <si>
    <t>To what extent does the question require reasoning or knowledge beyond the given context?</t>
  </si>
  <si>
    <t>Context coverage</t>
  </si>
  <si>
    <t>Does the answer cover all relevant aspects from the context to answer the question?</t>
  </si>
  <si>
    <t>Is the information in the answer present within the context?</t>
  </si>
  <si>
    <t>Performance of synthetic Qna generation across key metrics</t>
  </si>
  <si>
    <t>Groundedness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</si>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</sst>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/>
        <bgColor theme="8"/>
      </patternFill>
    </fill>
  </fills>
  <borders count="10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0" xfId="1"/>
    <xf numFmtId="0" fontId="2" fillId="0" borderId="0" xfId="1" applyFill="1"/>
    <xf numFmtId="0" fontId="1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4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vertical="top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border outline="0">
        <right style="thin">
          <color indexed="64"/>
        </right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Performance of synthetic Qna across key metrics and different question classification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'Vis1'!$A$29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'Vis1'!$B$28:$I$28</c:f>
              <c:strCache>
                <c:ptCount val="8"/>
                <c:pt idx="0">
                  <c:v>accuracy</c:v>
                </c:pt>
                <c:pt idx="1">
                  <c:v>agnosticism</c:v>
                </c:pt>
                <c:pt idx="2">
                  <c:v>completeness</c:v>
                </c:pt>
                <c:pt idx="3">
                  <c:v>context_coverage</c:v>
                </c:pt>
                <c:pt idx="4">
                  <c:v>groundedness</c:v>
                </c:pt>
                <c:pt idx="5">
                  <c:v>reasonableness</c:v>
                </c:pt>
                <c:pt idx="6">
                  <c:v>reasoning_depth</c:v>
                </c:pt>
                <c:pt idx="7">
                  <c:v>relevance</c:v>
                </c:pt>
              </c:strCache>
            </c:strRef>
          </c:cat>
          <c:val>
            <c:numRef>
              <c:f>'Vis1'!$B$29:$I$29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2-4DD4-97BB-11F1D95DD100}"/>
            </c:ext>
          </c:extLst>
        </c:ser>
        <c:ser>
          <c:idx val="1"/>
          <c:order val="1"/>
          <c:tx>
            <c:strRef>
              <c:f>'Vis1'!$A$30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'Vis1'!$B$28:$I$28</c:f>
              <c:strCache>
                <c:ptCount val="8"/>
                <c:pt idx="0">
                  <c:v>accuracy</c:v>
                </c:pt>
                <c:pt idx="1">
                  <c:v>agnosticism</c:v>
                </c:pt>
                <c:pt idx="2">
                  <c:v>completeness</c:v>
                </c:pt>
                <c:pt idx="3">
                  <c:v>context_coverage</c:v>
                </c:pt>
                <c:pt idx="4">
                  <c:v>groundedness</c:v>
                </c:pt>
                <c:pt idx="5">
                  <c:v>reasonableness</c:v>
                </c:pt>
                <c:pt idx="6">
                  <c:v>reasoning_depth</c:v>
                </c:pt>
                <c:pt idx="7">
                  <c:v>relevance</c:v>
                </c:pt>
              </c:strCache>
            </c:strRef>
          </c:cat>
          <c:val>
            <c:numRef>
              <c:f>'Vis1'!$B$30:$I$30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2-4DD4-97BB-11F1D95DD100}"/>
            </c:ext>
          </c:extLst>
        </c:ser>
        <c:ser>
          <c:idx val="2"/>
          <c:order val="2"/>
          <c:tx>
            <c:strRef>
              <c:f>'Vis1'!$A$31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'Vis1'!$B$28:$I$28</c:f>
              <c:strCache>
                <c:ptCount val="8"/>
                <c:pt idx="0">
                  <c:v>accuracy</c:v>
                </c:pt>
                <c:pt idx="1">
                  <c:v>agnosticism</c:v>
                </c:pt>
                <c:pt idx="2">
                  <c:v>completeness</c:v>
                </c:pt>
                <c:pt idx="3">
                  <c:v>context_coverage</c:v>
                </c:pt>
                <c:pt idx="4">
                  <c:v>groundedness</c:v>
                </c:pt>
                <c:pt idx="5">
                  <c:v>reasonableness</c:v>
                </c:pt>
                <c:pt idx="6">
                  <c:v>reasoning_depth</c:v>
                </c:pt>
                <c:pt idx="7">
                  <c:v>relevance</c:v>
                </c:pt>
              </c:strCache>
            </c:strRef>
          </c:cat>
          <c:val>
            <c:numRef>
              <c:f>'Vis1'!$B$31:$I$31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62-4DD4-97BB-11F1D95DD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3999904"/>
        <c:axId val="921370592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'Vis1'!$A$32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'Vis1'!$B$28:$I$28</c15:sqref>
                        </c15:formulaRef>
                      </c:ext>
                    </c:extLst>
                    <c:strCache>
                      <c:ptCount val="8"/>
                      <c:pt idx="0">
                        <c:v>accuracy</c:v>
                      </c:pt>
                      <c:pt idx="1">
                        <c:v>agnosticism</c:v>
                      </c:pt>
                      <c:pt idx="2">
                        <c:v>completeness</c:v>
                      </c:pt>
                      <c:pt idx="3">
                        <c:v>context_coverage</c:v>
                      </c:pt>
                      <c:pt idx="4">
                        <c:v>groundedness</c:v>
                      </c:pt>
                      <c:pt idx="5">
                        <c:v>reasonableness</c:v>
                      </c:pt>
                      <c:pt idx="6">
                        <c:v>reasoning_depth</c:v>
                      </c:pt>
                      <c:pt idx="7">
                        <c:v>relevance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'Vis1'!$B$32:$I$32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4D62-4DD4-97BB-11F1D95DD100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'Vis1'!$A$33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'Vis1'!$B$28:$I$28</c15:sqref>
                        </c15:formulaRef>
                      </c:ext>
                    </c:extLst>
                    <c:strCache>
                      <c:ptCount val="8"/>
                      <c:pt idx="0">
                        <c:v>accuracy</c:v>
                      </c:pt>
                      <c:pt idx="1">
                        <c:v>agnosticism</c:v>
                      </c:pt>
                      <c:pt idx="2">
                        <c:v>completeness</c:v>
                      </c:pt>
                      <c:pt idx="3">
                        <c:v>context_coverage</c:v>
                      </c:pt>
                      <c:pt idx="4">
                        <c:v>groundedness</c:v>
                      </c:pt>
                      <c:pt idx="5">
                        <c:v>reasonableness</c:v>
                      </c:pt>
                      <c:pt idx="6">
                        <c:v>reasoning_depth</c:v>
                      </c:pt>
                      <c:pt idx="7">
                        <c:v>relevance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'Vis1'!$B$33:$I$33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D62-4DD4-97BB-11F1D95DD100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'Vis1'!$A$34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'Vis1'!$B$28:$I$28</c15:sqref>
                        </c15:formulaRef>
                      </c:ext>
                    </c:extLst>
                    <c:strCache>
                      <c:ptCount val="8"/>
                      <c:pt idx="0">
                        <c:v>accuracy</c:v>
                      </c:pt>
                      <c:pt idx="1">
                        <c:v>agnosticism</c:v>
                      </c:pt>
                      <c:pt idx="2">
                        <c:v>completeness</c:v>
                      </c:pt>
                      <c:pt idx="3">
                        <c:v>context_coverage</c:v>
                      </c:pt>
                      <c:pt idx="4">
                        <c:v>groundedness</c:v>
                      </c:pt>
                      <c:pt idx="5">
                        <c:v>reasonableness</c:v>
                      </c:pt>
                      <c:pt idx="6">
                        <c:v>reasoning_depth</c:v>
                      </c:pt>
                      <c:pt idx="7">
                        <c:v>relevance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'Vis1'!$B$34:$I$34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D62-4DD4-97BB-11F1D95DD100}"/>
                  </c:ext>
                </c:extLst>
              </c15:ser>
            </c15:filteredBarSeries>
          </c:ext>
        </c:extLst>
      </c:barChart>
      <c:catAx>
        <c:axId val="91399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Classification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370592"/>
        <c:crosses val="autoZero"/>
        <c:auto val="1"/>
        <c:lblAlgn val="ctr"/>
        <c:lblOffset val="100"/>
        <c:noMultiLvlLbl val="0"/>
      </c:catAx>
      <c:valAx>
        <c:axId val="92137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9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Performance of synthetic Qna generation across key metrics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'Vis2'!$A$21:$A$28</c:f>
              <c:strCache>
                <c:ptCount val="8"/>
                <c:pt idx="0">
                  <c:v>accuracy</c:v>
                </c:pt>
                <c:pt idx="1">
                  <c:v>agnosticism</c:v>
                </c:pt>
                <c:pt idx="2">
                  <c:v>completeness</c:v>
                </c:pt>
                <c:pt idx="3">
                  <c:v>context_coverage</c:v>
                </c:pt>
                <c:pt idx="4">
                  <c:v>groundedness</c:v>
                </c:pt>
                <c:pt idx="5">
                  <c:v>reasonableness</c:v>
                </c:pt>
                <c:pt idx="6">
                  <c:v>reasoning_depth</c:v>
                </c:pt>
                <c:pt idx="7">
                  <c:v>relevance</c:v>
                </c:pt>
              </c:strCache>
            </c:strRef>
          </c:cat>
          <c:val>
            <c:numRef>
              <c:f>'Vis2'!$B$21:$B$28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5-4F89-A860-69824FA1F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7063280"/>
        <c:axId val="927064240"/>
      </c:barChart>
      <c:catAx>
        <c:axId val="92706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064240"/>
        <c:crosses val="autoZero"/>
        <c:auto val="1"/>
        <c:lblAlgn val="ctr"/>
        <c:lblOffset val="100"/>
        <c:noMultiLvlLbl val="0"/>
      </c:catAx>
      <c:valAx>
        <c:axId val="92706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06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[qna_eval_viewer.xlsx]Vis3!PivotTable1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 type frequency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'Vis3'!$B$19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'Vis3'!$A$20:$A$21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'Vis3'!$B$20:$B$21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E5D-45EA-90E6-1EDCEB51D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650480"/>
        <c:axId val="903648080"/>
      </c:barChart>
      <c:catAx>
        <c:axId val="90365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648080"/>
        <c:crosses val="autoZero"/>
        <c:auto val="1"/>
        <c:lblAlgn val="ctr"/>
        <c:lblOffset val="100"/>
        <c:noMultiLvlLbl val="0"/>
      </c:catAx>
      <c:valAx>
        <c:axId val="90364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65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[qna_eval_viewer.xlsx]Vis3!PivotTable20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'Vis3'!$B$47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'Vis3'!$A$48:$A$49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'Vis3'!$B$48:$B$49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174-425B-A266-C0C0E54F9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6929328"/>
        <c:axId val="716937008"/>
      </c:barChart>
      <c:catAx>
        <c:axId val="71692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37008"/>
        <c:crosses val="autoZero"/>
        <c:auto val="1"/>
        <c:lblAlgn val="ctr"/>
        <c:lblOffset val="100"/>
        <c:noMultiLvlLbl val="0"/>
      </c:catAx>
      <c:valAx>
        <c:axId val="71693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2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7</xdr:col>
      <xdr:colOff>508000</xdr:colOff>
      <xdr:row>24</xdr:row>
      <xdr:rowOff>165100</xdr:rowOff>
    </xdr:to>
    <xdr:graphicFrame macro="">
      <xdr:nvGraphicFramePr>
        <xdr:cNvPr id="8" name="Chart 7" descr="Chart type: Clustered Column. Multiple values by 'Classification'&#10;&#10;Description automatically generated">
          <a:extLst>
            <a:ext uri="{FF2B5EF4-FFF2-40B4-BE49-F238E27FC236}">
              <a16:creationId xmlns:a16="http://schemas.microsoft.com/office/drawing/2014/main" id="{7800181E-95BF-4006-84A7-C1F634CB7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12700</xdr:rowOff>
    </xdr:from>
    <xdr:to>
      <xdr:col>5</xdr:col>
      <xdr:colOff>469900</xdr:colOff>
      <xdr:row>16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C16053-1A78-A4E0-5451-C0C1F20C7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</xdr:row>
      <xdr:rowOff>19050</xdr:rowOff>
    </xdr:from>
    <xdr:to>
      <xdr:col>4</xdr:col>
      <xdr:colOff>19050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BE5DFC-F260-3BF6-7795-EB6AAC416D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30</xdr:row>
      <xdr:rowOff>0</xdr:rowOff>
    </xdr:from>
    <xdr:to>
      <xdr:col>4</xdr:col>
      <xdr:colOff>412750</xdr:colOff>
      <xdr:row>44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D7E482-201E-9684-26CB-85702E074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it Rajadhyaksha" refreshedDate="45707.477821527777" createdVersion="8" refreshedVersion="8" minRefreshableVersion="3" recordCount="1" xr:uid="{DE4D315E-0699-4FFF-B96F-C38A3AFDACED}">
  <cacheSource type="worksheet">
    <worksheetSource name="qna_report"/>
  </cacheSource>
  <cacheFields count="30">
    <cacheField name="Q_No" numFmtId="0">
      <sharedItems containsNonDate="0" containsString="0" containsBlank="1"/>
    </cacheField>
    <cacheField name="Question" numFmtId="0">
      <sharedItems containsNonDate="0" containsString="0" containsBlank="1"/>
    </cacheField>
    <cacheField name="Ground_Truth" numFmtId="0">
      <sharedItems containsNonDate="0" containsString="0" containsBlank="1"/>
    </cacheField>
    <cacheField name="Ground_Truth_Page" numFmtId="0">
      <sharedItems containsNonDate="0" containsString="0" containsBlank="1"/>
    </cacheField>
    <cacheField name="Document_Name" numFmtId="0">
      <sharedItems containsNonDate="0" containsBlank="1" count="3">
        <m/>
        <s v="AR_2021-22_page-20-21.pdf" u="1"/>
        <s v="AR_2022-23_page-14-17.pdf" u="1"/>
      </sharedItems>
    </cacheField>
    <cacheField name="Classification" numFmtId="0">
      <sharedItems containsNonDate="0" containsBlank="1" count="4">
        <m/>
        <s v="Subjective" u="1"/>
        <s v="Deductive" u="1"/>
        <s v="Mathematical" u="1"/>
      </sharedItems>
    </cacheField>
    <cacheField name="Answer_Segment" numFmtId="0">
      <sharedItems containsNonDate="0" containsString="0" containsBlank="1"/>
    </cacheField>
    <cacheField name="Answer_source" numFmtId="0">
      <sharedItems containsNonDate="0" containsString="0" containsBlank="1"/>
    </cacheField>
    <cacheField name="Doc_id" numFmtId="0">
      <sharedItems containsNonDate="0" containsString="0" containsBlank="1"/>
    </cacheField>
    <cacheField name="Technique_name" numFmtId="0">
      <sharedItems containsNonDate="0" containsString="0" containsBlank="1"/>
    </cacheField>
    <cacheField name="LLM_name" numFmtId="0">
      <sharedItems containsNonDate="0" containsString="0" containsBlank="1"/>
    </cacheField>
    <cacheField name="QnA_Strategy_name" numFmtId="0">
      <sharedItems containsNonDate="0" containsString="0" containsBlank="1"/>
    </cacheField>
    <cacheField name="Content_Class" numFmtId="0">
      <sharedItems containsNonDate="0" containsString="0" containsBlank="1"/>
    </cacheField>
    <cacheField name="Content_Class_id" numFmtId="0">
      <sharedItems containsNonDate="0" containsString="0" containsBlank="1"/>
    </cacheField>
    <cacheField name="relevance" numFmtId="0">
      <sharedItems containsNonDate="0" containsString="0" containsBlank="1"/>
    </cacheField>
    <cacheField name="relevance_reason" numFmtId="0">
      <sharedItems containsNonDate="0" containsString="0" containsBlank="1"/>
    </cacheField>
    <cacheField name="agnosticism" numFmtId="0">
      <sharedItems containsNonDate="0" containsString="0" containsBlank="1"/>
    </cacheField>
    <cacheField name="agnosticism_reason" numFmtId="0">
      <sharedItems containsNonDate="0" containsString="0" containsBlank="1"/>
    </cacheField>
    <cacheField name="completeness" numFmtId="0">
      <sharedItems containsNonDate="0" containsString="0" containsBlank="1"/>
    </cacheField>
    <cacheField name="completeness_reason" numFmtId="0">
      <sharedItems containsNonDate="0" containsString="0" containsBlank="1"/>
    </cacheField>
    <cacheField name="accuracy" numFmtId="0">
      <sharedItems containsNonDate="0" containsString="0" containsBlank="1"/>
    </cacheField>
    <cacheField name="accuracy_reason" numFmtId="0">
      <sharedItems containsNonDate="0" containsString="0" containsBlank="1"/>
    </cacheField>
    <cacheField name="reasonableness" numFmtId="0">
      <sharedItems containsNonDate="0" containsString="0" containsBlank="1"/>
    </cacheField>
    <cacheField name="reasonableness_reason" numFmtId="0">
      <sharedItems containsNonDate="0" containsString="0" containsBlank="1"/>
    </cacheField>
    <cacheField name="reasoning_depth" numFmtId="0">
      <sharedItems containsNonDate="0" containsString="0" containsBlank="1"/>
    </cacheField>
    <cacheField name="reasoning_depth_reason" numFmtId="0">
      <sharedItems containsNonDate="0" containsString="0" containsBlank="1"/>
    </cacheField>
    <cacheField name="context_coverage" numFmtId="0">
      <sharedItems containsNonDate="0" containsString="0" containsBlank="1"/>
    </cacheField>
    <cacheField name="context_coverage_reason" numFmtId="0">
      <sharedItems containsNonDate="0" containsString="0" containsBlank="1"/>
    </cacheField>
    <cacheField name="groundedness" numFmtId="0">
      <sharedItems containsNonDate="0" containsString="0" containsBlank="1"/>
    </cacheField>
    <cacheField name="groundedness_reaso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m/>
    <m/>
    <m/>
    <m/>
    <x v="0"/>
    <x v="0"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9585E9-97F1-440D-BD14-1FCA3B2F2D48}" name="PivotTable2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7:B49" firstHeaderRow="1" firstDataRow="1" firstDataCol="1"/>
  <pivotFields count="30">
    <pivotField dataField="1" showAll="0"/>
    <pivotField showAll="0"/>
    <pivotField showAll="0"/>
    <pivotField showAll="0"/>
    <pivotField axis="axisRow" showAll="0">
      <items count="4">
        <item m="1" x="1"/>
        <item m="1"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2">
    <i>
      <x v="2"/>
    </i>
    <i t="grand">
      <x/>
    </i>
  </rowItems>
  <colItems count="1">
    <i/>
  </colItems>
  <dataFields count="1">
    <dataField name="Count of Q_No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DDED19-E6A3-4B9B-A586-B5FCBD72BF8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19:B21" firstHeaderRow="1" firstDataRow="1" firstDataCol="1"/>
  <pivotFields count="30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m="1" x="2"/>
        <item m="1" x="3"/>
        <item m="1"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2">
    <i>
      <x v="3"/>
    </i>
    <i t="grand">
      <x/>
    </i>
  </rowItems>
  <colItems count="1">
    <i/>
  </colItems>
  <dataFields count="1">
    <dataField name="Count of Q_N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47A0CA-2C4A-4CE6-8460-AE0DCFAC50ED}" autoFormatId="16" applyNumberFormats="0" applyBorderFormats="0" applyFontFormats="0" applyPatternFormats="0" applyAlignmentFormats="0" applyWidthHeightFormats="0">
  <queryTableRefresh nextId="31">
    <queryTableFields count="30">
      <queryTableField id="1" name="Q_No" tableColumnId="1"/>
      <queryTableField id="2" name="Question" tableColumnId="2"/>
      <queryTableField id="3" name="Ground_Truth" tableColumnId="3"/>
      <queryTableField id="4" name="Ground_Truth_Page" tableColumnId="4"/>
      <queryTableField id="5" name="Document_Name" tableColumnId="5"/>
      <queryTableField id="6" name="Classification" tableColumnId="6"/>
      <queryTableField id="7" name="Answer_Segment" tableColumnId="7"/>
      <queryTableField id="8" name="Answer_source" tableColumnId="8"/>
      <queryTableField id="9" name="Doc_id" tableColumnId="9"/>
      <queryTableField id="10" name="Technique_name" tableColumnId="10"/>
      <queryTableField id="11" name="LLM_name" tableColumnId="11"/>
      <queryTableField id="12" name="QnA_Strategy_name" tableColumnId="12"/>
      <queryTableField id="13" name="Content_Class" tableColumnId="13"/>
      <queryTableField id="14" name="Content_Class_id" tableColumnId="14"/>
      <queryTableField id="15" name="relevance" tableColumnId="15"/>
      <queryTableField id="16" name="relevance_reason" tableColumnId="16"/>
      <queryTableField id="17" name="agnosticism" tableColumnId="17"/>
      <queryTableField id="18" name="agnosticism_reason" tableColumnId="18"/>
      <queryTableField id="19" name="completeness" tableColumnId="19"/>
      <queryTableField id="20" name="completeness_reason" tableColumnId="20"/>
      <queryTableField id="21" name="accuracy" tableColumnId="21"/>
      <queryTableField id="22" name="accuracy_reason" tableColumnId="22"/>
      <queryTableField id="23" name="reasonableness" tableColumnId="23"/>
      <queryTableField id="24" name="reasonableness_reason" tableColumnId="24"/>
      <queryTableField id="25" name="reasoning_depth" tableColumnId="25"/>
      <queryTableField id="26" name="reasoning_depth_reason" tableColumnId="26"/>
      <queryTableField id="27" name="context_coverage" tableColumnId="27"/>
      <queryTableField id="28" name="context_coverage_reason" tableColumnId="28"/>
      <queryTableField id="29" name="groundedness" tableColumnId="29"/>
      <queryTableField id="30" name="groundedness_reason" tableColumnId="30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7F60A6-AE14-425E-94D3-FF10CE3CCD12}" name="Table4" displayName="Table4" ref="A1:B4" totalsRowShown="0">
  <autoFilter ref="A1:B4" xr:uid="{D77F60A6-AE14-425E-94D3-FF10CE3CCD12}"/>
  <tableColumns count="2">
    <tableColumn id="1" xr3:uid="{AB902970-6431-4155-B94A-F78D31DD46BD}" name="STEPS" dataDxfId="39"/>
    <tableColumn id="2" xr3:uid="{3FDD6BEE-9C0A-4A80-B4D0-A635D300D507}" name="TASK TO VIEW REPORT" dataDxfId="38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90ED76-404A-4EA7-B593-8E9BD0BD0788}" name="Table5" displayName="Table5" ref="A7:B10" totalsRowShown="0">
  <autoFilter ref="A7:B10" xr:uid="{0B90ED76-404A-4EA7-B593-8E9BD0BD0788}"/>
  <tableColumns count="2">
    <tableColumn id="1" xr3:uid="{0E734065-C32D-49BE-B39A-B4F9E49970C8}" name="#" dataDxfId="37"/>
    <tableColumn id="2" xr3:uid="{735B87FD-F038-4C9E-81B7-0DD0F7CDEF64}" name="Visualization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7BD9E4-37CC-4918-AA51-AB9A3D16EF88}" name="Table2" displayName="Table2" ref="A14:C19" totalsRowShown="0" headerRowBorderDxfId="36" tableBorderDxfId="35" totalsRowBorderDxfId="34">
  <autoFilter ref="A14:C19" xr:uid="{B37BD9E4-37CC-4918-AA51-AB9A3D16EF88}"/>
  <tableColumns count="3">
    <tableColumn id="1" xr3:uid="{4AF0D1AC-DFFB-41D6-8B4F-79D9B93BA319}" name="RACAR Metrics Name " dataDxfId="33"/>
    <tableColumn id="2" xr3:uid="{456AE5EA-E6FD-4A63-BD23-C3DDE1D532AD}" name="Description" dataDxfId="32"/>
    <tableColumn id="3" xr3:uid="{6CF7D8C7-8731-478B-A78C-C0675417F564}" name="Evaluates" dataDxfId="31"/>
  </tableColumns>
  <tableStyleInfo name="TableStyleMedium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8ACE25-EC4A-4A32-931F-90160070A513}" name="Table6" displayName="Table6" ref="A21:C24" totalsRowShown="0" tableBorderDxfId="30">
  <autoFilter ref="A21:C24" xr:uid="{358ACE25-EC4A-4A32-931F-90160070A513}"/>
  <tableColumns count="3">
    <tableColumn id="1" xr3:uid="{67A907F0-81E1-4BA5-9135-8DCA3CCEDB9D}" name="Custom Metrics" dataDxfId="29"/>
    <tableColumn id="2" xr3:uid="{C8DCB1E9-4239-46C4-8DB3-D1E886BB7AAA}" name="Description" dataDxfId="28"/>
    <tableColumn id="3" xr3:uid="{6A60CC5E-677E-4083-9AA6-033AC7A51048}" name="Evaluates" dataDxfId="27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25D873-2C21-4358-AAE5-61BF4DECD178}" name="qna_report" displayName="qna_report" ref="A1:AD2" tableType="queryTable" insertRow="1" totalsRowShown="0">
  <autoFilter ref="A1:AD2" xr:uid="{4725D873-2C21-4358-AAE5-61BF4DECD178}"/>
  <tableColumns count="30">
    <tableColumn id="1" xr3:uid="{5665A928-12BA-4483-818C-472E381067EE}" uniqueName="1" name="Q_No" queryTableFieldId="1" dataDxfId="26"/>
    <tableColumn id="2" xr3:uid="{419BB836-44AD-4399-A696-1A8D7712D662}" uniqueName="2" name="Question" queryTableFieldId="2" dataDxfId="25"/>
    <tableColumn id="3" xr3:uid="{6FD0EB03-9646-49C1-91F2-369BE503DB3A}" uniqueName="3" name="Ground_Truth" queryTableFieldId="3" dataDxfId="24"/>
    <tableColumn id="4" xr3:uid="{8A69C4A0-314B-453D-967F-65E8D9A6264A}" uniqueName="4" name="Ground_Truth_Page" queryTableFieldId="4"/>
    <tableColumn id="5" xr3:uid="{EEA1B9FA-B4E2-4360-9BAA-D16E5B1D5768}" uniqueName="5" name="Document_Name" queryTableFieldId="5" dataDxfId="23"/>
    <tableColumn id="6" xr3:uid="{277DC6C0-808D-42B9-B1BE-CAA8D368C8E2}" uniqueName="6" name="Classification" queryTableFieldId="6" dataDxfId="22"/>
    <tableColumn id="7" xr3:uid="{AC3AB467-EA22-451B-8BA8-6189EC658EFB}" uniqueName="7" name="Answer_Segment" queryTableFieldId="7" dataDxfId="21"/>
    <tableColumn id="8" xr3:uid="{2F0AB75D-6AE8-4E0A-99A5-D28B197026E4}" uniqueName="8" name="Answer_source" queryTableFieldId="8" dataDxfId="20"/>
    <tableColumn id="9" xr3:uid="{7E493EE2-FC0F-4286-A63F-5F253B2E54B1}" uniqueName="9" name="Doc_id" queryTableFieldId="9" dataDxfId="19"/>
    <tableColumn id="10" xr3:uid="{CBF418B2-2461-4828-9747-24B6DF01D73E}" uniqueName="10" name="Technique_name" queryTableFieldId="10" dataDxfId="18"/>
    <tableColumn id="11" xr3:uid="{DE6CFD92-98CC-4617-8128-1287ACAF6C8D}" uniqueName="11" name="LLM_name" queryTableFieldId="11" dataDxfId="17"/>
    <tableColumn id="12" xr3:uid="{ADF4FF7B-BA16-4A4A-BE6F-C03E51B382BC}" uniqueName="12" name="QnA_Strategy_name" queryTableFieldId="12" dataDxfId="16"/>
    <tableColumn id="13" xr3:uid="{1BA28ADD-5594-4EBE-896E-4F384B51915F}" uniqueName="13" name="Content_Class" queryTableFieldId="13" dataDxfId="15"/>
    <tableColumn id="14" xr3:uid="{5BC35BAA-2161-4334-A30A-5E6AAACAF7F7}" uniqueName="14" name="Content_Class_id" queryTableFieldId="14" dataDxfId="14"/>
    <tableColumn id="15" xr3:uid="{A540B903-7EE9-4837-9536-5FC55E8B1855}" uniqueName="15" name="relevance" queryTableFieldId="15"/>
    <tableColumn id="16" xr3:uid="{3EE9AF44-78B4-4B31-BBE9-67F16737AC4F}" uniqueName="16" name="relevance_reason" queryTableFieldId="16" dataDxfId="13"/>
    <tableColumn id="17" xr3:uid="{ED581ABD-B535-4BA8-BDD7-432D86B3EF7F}" uniqueName="17" name="agnosticism" queryTableFieldId="17"/>
    <tableColumn id="18" xr3:uid="{C918CE1F-414F-478F-B050-E1A37AD54DED}" uniqueName="18" name="agnosticism_reason" queryTableFieldId="18" dataDxfId="12"/>
    <tableColumn id="19" xr3:uid="{BF920B16-F2BF-4AA2-AEDB-653C6B0C60E4}" uniqueName="19" name="completeness" queryTableFieldId="19"/>
    <tableColumn id="20" xr3:uid="{1396DDE3-E806-488C-8A67-3B474F20FE9E}" uniqueName="20" name="completeness_reason" queryTableFieldId="20" dataDxfId="11"/>
    <tableColumn id="21" xr3:uid="{9D38FE8A-75CB-4266-8F1E-2F6BA4F1786C}" uniqueName="21" name="accuracy" queryTableFieldId="21"/>
    <tableColumn id="22" xr3:uid="{BAE3FAA7-686D-4D27-BFFA-E7D35F780EFB}" uniqueName="22" name="accuracy_reason" queryTableFieldId="22" dataDxfId="10"/>
    <tableColumn id="23" xr3:uid="{0A588EBE-F163-4F00-A731-4EA03B6E6711}" uniqueName="23" name="reasonableness" queryTableFieldId="23"/>
    <tableColumn id="24" xr3:uid="{FC2C805E-71ED-4C5A-9609-39FE5F49640A}" uniqueName="24" name="reasonableness_reason" queryTableFieldId="24" dataDxfId="9"/>
    <tableColumn id="25" xr3:uid="{BC476AB0-B028-4E91-BC3C-D813355F8537}" uniqueName="25" name="reasoning_depth" queryTableFieldId="25"/>
    <tableColumn id="26" xr3:uid="{9B4793F5-3E39-47D4-8077-099770EB749A}" uniqueName="26" name="reasoning_depth_reason" queryTableFieldId="26" dataDxfId="8"/>
    <tableColumn id="27" xr3:uid="{FF2A108F-4CE6-41F7-8836-54BB75DB0154}" uniqueName="27" name="context_coverage" queryTableFieldId="27"/>
    <tableColumn id="28" xr3:uid="{E0B17FA7-758B-40FF-95E2-54633E7B659C}" uniqueName="28" name="context_coverage_reason" queryTableFieldId="28" dataDxfId="7"/>
    <tableColumn id="29" xr3:uid="{8A4CF796-E2A5-4DA4-8131-5D25C02AE195}" uniqueName="29" name="groundedness" queryTableFieldId="29"/>
    <tableColumn id="30" xr3:uid="{8200C065-991B-43FC-96DB-90FE8198F79B}" uniqueName="30" name="groundedness_reason" queryTableFieldId="30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8796EA-0A40-4D68-A72A-885A458745A5}" name="Table3" displayName="Table3" ref="A1:D4" totalsRowShown="0" headerRowDxfId="5" dataDxfId="4">
  <autoFilter ref="A1:D4" xr:uid="{B68796EA-0A40-4D68-A72A-885A458745A5}"/>
  <tableColumns count="4">
    <tableColumn id="1" xr3:uid="{BD7A3B7F-78A3-4746-AFF6-04BFB872E44D}" name="Visualizations available" dataDxfId="3"/>
    <tableColumn id="2" xr3:uid="{2CA547CE-8437-456A-9665-6C87A374237F}" name="Description" dataDxfId="2"/>
    <tableColumn id="3" xr3:uid="{F9CDF422-209D-4944-9A71-CD9662FB2476}" name="Example" dataDxfId="1"/>
    <tableColumn id="4" xr3:uid="{5A155AC4-E3AD-4B3F-9B29-D2B5FB6DBFD3}" name="Insight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infosys.atlassian.net/wiki/spaces/AIC/pages/1035830820/Evaluation+of+Synthethic+data+generation" TargetMode="Externa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4" workbookViewId="0">
      <selection activeCell="B2" sqref="B2"/>
    </sheetView>
  </sheetViews>
  <sheetFormatPr defaultRowHeight="14.5" x14ac:dyDescent="0.35"/>
  <cols>
    <col min="1" max="1" width="16" style="7" customWidth="1"/>
    <col min="2" max="2" width="72.36328125" style="8" customWidth="1"/>
    <col min="3" max="3" width="11.08984375" style="8" bestFit="1" customWidth="1"/>
    <col min="4" max="4" width="22.08984375" style="8" customWidth="1"/>
    <col min="5" max="16384" width="8.7265625" style="7"/>
  </cols>
  <sheetData>
    <row r="1" spans="1:4" x14ac:dyDescent="0.35">
      <c r="A1" s="6" t="s">
        <v>32</v>
      </c>
      <c r="B1" s="8" t="s">
        <v>46</v>
      </c>
    </row>
    <row r="2" spans="1:4" x14ac:dyDescent="0.35">
      <c r="A2" s="7">
        <v>1</v>
      </c>
      <c r="B2" s="8" t="s">
        <v>0</v>
      </c>
    </row>
    <row r="3" spans="1:4" x14ac:dyDescent="0.35">
      <c r="A3" s="7">
        <v>2</v>
      </c>
      <c r="B3" s="8" t="s">
        <v>1</v>
      </c>
    </row>
    <row r="4" spans="1:4" ht="29" x14ac:dyDescent="0.35">
      <c r="A4" s="7">
        <v>3</v>
      </c>
      <c r="B4" s="8" t="s">
        <v>33</v>
      </c>
    </row>
    <row r="7" spans="1:4" x14ac:dyDescent="0.35">
      <c r="A7" s="7" t="s">
        <v>51</v>
      </c>
      <c r="B7" s="8" t="s">
        <v>52</v>
      </c>
    </row>
    <row r="8" spans="1:4" x14ac:dyDescent="0.35">
      <c r="A8" s="7">
        <v>1</v>
      </c>
      <c r="B8" s="11" t="str">
        <f>'Vis1'!A1</f>
        <v>Average of Metrics vs Question Classification</v>
      </c>
    </row>
    <row r="9" spans="1:4" x14ac:dyDescent="0.35">
      <c r="A9" s="7">
        <v>2</v>
      </c>
      <c r="B9" s="10" t="s">
        <v>77</v>
      </c>
    </row>
    <row r="10" spans="1:4" x14ac:dyDescent="0.35">
      <c r="A10" s="7">
        <v>3</v>
      </c>
      <c r="B10" s="9" t="s">
        <v>53</v>
      </c>
    </row>
    <row r="12" spans="1:4" x14ac:dyDescent="0.35">
      <c r="A12" s="7" t="s">
        <v>58</v>
      </c>
      <c r="B12" s="10" t="s">
        <v>59</v>
      </c>
    </row>
    <row r="13" spans="1:4" x14ac:dyDescent="0.35">
      <c r="B13" s="10"/>
    </row>
    <row r="14" spans="1:4" x14ac:dyDescent="0.35">
      <c r="A14" s="16" t="s">
        <v>70</v>
      </c>
      <c r="B14" s="17" t="s">
        <v>45</v>
      </c>
      <c r="C14" s="18" t="s">
        <v>57</v>
      </c>
      <c r="D14" s="12"/>
    </row>
    <row r="15" spans="1:4" ht="43.5" x14ac:dyDescent="0.35">
      <c r="A15" s="14" t="s">
        <v>56</v>
      </c>
      <c r="B15" s="13" t="s">
        <v>60</v>
      </c>
      <c r="C15" s="15" t="s">
        <v>3</v>
      </c>
    </row>
    <row r="16" spans="1:4" ht="29" x14ac:dyDescent="0.35">
      <c r="A16" s="14" t="s">
        <v>61</v>
      </c>
      <c r="B16" s="13" t="s">
        <v>62</v>
      </c>
      <c r="C16" s="15" t="s">
        <v>3</v>
      </c>
    </row>
    <row r="17" spans="1:3" ht="29" x14ac:dyDescent="0.35">
      <c r="A17" s="14" t="s">
        <v>63</v>
      </c>
      <c r="B17" s="13" t="s">
        <v>67</v>
      </c>
      <c r="C17" s="15" t="s">
        <v>64</v>
      </c>
    </row>
    <row r="18" spans="1:3" ht="29" x14ac:dyDescent="0.35">
      <c r="A18" s="14" t="s">
        <v>65</v>
      </c>
      <c r="B18" s="13" t="s">
        <v>68</v>
      </c>
      <c r="C18" s="15" t="s">
        <v>64</v>
      </c>
    </row>
    <row r="19" spans="1:3" x14ac:dyDescent="0.35">
      <c r="A19" s="19" t="s">
        <v>66</v>
      </c>
      <c r="B19" s="20" t="s">
        <v>69</v>
      </c>
      <c r="C19" s="15" t="s">
        <v>64</v>
      </c>
    </row>
    <row r="21" spans="1:3" x14ac:dyDescent="0.35">
      <c r="A21" s="7" t="s">
        <v>71</v>
      </c>
      <c r="B21" s="21" t="s">
        <v>45</v>
      </c>
      <c r="C21" s="22" t="s">
        <v>57</v>
      </c>
    </row>
    <row r="22" spans="1:3" ht="29" x14ac:dyDescent="0.35">
      <c r="A22" s="7" t="s">
        <v>72</v>
      </c>
      <c r="B22" s="8" t="s">
        <v>73</v>
      </c>
      <c r="C22" s="15" t="s">
        <v>3</v>
      </c>
    </row>
    <row r="23" spans="1:3" x14ac:dyDescent="0.35">
      <c r="A23" s="7" t="s">
        <v>74</v>
      </c>
      <c r="B23" s="8" t="s">
        <v>75</v>
      </c>
      <c r="C23" s="15" t="s">
        <v>64</v>
      </c>
    </row>
    <row r="24" spans="1:3" x14ac:dyDescent="0.35">
      <c r="A24" s="7" t="s">
        <v>78</v>
      </c>
      <c r="B24" s="8" t="s">
        <v>76</v>
      </c>
      <c r="C24" s="15" t="s">
        <v>64</v>
      </c>
    </row>
  </sheetData>
  <hyperlinks>
    <hyperlink ref="B8" location="'Vis1'!A1" display="'Vis1'!A1" xr:uid="{2D6DAE52-5F99-4188-B460-BC5BCC90A9E8}"/>
    <hyperlink ref="B10" location="'Vis3'!A1" display="Que Classification frequency distribution" xr:uid="{E460881C-B0F9-4991-AD56-36387C0D9226}"/>
    <hyperlink ref="B12" r:id="rId1" display="https://infosys.atlassian.net/wiki/spaces/AIC/pages/1035830820/Evaluation+of+Synthethic+data+generation" xr:uid="{4C3469A8-5EF4-4F5B-BBF4-A3532EA3BC71}"/>
    <hyperlink ref="B9" location="'Vis2'!A1" display="Performance of synthetic Qna generation across key metrics" xr:uid="{D84A70B2-4495-43AF-BBDF-F38384F9EFDF}"/>
  </hyperlinks>
  <pageMargins left="0.7" right="0.7" top="0.75" bottom="0.75" header="0.3" footer="0.3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E4F9-58E1-439B-9CF7-86B709C3FF5F}">
  <dimension ref="A1:AD1"/>
  <sheetViews>
    <sheetView workbookViewId="0">
      <selection activeCell="B5" sqref="B5"/>
    </sheetView>
  </sheetViews>
  <sheetFormatPr defaultRowHeight="14.5" x14ac:dyDescent="0.35"/>
  <cols>
    <col min="1" max="1" width="7.81640625" bestFit="1" customWidth="1"/>
    <col min="2" max="3" width="80.7265625" bestFit="1" customWidth="1"/>
    <col min="4" max="4" width="20.26953125" bestFit="1" customWidth="1"/>
    <col min="5" max="5" width="24.6328125" bestFit="1" customWidth="1"/>
    <col min="6" max="6" width="14" bestFit="1" customWidth="1"/>
    <col min="7" max="7" width="17.7265625" bestFit="1" customWidth="1"/>
    <col min="8" max="8" width="80.7265625" bestFit="1" customWidth="1"/>
    <col min="9" max="9" width="36.1796875" bestFit="1" customWidth="1"/>
    <col min="10" max="10" width="23.453125" bestFit="1" customWidth="1"/>
    <col min="11" max="11" width="30.81640625" bestFit="1" customWidth="1"/>
    <col min="12" max="12" width="28.7265625" bestFit="1" customWidth="1"/>
    <col min="13" max="13" width="15.1796875" bestFit="1" customWidth="1"/>
    <col min="14" max="14" width="17.7265625" bestFit="1" customWidth="1"/>
    <col min="15" max="15" width="11.08984375" bestFit="1" customWidth="1"/>
    <col min="16" max="16" width="80.7265625" bestFit="1" customWidth="1"/>
    <col min="17" max="17" width="12.90625" bestFit="1" customWidth="1"/>
    <col min="18" max="18" width="80.7265625" bestFit="1" customWidth="1"/>
    <col min="19" max="19" width="14.6328125" bestFit="1" customWidth="1"/>
    <col min="20" max="20" width="80.7265625" bestFit="1" customWidth="1"/>
    <col min="21" max="21" width="10.26953125" bestFit="1" customWidth="1"/>
    <col min="22" max="22" width="80.7265625" bestFit="1" customWidth="1"/>
    <col min="23" max="23" width="16.1796875" bestFit="1" customWidth="1"/>
    <col min="24" max="24" width="80.7265625" bestFit="1" customWidth="1"/>
    <col min="25" max="25" width="17.36328125" bestFit="1" customWidth="1"/>
    <col min="26" max="26" width="80.7265625" bestFit="1" customWidth="1"/>
    <col min="27" max="27" width="18" bestFit="1" customWidth="1"/>
    <col min="28" max="28" width="80.7265625" bestFit="1" customWidth="1"/>
    <col min="29" max="29" width="14.90625" bestFit="1" customWidth="1"/>
    <col min="30" max="30" width="80.7265625" bestFit="1" customWidth="1"/>
  </cols>
  <sheetData>
    <row r="1" spans="1:30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36A6-2E4D-44DD-BD72-DBD08B9D8BB8}">
  <dimension ref="A1:I34"/>
  <sheetViews>
    <sheetView showGridLines="0" zoomScale="90" zoomScaleNormal="90" workbookViewId="0">
      <selection activeCell="L18" sqref="L18"/>
    </sheetView>
  </sheetViews>
  <sheetFormatPr defaultRowHeight="14.5" x14ac:dyDescent="0.35"/>
  <cols>
    <col min="1" max="1" width="18.81640625" bestFit="1" customWidth="1"/>
    <col min="3" max="3" width="10.54296875" bestFit="1" customWidth="1"/>
    <col min="4" max="4" width="12.26953125" bestFit="1" customWidth="1"/>
    <col min="5" max="5" width="15.54296875" bestFit="1" customWidth="1"/>
    <col min="6" max="6" width="12.6328125" bestFit="1" customWidth="1"/>
    <col min="7" max="7" width="13.90625" bestFit="1" customWidth="1"/>
    <col min="8" max="8" width="15" bestFit="1" customWidth="1"/>
    <col min="9" max="9" width="8.81640625" bestFit="1" customWidth="1"/>
  </cols>
  <sheetData>
    <row r="1" spans="1:9" x14ac:dyDescent="0.35">
      <c r="A1" t="s">
        <v>50</v>
      </c>
      <c r="F1" s="10" t="s">
        <v>54</v>
      </c>
    </row>
    <row r="9" spans="1:9" x14ac:dyDescent="0.35">
      <c r="B9" t="str">
        <f>IF($A9&lt;&gt;"",AVERAGEIFS(qna_report[accuracy], qna_report[Classification], $A9),"")</f>
        <v/>
      </c>
      <c r="C9" t="str">
        <f>IF($A9&lt;&gt;"",AVERAGEIFS(qna_report[agnosticism], qna_report[Classification], $A9),"")</f>
        <v/>
      </c>
      <c r="D9" t="str">
        <f>IF($A9&lt;&gt;"",AVERAGEIFS(qna_report[completeness],qna_report[Classification],$A9),"")</f>
        <v/>
      </c>
      <c r="E9" t="str">
        <f>IF($A9&lt;&gt;"",AVERAGEIFS(qna_report[context_coverage], qna_report[Classification], $A9),"")</f>
        <v/>
      </c>
      <c r="F9" t="str">
        <f>IF($A9&lt;&gt;"",AVERAGEIFS(qna_report[groundedness], qna_report[Classification], $A9),"")</f>
        <v/>
      </c>
      <c r="G9" t="str">
        <f>IF($A9&lt;&gt;"",AVERAGEIFS(qna_report[reasonableness], qna_report[Classification], $A9),"")</f>
        <v/>
      </c>
      <c r="H9" t="str">
        <f>IF($A9&lt;&gt;"",AVERAGEIFS(qna_report[reasoning_depth], qna_report[Classification], $A9),"")</f>
        <v/>
      </c>
      <c r="I9" t="str">
        <f>IF($A9&lt;&gt;"",AVERAGEIFS(qna_report[relevance], qna_report[Classification], $A9),"")</f>
        <v/>
      </c>
    </row>
    <row r="28" spans="1:9" x14ac:dyDescent="0.35">
      <c r="A28" s="3" t="s">
        <v>7</v>
      </c>
      <c r="B28" s="3" t="s">
        <v>22</v>
      </c>
      <c r="C28" s="3" t="s">
        <v>18</v>
      </c>
      <c r="D28" s="3" t="s">
        <v>20</v>
      </c>
      <c r="E28" s="3" t="s">
        <v>28</v>
      </c>
      <c r="F28" s="3" t="s">
        <v>30</v>
      </c>
      <c r="G28" s="3" t="s">
        <v>24</v>
      </c>
      <c r="H28" s="3" t="s">
        <v>26</v>
      </c>
      <c r="I28" s="3" t="s">
        <v>16</v>
      </c>
    </row>
    <row r="29" spans="1:9" x14ac:dyDescent="0.35">
      <c r="A29" cm="1">
        <f t="array" ref="A29">_xlfn.UNIQUE(qna_report[Classification])</f>
        <v>0</v>
      </c>
      <c r="B29" t="e">
        <f>IF($A29&lt;&gt;"",AVERAGEIFS(qna_report[accuracy], qna_report[Classification], $A29),"")</f>
        <v>#DIV/0!</v>
      </c>
      <c r="C29" t="e">
        <f>IF($A29&lt;&gt;"",AVERAGEIFS(qna_report[agnosticism], qna_report[Classification], $A29),"")</f>
        <v>#DIV/0!</v>
      </c>
      <c r="D29" t="e">
        <f>IF($A29&lt;&gt;"",AVERAGEIFS(qna_report[completeness],qna_report[Classification],$A29),"")</f>
        <v>#DIV/0!</v>
      </c>
      <c r="E29" t="e">
        <f>IF($A29&lt;&gt;"",AVERAGEIFS(qna_report[context_coverage], qna_report[Classification], $A29),"")</f>
        <v>#DIV/0!</v>
      </c>
      <c r="F29" t="e">
        <f>IF($A29&lt;&gt;"",AVERAGEIFS(qna_report[groundedness], qna_report[Classification], $A29),"")</f>
        <v>#DIV/0!</v>
      </c>
      <c r="G29" t="e">
        <f>IF($A29&lt;&gt;"",AVERAGEIFS(qna_report[reasonableness], qna_report[Classification], $A29),"")</f>
        <v>#DIV/0!</v>
      </c>
      <c r="H29" t="e">
        <f>IF($A29&lt;&gt;"",AVERAGEIFS(qna_report[reasoning_depth], qna_report[Classification], $A29),"")</f>
        <v>#DIV/0!</v>
      </c>
      <c r="I29" t="e">
        <f>IF($A29&lt;&gt;"",AVERAGEIFS(qna_report[relevance], qna_report[Classification], $A29),"")</f>
        <v>#DIV/0!</v>
      </c>
    </row>
    <row r="30" spans="1:9" x14ac:dyDescent="0.35">
      <c r="B30" t="str">
        <f>IF($A30&lt;&gt;"",AVERAGEIFS(qna_report[accuracy], qna_report[Classification], $A30),"")</f>
        <v/>
      </c>
      <c r="C30" t="str">
        <f>IF($A30&lt;&gt;"",AVERAGEIFS(qna_report[agnosticism], qna_report[Classification], $A30),"")</f>
        <v/>
      </c>
      <c r="D30" t="str">
        <f>IF($A30&lt;&gt;"",AVERAGEIFS(qna_report[completeness],qna_report[Classification],$A30),"")</f>
        <v/>
      </c>
      <c r="E30" t="str">
        <f>IF($A30&lt;&gt;"",AVERAGEIFS(qna_report[context_coverage], qna_report[Classification], $A30),"")</f>
        <v/>
      </c>
      <c r="F30" t="str">
        <f>IF($A30&lt;&gt;"",AVERAGEIFS(qna_report[groundedness], qna_report[Classification], $A30),"")</f>
        <v/>
      </c>
      <c r="G30" t="str">
        <f>IF($A30&lt;&gt;"",AVERAGEIFS(qna_report[reasonableness], qna_report[Classification], $A30),"")</f>
        <v/>
      </c>
      <c r="H30" t="str">
        <f>IF($A30&lt;&gt;"",AVERAGEIFS(qna_report[reasoning_depth], qna_report[Classification], $A30),"")</f>
        <v/>
      </c>
      <c r="I30" t="str">
        <f>IF($A30&lt;&gt;"",AVERAGEIFS(qna_report[relevance], qna_report[Classification], $A30),"")</f>
        <v/>
      </c>
    </row>
    <row r="31" spans="1:9" x14ac:dyDescent="0.35">
      <c r="B31" t="str">
        <f>IF($A31&lt;&gt;"",AVERAGEIFS(qna_report[accuracy], qna_report[Classification], $A31),"")</f>
        <v/>
      </c>
      <c r="C31" t="str">
        <f>IF($A31&lt;&gt;"",AVERAGEIFS(qna_report[agnosticism], qna_report[Classification], $A31),"")</f>
        <v/>
      </c>
      <c r="D31" t="str">
        <f>IF($A31&lt;&gt;"",AVERAGEIFS(qna_report[completeness],qna_report[Classification],$A31),"")</f>
        <v/>
      </c>
      <c r="E31" t="str">
        <f>IF($A31&lt;&gt;"",AVERAGEIFS(qna_report[context_coverage], qna_report[Classification], $A31),"")</f>
        <v/>
      </c>
      <c r="F31" t="str">
        <f>IF($A31&lt;&gt;"",AVERAGEIFS(qna_report[groundedness], qna_report[Classification], $A31),"")</f>
        <v/>
      </c>
      <c r="G31" t="str">
        <f>IF($A31&lt;&gt;"",AVERAGEIFS(qna_report[reasonableness], qna_report[Classification], $A31),"")</f>
        <v/>
      </c>
      <c r="H31" t="str">
        <f>IF($A31&lt;&gt;"",AVERAGEIFS(qna_report[reasoning_depth], qna_report[Classification], $A31),"")</f>
        <v/>
      </c>
      <c r="I31" t="str">
        <f>IF($A31&lt;&gt;"",AVERAGEIFS(qna_report[relevance], qna_report[Classification], $A31),"")</f>
        <v/>
      </c>
    </row>
    <row r="32" spans="1:9" x14ac:dyDescent="0.35">
      <c r="B32" t="str">
        <f>IF($A32&lt;&gt;"",AVERAGEIFS(qna_report[accuracy], qna_report[Classification], $A32),"")</f>
        <v/>
      </c>
      <c r="C32" t="str">
        <f>IF($A32&lt;&gt;"",AVERAGEIFS(qna_report[agnosticism], qna_report[Classification], $A32),"")</f>
        <v/>
      </c>
      <c r="D32" t="str">
        <f>IF($A32&lt;&gt;"",AVERAGEIFS(qna_report[completeness],qna_report[Classification],$A32),"")</f>
        <v/>
      </c>
      <c r="E32" t="str">
        <f>IF($A32&lt;&gt;"",AVERAGEIFS(qna_report[context_coverage], qna_report[Classification], $A32),"")</f>
        <v/>
      </c>
      <c r="F32" t="str">
        <f>IF($A32&lt;&gt;"",AVERAGEIFS(qna_report[groundedness], qna_report[Classification], $A32),"")</f>
        <v/>
      </c>
      <c r="G32" t="str">
        <f>IF($A32&lt;&gt;"",AVERAGEIFS(qna_report[reasonableness], qna_report[Classification], $A32),"")</f>
        <v/>
      </c>
      <c r="H32" t="str">
        <f>IF($A32&lt;&gt;"",AVERAGEIFS(qna_report[reasoning_depth], qna_report[Classification], $A32),"")</f>
        <v/>
      </c>
      <c r="I32" t="str">
        <f>IF($A32&lt;&gt;"",AVERAGEIFS(qna_report[relevance], qna_report[Classification], $A32),"")</f>
        <v/>
      </c>
    </row>
    <row r="33" spans="2:9" x14ac:dyDescent="0.35">
      <c r="B33" t="str">
        <f>IF($A33&lt;&gt;"",AVERAGEIFS(qna_report[accuracy], qna_report[Classification], $A33),"")</f>
        <v/>
      </c>
      <c r="C33" t="str">
        <f>IF($A33&lt;&gt;"",AVERAGEIFS(qna_report[agnosticism], qna_report[Classification], $A33),"")</f>
        <v/>
      </c>
      <c r="D33" t="str">
        <f>IF($A33&lt;&gt;"",AVERAGEIFS(qna_report[completeness],qna_report[Classification],$A33),"")</f>
        <v/>
      </c>
      <c r="E33" t="str">
        <f>IF($A33&lt;&gt;"",AVERAGEIFS(qna_report[context_coverage], qna_report[Classification], $A33),"")</f>
        <v/>
      </c>
      <c r="F33" t="str">
        <f>IF($A33&lt;&gt;"",AVERAGEIFS(qna_report[groundedness], qna_report[Classification], $A33),"")</f>
        <v/>
      </c>
      <c r="G33" t="str">
        <f>IF($A33&lt;&gt;"",AVERAGEIFS(qna_report[reasonableness], qna_report[Classification], $A33),"")</f>
        <v/>
      </c>
      <c r="H33" t="str">
        <f>IF($A33&lt;&gt;"",AVERAGEIFS(qna_report[reasoning_depth], qna_report[Classification], $A33),"")</f>
        <v/>
      </c>
      <c r="I33" t="str">
        <f>IF($A33&lt;&gt;"",AVERAGEIFS(qna_report[relevance], qna_report[Classification], $A33),"")</f>
        <v/>
      </c>
    </row>
    <row r="34" spans="2:9" x14ac:dyDescent="0.35">
      <c r="B34" t="str">
        <f>IF($A34&lt;&gt;"",AVERAGEIFS(qna_report[accuracy], qna_report[Classification], $A34),"")</f>
        <v/>
      </c>
      <c r="C34" t="str">
        <f>IF($A34&lt;&gt;"",AVERAGEIFS(qna_report[agnosticism], qna_report[Classification], $A34),"")</f>
        <v/>
      </c>
      <c r="D34" t="str">
        <f>IF($A34&lt;&gt;"",AVERAGEIFS(qna_report[completeness],qna_report[Classification],$A34),"")</f>
        <v/>
      </c>
      <c r="E34" t="str">
        <f>IF($A34&lt;&gt;"",AVERAGEIFS(qna_report[context_coverage], qna_report[Classification], $A34),"")</f>
        <v/>
      </c>
      <c r="F34" t="str">
        <f>IF($A34&lt;&gt;"",AVERAGEIFS(qna_report[groundedness], qna_report[Classification], $A34),"")</f>
        <v/>
      </c>
      <c r="G34" t="str">
        <f>IF($A34&lt;&gt;"",AVERAGEIFS(qna_report[reasonableness], qna_report[Classification], $A34),"")</f>
        <v/>
      </c>
      <c r="H34" t="str">
        <f>IF($A34&lt;&gt;"",AVERAGEIFS(qna_report[reasoning_depth], qna_report[Classification], $A34),"")</f>
        <v/>
      </c>
      <c r="I34" t="str">
        <f>IF($A34&lt;&gt;"",AVERAGEIFS(qna_report[relevance], qna_report[Classification], $A34),"")</f>
        <v/>
      </c>
    </row>
  </sheetData>
  <hyperlinks>
    <hyperlink ref="F1" location="README!A1" display="Back to Menu" xr:uid="{366A3F68-E16F-4054-A00A-B4A03803D3A1}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9803-4488-4A46-9437-227D6A640F75}">
  <dimension ref="A1:F28"/>
  <sheetViews>
    <sheetView topLeftCell="A4" zoomScale="90" zoomScaleNormal="90" workbookViewId="0">
      <selection activeCell="J17" sqref="J17"/>
    </sheetView>
  </sheetViews>
  <sheetFormatPr defaultRowHeight="14.5" x14ac:dyDescent="0.35"/>
  <cols>
    <col min="1" max="2" width="15.26953125" bestFit="1" customWidth="1"/>
    <col min="3" max="3" width="10.7265625" bestFit="1" customWidth="1"/>
  </cols>
  <sheetData>
    <row r="1" spans="1:6" x14ac:dyDescent="0.35">
      <c r="A1" t="s">
        <v>77</v>
      </c>
      <c r="F1" s="10" t="s">
        <v>54</v>
      </c>
    </row>
    <row r="20" spans="1:2" x14ac:dyDescent="0.35">
      <c r="A20" s="3" t="s">
        <v>48</v>
      </c>
      <c r="B20" s="3" t="s">
        <v>49</v>
      </c>
    </row>
    <row r="21" spans="1:2" x14ac:dyDescent="0.35">
      <c r="A21" t="s">
        <v>22</v>
      </c>
      <c r="B21" t="e">
        <f>AVERAGE(qna_report[accuracy])</f>
        <v>#DIV/0!</v>
      </c>
    </row>
    <row r="22" spans="1:2" x14ac:dyDescent="0.35">
      <c r="A22" t="s">
        <v>18</v>
      </c>
      <c r="B22" t="e">
        <f>AVERAGE(qna_report[agnosticism])</f>
        <v>#DIV/0!</v>
      </c>
    </row>
    <row r="23" spans="1:2" x14ac:dyDescent="0.35">
      <c r="A23" t="s">
        <v>20</v>
      </c>
      <c r="B23" t="e">
        <f>AVERAGE(qna_report[completeness])</f>
        <v>#DIV/0!</v>
      </c>
    </row>
    <row r="24" spans="1:2" x14ac:dyDescent="0.35">
      <c r="A24" t="s">
        <v>28</v>
      </c>
      <c r="B24" t="e">
        <f>AVERAGE(qna_report[context_coverage])</f>
        <v>#DIV/0!</v>
      </c>
    </row>
    <row r="25" spans="1:2" x14ac:dyDescent="0.35">
      <c r="A25" t="s">
        <v>30</v>
      </c>
      <c r="B25" t="e">
        <f>AVERAGE(qna_report[groundedness])</f>
        <v>#DIV/0!</v>
      </c>
    </row>
    <row r="26" spans="1:2" x14ac:dyDescent="0.35">
      <c r="A26" t="s">
        <v>24</v>
      </c>
      <c r="B26" t="e">
        <f>AVERAGE(qna_report[reasonableness])</f>
        <v>#DIV/0!</v>
      </c>
    </row>
    <row r="27" spans="1:2" x14ac:dyDescent="0.35">
      <c r="A27" t="s">
        <v>26</v>
      </c>
      <c r="B27" t="e">
        <f>AVERAGE(qna_report[reasoning_depth])</f>
        <v>#DIV/0!</v>
      </c>
    </row>
    <row r="28" spans="1:2" x14ac:dyDescent="0.35">
      <c r="A28" t="s">
        <v>16</v>
      </c>
      <c r="B28" t="e">
        <f>AVERAGE(qna_report[relevance])</f>
        <v>#DIV/0!</v>
      </c>
    </row>
  </sheetData>
  <sortState xmlns:xlrd2="http://schemas.microsoft.com/office/spreadsheetml/2017/richdata2" ref="A4:A20">
    <sortCondition ref="A4:A20"/>
  </sortState>
  <hyperlinks>
    <hyperlink ref="F1" location="README!A1" display="Back to README" xr:uid="{BAB8D6E9-9916-4CA3-88B4-C8F3B926BDCB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E691-070B-496D-9CC1-B4D5A7F93FE3}">
  <dimension ref="A1:F49"/>
  <sheetViews>
    <sheetView zoomScaleNormal="100" workbookViewId="0">
      <selection activeCell="A21" sqref="A20:A22"/>
    </sheetView>
  </sheetViews>
  <sheetFormatPr defaultRowHeight="14.5" x14ac:dyDescent="0.35"/>
  <cols>
    <col min="1" max="1" width="14" bestFit="1" customWidth="1"/>
    <col min="2" max="2" width="13.36328125" bestFit="1" customWidth="1"/>
    <col min="3" max="3" width="12.453125" bestFit="1" customWidth="1"/>
    <col min="4" max="4" width="9.36328125" bestFit="1" customWidth="1"/>
    <col min="5" max="5" width="10.7265625" bestFit="1" customWidth="1"/>
  </cols>
  <sheetData>
    <row r="1" spans="1:6" x14ac:dyDescent="0.35">
      <c r="A1" t="s">
        <v>55</v>
      </c>
      <c r="F1" s="10" t="s">
        <v>54</v>
      </c>
    </row>
    <row r="19" spans="1:2" x14ac:dyDescent="0.35">
      <c r="A19" s="1" t="s">
        <v>7</v>
      </c>
      <c r="B19" t="s">
        <v>35</v>
      </c>
    </row>
    <row r="20" spans="1:2" x14ac:dyDescent="0.35">
      <c r="A20" t="s">
        <v>79</v>
      </c>
      <c r="B20" s="23"/>
    </row>
    <row r="21" spans="1:2" x14ac:dyDescent="0.35">
      <c r="A21" t="s">
        <v>34</v>
      </c>
      <c r="B21" s="23"/>
    </row>
    <row r="47" spans="1:2" x14ac:dyDescent="0.35">
      <c r="A47" s="1" t="s">
        <v>37</v>
      </c>
      <c r="B47" t="s">
        <v>35</v>
      </c>
    </row>
    <row r="48" spans="1:2" x14ac:dyDescent="0.35">
      <c r="A48" s="2" t="s">
        <v>79</v>
      </c>
      <c r="B48" s="23"/>
    </row>
    <row r="49" spans="1:2" x14ac:dyDescent="0.35">
      <c r="A49" s="2" t="s">
        <v>34</v>
      </c>
      <c r="B49" s="23"/>
    </row>
  </sheetData>
  <hyperlinks>
    <hyperlink ref="F1" location="README!A1" display="Back to README" xr:uid="{15E4FFDF-D2D8-4B85-9549-551BA7F86845}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3F5F-1B53-452E-9EC8-9EBBAE161AB0}">
  <dimension ref="A1:D4"/>
  <sheetViews>
    <sheetView workbookViewId="0">
      <selection activeCell="B7" sqref="B7"/>
    </sheetView>
  </sheetViews>
  <sheetFormatPr defaultRowHeight="14.5" x14ac:dyDescent="0.35"/>
  <cols>
    <col min="1" max="1" width="19.81640625" style="4" customWidth="1"/>
    <col min="2" max="2" width="45.1796875" style="5" customWidth="1"/>
    <col min="3" max="3" width="42.6328125" style="4" customWidth="1"/>
    <col min="4" max="4" width="15.453125" style="4" customWidth="1"/>
    <col min="5" max="16384" width="8.7265625" style="4"/>
  </cols>
  <sheetData>
    <row r="1" spans="1:4" x14ac:dyDescent="0.35">
      <c r="A1" s="6" t="s">
        <v>36</v>
      </c>
      <c r="B1" s="8" t="s">
        <v>45</v>
      </c>
      <c r="C1" s="8" t="s">
        <v>42</v>
      </c>
      <c r="D1" s="8" t="s">
        <v>43</v>
      </c>
    </row>
    <row r="2" spans="1:4" x14ac:dyDescent="0.35">
      <c r="A2" s="7">
        <v>1</v>
      </c>
      <c r="B2" s="8" t="s">
        <v>38</v>
      </c>
      <c r="C2" s="8"/>
      <c r="D2" s="8"/>
    </row>
    <row r="3" spans="1:4" ht="29" x14ac:dyDescent="0.35">
      <c r="A3" s="7">
        <v>2</v>
      </c>
      <c r="B3" s="8" t="s">
        <v>39</v>
      </c>
      <c r="C3" s="8" t="s">
        <v>40</v>
      </c>
      <c r="D3" s="8"/>
    </row>
    <row r="4" spans="1:4" ht="58" x14ac:dyDescent="0.35">
      <c r="A4" s="7">
        <v>3</v>
      </c>
      <c r="B4" s="8" t="s">
        <v>47</v>
      </c>
      <c r="C4" s="8" t="s">
        <v>41</v>
      </c>
      <c r="D4" s="8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8AB009-FAEC-489F-9896-33FDD8E910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qna_report</vt:lpstr>
      <vt:lpstr>Vis1</vt:lpstr>
      <vt:lpstr>Vis2</vt:lpstr>
      <vt:lpstr>Vis3</vt:lpstr>
      <vt:lpstr>Vis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Anjum Shaikh</dc:creator>
  <cp:lastModifiedBy>Mohit Rajadhyaksha</cp:lastModifiedBy>
  <dcterms:created xsi:type="dcterms:W3CDTF">2015-06-05T18:17:20Z</dcterms:created>
  <dcterms:modified xsi:type="dcterms:W3CDTF">2025-02-19T05:59:04Z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2024-12-31T05:15:24Z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a4c52293-60b1-471b-aacd-f8d71cf9e70d</vt:lpwstr>
  </property>
  <property fmtid="{D5CDD505-2E9C-101B-9397-08002B2CF9AE}" pid="8" name="MSIP_Label_a0819fa7-4367-4500-ba88-dd630d977609_ContentBits">
    <vt:lpwstr>0</vt:lpwstr>
  </property>
</Properties>
</file>