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lt\Downloads\"/>
    </mc:Choice>
  </mc:AlternateContent>
  <xr:revisionPtr revIDLastSave="0" documentId="13_ncr:1_{D312C8DE-520D-4B34-8379-0B46D8D5E777}" xr6:coauthVersionLast="46" xr6:coauthVersionMax="46" xr10:uidLastSave="{00000000-0000-0000-0000-000000000000}"/>
  <bookViews>
    <workbookView xWindow="-120" yWindow="-120" windowWidth="20730" windowHeight="11280" activeTab="4" xr2:uid="{5E1E3085-5AAC-4B8F-AFF4-8C1DC1200C25}"/>
  </bookViews>
  <sheets>
    <sheet name="Perro256" sheetId="1" r:id="rId1"/>
    <sheet name="Perro 512" sheetId="2" r:id="rId2"/>
    <sheet name="Nube 256" sheetId="3" r:id="rId3"/>
    <sheet name="Nube 512" sheetId="4" r:id="rId4"/>
    <sheet name="Da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5" l="1"/>
  <c r="C37" i="5"/>
  <c r="E33" i="5"/>
  <c r="C33" i="5"/>
  <c r="E36" i="5"/>
  <c r="C36" i="5"/>
  <c r="E35" i="5"/>
  <c r="C35" i="5"/>
  <c r="E34" i="5"/>
  <c r="C34" i="5"/>
  <c r="E32" i="5"/>
  <c r="C32" i="5"/>
  <c r="N7" i="5"/>
  <c r="Q24" i="5"/>
  <c r="R24" i="5" s="1"/>
  <c r="Q23" i="5"/>
  <c r="R23" i="5" s="1"/>
  <c r="Q22" i="5"/>
  <c r="R22" i="5" s="1"/>
  <c r="Q21" i="5"/>
  <c r="R21" i="5" s="1"/>
  <c r="Q20" i="5"/>
  <c r="R20" i="5" s="1"/>
  <c r="Q19" i="5"/>
  <c r="R19" i="5" s="1"/>
  <c r="Q18" i="5"/>
  <c r="R18" i="5" s="1"/>
  <c r="Q17" i="5"/>
  <c r="R17" i="5" s="1"/>
  <c r="Q16" i="5"/>
  <c r="R16" i="5" s="1"/>
  <c r="Q15" i="5"/>
  <c r="R15" i="5" s="1"/>
  <c r="Q14" i="5"/>
  <c r="R14" i="5" s="1"/>
  <c r="Q13" i="5"/>
  <c r="R13" i="5" s="1"/>
  <c r="Q12" i="5"/>
  <c r="R12" i="5" s="1"/>
  <c r="Q11" i="5"/>
  <c r="R11" i="5" s="1"/>
  <c r="Q10" i="5"/>
  <c r="R10" i="5" s="1"/>
  <c r="Q9" i="5"/>
  <c r="R9" i="5" s="1"/>
  <c r="Q8" i="5"/>
  <c r="R8" i="5" s="1"/>
  <c r="Q7" i="5"/>
  <c r="R7" i="5" s="1"/>
  <c r="Q6" i="5"/>
  <c r="R6" i="5" s="1"/>
  <c r="Q5" i="5"/>
  <c r="R5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/>
  <c r="H23" i="5"/>
  <c r="I23" i="5" s="1"/>
  <c r="H24" i="5"/>
  <c r="I24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5" i="5"/>
  <c r="I5" i="5" s="1"/>
</calcChain>
</file>

<file path=xl/sharedStrings.xml><?xml version="1.0" encoding="utf-8"?>
<sst xmlns="http://schemas.openxmlformats.org/spreadsheetml/2006/main" count="202" uniqueCount="69">
  <si>
    <t>Compu Juanjo</t>
  </si>
  <si>
    <t>Cadena</t>
  </si>
  <si>
    <t># Ceros</t>
  </si>
  <si>
    <t>Algoritmo</t>
  </si>
  <si>
    <t>Tiempo (ms)</t>
  </si>
  <si>
    <t>Tiempo (s)</t>
  </si>
  <si>
    <t>Tiempo (min)</t>
  </si>
  <si>
    <t>Quiero un perro para jugar fubol</t>
  </si>
  <si>
    <t>Cadena v</t>
  </si>
  <si>
    <t>SHA-256</t>
  </si>
  <si>
    <t>SHA-512</t>
  </si>
  <si>
    <t>jdlgaap</t>
  </si>
  <si>
    <t>Valor Bytes</t>
  </si>
  <si>
    <t>003</t>
  </si>
  <si>
    <t>jqcwbai</t>
  </si>
  <si>
    <t>000</t>
  </si>
  <si>
    <t>ettfeau</t>
  </si>
  <si>
    <t>00013</t>
  </si>
  <si>
    <t>0000</t>
  </si>
  <si>
    <t>objerao</t>
  </si>
  <si>
    <t>No V</t>
  </si>
  <si>
    <t>iuqgaaj</t>
  </si>
  <si>
    <t>002</t>
  </si>
  <si>
    <t>zcanaaz</t>
  </si>
  <si>
    <t>oqfbkah</t>
  </si>
  <si>
    <t>0004</t>
  </si>
  <si>
    <t>xexcngc</t>
  </si>
  <si>
    <t>Vean a la nube dejandose llevar</t>
  </si>
  <si>
    <t>hzeeaan</t>
  </si>
  <si>
    <t>0011</t>
  </si>
  <si>
    <t>vaceaaa</t>
  </si>
  <si>
    <t>dndxcas</t>
  </si>
  <si>
    <t>00014</t>
  </si>
  <si>
    <t>wyzvhio</t>
  </si>
  <si>
    <t>spdlaaw</t>
  </si>
  <si>
    <t>0012</t>
  </si>
  <si>
    <t>cotiaav</t>
  </si>
  <si>
    <t>jxhnlap</t>
  </si>
  <si>
    <t>00010</t>
  </si>
  <si>
    <t>viaibad</t>
  </si>
  <si>
    <t>gawaag</t>
  </si>
  <si>
    <t>exeieai</t>
  </si>
  <si>
    <t>004</t>
  </si>
  <si>
    <t>eaonaau</t>
  </si>
  <si>
    <t>001</t>
  </si>
  <si>
    <t>Compu Bob</t>
  </si>
  <si>
    <t>kptmcax</t>
  </si>
  <si>
    <t>cbmdfae</t>
  </si>
  <si>
    <t>vqycacj</t>
  </si>
  <si>
    <t>00015</t>
  </si>
  <si>
    <t>yfsgugy</t>
  </si>
  <si>
    <t>Perro JJ 256</t>
  </si>
  <si>
    <t>Perro JJ 512</t>
  </si>
  <si>
    <t>Nube JJ 512</t>
  </si>
  <si>
    <t>Nube JJ 256</t>
  </si>
  <si>
    <t>Perro Bob 256</t>
  </si>
  <si>
    <t>Perro Bob 512</t>
  </si>
  <si>
    <t>Nube Bob 256</t>
  </si>
  <si>
    <t>Nube Bob 512</t>
  </si>
  <si>
    <t>NÚMERO DE CICLOS NECESARIOS POR CASO</t>
  </si>
  <si>
    <t>COMPU JJ</t>
  </si>
  <si>
    <t>COMPU BOB</t>
  </si>
  <si>
    <t>Frecuencia de Reloj [GHz]</t>
  </si>
  <si>
    <t>Frecuencia de Reloj [Hz]</t>
  </si>
  <si>
    <t>Casos Totales</t>
  </si>
  <si>
    <t>Tiempo Promedio Barrido [s]</t>
  </si>
  <si>
    <t>Tiempo Promedio Por Caso [s]</t>
  </si>
  <si>
    <t>Tiempo de Reloj [s]</t>
  </si>
  <si>
    <t>Ciclos de Reloj por Caso [#]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</si>
</sst>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6688CC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FF0080"/>
      <color rgb="FFFF7C80"/>
      <color rgb="FF9900CC"/>
      <color rgb="FFBD7DD1"/>
      <color rgb="FFF1D3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Totales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Perro 256 JJ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Datos!$D$5:$D$9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Datos!$I$5:$I$9</c:f>
              <c:numCache>
                <c:formatCode>0.00000</c:formatCode>
                <c:ptCount val="5"/>
                <c:pt idx="0">
                  <c:v>2.1966666666666669E-2</c:v>
                </c:pt>
                <c:pt idx="1">
                  <c:v>6.6299999999999998E-2</c:v>
                </c:pt>
                <c:pt idx="2">
                  <c:v>0.1278</c:v>
                </c:pt>
                <c:pt idx="3">
                  <c:v>2.1306333333333334</c:v>
                </c:pt>
                <c:pt idx="4">
                  <c:v>87.586183333333338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97-45C8-8E81-6C92A12B2D4F}"/>
            </c:ext>
          </c:extLst>
        </c:ser>
        <c:ser>
          <c:idx val="1"/>
          <c:order val="1"/>
          <c:tx>
            <c:v>Perro 512 JJ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Datos!$D$10:$D$14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Datos!$I$10:$I$14</c:f>
              <c:numCache>
                <c:formatCode>0.00000</c:formatCode>
                <c:ptCount val="5"/>
                <c:pt idx="0">
                  <c:v>1.9466666666666667E-2</c:v>
                </c:pt>
                <c:pt idx="1">
                  <c:v>0.2167</c:v>
                </c:pt>
                <c:pt idx="2">
                  <c:v>1.1651833333333335</c:v>
                </c:pt>
                <c:pt idx="3">
                  <c:v>66.322516666666672</c:v>
                </c:pt>
                <c:pt idx="4">
                  <c:v>101.8764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7-45C8-8E81-6C92A12B2D4F}"/>
            </c:ext>
          </c:extLst>
        </c:ser>
        <c:ser>
          <c:idx val="2"/>
          <c:order val="2"/>
          <c:tx>
            <c:v>Nube 256 JJ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Datos!$D$15:$D$19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Datos!$I$15:$I$19</c:f>
              <c:numCache>
                <c:formatCode>0.00000</c:formatCode>
                <c:ptCount val="5"/>
                <c:pt idx="0">
                  <c:v>1.5133333333333334E-2</c:v>
                </c:pt>
                <c:pt idx="1">
                  <c:v>7.6333333333333336E-2</c:v>
                </c:pt>
                <c:pt idx="2">
                  <c:v>0.25478333333333336</c:v>
                </c:pt>
                <c:pt idx="3">
                  <c:v>17.294166666666669</c:v>
                </c:pt>
                <c:pt idx="4">
                  <c:v>64.714133333333336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7-45C8-8E81-6C92A12B2D4F}"/>
            </c:ext>
          </c:extLst>
        </c:ser>
        <c:ser>
          <c:idx val="3"/>
          <c:order val="3"/>
          <c:tx>
            <c:v>Nube 512 JJ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Datos!$D$20:$D$24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Datos!$I$20:$I$24</c:f>
              <c:numCache>
                <c:formatCode>0.00000</c:formatCode>
                <c:ptCount val="5"/>
                <c:pt idx="0">
                  <c:v>4.0666666666666663E-2</c:v>
                </c:pt>
                <c:pt idx="1">
                  <c:v>8.7499999999999994E-2</c:v>
                </c:pt>
                <c:pt idx="2">
                  <c:v>2.4006666666666665</c:v>
                </c:pt>
                <c:pt idx="3">
                  <c:v>76.356216666666654</c:v>
                </c:pt>
                <c:pt idx="4">
                  <c:v>77.452299999999994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97-45C8-8E81-6C92A12B2D4F}"/>
            </c:ext>
          </c:extLst>
        </c:ser>
        <c:ser>
          <c:idx val="4"/>
          <c:order val="4"/>
          <c:tx>
            <c:v>Perro 256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Datos!$M$5:$M$9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Datos!$R$5:$R$9</c:f>
              <c:numCache>
                <c:formatCode>0.00000</c:formatCode>
                <c:ptCount val="5"/>
                <c:pt idx="0">
                  <c:v>2.8399999999999998E-2</c:v>
                </c:pt>
                <c:pt idx="1">
                  <c:v>0.1991</c:v>
                </c:pt>
                <c:pt idx="2">
                  <c:v>0.32576666666666665</c:v>
                </c:pt>
                <c:pt idx="3">
                  <c:v>1.5567500000000001</c:v>
                </c:pt>
                <c:pt idx="4">
                  <c:v>102.19573333333332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97-45C8-8E81-6C92A12B2D4F}"/>
            </c:ext>
          </c:extLst>
        </c:ser>
        <c:ser>
          <c:idx val="5"/>
          <c:order val="5"/>
          <c:tx>
            <c:v>Perro 512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Datos!$M$10:$M$14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Datos!$R$10:$R$14</c:f>
              <c:numCache>
                <c:formatCode>0.00000</c:formatCode>
                <c:ptCount val="5"/>
                <c:pt idx="0">
                  <c:v>2.5633333333333334E-2</c:v>
                </c:pt>
                <c:pt idx="1">
                  <c:v>0.22818333333333335</c:v>
                </c:pt>
                <c:pt idx="2">
                  <c:v>6.128683333333333</c:v>
                </c:pt>
                <c:pt idx="3">
                  <c:v>29.134516666666666</c:v>
                </c:pt>
                <c:pt idx="4">
                  <c:v>101.09056666666667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97-45C8-8E81-6C92A12B2D4F}"/>
            </c:ext>
          </c:extLst>
        </c:ser>
        <c:ser>
          <c:idx val="6"/>
          <c:order val="6"/>
          <c:tx>
            <c:v>Nube 256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Datos!$M$15:$M$19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Datos!$R$15:$R$19</c:f>
              <c:numCache>
                <c:formatCode>0.00000</c:formatCode>
                <c:ptCount val="5"/>
                <c:pt idx="0">
                  <c:v>1.4316666666666667E-2</c:v>
                </c:pt>
                <c:pt idx="1">
                  <c:v>1.6449999999999999E-2</c:v>
                </c:pt>
                <c:pt idx="2">
                  <c:v>0.17933333333333332</c:v>
                </c:pt>
                <c:pt idx="3">
                  <c:v>16.984883333333332</c:v>
                </c:pt>
                <c:pt idx="4">
                  <c:v>88.526066666666665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97-45C8-8E81-6C92A12B2D4F}"/>
            </c:ext>
          </c:extLst>
        </c:ser>
        <c:ser>
          <c:idx val="7"/>
          <c:order val="7"/>
          <c:tx>
            <c:v>Nube 512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Datos!$M$20:$M$24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Datos!$R$20:$R$24</c:f>
              <c:numCache>
                <c:formatCode>0.00000</c:formatCode>
                <c:ptCount val="5"/>
                <c:pt idx="0">
                  <c:v>1.9966666666666667E-2</c:v>
                </c:pt>
                <c:pt idx="1">
                  <c:v>0.60214999999999996</c:v>
                </c:pt>
                <c:pt idx="2">
                  <c:v>1.1958166666666665</c:v>
                </c:pt>
                <c:pt idx="3">
                  <c:v>103.43339999999999</c:v>
                </c:pt>
                <c:pt idx="4">
                  <c:v>117.05498333333334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97-45C8-8E81-6C92A12B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30079"/>
        <c:axId val="636426751"/>
      </c:scatterChart>
      <c:valAx>
        <c:axId val="636430079"/>
        <c:scaling>
          <c:orientation val="minMax"/>
          <c:max val="37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426751"/>
        <c:crosses val="autoZero"/>
        <c:crossBetween val="midCat"/>
        <c:majorUnit val="4"/>
      </c:valAx>
      <c:valAx>
        <c:axId val="636426751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4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SHA-256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8521391076115484"/>
          <c:y val="0.17171296296296298"/>
          <c:w val="0.75958608923884519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v>Perro 256 JJ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Datos!$D$5:$D$9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Datos!$I$5:$I$9</c:f>
              <c:numCache>
                <c:formatCode>0.00000</c:formatCode>
                <c:ptCount val="5"/>
                <c:pt idx="0">
                  <c:v>2.1966666666666669E-2</c:v>
                </c:pt>
                <c:pt idx="1">
                  <c:v>6.6299999999999998E-2</c:v>
                </c:pt>
                <c:pt idx="2">
                  <c:v>0.1278</c:v>
                </c:pt>
                <c:pt idx="3">
                  <c:v>2.1306333333333334</c:v>
                </c:pt>
                <c:pt idx="4">
                  <c:v>87.586183333333338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6-4E47-ACAE-C794E412F0FF}"/>
            </c:ext>
          </c:extLst>
        </c:ser>
        <c:ser>
          <c:idx val="2"/>
          <c:order val="1"/>
          <c:tx>
            <c:v>Nube 256 JJ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Datos!$D$15:$D$19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Datos!$I$15:$I$19</c:f>
              <c:numCache>
                <c:formatCode>0.00000</c:formatCode>
                <c:ptCount val="5"/>
                <c:pt idx="0">
                  <c:v>1.5133333333333334E-2</c:v>
                </c:pt>
                <c:pt idx="1">
                  <c:v>7.6333333333333336E-2</c:v>
                </c:pt>
                <c:pt idx="2">
                  <c:v>0.25478333333333336</c:v>
                </c:pt>
                <c:pt idx="3">
                  <c:v>17.294166666666669</c:v>
                </c:pt>
                <c:pt idx="4">
                  <c:v>64.714133333333336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6-4E47-ACAE-C794E412F0FF}"/>
            </c:ext>
          </c:extLst>
        </c:ser>
        <c:ser>
          <c:idx val="4"/>
          <c:order val="2"/>
          <c:tx>
            <c:v>Perro 256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Datos!$M$5:$M$9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Datos!$R$5:$R$9</c:f>
              <c:numCache>
                <c:formatCode>0.00000</c:formatCode>
                <c:ptCount val="5"/>
                <c:pt idx="0">
                  <c:v>2.8399999999999998E-2</c:v>
                </c:pt>
                <c:pt idx="1">
                  <c:v>0.1991</c:v>
                </c:pt>
                <c:pt idx="2">
                  <c:v>0.32576666666666665</c:v>
                </c:pt>
                <c:pt idx="3">
                  <c:v>1.5567500000000001</c:v>
                </c:pt>
                <c:pt idx="4">
                  <c:v>102.19573333333332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36-4E47-ACAE-C794E412F0FF}"/>
            </c:ext>
          </c:extLst>
        </c:ser>
        <c:ser>
          <c:idx val="6"/>
          <c:order val="3"/>
          <c:tx>
            <c:v>Nube 256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Datos!$M$15:$M$19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Datos!$R$15:$R$19</c:f>
              <c:numCache>
                <c:formatCode>0.00000</c:formatCode>
                <c:ptCount val="5"/>
                <c:pt idx="0">
                  <c:v>1.4316666666666667E-2</c:v>
                </c:pt>
                <c:pt idx="1">
                  <c:v>1.6449999999999999E-2</c:v>
                </c:pt>
                <c:pt idx="2">
                  <c:v>0.17933333333333332</c:v>
                </c:pt>
                <c:pt idx="3">
                  <c:v>16.984883333333332</c:v>
                </c:pt>
                <c:pt idx="4">
                  <c:v>88.526066666666665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36-4E47-ACAE-C794E412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30079"/>
        <c:axId val="636426751"/>
      </c:scatterChart>
      <c:valAx>
        <c:axId val="636430079"/>
        <c:scaling>
          <c:orientation val="minMax"/>
          <c:max val="37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426751"/>
        <c:crosses val="autoZero"/>
        <c:crossBetween val="midCat"/>
        <c:majorUnit val="4"/>
      </c:valAx>
      <c:valAx>
        <c:axId val="636426751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4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Totales SHA-512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Perro 512 JJ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Datos!$D$10:$D$14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Datos!$I$10:$I$14</c:f>
              <c:numCache>
                <c:formatCode>0.00000</c:formatCode>
                <c:ptCount val="5"/>
                <c:pt idx="0">
                  <c:v>1.9466666666666667E-2</c:v>
                </c:pt>
                <c:pt idx="1">
                  <c:v>0.2167</c:v>
                </c:pt>
                <c:pt idx="2">
                  <c:v>1.1651833333333335</c:v>
                </c:pt>
                <c:pt idx="3">
                  <c:v>66.322516666666672</c:v>
                </c:pt>
                <c:pt idx="4">
                  <c:v>101.8764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5-4A05-AE47-DD2B5C13036C}"/>
            </c:ext>
          </c:extLst>
        </c:ser>
        <c:ser>
          <c:idx val="3"/>
          <c:order val="1"/>
          <c:tx>
            <c:v>Nube 512 JJ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Datos!$D$20:$D$24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Datos!$I$20:$I$24</c:f>
              <c:numCache>
                <c:formatCode>0.00000</c:formatCode>
                <c:ptCount val="5"/>
                <c:pt idx="0">
                  <c:v>4.0666666666666663E-2</c:v>
                </c:pt>
                <c:pt idx="1">
                  <c:v>8.7499999999999994E-2</c:v>
                </c:pt>
                <c:pt idx="2">
                  <c:v>2.4006666666666665</c:v>
                </c:pt>
                <c:pt idx="3">
                  <c:v>76.356216666666654</c:v>
                </c:pt>
                <c:pt idx="4">
                  <c:v>77.452299999999994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35-4A05-AE47-DD2B5C13036C}"/>
            </c:ext>
          </c:extLst>
        </c:ser>
        <c:ser>
          <c:idx val="5"/>
          <c:order val="2"/>
          <c:tx>
            <c:v>Perro 512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Datos!$M$10:$M$14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Datos!$R$10:$R$14</c:f>
              <c:numCache>
                <c:formatCode>0.00000</c:formatCode>
                <c:ptCount val="5"/>
                <c:pt idx="0">
                  <c:v>2.5633333333333334E-2</c:v>
                </c:pt>
                <c:pt idx="1">
                  <c:v>0.22818333333333335</c:v>
                </c:pt>
                <c:pt idx="2">
                  <c:v>6.128683333333333</c:v>
                </c:pt>
                <c:pt idx="3">
                  <c:v>29.134516666666666</c:v>
                </c:pt>
                <c:pt idx="4">
                  <c:v>101.09056666666667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35-4A05-AE47-DD2B5C13036C}"/>
            </c:ext>
          </c:extLst>
        </c:ser>
        <c:ser>
          <c:idx val="7"/>
          <c:order val="3"/>
          <c:tx>
            <c:v>Nube 512 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Datos!$M$20:$M$24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xVal>
          <c:yVal>
            <c:numRef>
              <c:f>Datos!$R$20:$R$24</c:f>
              <c:numCache>
                <c:formatCode>0.00000</c:formatCode>
                <c:ptCount val="5"/>
                <c:pt idx="0">
                  <c:v>1.9966666666666667E-2</c:v>
                </c:pt>
                <c:pt idx="1">
                  <c:v>0.60214999999999996</c:v>
                </c:pt>
                <c:pt idx="2">
                  <c:v>1.1958166666666665</c:v>
                </c:pt>
                <c:pt idx="3">
                  <c:v>103.43339999999999</c:v>
                </c:pt>
                <c:pt idx="4">
                  <c:v>117.05498333333334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35-4A05-AE47-DD2B5C13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30079"/>
        <c:axId val="636426751"/>
      </c:scatterChart>
      <c:valAx>
        <c:axId val="636430079"/>
        <c:scaling>
          <c:orientation val="minMax"/>
          <c:max val="37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426751"/>
        <c:crosses val="autoZero"/>
        <c:crossBetween val="midCat"/>
        <c:majorUnit val="4"/>
      </c:valAx>
      <c:valAx>
        <c:axId val="636426751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4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para 20 ceros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2888489061015147E-2"/>
          <c:y val="0.17136084764495896"/>
          <c:w val="0.88900867184815691"/>
          <c:h val="0.58583040335346648"/>
        </c:manualLayout>
      </c:layout>
      <c:barChart>
        <c:barDir val="col"/>
        <c:grouping val="clustered"/>
        <c:varyColors val="0"/>
        <c:ser>
          <c:idx val="0"/>
          <c:order val="0"/>
          <c:tx>
            <c:v>20 ceros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Datos!$K$26:$K$33</c:f>
              <c:strCache>
                <c:ptCount val="8"/>
                <c:pt idx="0">
                  <c:v>Perro JJ 256</c:v>
                </c:pt>
                <c:pt idx="1">
                  <c:v>Perro JJ 512</c:v>
                </c:pt>
                <c:pt idx="2">
                  <c:v>Nube JJ 256</c:v>
                </c:pt>
                <c:pt idx="3">
                  <c:v>Nube JJ 512</c:v>
                </c:pt>
                <c:pt idx="4">
                  <c:v>Perro Bob 256</c:v>
                </c:pt>
                <c:pt idx="5">
                  <c:v>Perro Bob 512</c:v>
                </c:pt>
                <c:pt idx="6">
                  <c:v>Nube Bob 256</c:v>
                </c:pt>
                <c:pt idx="7">
                  <c:v>Nube Bob 512</c:v>
                </c:pt>
              </c:strCache>
            </c:strRef>
          </c:cat>
          <c:val>
            <c:numRef>
              <c:f>(Datos!$H$5,Datos!$H$10,Datos!$H$15,Datos!$H$20,Datos!$Q$5,Datos!$Q$10,Datos!$Q$15,Datos!$Q$20)</c:f>
              <c:numCache>
                <c:formatCode>General</c:formatCode>
                <c:ptCount val="8"/>
                <c:pt idx="0">
                  <c:v>1.3180000000000001</c:v>
                </c:pt>
                <c:pt idx="1">
                  <c:v>1.1679999999999999</c:v>
                </c:pt>
                <c:pt idx="2">
                  <c:v>0.90800000000000003</c:v>
                </c:pt>
                <c:pt idx="3">
                  <c:v>2.44</c:v>
                </c:pt>
                <c:pt idx="4">
                  <c:v>1.704</c:v>
                </c:pt>
                <c:pt idx="5">
                  <c:v>1.538</c:v>
                </c:pt>
                <c:pt idx="6">
                  <c:v>0.85899999999999999</c:v>
                </c:pt>
                <c:pt idx="7">
                  <c:v>1.198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9-4446-8F3E-CD0CAB5025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94064"/>
        <c:axId val="475909040"/>
      </c:barChart>
      <c:catAx>
        <c:axId val="4758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909040"/>
        <c:crosses val="autoZero"/>
        <c:auto val="1"/>
        <c:lblAlgn val="ctr"/>
        <c:lblOffset val="100"/>
        <c:noMultiLvlLbl val="0"/>
      </c:catAx>
      <c:valAx>
        <c:axId val="475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para 24 ceros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2888489061015147E-2"/>
          <c:y val="0.17136084764495896"/>
          <c:w val="0.88900867184815691"/>
          <c:h val="0.58583040335346648"/>
        </c:manualLayout>
      </c:layout>
      <c:barChart>
        <c:barDir val="col"/>
        <c:grouping val="clustered"/>
        <c:varyColors val="0"/>
        <c:ser>
          <c:idx val="0"/>
          <c:order val="0"/>
          <c:tx>
            <c:v>24 ceros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Datos!$K$26:$K$33</c:f>
              <c:strCache>
                <c:ptCount val="8"/>
                <c:pt idx="0">
                  <c:v>Perro JJ 256</c:v>
                </c:pt>
                <c:pt idx="1">
                  <c:v>Perro JJ 512</c:v>
                </c:pt>
                <c:pt idx="2">
                  <c:v>Nube JJ 256</c:v>
                </c:pt>
                <c:pt idx="3">
                  <c:v>Nube JJ 512</c:v>
                </c:pt>
                <c:pt idx="4">
                  <c:v>Perro Bob 256</c:v>
                </c:pt>
                <c:pt idx="5">
                  <c:v>Perro Bob 512</c:v>
                </c:pt>
                <c:pt idx="6">
                  <c:v>Nube Bob 256</c:v>
                </c:pt>
                <c:pt idx="7">
                  <c:v>Nube Bob 512</c:v>
                </c:pt>
              </c:strCache>
            </c:strRef>
          </c:cat>
          <c:val>
            <c:numRef>
              <c:f>(Datos!$H$6,Datos!$H$11,Datos!$H$16,Datos!$H$21,Datos!$Q$6,Datos!$Q$11,Datos!$Q$16,Datos!$Q$21)</c:f>
              <c:numCache>
                <c:formatCode>General</c:formatCode>
                <c:ptCount val="8"/>
                <c:pt idx="0">
                  <c:v>3.9780000000000002</c:v>
                </c:pt>
                <c:pt idx="1">
                  <c:v>13.002000000000001</c:v>
                </c:pt>
                <c:pt idx="2">
                  <c:v>4.58</c:v>
                </c:pt>
                <c:pt idx="3">
                  <c:v>5.25</c:v>
                </c:pt>
                <c:pt idx="4">
                  <c:v>11.946</c:v>
                </c:pt>
                <c:pt idx="5">
                  <c:v>13.691000000000001</c:v>
                </c:pt>
                <c:pt idx="6">
                  <c:v>0.98699999999999999</c:v>
                </c:pt>
                <c:pt idx="7">
                  <c:v>36.128999999999998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9-45C4-B582-8DC608FE97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94064"/>
        <c:axId val="475909040"/>
      </c:barChart>
      <c:catAx>
        <c:axId val="4758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909040"/>
        <c:crosses val="autoZero"/>
        <c:auto val="1"/>
        <c:lblAlgn val="ctr"/>
        <c:lblOffset val="100"/>
        <c:noMultiLvlLbl val="0"/>
      </c:catAx>
      <c:valAx>
        <c:axId val="475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para 28 ceros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65573881297792"/>
          <c:y val="0.19327960533809771"/>
          <c:w val="0.85324142209619414"/>
          <c:h val="0.5639116456603277"/>
        </c:manualLayout>
      </c:layout>
      <c:barChart>
        <c:barDir val="col"/>
        <c:grouping val="clustered"/>
        <c:varyColors val="0"/>
        <c:ser>
          <c:idx val="0"/>
          <c:order val="0"/>
          <c:tx>
            <c:v>24 ceros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Datos!$K$26:$K$33</c:f>
              <c:strCache>
                <c:ptCount val="8"/>
                <c:pt idx="0">
                  <c:v>Perro JJ 256</c:v>
                </c:pt>
                <c:pt idx="1">
                  <c:v>Perro JJ 512</c:v>
                </c:pt>
                <c:pt idx="2">
                  <c:v>Nube JJ 256</c:v>
                </c:pt>
                <c:pt idx="3">
                  <c:v>Nube JJ 512</c:v>
                </c:pt>
                <c:pt idx="4">
                  <c:v>Perro Bob 256</c:v>
                </c:pt>
                <c:pt idx="5">
                  <c:v>Perro Bob 512</c:v>
                </c:pt>
                <c:pt idx="6">
                  <c:v>Nube Bob 256</c:v>
                </c:pt>
                <c:pt idx="7">
                  <c:v>Nube Bob 512</c:v>
                </c:pt>
              </c:strCache>
            </c:strRef>
          </c:cat>
          <c:val>
            <c:numRef>
              <c:f>(Datos!$H$7,Datos!$H$12,Datos!$H$17,Datos!$H$22,Datos!$Q$7,Datos!$Q$12,Datos!$Q$17,Datos!$Q$22)</c:f>
              <c:numCache>
                <c:formatCode>General</c:formatCode>
                <c:ptCount val="8"/>
                <c:pt idx="0">
                  <c:v>7.6680000000000001</c:v>
                </c:pt>
                <c:pt idx="1">
                  <c:v>69.911000000000001</c:v>
                </c:pt>
                <c:pt idx="2">
                  <c:v>15.287000000000001</c:v>
                </c:pt>
                <c:pt idx="3">
                  <c:v>144.04</c:v>
                </c:pt>
                <c:pt idx="4">
                  <c:v>19.545999999999999</c:v>
                </c:pt>
                <c:pt idx="5">
                  <c:v>367.721</c:v>
                </c:pt>
                <c:pt idx="6">
                  <c:v>10.76</c:v>
                </c:pt>
                <c:pt idx="7">
                  <c:v>71.748999999999995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C-44F6-B928-E270D46B02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94064"/>
        <c:axId val="475909040"/>
      </c:barChart>
      <c:catAx>
        <c:axId val="4758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909040"/>
        <c:crosses val="autoZero"/>
        <c:auto val="1"/>
        <c:lblAlgn val="ctr"/>
        <c:lblOffset val="100"/>
        <c:noMultiLvlLbl val="0"/>
      </c:catAx>
      <c:valAx>
        <c:axId val="475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para 32 ceros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610093525926629"/>
          <c:y val="0.17574459918358667"/>
          <c:w val="0.85579622564990576"/>
          <c:h val="0.58144665181483868"/>
        </c:manualLayout>
      </c:layout>
      <c:barChart>
        <c:barDir val="col"/>
        <c:grouping val="clustered"/>
        <c:varyColors val="0"/>
        <c:ser>
          <c:idx val="0"/>
          <c:order val="0"/>
          <c:tx>
            <c:v>32 ceros</c:v>
          </c:tx>
          <c:spPr>
            <a:solidFill>
              <a:srgbClr val="BD7DD1"/>
            </a:solidFill>
            <a:ln>
              <a:solidFill>
                <a:srgbClr val="9900C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Datos!$K$26:$K$33</c:f>
              <c:strCache>
                <c:ptCount val="8"/>
                <c:pt idx="0">
                  <c:v>Perro JJ 256</c:v>
                </c:pt>
                <c:pt idx="1">
                  <c:v>Perro JJ 512</c:v>
                </c:pt>
                <c:pt idx="2">
                  <c:v>Nube JJ 256</c:v>
                </c:pt>
                <c:pt idx="3">
                  <c:v>Nube JJ 512</c:v>
                </c:pt>
                <c:pt idx="4">
                  <c:v>Perro Bob 256</c:v>
                </c:pt>
                <c:pt idx="5">
                  <c:v>Perro Bob 512</c:v>
                </c:pt>
                <c:pt idx="6">
                  <c:v>Nube Bob 256</c:v>
                </c:pt>
                <c:pt idx="7">
                  <c:v>Nube Bob 512</c:v>
                </c:pt>
              </c:strCache>
            </c:strRef>
          </c:cat>
          <c:val>
            <c:numRef>
              <c:f>(Datos!$I$8,Datos!$I$13,Datos!$I$18,Datos!$I$23,Datos!$R$8,Datos!$R$13,Datos!$R$18,Datos!$R$23)</c:f>
              <c:numCache>
                <c:formatCode>0.00000</c:formatCode>
                <c:ptCount val="8"/>
                <c:pt idx="0">
                  <c:v>2.1306333333333334</c:v>
                </c:pt>
                <c:pt idx="1">
                  <c:v>66.322516666666672</c:v>
                </c:pt>
                <c:pt idx="2">
                  <c:v>17.294166666666669</c:v>
                </c:pt>
                <c:pt idx="3">
                  <c:v>76.356216666666654</c:v>
                </c:pt>
                <c:pt idx="4">
                  <c:v>1.5567500000000001</c:v>
                </c:pt>
                <c:pt idx="5">
                  <c:v>29.134516666666666</c:v>
                </c:pt>
                <c:pt idx="6">
                  <c:v>16.984883333333332</c:v>
                </c:pt>
                <c:pt idx="7">
                  <c:v>103.43339999999999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7-4017-AEDC-CA609CB25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94064"/>
        <c:axId val="475909040"/>
      </c:barChart>
      <c:catAx>
        <c:axId val="4758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909040"/>
        <c:crosses val="autoZero"/>
        <c:auto val="1"/>
        <c:lblAlgn val="ctr"/>
        <c:lblOffset val="100"/>
        <c:noMultiLvlLbl val="0"/>
      </c:catAx>
      <c:valAx>
        <c:axId val="475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para 36 ceros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610093525926629"/>
          <c:y val="0.17574459918358667"/>
          <c:w val="0.85579622564990576"/>
          <c:h val="0.58144665181483868"/>
        </c:manualLayout>
      </c:layout>
      <c:barChart>
        <c:barDir val="col"/>
        <c:grouping val="clustered"/>
        <c:varyColors val="0"/>
        <c:ser>
          <c:idx val="0"/>
          <c:order val="0"/>
          <c:tx>
            <c:v>36 ceros</c:v>
          </c:tx>
          <c:spPr>
            <a:solidFill>
              <a:srgbClr val="FF5B5B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Datos!$K$26:$K$33</c:f>
              <c:strCache>
                <c:ptCount val="8"/>
                <c:pt idx="0">
                  <c:v>Perro JJ 256</c:v>
                </c:pt>
                <c:pt idx="1">
                  <c:v>Perro JJ 512</c:v>
                </c:pt>
                <c:pt idx="2">
                  <c:v>Nube JJ 256</c:v>
                </c:pt>
                <c:pt idx="3">
                  <c:v>Nube JJ 512</c:v>
                </c:pt>
                <c:pt idx="4">
                  <c:v>Perro Bob 256</c:v>
                </c:pt>
                <c:pt idx="5">
                  <c:v>Perro Bob 512</c:v>
                </c:pt>
                <c:pt idx="6">
                  <c:v>Nube Bob 256</c:v>
                </c:pt>
                <c:pt idx="7">
                  <c:v>Nube Bob 512</c:v>
                </c:pt>
              </c:strCache>
            </c:strRef>
          </c:cat>
          <c:val>
            <c:numRef>
              <c:f>(Datos!$I$9,Datos!$I$14,Datos!$I$19,Datos!$I$24,Datos!$R$9,Datos!$R$14,Datos!$R$19,Datos!$R$24)</c:f>
              <c:numCache>
                <c:formatCode>0.00000</c:formatCode>
                <c:ptCount val="8"/>
                <c:pt idx="0">
                  <c:v>87.586183333333338</c:v>
                </c:pt>
                <c:pt idx="1">
                  <c:v>101.8764</c:v>
                </c:pt>
                <c:pt idx="2">
                  <c:v>64.714133333333336</c:v>
                </c:pt>
                <c:pt idx="3">
                  <c:v>77.452299999999994</c:v>
                </c:pt>
                <c:pt idx="4">
                  <c:v>102.19573333333332</c:v>
                </c:pt>
                <c:pt idx="5">
                  <c:v>101.09056666666667</c:v>
                </c:pt>
                <c:pt idx="6">
                  <c:v>88.526066666666665</c:v>
                </c:pt>
                <c:pt idx="7">
                  <c:v>117.05498333333334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6-46FE-903A-0278F77B66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94064"/>
        <c:axId val="475909040"/>
      </c:barChart>
      <c:catAx>
        <c:axId val="4758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909040"/>
        <c:crosses val="autoZero"/>
        <c:auto val="1"/>
        <c:lblAlgn val="ctr"/>
        <c:lblOffset val="100"/>
        <c:noMultiLvlLbl val="0"/>
      </c:catAx>
      <c:valAx>
        <c:axId val="475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19050</xdr:rowOff>
    </xdr:from>
    <xdr:to>
      <xdr:col>17</xdr:col>
      <xdr:colOff>55524</xdr:colOff>
      <xdr:row>76</xdr:row>
      <xdr:rowOff>94336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52AE27-4E31-4DAF-A57A-08D9B58D5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805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4DBC6B-FC12-49A4-AE49-943714C91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55915A-BA7F-4C40-8C1D-E9519AC63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71438</xdr:rowOff>
    </xdr:from>
    <xdr:to>
      <xdr:col>17</xdr:col>
      <xdr:colOff>55524</xdr:colOff>
      <xdr:row>76</xdr:row>
      <xdr:rowOff>146724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BC53CF-6B80-49F4-91CA-5AAEEC0BF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0438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E56C2C-D9A1-4C2D-B859-5561F4416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103909</xdr:rowOff>
    </xdr:from>
    <xdr:to>
      <xdr:col>17</xdr:col>
      <xdr:colOff>55524</xdr:colOff>
      <xdr:row>74</xdr:row>
      <xdr:rowOff>179195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0DEF56-29F4-44D4-B059-DF8C43CB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61909"/>
          <a:ext cx="13009524" cy="7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034D7F-E5B3-406E-9E9F-62DE6BF82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71438</xdr:rowOff>
    </xdr:from>
    <xdr:to>
      <xdr:col>17</xdr:col>
      <xdr:colOff>55524</xdr:colOff>
      <xdr:row>76</xdr:row>
      <xdr:rowOff>146724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EA7ECF-AAB1-45D8-92F7-0E127A859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0438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17</xdr:col>
      <xdr:colOff>55524</xdr:colOff>
      <xdr:row>114</xdr:row>
      <xdr:rowOff>75286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EECDB3-2519-45BC-B883-8AFD900FF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7800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0</xdr:rowOff>
    </xdr:from>
    <xdr:to>
      <xdr:col>24</xdr:col>
      <xdr:colOff>9525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B14E85-C024-4C27-A7DA-32A8694B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6212</xdr:colOff>
      <xdr:row>14</xdr:row>
      <xdr:rowOff>83655</xdr:rowOff>
    </xdr:from>
    <xdr:to>
      <xdr:col>24</xdr:col>
      <xdr:colOff>6212</xdr:colOff>
      <xdr:row>28</xdr:row>
      <xdr:rowOff>159855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2F500A-A35E-4FF7-9DD4-2BB0D26F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8283</xdr:colOff>
      <xdr:row>28</xdr:row>
      <xdr:rowOff>165651</xdr:rowOff>
    </xdr:from>
    <xdr:to>
      <xdr:col>24</xdr:col>
      <xdr:colOff>8283</xdr:colOff>
      <xdr:row>43</xdr:row>
      <xdr:rowOff>51351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08C85D-FFF8-4617-830F-A572437CC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31</xdr:col>
      <xdr:colOff>399028</xdr:colOff>
      <xdr:row>15</xdr:row>
      <xdr:rowOff>39562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AF6E10-9890-474B-91F7-F641110D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31</xdr:col>
      <xdr:colOff>399028</xdr:colOff>
      <xdr:row>31</xdr:row>
      <xdr:rowOff>39562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CF328F-8D05-4CAE-A206-F59E05843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13608</xdr:colOff>
      <xdr:row>32</xdr:row>
      <xdr:rowOff>0</xdr:rowOff>
    </xdr:from>
    <xdr:to>
      <xdr:col>31</xdr:col>
      <xdr:colOff>412636</xdr:colOff>
      <xdr:row>47</xdr:row>
      <xdr:rowOff>39562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2A7B915-87FB-4B17-AF8E-8FCE6238E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48</xdr:row>
      <xdr:rowOff>13607</xdr:rowOff>
    </xdr:from>
    <xdr:to>
      <xdr:col>31</xdr:col>
      <xdr:colOff>399028</xdr:colOff>
      <xdr:row>63</xdr:row>
      <xdr:rowOff>53169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EEE124A-E479-49AC-8A1E-FA2476D5F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64</xdr:row>
      <xdr:rowOff>40822</xdr:rowOff>
    </xdr:from>
    <xdr:to>
      <xdr:col>31</xdr:col>
      <xdr:colOff>399028</xdr:colOff>
      <xdr:row>79</xdr:row>
      <xdr:rowOff>80384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A500C13-3276-4BDB-8024-4AB680959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BEC6-50E4-451D-A6B2-491663C736B2}">
  <dimension ref="A1:A5"/>
  <sheetViews>
    <sheetView topLeftCell="A49" zoomScale="85" zoomScaleNormal="85" workbookViewId="0">
      <selection activeCell="S29" sqref="S29"/>
    </sheetView>
  </sheetViews>
  <sheetFormatPr baseColWidth="10"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3887-ADCD-4E28-986C-1295850B0068}">
  <dimension ref="A1"/>
  <sheetViews>
    <sheetView topLeftCell="A61" zoomScaleNormal="100" workbookViewId="0">
      <selection activeCell="W43" sqref="W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5ED4-5524-46D9-9A38-12F0847DCBC8}">
  <dimension ref="A1"/>
  <sheetViews>
    <sheetView topLeftCell="A46" zoomScale="115" zoomScaleNormal="115" workbookViewId="0">
      <selection activeCell="R36" sqref="R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DA3A-D25F-46A5-87BF-8B9609E14AA2}">
  <dimension ref="A1"/>
  <sheetViews>
    <sheetView topLeftCell="A85" zoomScaleNormal="100" workbookViewId="0">
      <selection activeCell="X79" sqref="X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814F-0F7E-4F88-AC92-9193A6C52E47}">
  <dimension ref="B3:R37"/>
  <sheetViews>
    <sheetView tabSelected="1" zoomScaleNormal="100" workbookViewId="0">
      <selection activeCell="E25" sqref="E25"/>
    </sheetView>
  </sheetViews>
  <sheetFormatPr baseColWidth="10" defaultRowHeight="15" x14ac:dyDescent="0.25"/>
  <cols>
    <col min="2" max="2" width="31.5703125" bestFit="1" customWidth="1"/>
    <col min="3" max="3" width="14.85546875" bestFit="1" customWidth="1"/>
    <col min="4" max="4" width="27.85546875" bestFit="1" customWidth="1"/>
    <col min="6" max="6" width="12.140625" bestFit="1" customWidth="1"/>
    <col min="7" max="9" width="13" bestFit="1" customWidth="1"/>
    <col min="11" max="11" width="31.5703125" bestFit="1" customWidth="1"/>
    <col min="18" max="18" width="13" bestFit="1" customWidth="1"/>
  </cols>
  <sheetData>
    <row r="3" spans="2:18" x14ac:dyDescent="0.25">
      <c r="B3" s="7" t="s">
        <v>0</v>
      </c>
      <c r="C3" s="7"/>
      <c r="D3" s="7"/>
      <c r="E3" s="7"/>
      <c r="F3" s="7"/>
      <c r="G3" s="7"/>
      <c r="H3" s="7"/>
      <c r="I3" s="7"/>
      <c r="K3" s="7" t="s">
        <v>45</v>
      </c>
      <c r="L3" s="7"/>
      <c r="M3" s="7"/>
      <c r="N3" s="7"/>
      <c r="O3" s="7"/>
      <c r="P3" s="7"/>
      <c r="Q3" s="7"/>
      <c r="R3" s="7"/>
    </row>
    <row r="4" spans="2:18" x14ac:dyDescent="0.25">
      <c r="B4" s="2" t="s">
        <v>1</v>
      </c>
      <c r="C4" s="2" t="s">
        <v>3</v>
      </c>
      <c r="D4" s="2" t="s">
        <v>2</v>
      </c>
      <c r="E4" s="2" t="s">
        <v>8</v>
      </c>
      <c r="F4" s="2" t="s">
        <v>12</v>
      </c>
      <c r="G4" s="2" t="s">
        <v>4</v>
      </c>
      <c r="H4" s="2" t="s">
        <v>5</v>
      </c>
      <c r="I4" s="2" t="s">
        <v>6</v>
      </c>
      <c r="K4" s="2" t="s">
        <v>1</v>
      </c>
      <c r="L4" s="2" t="s">
        <v>3</v>
      </c>
      <c r="M4" s="2" t="s">
        <v>2</v>
      </c>
      <c r="N4" s="2" t="s">
        <v>8</v>
      </c>
      <c r="O4" s="2" t="s">
        <v>12</v>
      </c>
      <c r="P4" s="2" t="s">
        <v>4</v>
      </c>
      <c r="Q4" s="2" t="s">
        <v>5</v>
      </c>
      <c r="R4" s="2" t="s">
        <v>6</v>
      </c>
    </row>
    <row r="5" spans="2:18" x14ac:dyDescent="0.25">
      <c r="B5" s="2" t="s">
        <v>7</v>
      </c>
      <c r="C5" s="2" t="s">
        <v>9</v>
      </c>
      <c r="D5" s="2">
        <v>20</v>
      </c>
      <c r="E5" s="2" t="s">
        <v>11</v>
      </c>
      <c r="F5" s="18" t="s">
        <v>13</v>
      </c>
      <c r="G5" s="2">
        <v>1318</v>
      </c>
      <c r="H5" s="2">
        <f>G5/1000</f>
        <v>1.3180000000000001</v>
      </c>
      <c r="I5" s="4">
        <f>H5/60</f>
        <v>2.1966666666666669E-2</v>
      </c>
      <c r="K5" s="2" t="s">
        <v>7</v>
      </c>
      <c r="L5" s="2" t="s">
        <v>9</v>
      </c>
      <c r="M5" s="2">
        <v>20</v>
      </c>
      <c r="N5" s="2" t="s">
        <v>39</v>
      </c>
      <c r="O5" s="3" t="s">
        <v>35</v>
      </c>
      <c r="P5" s="2">
        <v>1704</v>
      </c>
      <c r="Q5" s="2">
        <f>P5/1000</f>
        <v>1.704</v>
      </c>
      <c r="R5" s="4">
        <f>Q5/60</f>
        <v>2.8399999999999998E-2</v>
      </c>
    </row>
    <row r="6" spans="2:18" x14ac:dyDescent="0.25">
      <c r="B6" s="2" t="s">
        <v>7</v>
      </c>
      <c r="C6" s="2" t="s">
        <v>9</v>
      </c>
      <c r="D6" s="2">
        <v>24</v>
      </c>
      <c r="E6" s="2" t="s">
        <v>14</v>
      </c>
      <c r="F6" s="18" t="s">
        <v>15</v>
      </c>
      <c r="G6" s="2">
        <v>3978</v>
      </c>
      <c r="H6" s="2">
        <f t="shared" ref="H6:H24" si="0">G6/1000</f>
        <v>3.9780000000000002</v>
      </c>
      <c r="I6" s="4">
        <f t="shared" ref="I6:I24" si="1">H6/60</f>
        <v>6.6299999999999998E-2</v>
      </c>
      <c r="K6" s="2" t="s">
        <v>7</v>
      </c>
      <c r="L6" s="2" t="s">
        <v>9</v>
      </c>
      <c r="M6" s="2">
        <v>24</v>
      </c>
      <c r="N6" s="2" t="s">
        <v>16</v>
      </c>
      <c r="O6" s="3" t="s">
        <v>15</v>
      </c>
      <c r="P6" s="2">
        <v>11946</v>
      </c>
      <c r="Q6" s="2">
        <f t="shared" ref="Q6:Q24" si="2">P6/1000</f>
        <v>11.946</v>
      </c>
      <c r="R6" s="4">
        <f t="shared" ref="R6:R24" si="3">Q6/60</f>
        <v>0.1991</v>
      </c>
    </row>
    <row r="7" spans="2:18" x14ac:dyDescent="0.25">
      <c r="B7" s="2" t="s">
        <v>7</v>
      </c>
      <c r="C7" s="2" t="s">
        <v>9</v>
      </c>
      <c r="D7" s="2">
        <v>28</v>
      </c>
      <c r="E7" s="2" t="s">
        <v>16</v>
      </c>
      <c r="F7" s="18" t="s">
        <v>17</v>
      </c>
      <c r="G7" s="2">
        <v>7668</v>
      </c>
      <c r="H7" s="2">
        <f t="shared" si="0"/>
        <v>7.6680000000000001</v>
      </c>
      <c r="I7" s="4">
        <f t="shared" si="1"/>
        <v>0.1278</v>
      </c>
      <c r="K7" s="2" t="s">
        <v>7</v>
      </c>
      <c r="L7" s="2" t="s">
        <v>9</v>
      </c>
      <c r="M7" s="2">
        <v>28</v>
      </c>
      <c r="N7" s="2" t="str">
        <f>N6</f>
        <v>ettfeau</v>
      </c>
      <c r="O7" s="3" t="s">
        <v>17</v>
      </c>
      <c r="P7" s="2">
        <v>19546</v>
      </c>
      <c r="Q7" s="2">
        <f t="shared" si="2"/>
        <v>19.545999999999999</v>
      </c>
      <c r="R7" s="4">
        <f t="shared" si="3"/>
        <v>0.32576666666666665</v>
      </c>
    </row>
    <row r="8" spans="2:18" x14ac:dyDescent="0.25">
      <c r="B8" s="2" t="s">
        <v>7</v>
      </c>
      <c r="C8" s="2" t="s">
        <v>9</v>
      </c>
      <c r="D8" s="2">
        <v>32</v>
      </c>
      <c r="E8" s="3" t="s">
        <v>19</v>
      </c>
      <c r="F8" s="18" t="s">
        <v>18</v>
      </c>
      <c r="G8" s="2">
        <v>127838</v>
      </c>
      <c r="H8" s="2">
        <f t="shared" si="0"/>
        <v>127.83799999999999</v>
      </c>
      <c r="I8" s="4">
        <f t="shared" si="1"/>
        <v>2.1306333333333334</v>
      </c>
      <c r="K8" s="2" t="s">
        <v>7</v>
      </c>
      <c r="L8" s="2" t="s">
        <v>9</v>
      </c>
      <c r="M8" s="2">
        <v>32</v>
      </c>
      <c r="N8" s="3" t="s">
        <v>19</v>
      </c>
      <c r="O8" s="3" t="s">
        <v>18</v>
      </c>
      <c r="P8" s="2">
        <v>93405</v>
      </c>
      <c r="Q8" s="2">
        <f t="shared" si="2"/>
        <v>93.405000000000001</v>
      </c>
      <c r="R8" s="4">
        <f t="shared" si="3"/>
        <v>1.5567500000000001</v>
      </c>
    </row>
    <row r="9" spans="2:18" x14ac:dyDescent="0.25">
      <c r="B9" s="2" t="s">
        <v>7</v>
      </c>
      <c r="C9" s="2" t="s">
        <v>9</v>
      </c>
      <c r="D9" s="2">
        <v>36</v>
      </c>
      <c r="E9" s="2" t="s">
        <v>20</v>
      </c>
      <c r="F9" s="6" t="s">
        <v>20</v>
      </c>
      <c r="G9" s="2">
        <v>5255171</v>
      </c>
      <c r="H9" s="2">
        <f t="shared" si="0"/>
        <v>5255.1710000000003</v>
      </c>
      <c r="I9" s="4">
        <f t="shared" si="1"/>
        <v>87.586183333333338</v>
      </c>
      <c r="K9" s="2" t="s">
        <v>7</v>
      </c>
      <c r="L9" s="2" t="s">
        <v>9</v>
      </c>
      <c r="M9" s="2">
        <v>36</v>
      </c>
      <c r="N9" s="2" t="s">
        <v>20</v>
      </c>
      <c r="O9" s="2" t="s">
        <v>20</v>
      </c>
      <c r="P9" s="2">
        <v>6131744</v>
      </c>
      <c r="Q9" s="2">
        <f t="shared" si="2"/>
        <v>6131.7439999999997</v>
      </c>
      <c r="R9" s="4">
        <f t="shared" si="3"/>
        <v>102.19573333333332</v>
      </c>
    </row>
    <row r="10" spans="2:18" x14ac:dyDescent="0.25">
      <c r="B10" s="2" t="s">
        <v>7</v>
      </c>
      <c r="C10" s="2" t="s">
        <v>10</v>
      </c>
      <c r="D10" s="2">
        <v>20</v>
      </c>
      <c r="E10" s="2" t="s">
        <v>21</v>
      </c>
      <c r="F10" s="18" t="s">
        <v>22</v>
      </c>
      <c r="G10" s="2">
        <v>1168</v>
      </c>
      <c r="H10" s="2">
        <f t="shared" si="0"/>
        <v>1.1679999999999999</v>
      </c>
      <c r="I10" s="4">
        <f t="shared" si="1"/>
        <v>1.9466666666666667E-2</v>
      </c>
      <c r="K10" s="2" t="s">
        <v>7</v>
      </c>
      <c r="L10" s="2" t="s">
        <v>10</v>
      </c>
      <c r="M10" s="2">
        <v>20</v>
      </c>
      <c r="N10" s="2" t="s">
        <v>41</v>
      </c>
      <c r="O10" s="3" t="s">
        <v>42</v>
      </c>
      <c r="P10" s="3">
        <v>1538</v>
      </c>
      <c r="Q10" s="2">
        <f t="shared" si="2"/>
        <v>1.538</v>
      </c>
      <c r="R10" s="4">
        <f t="shared" si="3"/>
        <v>2.5633333333333334E-2</v>
      </c>
    </row>
    <row r="11" spans="2:18" x14ac:dyDescent="0.25">
      <c r="B11" s="2" t="s">
        <v>7</v>
      </c>
      <c r="C11" s="2" t="s">
        <v>10</v>
      </c>
      <c r="D11" s="2">
        <v>24</v>
      </c>
      <c r="E11" s="2" t="s">
        <v>23</v>
      </c>
      <c r="F11" s="18" t="s">
        <v>15</v>
      </c>
      <c r="G11" s="2">
        <v>13002</v>
      </c>
      <c r="H11" s="2">
        <f t="shared" si="0"/>
        <v>13.002000000000001</v>
      </c>
      <c r="I11" s="4">
        <f t="shared" si="1"/>
        <v>0.2167</v>
      </c>
      <c r="K11" s="2" t="s">
        <v>7</v>
      </c>
      <c r="L11" s="2" t="s">
        <v>10</v>
      </c>
      <c r="M11" s="2">
        <v>24</v>
      </c>
      <c r="N11" s="2" t="s">
        <v>47</v>
      </c>
      <c r="O11" s="3" t="s">
        <v>15</v>
      </c>
      <c r="P11" s="2">
        <v>13691</v>
      </c>
      <c r="Q11" s="2">
        <f t="shared" si="2"/>
        <v>13.691000000000001</v>
      </c>
      <c r="R11" s="4">
        <f t="shared" si="3"/>
        <v>0.22818333333333335</v>
      </c>
    </row>
    <row r="12" spans="2:18" x14ac:dyDescent="0.25">
      <c r="B12" s="2" t="s">
        <v>7</v>
      </c>
      <c r="C12" s="2" t="s">
        <v>10</v>
      </c>
      <c r="D12" s="2">
        <v>28</v>
      </c>
      <c r="E12" s="2" t="s">
        <v>24</v>
      </c>
      <c r="F12" s="18" t="s">
        <v>25</v>
      </c>
      <c r="G12" s="2">
        <v>69911</v>
      </c>
      <c r="H12" s="2">
        <f t="shared" si="0"/>
        <v>69.911000000000001</v>
      </c>
      <c r="I12" s="4">
        <f t="shared" si="1"/>
        <v>1.1651833333333335</v>
      </c>
      <c r="K12" s="2" t="s">
        <v>7</v>
      </c>
      <c r="L12" s="2" t="s">
        <v>10</v>
      </c>
      <c r="M12" s="2">
        <v>28</v>
      </c>
      <c r="N12" s="2" t="s">
        <v>48</v>
      </c>
      <c r="O12" s="3" t="s">
        <v>49</v>
      </c>
      <c r="P12" s="2">
        <v>367721</v>
      </c>
      <c r="Q12" s="2">
        <f t="shared" si="2"/>
        <v>367.721</v>
      </c>
      <c r="R12" s="4">
        <f t="shared" si="3"/>
        <v>6.128683333333333</v>
      </c>
    </row>
    <row r="13" spans="2:18" x14ac:dyDescent="0.25">
      <c r="B13" s="2" t="s">
        <v>7</v>
      </c>
      <c r="C13" s="2" t="s">
        <v>10</v>
      </c>
      <c r="D13" s="2">
        <v>32</v>
      </c>
      <c r="E13" s="2" t="s">
        <v>26</v>
      </c>
      <c r="F13" s="18" t="s">
        <v>18</v>
      </c>
      <c r="G13" s="2">
        <v>3979351</v>
      </c>
      <c r="H13" s="2">
        <f t="shared" si="0"/>
        <v>3979.3510000000001</v>
      </c>
      <c r="I13" s="4">
        <f t="shared" si="1"/>
        <v>66.322516666666672</v>
      </c>
      <c r="K13" s="2" t="s">
        <v>7</v>
      </c>
      <c r="L13" s="2" t="s">
        <v>10</v>
      </c>
      <c r="M13" s="2">
        <v>32</v>
      </c>
      <c r="N13" s="2" t="s">
        <v>26</v>
      </c>
      <c r="O13" s="3" t="s">
        <v>18</v>
      </c>
      <c r="P13" s="2">
        <v>1748071</v>
      </c>
      <c r="Q13" s="2">
        <f t="shared" si="2"/>
        <v>1748.0709999999999</v>
      </c>
      <c r="R13" s="4">
        <f t="shared" si="3"/>
        <v>29.134516666666666</v>
      </c>
    </row>
    <row r="14" spans="2:18" x14ac:dyDescent="0.25">
      <c r="B14" s="2" t="s">
        <v>7</v>
      </c>
      <c r="C14" s="2" t="s">
        <v>10</v>
      </c>
      <c r="D14" s="2">
        <v>36</v>
      </c>
      <c r="E14" s="2" t="s">
        <v>20</v>
      </c>
      <c r="F14" s="6" t="s">
        <v>20</v>
      </c>
      <c r="G14" s="2">
        <v>6112584</v>
      </c>
      <c r="H14" s="2">
        <f t="shared" si="0"/>
        <v>6112.5839999999998</v>
      </c>
      <c r="I14" s="4">
        <f t="shared" si="1"/>
        <v>101.8764</v>
      </c>
      <c r="K14" s="2" t="s">
        <v>7</v>
      </c>
      <c r="L14" s="2" t="s">
        <v>10</v>
      </c>
      <c r="M14" s="2">
        <v>36</v>
      </c>
      <c r="N14" s="2" t="s">
        <v>20</v>
      </c>
      <c r="O14" s="2" t="s">
        <v>20</v>
      </c>
      <c r="P14" s="2">
        <v>6065434</v>
      </c>
      <c r="Q14" s="2">
        <f t="shared" si="2"/>
        <v>6065.4340000000002</v>
      </c>
      <c r="R14" s="4">
        <f t="shared" si="3"/>
        <v>101.09056666666667</v>
      </c>
    </row>
    <row r="15" spans="2:18" x14ac:dyDescent="0.25">
      <c r="B15" s="5" t="s">
        <v>27</v>
      </c>
      <c r="C15" s="2" t="s">
        <v>9</v>
      </c>
      <c r="D15" s="2">
        <v>20</v>
      </c>
      <c r="E15" s="2" t="s">
        <v>28</v>
      </c>
      <c r="F15" s="18" t="s">
        <v>29</v>
      </c>
      <c r="G15" s="2">
        <v>908</v>
      </c>
      <c r="H15" s="2">
        <f t="shared" si="0"/>
        <v>0.90800000000000003</v>
      </c>
      <c r="I15" s="4">
        <f t="shared" si="1"/>
        <v>1.5133333333333334E-2</v>
      </c>
      <c r="K15" s="5" t="s">
        <v>27</v>
      </c>
      <c r="L15" s="2" t="s">
        <v>9</v>
      </c>
      <c r="M15" s="2">
        <v>20</v>
      </c>
      <c r="N15" s="2" t="s">
        <v>40</v>
      </c>
      <c r="O15" s="3" t="s">
        <v>29</v>
      </c>
      <c r="P15" s="2">
        <v>859</v>
      </c>
      <c r="Q15" s="2">
        <f t="shared" si="2"/>
        <v>0.85899999999999999</v>
      </c>
      <c r="R15" s="4">
        <f t="shared" si="3"/>
        <v>1.4316666666666667E-2</v>
      </c>
    </row>
    <row r="16" spans="2:18" x14ac:dyDescent="0.25">
      <c r="B16" s="5" t="s">
        <v>27</v>
      </c>
      <c r="C16" s="2" t="s">
        <v>9</v>
      </c>
      <c r="D16" s="2">
        <v>24</v>
      </c>
      <c r="E16" s="2" t="s">
        <v>30</v>
      </c>
      <c r="F16" s="18" t="s">
        <v>15</v>
      </c>
      <c r="G16" s="2">
        <v>4580</v>
      </c>
      <c r="H16" s="2">
        <f t="shared" si="0"/>
        <v>4.58</v>
      </c>
      <c r="I16" s="4">
        <f t="shared" si="1"/>
        <v>7.6333333333333336E-2</v>
      </c>
      <c r="K16" s="5" t="s">
        <v>27</v>
      </c>
      <c r="L16" s="2" t="s">
        <v>9</v>
      </c>
      <c r="M16" s="2">
        <v>24</v>
      </c>
      <c r="N16" s="2" t="s">
        <v>46</v>
      </c>
      <c r="O16" s="3" t="s">
        <v>15</v>
      </c>
      <c r="P16" s="2">
        <v>987</v>
      </c>
      <c r="Q16" s="2">
        <f t="shared" si="2"/>
        <v>0.98699999999999999</v>
      </c>
      <c r="R16" s="4">
        <f t="shared" si="3"/>
        <v>1.6449999999999999E-2</v>
      </c>
    </row>
    <row r="17" spans="2:18" x14ac:dyDescent="0.25">
      <c r="B17" s="5" t="s">
        <v>27</v>
      </c>
      <c r="C17" s="2" t="s">
        <v>9</v>
      </c>
      <c r="D17" s="2">
        <v>28</v>
      </c>
      <c r="E17" s="2" t="s">
        <v>31</v>
      </c>
      <c r="F17" s="18" t="s">
        <v>32</v>
      </c>
      <c r="G17" s="2">
        <v>15287</v>
      </c>
      <c r="H17" s="2">
        <f t="shared" si="0"/>
        <v>15.287000000000001</v>
      </c>
      <c r="I17" s="4">
        <f t="shared" si="1"/>
        <v>0.25478333333333336</v>
      </c>
      <c r="K17" s="5" t="s">
        <v>27</v>
      </c>
      <c r="L17" s="2" t="s">
        <v>9</v>
      </c>
      <c r="M17" s="2">
        <v>28</v>
      </c>
      <c r="N17" s="2" t="s">
        <v>31</v>
      </c>
      <c r="O17" s="3" t="s">
        <v>32</v>
      </c>
      <c r="P17" s="2">
        <v>10760</v>
      </c>
      <c r="Q17" s="2">
        <f t="shared" si="2"/>
        <v>10.76</v>
      </c>
      <c r="R17" s="4">
        <f t="shared" si="3"/>
        <v>0.17933333333333332</v>
      </c>
    </row>
    <row r="18" spans="2:18" x14ac:dyDescent="0.25">
      <c r="B18" s="5" t="s">
        <v>27</v>
      </c>
      <c r="C18" s="2" t="s">
        <v>9</v>
      </c>
      <c r="D18" s="2">
        <v>32</v>
      </c>
      <c r="E18" s="2" t="s">
        <v>33</v>
      </c>
      <c r="F18" s="18" t="s">
        <v>18</v>
      </c>
      <c r="G18" s="2">
        <v>1037650</v>
      </c>
      <c r="H18" s="2">
        <f t="shared" si="0"/>
        <v>1037.6500000000001</v>
      </c>
      <c r="I18" s="4">
        <f t="shared" si="1"/>
        <v>17.294166666666669</v>
      </c>
      <c r="K18" s="5" t="s">
        <v>27</v>
      </c>
      <c r="L18" s="2" t="s">
        <v>9</v>
      </c>
      <c r="M18" s="2">
        <v>32</v>
      </c>
      <c r="N18" s="2" t="s">
        <v>50</v>
      </c>
      <c r="O18" s="3" t="s">
        <v>18</v>
      </c>
      <c r="P18" s="2">
        <v>1019093</v>
      </c>
      <c r="Q18" s="2">
        <f t="shared" si="2"/>
        <v>1019.093</v>
      </c>
      <c r="R18" s="4">
        <f t="shared" si="3"/>
        <v>16.984883333333332</v>
      </c>
    </row>
    <row r="19" spans="2:18" x14ac:dyDescent="0.25">
      <c r="B19" s="5" t="s">
        <v>27</v>
      </c>
      <c r="C19" s="2" t="s">
        <v>9</v>
      </c>
      <c r="D19" s="2">
        <v>36</v>
      </c>
      <c r="E19" s="2" t="s">
        <v>20</v>
      </c>
      <c r="F19" s="6" t="s">
        <v>20</v>
      </c>
      <c r="G19" s="2">
        <v>3882848</v>
      </c>
      <c r="H19" s="2">
        <f t="shared" si="0"/>
        <v>3882.848</v>
      </c>
      <c r="I19" s="4">
        <f t="shared" si="1"/>
        <v>64.714133333333336</v>
      </c>
      <c r="K19" s="5" t="s">
        <v>27</v>
      </c>
      <c r="L19" s="2" t="s">
        <v>9</v>
      </c>
      <c r="M19" s="2">
        <v>36</v>
      </c>
      <c r="N19" s="2" t="s">
        <v>20</v>
      </c>
      <c r="O19" s="2" t="s">
        <v>20</v>
      </c>
      <c r="P19" s="2">
        <v>5311564</v>
      </c>
      <c r="Q19" s="2">
        <f t="shared" si="2"/>
        <v>5311.5640000000003</v>
      </c>
      <c r="R19" s="4">
        <f t="shared" si="3"/>
        <v>88.526066666666665</v>
      </c>
    </row>
    <row r="20" spans="2:18" x14ac:dyDescent="0.25">
      <c r="B20" s="5" t="s">
        <v>27</v>
      </c>
      <c r="C20" s="2" t="s">
        <v>10</v>
      </c>
      <c r="D20" s="2">
        <v>20</v>
      </c>
      <c r="E20" s="2" t="s">
        <v>34</v>
      </c>
      <c r="F20" s="18" t="s">
        <v>35</v>
      </c>
      <c r="G20" s="2">
        <v>2440</v>
      </c>
      <c r="H20" s="2">
        <f t="shared" si="0"/>
        <v>2.44</v>
      </c>
      <c r="I20" s="4">
        <f t="shared" si="1"/>
        <v>4.0666666666666663E-2</v>
      </c>
      <c r="K20" s="5" t="s">
        <v>27</v>
      </c>
      <c r="L20" s="2" t="s">
        <v>10</v>
      </c>
      <c r="M20" s="2">
        <v>20</v>
      </c>
      <c r="N20" s="2" t="s">
        <v>43</v>
      </c>
      <c r="O20" s="3" t="s">
        <v>44</v>
      </c>
      <c r="P20" s="2">
        <v>1198</v>
      </c>
      <c r="Q20" s="2">
        <f t="shared" si="2"/>
        <v>1.198</v>
      </c>
      <c r="R20" s="4">
        <f t="shared" si="3"/>
        <v>1.9966666666666667E-2</v>
      </c>
    </row>
    <row r="21" spans="2:18" x14ac:dyDescent="0.25">
      <c r="B21" s="5" t="s">
        <v>27</v>
      </c>
      <c r="C21" s="2" t="s">
        <v>10</v>
      </c>
      <c r="D21" s="2">
        <v>24</v>
      </c>
      <c r="E21" s="2" t="s">
        <v>36</v>
      </c>
      <c r="F21" s="18" t="s">
        <v>15</v>
      </c>
      <c r="G21" s="2">
        <v>5250</v>
      </c>
      <c r="H21" s="2">
        <f t="shared" si="0"/>
        <v>5.25</v>
      </c>
      <c r="I21" s="4">
        <f t="shared" si="1"/>
        <v>8.7499999999999994E-2</v>
      </c>
      <c r="K21" s="5" t="s">
        <v>27</v>
      </c>
      <c r="L21" s="2" t="s">
        <v>10</v>
      </c>
      <c r="M21" s="2">
        <v>24</v>
      </c>
      <c r="N21" s="2" t="s">
        <v>36</v>
      </c>
      <c r="O21" s="3" t="s">
        <v>15</v>
      </c>
      <c r="P21" s="2">
        <v>36129</v>
      </c>
      <c r="Q21" s="2">
        <f t="shared" si="2"/>
        <v>36.128999999999998</v>
      </c>
      <c r="R21" s="4">
        <f t="shared" si="3"/>
        <v>0.60214999999999996</v>
      </c>
    </row>
    <row r="22" spans="2:18" x14ac:dyDescent="0.25">
      <c r="B22" s="5" t="s">
        <v>27</v>
      </c>
      <c r="C22" s="2" t="s">
        <v>10</v>
      </c>
      <c r="D22" s="2">
        <v>28</v>
      </c>
      <c r="E22" s="2" t="s">
        <v>37</v>
      </c>
      <c r="F22" s="18" t="s">
        <v>38</v>
      </c>
      <c r="G22" s="2">
        <v>144040</v>
      </c>
      <c r="H22" s="2">
        <f t="shared" si="0"/>
        <v>144.04</v>
      </c>
      <c r="I22" s="4">
        <f t="shared" si="1"/>
        <v>2.4006666666666665</v>
      </c>
      <c r="K22" s="5" t="s">
        <v>27</v>
      </c>
      <c r="L22" s="2" t="s">
        <v>10</v>
      </c>
      <c r="M22" s="2">
        <v>28</v>
      </c>
      <c r="N22" s="2" t="s">
        <v>37</v>
      </c>
      <c r="O22" s="3" t="s">
        <v>38</v>
      </c>
      <c r="P22" s="2">
        <v>71749</v>
      </c>
      <c r="Q22" s="2">
        <f t="shared" si="2"/>
        <v>71.748999999999995</v>
      </c>
      <c r="R22" s="4">
        <f t="shared" si="3"/>
        <v>1.1958166666666665</v>
      </c>
    </row>
    <row r="23" spans="2:18" x14ac:dyDescent="0.25">
      <c r="B23" s="5" t="s">
        <v>27</v>
      </c>
      <c r="C23" s="2" t="s">
        <v>10</v>
      </c>
      <c r="D23" s="2">
        <v>32</v>
      </c>
      <c r="E23" s="2" t="s">
        <v>20</v>
      </c>
      <c r="F23" s="6" t="s">
        <v>20</v>
      </c>
      <c r="G23" s="2">
        <v>4581373</v>
      </c>
      <c r="H23" s="2">
        <f t="shared" si="0"/>
        <v>4581.3729999999996</v>
      </c>
      <c r="I23" s="4">
        <f t="shared" si="1"/>
        <v>76.356216666666654</v>
      </c>
      <c r="K23" s="5" t="s">
        <v>27</v>
      </c>
      <c r="L23" s="2" t="s">
        <v>10</v>
      </c>
      <c r="M23" s="2">
        <v>32</v>
      </c>
      <c r="N23" s="2" t="s">
        <v>20</v>
      </c>
      <c r="O23" s="2" t="s">
        <v>20</v>
      </c>
      <c r="P23" s="2">
        <v>6206004</v>
      </c>
      <c r="Q23" s="2">
        <f t="shared" si="2"/>
        <v>6206.0039999999999</v>
      </c>
      <c r="R23" s="4">
        <f t="shared" si="3"/>
        <v>103.43339999999999</v>
      </c>
    </row>
    <row r="24" spans="2:18" x14ac:dyDescent="0.25">
      <c r="B24" s="5" t="s">
        <v>27</v>
      </c>
      <c r="C24" s="2" t="s">
        <v>10</v>
      </c>
      <c r="D24" s="2">
        <v>36</v>
      </c>
      <c r="E24" s="2" t="s">
        <v>20</v>
      </c>
      <c r="F24" s="6" t="s">
        <v>20</v>
      </c>
      <c r="G24" s="2">
        <v>4647138</v>
      </c>
      <c r="H24" s="2">
        <f t="shared" si="0"/>
        <v>4647.1379999999999</v>
      </c>
      <c r="I24" s="4">
        <f t="shared" si="1"/>
        <v>77.452299999999994</v>
      </c>
      <c r="K24" s="5" t="s">
        <v>27</v>
      </c>
      <c r="L24" s="2" t="s">
        <v>10</v>
      </c>
      <c r="M24" s="2">
        <v>36</v>
      </c>
      <c r="N24" s="2" t="s">
        <v>20</v>
      </c>
      <c r="O24" s="2" t="s">
        <v>20</v>
      </c>
      <c r="P24" s="2">
        <v>7023299</v>
      </c>
      <c r="Q24" s="2">
        <f t="shared" si="2"/>
        <v>7023.299</v>
      </c>
      <c r="R24" s="4">
        <f t="shared" si="3"/>
        <v>117.05498333333334</v>
      </c>
    </row>
    <row r="26" spans="2:18" x14ac:dyDescent="0.25">
      <c r="K26" t="s">
        <v>51</v>
      </c>
    </row>
    <row r="27" spans="2:18" x14ac:dyDescent="0.25">
      <c r="K27" t="s">
        <v>52</v>
      </c>
    </row>
    <row r="28" spans="2:18" ht="15.75" thickBot="1" x14ac:dyDescent="0.3">
      <c r="K28" t="s">
        <v>54</v>
      </c>
    </row>
    <row r="29" spans="2:18" x14ac:dyDescent="0.25">
      <c r="B29" s="8" t="s">
        <v>59</v>
      </c>
      <c r="C29" s="9"/>
      <c r="D29" s="9"/>
      <c r="E29" s="10"/>
      <c r="K29" t="s">
        <v>53</v>
      </c>
    </row>
    <row r="30" spans="2:18" x14ac:dyDescent="0.25">
      <c r="B30" s="11" t="s">
        <v>60</v>
      </c>
      <c r="C30" s="7"/>
      <c r="D30" s="7" t="s">
        <v>61</v>
      </c>
      <c r="E30" s="12"/>
      <c r="K30" t="s">
        <v>55</v>
      </c>
    </row>
    <row r="31" spans="2:18" x14ac:dyDescent="0.25">
      <c r="B31" s="13" t="s">
        <v>62</v>
      </c>
      <c r="C31" s="2">
        <v>1.8</v>
      </c>
      <c r="D31" s="2" t="s">
        <v>63</v>
      </c>
      <c r="E31" s="14">
        <v>1.8</v>
      </c>
      <c r="K31" t="s">
        <v>56</v>
      </c>
    </row>
    <row r="32" spans="2:18" x14ac:dyDescent="0.25">
      <c r="B32" s="13" t="s">
        <v>63</v>
      </c>
      <c r="C32" s="2">
        <f>C31*2^30</f>
        <v>1932735283.2</v>
      </c>
      <c r="D32" s="2" t="s">
        <v>63</v>
      </c>
      <c r="E32" s="14">
        <f>E31*2^30</f>
        <v>1932735283.2</v>
      </c>
      <c r="K32" t="s">
        <v>57</v>
      </c>
    </row>
    <row r="33" spans="2:11" x14ac:dyDescent="0.25">
      <c r="B33" s="13" t="s">
        <v>67</v>
      </c>
      <c r="C33" s="2">
        <f>1/C32</f>
        <v>5.1740143034193253E-10</v>
      </c>
      <c r="D33" s="2" t="s">
        <v>67</v>
      </c>
      <c r="E33" s="14">
        <f>1/E32</f>
        <v>5.1740143034193253E-10</v>
      </c>
      <c r="K33" t="s">
        <v>58</v>
      </c>
    </row>
    <row r="34" spans="2:11" x14ac:dyDescent="0.25">
      <c r="B34" s="13" t="s">
        <v>64</v>
      </c>
      <c r="C34" s="2">
        <f>26^7</f>
        <v>8031810176</v>
      </c>
      <c r="D34" s="2" t="s">
        <v>64</v>
      </c>
      <c r="E34" s="14">
        <f>26^7</f>
        <v>8031810176</v>
      </c>
    </row>
    <row r="35" spans="2:11" x14ac:dyDescent="0.25">
      <c r="B35" s="13" t="s">
        <v>65</v>
      </c>
      <c r="C35" s="2">
        <f>AVERAGE(H9,H14,H19,H24)</f>
        <v>4974.4352500000005</v>
      </c>
      <c r="D35" s="2" t="s">
        <v>65</v>
      </c>
      <c r="E35" s="14">
        <f>AVERAGE(Q9,Q14,Q19,Q24)</f>
        <v>6133.0102499999994</v>
      </c>
    </row>
    <row r="36" spans="2:11" x14ac:dyDescent="0.25">
      <c r="B36" s="13" t="s">
        <v>66</v>
      </c>
      <c r="C36" s="2">
        <f>C35/C34</f>
        <v>6.1934173505048743E-7</v>
      </c>
      <c r="D36" s="2" t="s">
        <v>66</v>
      </c>
      <c r="E36" s="14">
        <f>E35/E34</f>
        <v>7.6359003955623357E-7</v>
      </c>
    </row>
    <row r="37" spans="2:11" ht="15.75" thickBot="1" x14ac:dyDescent="0.3">
      <c r="B37" s="15" t="s">
        <v>68</v>
      </c>
      <c r="C37" s="16">
        <f>(C36/C33)</f>
        <v>1197.0236236903831</v>
      </c>
      <c r="D37" s="16" t="s">
        <v>68</v>
      </c>
      <c r="E37" s="17">
        <f>E36/E33</f>
        <v>1475.8174113504163</v>
      </c>
    </row>
  </sheetData>
  <mergeCells count="5">
    <mergeCell ref="B3:I3"/>
    <mergeCell ref="K3:R3"/>
    <mergeCell ref="B29:E29"/>
    <mergeCell ref="D30:E30"/>
    <mergeCell ref="B30:C30"/>
  </mergeCells>
  <pageMargins left="0.7" right="0.7" top="0.75" bottom="0.75" header="0.3" footer="0.3"/>
  <ignoredErrors>
    <ignoredError sqref="F5:F24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Perro256</vt:lpstr>
      <vt:lpstr>Perro 512</vt:lpstr>
      <vt:lpstr>Nube 256</vt:lpstr>
      <vt:lpstr>Nube 512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Beltrán Ruiz</dc:creator>
  <cp:lastModifiedBy>Juan José Beltrán Ruiz</cp:lastModifiedBy>
  <dcterms:created xsi:type="dcterms:W3CDTF">2021-04-26T04:26:00Z</dcterms:created>
  <dcterms:modified xsi:type="dcterms:W3CDTF">2021-05-02T04:02:01Z</dcterms:modified>
</cp:coreProperties>
</file>