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trw1-my.sharepoint.com/personal/aladar_dukay_zf_com/Documents/Desktop/CV new/"/>
    </mc:Choice>
  </mc:AlternateContent>
  <xr:revisionPtr revIDLastSave="10" documentId="13_ncr:1_{9533C08D-7DFA-48E8-AA5B-9907397052B7}" xr6:coauthVersionLast="47" xr6:coauthVersionMax="47" xr10:uidLastSave="{217018FF-63BB-4C58-B4E1-EED448366DA8}"/>
  <bookViews>
    <workbookView xWindow="1560" yWindow="1560" windowWidth="15480" windowHeight="10380" xr2:uid="{00000000-000D-0000-FFFF-FFFF00000000}"/>
  </bookViews>
  <sheets>
    <sheet name="Personal" sheetId="1" r:id="rId1"/>
    <sheet name="Locations" sheetId="2" r:id="rId2"/>
    <sheet name="Skills" sheetId="3" r:id="rId3"/>
    <sheet name="Skills_dummies" sheetId="5" r:id="rId4"/>
    <sheet name="Plan" sheetId="4" r:id="rId5"/>
  </sheets>
  <definedNames>
    <definedName name="_xlnm._FilterDatabase" localSheetId="1">Locations!$A$1:$H$6</definedName>
    <definedName name="_xlnm._FilterDatabase" localSheetId="4">Plan!$A$1:$D$1</definedName>
    <definedName name="_xlnm._FilterDatabase" localSheetId="2">Skills!$A$1:$F$2</definedName>
    <definedName name="_xlnm._FilterDatabase" localSheetId="3">Skills_dummies!$A$2:$F$3</definedName>
  </definedNames>
  <calcPr calcId="191029" concurrentManualCount="16"/>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 l="1"/>
  <c r="F31" i="2"/>
  <c r="F30" i="2"/>
  <c r="E31" i="2"/>
  <c r="E30" i="2"/>
  <c r="F29" i="2"/>
  <c r="E29" i="2"/>
  <c r="F28" i="2"/>
  <c r="E28" i="2"/>
  <c r="F10" i="5"/>
  <c r="E10" i="5"/>
  <c r="D10" i="5"/>
  <c r="C10" i="5"/>
  <c r="F9" i="5"/>
  <c r="E9" i="5"/>
  <c r="D9" i="5"/>
  <c r="C9" i="5"/>
  <c r="F31" i="5"/>
  <c r="E31" i="5"/>
  <c r="D31" i="5"/>
  <c r="C31" i="5"/>
  <c r="F30" i="5"/>
  <c r="E30" i="5"/>
  <c r="D30" i="5"/>
  <c r="C30" i="5"/>
  <c r="F29" i="5"/>
  <c r="E29" i="5"/>
  <c r="D29" i="5"/>
  <c r="C29" i="5"/>
  <c r="F28" i="5"/>
  <c r="E28" i="5"/>
  <c r="D28" i="5"/>
  <c r="C28" i="5"/>
  <c r="F27" i="5"/>
  <c r="E27" i="5"/>
  <c r="D27" i="5"/>
  <c r="C27" i="5"/>
  <c r="F26" i="5"/>
  <c r="E26" i="5"/>
  <c r="D26" i="5"/>
  <c r="C26" i="5"/>
  <c r="F25" i="5"/>
  <c r="E25" i="5"/>
  <c r="D25" i="5"/>
  <c r="C25" i="5"/>
  <c r="F24" i="5"/>
  <c r="E24" i="5"/>
  <c r="D24" i="5"/>
  <c r="C24" i="5"/>
  <c r="F23" i="5"/>
  <c r="E23" i="5"/>
  <c r="D23" i="5"/>
  <c r="C23" i="5"/>
  <c r="F22" i="5"/>
  <c r="E22" i="5"/>
  <c r="D22" i="5"/>
  <c r="C22" i="5"/>
  <c r="E21" i="5"/>
  <c r="D21" i="5"/>
  <c r="C21" i="5"/>
  <c r="F16" i="5"/>
  <c r="E16" i="5"/>
  <c r="D16" i="5"/>
  <c r="C16" i="5"/>
  <c r="F15" i="5"/>
  <c r="E15" i="5"/>
  <c r="D15" i="5"/>
  <c r="C15" i="5"/>
  <c r="F14" i="5"/>
  <c r="E14" i="5"/>
  <c r="D14" i="5"/>
  <c r="C14" i="5"/>
  <c r="F13" i="5"/>
  <c r="E13" i="5"/>
  <c r="D13" i="5"/>
  <c r="C13" i="5"/>
  <c r="F12" i="5"/>
  <c r="E12" i="5"/>
  <c r="D12" i="5"/>
  <c r="C12" i="5"/>
  <c r="F8" i="5"/>
  <c r="E8" i="5"/>
  <c r="D8" i="5"/>
  <c r="C8" i="5"/>
  <c r="F7" i="5"/>
  <c r="E7" i="5"/>
  <c r="D7" i="5"/>
  <c r="C7" i="5"/>
  <c r="F6" i="5"/>
  <c r="E6" i="5"/>
  <c r="D6" i="5"/>
  <c r="C6" i="5"/>
  <c r="F5" i="5"/>
  <c r="E5" i="5"/>
  <c r="D5" i="5"/>
  <c r="C5" i="5"/>
  <c r="F4" i="5"/>
  <c r="E4" i="5"/>
  <c r="D4" i="5"/>
  <c r="C4" i="5"/>
  <c r="F3" i="5"/>
  <c r="E3" i="5"/>
  <c r="D3" i="5"/>
  <c r="C3" i="5"/>
  <c r="F17" i="1" l="1"/>
  <c r="E17" i="1"/>
  <c r="D17" i="1"/>
  <c r="C17" i="1"/>
  <c r="F18" i="1"/>
  <c r="E18" i="1"/>
  <c r="D18" i="1"/>
  <c r="C18" i="1"/>
  <c r="F2" i="1"/>
  <c r="E2" i="1"/>
  <c r="D2" i="1"/>
  <c r="C2" i="1"/>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alcChain>
</file>

<file path=xl/sharedStrings.xml><?xml version="1.0" encoding="utf-8"?>
<sst xmlns="http://schemas.openxmlformats.org/spreadsheetml/2006/main" count="557" uniqueCount="405">
  <si>
    <t>Full Name with Titles</t>
  </si>
  <si>
    <t>Title before Name</t>
  </si>
  <si>
    <t>Ing.</t>
  </si>
  <si>
    <t>First Name</t>
  </si>
  <si>
    <t>Aladár</t>
  </si>
  <si>
    <t>Middle Name</t>
  </si>
  <si>
    <t>Last Name</t>
  </si>
  <si>
    <t>Dukay</t>
  </si>
  <si>
    <t>Title after Name</t>
  </si>
  <si>
    <t>Date of Birth</t>
  </si>
  <si>
    <t>Nationality</t>
  </si>
  <si>
    <t>Slovak</t>
  </si>
  <si>
    <t>Criminal Records</t>
  </si>
  <si>
    <t>unimpeachable</t>
  </si>
  <si>
    <t>Address</t>
  </si>
  <si>
    <t>Ul. Z. Nejedlého 1709/16, 93401 Levice, SLOVAKIA</t>
  </si>
  <si>
    <t>E-mail</t>
  </si>
  <si>
    <t>aladar.dukay.ml@gmail.com</t>
  </si>
  <si>
    <t>Phone</t>
  </si>
  <si>
    <t>+421919274717</t>
  </si>
  <si>
    <t>LinkedIn</t>
  </si>
  <si>
    <t>https://www.linkedin.com/in/ing-aladár-dukay-ba0aa549</t>
  </si>
  <si>
    <t>Category</t>
  </si>
  <si>
    <t>Latitude</t>
  </si>
  <si>
    <t>Longitude</t>
  </si>
  <si>
    <t>Appearance From</t>
  </si>
  <si>
    <t>Appearance To</t>
  </si>
  <si>
    <t>Name</t>
  </si>
  <si>
    <t>Description</t>
  </si>
  <si>
    <t>Basic</t>
  </si>
  <si>
    <t>I grew up here.</t>
  </si>
  <si>
    <t>I lived here only for some time, while searching for real job in my field of study.</t>
  </si>
  <si>
    <t>Currently I live here.</t>
  </si>
  <si>
    <t>Education</t>
  </si>
  <si>
    <t>Preschool</t>
  </si>
  <si>
    <t>Meeting other children, making first friends, learning to eat new meals, stepping into socialization and gaining very first soft skills started for me in this kindergarten.</t>
  </si>
  <si>
    <t>Elementary school</t>
  </si>
  <si>
    <t>I was educated about how to read, write, calculate numbers, draw, I've gained general knowledge about geography, history, nature, physics, chemistry, business basics, working with PC and with Microsoft Office. I was an excellent pupil, learning two new foreign languages, English and German at the same time, and represented my class in every mathematical contest. In this time I've already started to like working with PC and was sure about my future leading to economics.</t>
  </si>
  <si>
    <t>Business Academy</t>
  </si>
  <si>
    <t>I've learned about economics, accounting, statistics, commodities science, biology, etiquette, typewriting (10-fingers method), acquired state examinations of economic correspondence and continued in improving my two foreign languages, English and German. For last two years I specialized my studies in marketing. I've became proficient user of accounting software Omega (I own a certificate for it), I was able to handle advanced formatting in Microsoft Word, along with mass correspondence and creating my own recipient database, create engaging presentations in Microsoft Power Point with sound effects and animation timing, so that the viewers had the impression, that they were watching a smooth slideshow or subtitles like in a movie, I've already managed more complex formulas in Microsoft Excel, also nesting them, and even mastered the Microsoft Access used at that time. I represented my class and school again in every mathematical, but also sports, chess or typewriting contest within my town, region and once even nationally. Thanks to project granted by economic magazine Trend from these times I own a certificate „I think economically”.</t>
  </si>
  <si>
    <t>Matej Bel University</t>
  </si>
  <si>
    <t>At Faculty of Economics I've studied more about history of economic orientations, micro- and macroeconomy indicators, management, topic of taxes, derivations and intervals, international business, law, costing calculations, company planning, investing strategies, financial and economic analyses, human resources management, marketing strategies, quality economy, politics, economic psychology, diplomatic protocol, sociology, basics of ERP system SAP and statistical software SPSS, I took professional lexicology lessons in both English and German from native speakers. Case studies (about management in general, HR and marketing) were a pleasant test of applying knowledge in practice, creative thinking and bringing new "outside the box" ideas. I passed all the subjects without having to repeat the exams, but to successfully completing my studies in the usual 5 (3+2) years, I was held back by the lack of data for the practical part of my diploma thesis, which was very difficult to obtain without having connections in any real company. I earned my Bc. (bachelor's) and Ing. (engineer's) degrees here.</t>
  </si>
  <si>
    <t>Praxis</t>
  </si>
  <si>
    <t>Trainee</t>
  </si>
  <si>
    <t>In addition to training new drivers, the CENTRO-CAR Levice driving school also provides courses in other areas. I participated in their course on the basics of the Microsoft Office package, on drawing in Paint and on using the Internet to search for information. At that time, CRT monitors were still everywhere, Internet modems made the strangest sounds before they connected, and small 3.5" floppy disks with a memory capacity of 1.44MB were used to store the data. Despite this, I was happy to wait for the entire page with the pictures and description of fighter planes to load, which I still have securely stored on the aforementioned floppy disks.</t>
  </si>
  <si>
    <t>Theatre actor</t>
  </si>
  <si>
    <t>Acting on stage as a member of an official theatre group under patronage of Levice City cultural center was good for strengthening soft skills, meeting new people and creating new acquaintances.</t>
  </si>
  <si>
    <t>Sponzoring specialist</t>
  </si>
  <si>
    <t>Highchool praxis at VÚEZ, a.s. (corp.), showed me the communication policy of this company used in practice. I had the opportunity to look into the internal directive on advertising principles, discuss sponsorship options, evaluate the benefits of such support on the awareness of the company, I learned the principles of participation in professional exhibitions, I found out how the company gets contacted with partners from the fields of energy, engineering and construction and I created a financial budget for marketing activities in a given processing year of my praxis and also estimated the development in the following year.</t>
  </si>
  <si>
    <t>Assets manager</t>
  </si>
  <si>
    <t>Highchool praxis at Town Hall Levice showed to me what a purchase contract looks like and the procedure for selling property under conditions, when ownership belongs to the public sector. I processed all the activities necessary for such an act, from the application for the purchase of land in the administration of town Levice, an extract from the resolution on the vote of the town council with the expression of consent to the sale, agreement on payment terms, obtaining an expertise report with a geometric plan to the act of sale itself and registration at the cadastral office. I had the opportunity to study up close and use the official stamps of the town.</t>
  </si>
  <si>
    <t>Marketing planner</t>
  </si>
  <si>
    <t>University praxis at Ing. Renáta Pavuková - Zlatá elegancia, Levice, was devoted to a broader cross-section of the entire company. I analyzed the process of purchasing materials (gold bars and fragments), their warehousing (safely in the safe, of course), recorded assets, analyzed production processes, priced products using the mark-up method, searched for new sales opportunities, helped with payroll calculations, accounting and received orders. But the main topic of the thesis was marketing, specifically sales promotion. I described in more depth the methods used such as advertising in newspapers, during the prom season donated own products to the lotteries or vouchers for cleaning / renovation of your own jewelry in exchange for advertising at events, participation in fairs and exhibitions in homeland and abroad, operating branches in other cities and managing the intensity of sales promotion according to seasonality, for wich I composed also plan for the following year.</t>
  </si>
  <si>
    <t>Students Council member</t>
  </si>
  <si>
    <t>Being the voice of many, hearing students problems and speaking about them with faculty leaders, organization of social, sports events and promotions, making sponsoring and PR deals for our activities with external partners, lobbing in national parlament in the process of making a new law related to students, creating and selling faculty merchandise, making presentations.</t>
  </si>
  <si>
    <t>Chief editor</t>
  </si>
  <si>
    <t>For me these were very nice two years of stimulating my team to become better writers, taking the faculty magazine to new level of quality, coming up with creative ideas for articles, raising awareness about this magazine, doing marketing and PR activities, but most of all securing financial resources for continuous printing.</t>
  </si>
  <si>
    <t>Academic Senate member</t>
  </si>
  <si>
    <t>I participated at the Economic faculty of Matej Bel University in operative management, created financial plans, quick SWOT analyses, presentations, organized elections, voted in personnel questions, was engaged in disputes and all other faculty leadership activities.</t>
  </si>
  <si>
    <t>Experience</t>
  </si>
  <si>
    <t>Production operator</t>
  </si>
  <si>
    <t>Short time working for job agency Trenkwalder Factory, s.r.o. (Ltd.), cleaning of oily assembly lines at ZF Slovakia, a.s. (corp.), just to earn little money and to see the plant from within.</t>
  </si>
  <si>
    <t>Summer job at Karton, s.r.o. (Ltd.), with the aim of earning money for a vacation by the Greek sea. This was a physical work, where no special qualification is needed, but it just confirmed my orientation towards economics and achieving higher goals.</t>
  </si>
  <si>
    <t>Clients assistant</t>
  </si>
  <si>
    <t>I consider this to be my first experience with the job market (besides summer jobs), although not entirely in my field of study. After working for three months at the insurance company Kooperativa, a.s. (corp.), I left the position due to very poor collegial relations at the workplace and to gain time to complete my diploma thesis quickly after finally obtaining data for it from a real company.</t>
  </si>
  <si>
    <t>Sales representative</t>
  </si>
  <si>
    <t>At OVB Allfinanz, a.s. (corp.), I was a sales representative for all companies in the financial market. I approached new customers, took care of current ones, visited potential clients throughout the region, concluded contracts for insurance contracts, bank debit, credit or saving accounts, investments, short- and longterm loans, health care providers or pension pillars contracts.</t>
  </si>
  <si>
    <t>Receptionist</t>
  </si>
  <si>
    <t>Since no company within my field of study wanted to hire me despite all my efforts, plus a family situation at that time, led me to finding a job abroad in Czechia. I worked as receptionist at Wellness Hotel Babylon, a.s. (corp.), under promise of promotion to more economically based position, which never came. At least I met awesome people, was able to use both my foreign languages English and German on daily basis and could enjoy the water park plus wellness as an employee bonus. During this period, the global crisis due to disease COVID-19 occurred, which forced the hotel to close, but they still provided us with full wages. I used this time to rebuild my electric guitar. I had enough space to thoroughly go through every aspect myself, from studying the wiring diagrams of the electrical components, carpentry modifications, replacing worn and "beginner" parts to the musical meaning of their settings and I've raised my instrument to a truly usable and representative level.</t>
  </si>
  <si>
    <t>Director &amp; accountant</t>
  </si>
  <si>
    <t>Združenie obcí pre separovaný zber „TATIAR” (non-profit organization) is a tiny company created for the purpose of collecting, sorting and reselling waste as new material for recycling by other processing companies. I took care of all twelve employees (at that time), all administrative, booked invoices, calculated salaries, submitted reports to authorities, created my own profit and loss analyses, paid bills, assigned protective work equipment, organized labor, recruited newbies, made orders for the transport of goods and other logistics, dealt with dispute cases, looked for new business partners, wrote requests for grants through national projects, keept the driving log and corrected assets evidence along with other booking faults. I processed the data on (for me) new accounting software Pohoda and for salaries I used Olymp. Overall improvements were necessary everywhere I looked at. When I joined this company, it was fighting hard for survival. Costs were rising all the time, but earnings remaind always the same. Sometimes obligations were paid late, after due-time. When I left this company, it had a positive balance on bank account in value of two months turnover.</t>
  </si>
  <si>
    <t>Finance controller</t>
  </si>
  <si>
    <t>ZF Slovakia, a.s. (corp.), is an automotive supplier and producer of many parts for cars. In division related to shock absorbers I work on accounting support, month/year-end-closings, reporting overviews, investments management, purchase requisitions oversight, costs/activities planning, presentations and continuous improvement. I use SAP, Excel and Power BI on daily basis. I like to watch videos and visit forums to keep finding ways, how to make my job easier and finish tasks quicker. From time to time we travel to our partner plant in town Šahy, which provides the plant in Levice with welding of outer tubes for dampers. It's nice to occasionally change the place or meet with other people.</t>
  </si>
  <si>
    <t>Experience Level</t>
  </si>
  <si>
    <t>Remaining Points</t>
  </si>
  <si>
    <t>Hard</t>
  </si>
  <si>
    <t>Power BI</t>
  </si>
  <si>
    <t>I use this software on daily basis, I can also teach other people how to use it. I keep my knowledge updated by watching videos about new features and I visit forums for discussing more complex cases. I can process the data into interactional and easy to look at overviews, work with large data sets, clean data after mining, un/pivot, merge or append tables in Power Query, set relationships between fact &amp; dimension tables, use more complicated DAX measure with my own variables, leave a parameter field for report readers to manipulate with scenarios, create Power Automate flow buttons, setup automatic updates or incremental refreshes. I like to "McGiver" charts and use error bars for showing additional informations, concatenate data labels, use conditional formatting to shor or hide visuals, switch buttons, my own motives and pictures as filters or bookmarks.</t>
  </si>
  <si>
    <t>I use this software on daily basis, I can also teach other people how to use it. I keep my knowledge updated by watching videos about new features and I visit forums for discussing more complex cases. I can setup advanced formatting, nest long formulas, use array conditions with {} in Excel.</t>
  </si>
  <si>
    <t>SAP</t>
  </si>
  <si>
    <t>I use this software on daily basis, I can also teach other people how to use it. As financial controller in automotive company I use it for profit and costs analyses, overviews for departments, productivity KPIs calculations and investments managing.</t>
  </si>
  <si>
    <t>Omega</t>
  </si>
  <si>
    <t>Accounting software, cerfiticated after passing the national exams.</t>
  </si>
  <si>
    <t>Pohoda</t>
  </si>
  <si>
    <t>Everything I needed to do, I managed on this accounting software. But searching in previous fiscal years is difficult in there.</t>
  </si>
  <si>
    <t>Olymp</t>
  </si>
  <si>
    <t>Everything I needed to do, I managed on this salaries software. Definitely I didn't discover every possible function or shortcuts within.</t>
  </si>
  <si>
    <t>SPSS</t>
  </si>
  <si>
    <t>I was using an old version of this statistical software and that was long time ago. I don't keep tracks about updates of this program, so getting back to it would take some time. Good thing, that I'm a quick learner.</t>
  </si>
  <si>
    <t>Economic correspondence</t>
  </si>
  <si>
    <t>Cerfiticated after passing the national exams.</t>
  </si>
  <si>
    <t>VBA macros</t>
  </si>
  <si>
    <t>I own a certificate only for basics of VBA macros coding for Microsoft Excel. I have still much to learn about VBA.</t>
  </si>
  <si>
    <t>SQL</t>
  </si>
  <si>
    <t>I can use SQL data warehouse as source in my Power BI report, but I'm not an IT programmer, who can create his own SQL server and maintain it. That is for my future self to work on.</t>
  </si>
  <si>
    <t>Soft</t>
  </si>
  <si>
    <t>Organization</t>
  </si>
  <si>
    <t>Organization of not just myself, but also other people or just in meaning of organizing social or sports events and promotions. For bigger events I just like to have some partners working on arrangements with me.</t>
  </si>
  <si>
    <t>Flexibility &amp; adaptability</t>
  </si>
  <si>
    <t>I like new things, meals, challanges, etc. Life itself is a change, which I anticipate and adapt quickly.</t>
  </si>
  <si>
    <t>Quick learning</t>
  </si>
  <si>
    <t>It doesn't make me problems to handle and comprehend new topics or a lot of facts in a short time.</t>
  </si>
  <si>
    <t>Teamwork</t>
  </si>
  <si>
    <t>I can work with a team or by myself as well.</t>
  </si>
  <si>
    <t>Analytical thinking</t>
  </si>
  <si>
    <t>I'm detailist and maximalist in one person. I like to be precise, but sometimes in pursuit of higher effect even I can overlook something.</t>
  </si>
  <si>
    <t>„I think economically”</t>
  </si>
  <si>
    <t>Cerfiticated after passing the national project.</t>
  </si>
  <si>
    <t>Merchandizing</t>
  </si>
  <si>
    <t>Speaking to cold contacts, unknown people, is not my strong suit. Especially, if supposed to sell something, I would not make a good sales representative or a trader.</t>
  </si>
  <si>
    <t>Ability to lie</t>
  </si>
  <si>
    <t>I'm always honest and don't lie. If somebody is unpolite to me, I will return the same pleasure to her or him.</t>
  </si>
  <si>
    <t>Stubbornness</t>
  </si>
  <si>
    <t>Once I put something into my mind, it must be done. I like to see things finished, when I started them. No matter what!</t>
  </si>
  <si>
    <t>Impulsiveness</t>
  </si>
  <si>
    <t>I am a choleric person, I can change emotions quickly. I am not the one who starts conflicts, but my reactions are swift.</t>
  </si>
  <si>
    <t>Languages</t>
  </si>
  <si>
    <t>My native language, my ranking on a official CEFR scale is C2 (proficient). I'm fluent in verbal and also written communication. I can speak professional vocabulary.</t>
  </si>
  <si>
    <t>Czech</t>
  </si>
  <si>
    <t>Almost the same as my native language, my ranking on a official CEFR scale is C2 (proficient). I'm fluent in verbal and also written communication. I can speak professional vocabulary.</t>
  </si>
  <si>
    <t>English</t>
  </si>
  <si>
    <t>Not my native language, my ranking on a official CEFR scale is C2 (proficient). I'm fluent in verbal and also written communication. I can speak professional vocabulary.</t>
  </si>
  <si>
    <t>German</t>
  </si>
  <si>
    <t>Not my native language, my ranking on a official CEFR scale is C1 (advanced). I'm fluent in written communication. Verbally I can speak on non professional level, but I must admit, I don't use this language on regular basis. Technical vocabulary is something, I'd need to spend some time improving.</t>
  </si>
  <si>
    <t>Other skills</t>
  </si>
  <si>
    <t>Driving license</t>
  </si>
  <si>
    <t>I can drive a personal vehicle or a small motorcycle (license types AM, B, B1).</t>
  </si>
  <si>
    <t>I can speak in front of many people without stage fright.</t>
  </si>
  <si>
    <t>First aid</t>
  </si>
  <si>
    <t>I've had some first aid trainings and I'm happy to help anyone, but as soon as the injuries gets serious and I see more blood, I get dizzy or I might pass out.</t>
  </si>
  <si>
    <t>DIY</t>
  </si>
  <si>
    <t>If there is something to repair at home, drill into, screw, cut, grind, sharpen, paint, wire, dismantle or assemble, count me in!</t>
  </si>
  <si>
    <t>Interests</t>
  </si>
  <si>
    <t>Music</t>
  </si>
  <si>
    <t>I'm one of small amout of people, who gets a mathematical or other logical exercise done better, while listening to music. I listen to music every day, it helps me at the work and also to enjoy the free time afterwards more. My main genres are metal &amp; rock, but I also listen to some pop-music, electro (trance), funky, reggae or classical.</t>
  </si>
  <si>
    <t>Guitar</t>
  </si>
  <si>
    <t>Guitar is an musical instrument, with which I was literally born! My very first photo from time, that I can remember, is 4 years old me sitting on a bed with accoustic guitar learning to play already. Last couple of years my university studies and pursuit for a good job took all my time, so I didn't touch my guitar. But I still feel like coming back to it and reaching even new higher levels of play.</t>
  </si>
  <si>
    <t>Sports</t>
  </si>
  <si>
    <t>My active lifestyle from my youth has turned into a sedentary job. I need to work on my exercise. I like to watch the World Hockey Championship once a year.</t>
  </si>
  <si>
    <t>Beer</t>
  </si>
  <si>
    <t>I like beer not just for drinking, but also to speak about the production processes, tax burden, international ratings, competitions, etc.</t>
  </si>
  <si>
    <t>Books</t>
  </si>
  <si>
    <t>I like to read detective novels, fantasy, sci-fi or even horrors. But the book must not be too thick.</t>
  </si>
  <si>
    <t>Theater</t>
  </si>
  <si>
    <t>I was once an active actor myself, but that is in the past. Nowdays I remain only passive spectator occasionally.</t>
  </si>
  <si>
    <t>PC &amp; web</t>
  </si>
  <si>
    <t>I teached myself troubleshooting my own PC. I can reinstall Windows system, create a backup image by booting some small 3rd party utility (other than Windows), save uncorrupted data by Windows not wanting to load or overclock the CPU in BIOS just a little bit to gain more performance. I use web every day.</t>
  </si>
  <si>
    <t>From</t>
  </si>
  <si>
    <t>Work out</t>
  </si>
  <si>
    <t>Include physical exercises in my daily routine.</t>
  </si>
  <si>
    <t>New house</t>
  </si>
  <si>
    <t>Buy a new house, help my mother move.</t>
  </si>
  <si>
    <t>Getting back to playing guitar every second day at least.</t>
  </si>
  <si>
    <t>Music theory</t>
  </si>
  <si>
    <t>Proper understanding of what connects how musically.</t>
  </si>
  <si>
    <t>Mustang!</t>
  </si>
  <si>
    <t>Buy a new car, Ford Mustang!</t>
  </si>
  <si>
    <t>New job</t>
  </si>
  <si>
    <t>Starting on new position, working even more with Power BI!</t>
  </si>
  <si>
    <t>Improving my weak point to work even better with Power BI!</t>
  </si>
  <si>
    <t>Finding the right one (or some left one at least).</t>
  </si>
  <si>
    <t>See the unseen in the world with my new wife.</t>
  </si>
  <si>
    <t>Children</t>
  </si>
  <si>
    <t>OK, time to work at least on one heir.</t>
  </si>
  <si>
    <t>Be promoted and get a raise at my job.</t>
  </si>
  <si>
    <t>Get a position, where I don't need to work hard anymore.</t>
  </si>
  <si>
    <t>Retirement</t>
  </si>
  <si>
    <t>Even I can't work for my whole life...</t>
  </si>
  <si>
    <t>Never die!</t>
  </si>
  <si>
    <t>Having 100th birthday and still living strong after taking youth serum and flying to Mars.</t>
  </si>
  <si>
    <t>ID</t>
  </si>
  <si>
    <t>Marriage</t>
  </si>
  <si>
    <t>Promotion No.1</t>
  </si>
  <si>
    <t>Promotion No.2</t>
  </si>
  <si>
    <t>Gender</t>
  </si>
  <si>
    <t>Male</t>
  </si>
  <si>
    <t>Female</t>
  </si>
  <si>
    <t>Other</t>
  </si>
  <si>
    <t>Prof.</t>
  </si>
  <si>
    <t>Mgr.</t>
  </si>
  <si>
    <t>RNDr.</t>
  </si>
  <si>
    <t>CSc.</t>
  </si>
  <si>
    <t>PhD.</t>
  </si>
  <si>
    <t>DrSc.</t>
  </si>
  <si>
    <t>Young</t>
  </si>
  <si>
    <t>Pretty</t>
  </si>
  <si>
    <t>John</t>
  </si>
  <si>
    <t>Nameless</t>
  </si>
  <si>
    <t>Anonymous</t>
  </si>
  <si>
    <t>Hidden</t>
  </si>
  <si>
    <t>Scarlet</t>
  </si>
  <si>
    <t>Public</t>
  </si>
  <si>
    <t>Rose</t>
  </si>
  <si>
    <t>American</t>
  </si>
  <si>
    <t>Egyptian</t>
  </si>
  <si>
    <t>French</t>
  </si>
  <si>
    <t>reckless driving</t>
  </si>
  <si>
    <t>tax fraud</t>
  </si>
  <si>
    <t>small theft</t>
  </si>
  <si>
    <t>52 rue François 1Er, 75008 Paris, France</t>
  </si>
  <si>
    <t>21019 SW Haverhill Rd #8700, Douglass, Kansas 67039, USA</t>
  </si>
  <si>
    <t>Touristic Villages, Hurghada 1, Red Sea Governorate 1962807, Egypt</t>
  </si>
  <si>
    <t>dummy2@email.any</t>
  </si>
  <si>
    <t>dummy3@email.any</t>
  </si>
  <si>
    <t>dummy4@email.any</t>
  </si>
  <si>
    <t>dummy5@email.any</t>
  </si>
  <si>
    <t>Veteran</t>
  </si>
  <si>
    <t>Ethnicity</t>
  </si>
  <si>
    <t>White</t>
  </si>
  <si>
    <t>Black</t>
  </si>
  <si>
    <t>Latino</t>
  </si>
  <si>
    <t>unknown</t>
  </si>
  <si>
    <t>Asian</t>
  </si>
  <si>
    <t>No</t>
  </si>
  <si>
    <t>Disability</t>
  </si>
  <si>
    <t>Politically exposed</t>
  </si>
  <si>
    <t>Not</t>
  </si>
  <si>
    <t>Yes</t>
  </si>
  <si>
    <t>ADHD</t>
  </si>
  <si>
    <t>Bi-polar disorder</t>
  </si>
  <si>
    <t>Dwarfism</t>
  </si>
  <si>
    <t>Shortsightedness</t>
  </si>
  <si>
    <t>Photo full</t>
  </si>
  <si>
    <t>Photo small</t>
  </si>
  <si>
    <t>https://github.com/Ing-Aladar-Dukay/CV_Dukay/blob/ef3a10170e98b0ed18f96c626a7902af5a3d797d/05%20photos/1_Dukay_full.png</t>
  </si>
  <si>
    <t>Japanese</t>
  </si>
  <si>
    <t>3-1 Kitanomarukoen, Chiyoda City, Tokyo 102-0091, Japan</t>
  </si>
  <si>
    <t>Flag</t>
  </si>
  <si>
    <t>radical protests</t>
  </si>
  <si>
    <t>https://github.com/Ing-Aladar-Dukay/CV_Dukay/blob/e23139a1313bc21bdbb523c394b55daecb03a28e/05%20photos/1_flag.png</t>
  </si>
  <si>
    <t>https://github.com/Ing-Aladar-Dukay/CV_Dukay/blob/e23139a1313bc21bdbb523c394b55daecb03a28e/05%20photos/2_flag.png</t>
  </si>
  <si>
    <t>https://github.com/Ing-Aladar-Dukay/CV_Dukay/blob/e23139a1313bc21bdbb523c394b55daecb03a28e/05%20photos/3_flag.png</t>
  </si>
  <si>
    <t>https://github.com/Ing-Aladar-Dukay/CV_Dukay/blob/e23139a1313bc21bdbb523c394b55daecb03a28e/05%20photos/4_flag.png</t>
  </si>
  <si>
    <t>https://github.com/Ing-Aladar-Dukay/CV_Dukay/blob/e23139a1313bc21bdbb523c394b55daecb03a28e/05%20photos/5_flag.png</t>
  </si>
  <si>
    <t>Tourette’s syndrome</t>
  </si>
  <si>
    <t>Experience Level by Ids</t>
  </si>
  <si>
    <t>Arabic</t>
  </si>
  <si>
    <t>MS Office (+Excel)</t>
  </si>
  <si>
    <t>Python</t>
  </si>
  <si>
    <t>Reliability</t>
  </si>
  <si>
    <t>Google Analytics</t>
  </si>
  <si>
    <t>Creativity</t>
  </si>
  <si>
    <t>Photography</t>
  </si>
  <si>
    <t>Yoga</t>
  </si>
  <si>
    <t>Chess</t>
  </si>
  <si>
    <t>Movies</t>
  </si>
  <si>
    <t>Traveling</t>
  </si>
  <si>
    <t>Storytelling</t>
  </si>
  <si>
    <t>Facilitation</t>
  </si>
  <si>
    <t>I live here.</t>
  </si>
  <si>
    <t>University of Tokyo</t>
  </si>
  <si>
    <t>Baldwin High School</t>
  </si>
  <si>
    <t>Paris Dauphine University</t>
  </si>
  <si>
    <t>Assiut University</t>
  </si>
  <si>
    <t>Research Assistant</t>
  </si>
  <si>
    <t>Scientific Officer</t>
  </si>
  <si>
    <t>Scientific Advisor</t>
  </si>
  <si>
    <t>Professor of Biophysics</t>
  </si>
  <si>
    <t>I've studied natural sciences here.</t>
  </si>
  <si>
    <t>I was schooled here.</t>
  </si>
  <si>
    <t>Temporary worker</t>
  </si>
  <si>
    <t>Research Fellow</t>
  </si>
  <si>
    <t>Director of International Programs &amp; Visiting Scholar Coordinator</t>
  </si>
  <si>
    <t>Associate Professor of Political Philosophy</t>
  </si>
  <si>
    <t>I've studied philosophy and political science here.</t>
  </si>
  <si>
    <t>I help in the kitchen and I wash dishes at McDonald's.</t>
  </si>
  <si>
    <t>I led a cross-disciplinary research initiative at RIKEN focused on quantum biology and neurogenetics, mentoring postdocs and contributing to Japan’s international scientific reputation.</t>
  </si>
  <si>
    <t>Research initiative</t>
  </si>
  <si>
    <t>I collaborated with the Ministry of Health to develop public science literacy campaigns, bridging academic research with community outreach.</t>
  </si>
  <si>
    <t>I served as Dean of the Faculty of Science at Keio University, overseeing curriculum modernization and launching a women-in-STEM scholarship program.</t>
  </si>
  <si>
    <t>I worked as a scientific consultant for UNESCO, helping design educational materials on biodiversity and sustainability for francophone countries.</t>
  </si>
  <si>
    <t>I joined the Institut Pasteur as a senior analyst, applying statistical methods to epidemiological data during the early 2000s public health reforms.</t>
  </si>
  <si>
    <t>I conducted postdoctoral research at CNRS on climate modeling and data visualization, contributing to EU-funded environmental resilience projects.</t>
  </si>
  <si>
    <t>Marine Ecologist</t>
  </si>
  <si>
    <t>Environmental Policy Advisor</t>
  </si>
  <si>
    <t>University Lecturer</t>
  </si>
  <si>
    <t>Sustainability Consultant</t>
  </si>
  <si>
    <t>I advised on coastal development regulations, led environmental impact assessments, and helped draft sustainable tourism guidelines.</t>
  </si>
  <si>
    <t>I conducted field studies on coral reef ecosystems and marine biodiversity, contributing to early conservation efforts in the Red Sea region.</t>
  </si>
  <si>
    <t>I taught marine biology and environmental statistics, supervised graduate research, and organized community science outreach programs.</t>
  </si>
  <si>
    <t>I've partnered with resorts and NGOs to implement eco-certification programs, reduce plastic waste, and promote reef-safe tourism practices.</t>
  </si>
  <si>
    <t>I've transitioned into science communication, producing award-winning documentaries and writing for Le Monde on the intersection of science, ethics, and society.</t>
  </si>
  <si>
    <t>I've held an emeritus professorship at the University of Tokyo, continuing to publish and advise doctoral candidates while curating scientific exhibitions for the National Museum of Nature and Science.</t>
  </si>
  <si>
    <t>I've studied ecology here.</t>
  </si>
  <si>
    <t>Clean lab</t>
  </si>
  <si>
    <t>Initiate summer cleaning and reorganization of university lab spaces.</t>
  </si>
  <si>
    <t>Student mentoring</t>
  </si>
  <si>
    <t>Expand mentoring hours for PhD candidates before autumn term.</t>
  </si>
  <si>
    <t>Origami club</t>
  </si>
  <si>
    <t>Restart weekly origami sessions with junior faculty for creativity breaks.</t>
  </si>
  <si>
    <t>Tea garden retreat</t>
  </si>
  <si>
    <t>Design a small tea garden on campus for staff reflection.</t>
  </si>
  <si>
    <t>New microscope</t>
  </si>
  <si>
    <t>Order upgraded fluorescence microscope for bioimaging experiments.</t>
  </si>
  <si>
    <t>Curriculum review</t>
  </si>
  <si>
    <t>Lead committee to revise undergraduate science modules.</t>
  </si>
  <si>
    <t>Research grant</t>
  </si>
  <si>
    <t>Apply for government grant to fund neurogenetics study.</t>
  </si>
  <si>
    <t>Public lectures</t>
  </si>
  <si>
    <t>Begin quarterly lectures for Tokyo citizens on ethical science topics.</t>
  </si>
  <si>
    <t>Visit Kyoto</t>
  </si>
  <si>
    <t>Spend two weeks in Kyoto studying traditional philosophy and architecture.</t>
  </si>
  <si>
    <t>Publish book</t>
  </si>
  <si>
    <t>Release a publication blending scientific insight with Zen aesthetics.</t>
  </si>
  <si>
    <t>Professorship award</t>
  </si>
  <si>
    <t>Receive national recognition for lifelong contribution to academia.</t>
  </si>
  <si>
    <t>Legacy archive</t>
  </si>
  <si>
    <t>Curate digital archive of personal papers, studies and essays.</t>
  </si>
  <si>
    <t>Retirement tea</t>
  </si>
  <si>
    <t>Host a garden tea ceremony for retirement with students and colleagues.</t>
  </si>
  <si>
    <t>Still curious!</t>
  </si>
  <si>
    <t>Mark 100th birthday while reviewing quantum physics breakthroughs.</t>
  </si>
  <si>
    <t>Daily walks</t>
  </si>
  <si>
    <t>Start morning walks along the Seine to reflect and stay fit.</t>
  </si>
  <si>
    <t>Maison de campagne</t>
  </si>
  <si>
    <t>Search for countryside home to write in peace.</t>
  </si>
  <si>
    <t>Slam writing</t>
  </si>
  <si>
    <t>Join poetry collective in Montmartre for biweekly performances.</t>
  </si>
  <si>
    <t>Museum pass</t>
  </si>
  <si>
    <t>Buy full-year museum pass and attend every new exhibition.</t>
  </si>
  <si>
    <t>Le vélo</t>
  </si>
  <si>
    <t>Bike around the city as part of low-emission lifestyle project.</t>
  </si>
  <si>
    <t>Data project</t>
  </si>
  <si>
    <t>Collaborate with students on open-source biodiversity dataset.</t>
  </si>
  <si>
    <t>UNESCO panel</t>
  </si>
  <si>
    <t>Speak on climate resilience at spring UNESCO roundtable.</t>
  </si>
  <si>
    <t>Meet partner</t>
  </si>
  <si>
    <t>Connect with fellow researcher during symposium in Marseille.</t>
  </si>
  <si>
    <t>Road trip</t>
  </si>
  <si>
    <t>Travel Europe in camper van to document local science innovation.</t>
  </si>
  <si>
    <t>Childhood science</t>
  </si>
  <si>
    <t>Design comic book series to teach children climate concepts.</t>
  </si>
  <si>
    <t>Recognition</t>
  </si>
  <si>
    <t>Secure French national medal for scientific outreach.</t>
  </si>
  <si>
    <t>Poetry in labs</t>
  </si>
  <si>
    <t>Launch "Lab &amp; Verse" initiative mixing science and literature.</t>
  </si>
  <si>
    <t>Retire slowly</t>
  </si>
  <si>
    <t>Transition from research into mentoring younger scientists.</t>
  </si>
  <si>
    <t>Vive la vie</t>
  </si>
  <si>
    <t>Celebrate 100th in Paris with rooftop orchestra and champagne.</t>
  </si>
  <si>
    <t>Reef morning</t>
  </si>
  <si>
    <t>Start dawn dives twice a week to observe coral activity before sunrise.</t>
  </si>
  <si>
    <t>Oasis farm</t>
  </si>
  <si>
    <t>Begin small-scale permaculture farming trial on desert land.</t>
  </si>
  <si>
    <t>Community talks</t>
  </si>
  <si>
    <t>Hold evening talks under stars for locals about environmental resilience.</t>
  </si>
  <si>
    <t>Eco instruments</t>
  </si>
  <si>
    <t>Experiment with building musical instruments from repurposed waste.</t>
  </si>
  <si>
    <t>4x4 hybrid</t>
  </si>
  <si>
    <t>Buy eco-friendly off-road vehicle for field trips and outreach.</t>
  </si>
  <si>
    <t>Data lab</t>
  </si>
  <si>
    <t>Create mobile lab to teach climate data science in remote communities.</t>
  </si>
  <si>
    <t>International grant</t>
  </si>
  <si>
    <t>Apply for Africa–EU sustainability innovation grant.</t>
  </si>
  <si>
    <t>Marriage event</t>
  </si>
  <si>
    <t>Host coastal wedding with underwater live stream of ceremony.</t>
  </si>
  <si>
    <t>Nubian tour</t>
  </si>
  <si>
    <t>Visit historic Nubian villages to document climate adaptation.</t>
  </si>
  <si>
    <t>Ocean school</t>
  </si>
  <si>
    <t>Launch marine ecology school for teens across Red Sea coast.</t>
  </si>
  <si>
    <t>Council member</t>
  </si>
  <si>
    <t>Elected to national environmental advisory board.</t>
  </si>
  <si>
    <t>Coral diplomat</t>
  </si>
  <si>
    <t>Represent Egypt in UN coral reef conservation accord.</t>
  </si>
  <si>
    <t>Sea library</t>
  </si>
  <si>
    <t>Build coastal knowledge center from recycled shipping containers.</t>
  </si>
  <si>
    <t>One more dive</t>
  </si>
  <si>
    <t>Dive with next generation of ocean scientists to celebrate 100th birthday.</t>
  </si>
  <si>
    <t>Therapy reset</t>
  </si>
  <si>
    <t>Restart consistent mental health support to better manage mood cycles.</t>
  </si>
  <si>
    <t>Community house</t>
  </si>
  <si>
    <t>Move into shared safe housing with fellow LGBTQ+ activists.</t>
  </si>
  <si>
    <t>Protest art</t>
  </si>
  <si>
    <t>Start creating activist street art—murals, posters, spoken word.</t>
  </si>
  <si>
    <t>Queer zine</t>
  </si>
  <si>
    <t>Launch independent zine to amplify trans voices and lived stories.</t>
  </si>
  <si>
    <t>Tattoo trip</t>
  </si>
  <si>
    <t>Get first visible tattoo representing self-identity and freedom.</t>
  </si>
  <si>
    <t>Campaign work</t>
  </si>
  <si>
    <t>Volunteer for grassroots progressive campaign during primary season.</t>
  </si>
  <si>
    <t>College app</t>
  </si>
  <si>
    <t>Apply to out-of-state liberal arts college with focus on activism &amp; journalism.</t>
  </si>
  <si>
    <t>Name change</t>
  </si>
  <si>
    <t>Complete full legal name and gender marker change.</t>
  </si>
  <si>
    <t>Travel north</t>
  </si>
  <si>
    <t>Visit Portland, Seattle, and Vancouver to meet activist networks.</t>
  </si>
  <si>
    <t>Digital platform</t>
  </si>
  <si>
    <t>Build social media channel educating on queer rights &amp; mental health.</t>
  </si>
  <si>
    <t>Radio show</t>
  </si>
  <si>
    <t>Launch underground podcast with fellow trans creators.</t>
  </si>
  <si>
    <t>NGO founder</t>
  </si>
  <si>
    <t>Start nonprofit supporting LGBTQ+ youth in rural areas.</t>
  </si>
  <si>
    <t>Elders circle</t>
  </si>
  <si>
    <t>Offer mentorship and storytelling to next generation of queer activists.</t>
  </si>
  <si>
    <t>Mars justice</t>
  </si>
  <si>
    <t>Celebrate 100th birthday by organizing first protest rally on Mars.</t>
  </si>
  <si>
    <t>https://github.com/Ing-Aladar-Dukay/CV_Dukay/blob/201eac1b6162b192700bf8ac7f4da36bb414640b/05%20photos/2_full.png</t>
  </si>
  <si>
    <t>https://github.com/Ing-Aladar-Dukay/CV_Dukay/blob/201eac1b6162b192700bf8ac7f4da36bb414640b/05%20photos/2_small.png</t>
  </si>
  <si>
    <t>https://github.com/Ing-Aladar-Dukay/CV_Dukay/blob/201eac1b6162b192700bf8ac7f4da36bb414640b/05%20photos/3_full.png</t>
  </si>
  <si>
    <t>https://github.com/Ing-Aladar-Dukay/CV_Dukay/blob/201eac1b6162b192700bf8ac7f4da36bb414640b/05%20photos/3_small.png</t>
  </si>
  <si>
    <t>https://github.com/Ing-Aladar-Dukay/CV_Dukay/blob/201eac1b6162b192700bf8ac7f4da36bb414640b/05%20photos/4_full.png</t>
  </si>
  <si>
    <t>https://github.com/Ing-Aladar-Dukay/CV_Dukay/blob/201eac1b6162b192700bf8ac7f4da36bb414640b/05%20photos/4_small.png</t>
  </si>
  <si>
    <t>https://github.com/Ing-Aladar-Dukay/CV_Dukay/blob/201eac1b6162b192700bf8ac7f4da36bb414640b/05%20photos/5_full.png</t>
  </si>
  <si>
    <t>https://github.com/Ing-Aladar-Dukay/CV_Dukay/blob/201eac1b6162b192700bf8ac7f4da36bb414640b/05%20photos/5_small.png</t>
  </si>
  <si>
    <t>https://github.com/Ing-Aladar-Dukay/CV_Dukay/blob/7bec9515fae1951d25923a86120cf29a5b3aba34/05%20photos/1_Dukay_small.png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</si>
</sst>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000"/>
  </numFmts>
  <fonts count="11" x14ac:knownFonts="1">
    <font>
      <sz val="11"/>
      <name val="Aptos Narrow"/>
      <scheme val="minor"/>
    </font>
    <font>
      <b/>
      <sz val="11"/>
      <name val="Tahoma"/>
    </font>
    <font>
      <sz val="11"/>
      <name val="Tahoma"/>
    </font>
    <font>
      <u/>
      <sz val="11"/>
      <color theme="10"/>
      <name val="Aptos Narrow"/>
      <scheme val="minor"/>
    </font>
    <font>
      <b/>
      <sz val="11"/>
      <name val="Tahoma"/>
      <family val="2"/>
      <charset val="238"/>
    </font>
    <font>
      <sz val="11"/>
      <name val="Tahoma"/>
      <family val="2"/>
      <charset val="238"/>
    </font>
    <font>
      <sz val="11"/>
      <color theme="0" tint="-0.499984740745262"/>
      <name val="Aptos Narrow"/>
      <scheme val="minor"/>
    </font>
    <font>
      <sz val="11"/>
      <color theme="0" tint="-0.499984740745262"/>
      <name val="Tahoma"/>
      <family val="2"/>
      <charset val="238"/>
    </font>
    <font>
      <sz val="11"/>
      <color theme="0" tint="-0.499984740745262"/>
      <name val="Tahoma"/>
    </font>
    <font>
      <sz val="11"/>
      <color theme="0" tint="-0.499984740745262"/>
      <name val="Arial"/>
      <family val="2"/>
      <charset val="238"/>
    </font>
    <font>
      <b/>
      <sz val="11"/>
      <color theme="0" tint="-0.499984740745262"/>
      <name val="Tahoma"/>
    </font>
  </fonts>
  <fills count="2">
    <fill>
      <patternFill patternType="none"/>
    </fill>
    <fill>
      <patternFill patternType="gray125"/>
    </fill>
  </fills>
  <borders count="2">
    <border>
      <left/>
      <right/>
      <top/>
      <bottom/>
      <diagonal/>
    </border>
    <border>
      <left/>
      <right/>
      <top/>
      <bottom/>
      <diagonal/>
    </border>
  </borders>
  <cellStyleXfs count="2">
    <xf numFmtId="0" fontId="0" fillId="0" borderId="0"/>
    <xf numFmtId="0" fontId="3" fillId="0" borderId="0" applyNumberFormat="0" applyFill="0" applyBorder="0" applyAlignment="0" applyProtection="0"/>
  </cellStyleXfs>
  <cellXfs count="38">
    <xf numFmtId="0" fontId="0" fillId="0" borderId="0" xfId="0" applyFont="1" applyAlignment="1"/>
    <xf numFmtId="49" fontId="1" fillId="0" borderId="1" xfId="0" applyNumberFormat="1" applyFont="1" applyBorder="1"/>
    <xf numFmtId="49" fontId="2" fillId="0" borderId="0" xfId="0" applyNumberFormat="1" applyFont="1"/>
    <xf numFmtId="14" fontId="1" fillId="0" borderId="1" xfId="0" applyNumberFormat="1" applyFont="1" applyBorder="1"/>
    <xf numFmtId="14" fontId="2" fillId="0" borderId="0" xfId="0" applyNumberFormat="1" applyFont="1" applyAlignment="1">
      <alignment horizontal="left"/>
    </xf>
    <xf numFmtId="0" fontId="1" fillId="0" borderId="1" xfId="0" applyFont="1" applyBorder="1"/>
    <xf numFmtId="49" fontId="2" fillId="0" borderId="0" xfId="0" quotePrefix="1" applyNumberFormat="1" applyFont="1"/>
    <xf numFmtId="164" fontId="1" fillId="0" borderId="1" xfId="0" applyNumberFormat="1" applyFont="1" applyBorder="1"/>
    <xf numFmtId="164" fontId="2" fillId="0" borderId="0" xfId="0" applyNumberFormat="1" applyFont="1"/>
    <xf numFmtId="14" fontId="2" fillId="0" borderId="0" xfId="0" applyNumberFormat="1" applyFont="1"/>
    <xf numFmtId="14" fontId="2" fillId="0" borderId="0" xfId="0" applyNumberFormat="1" applyFont="1" applyAlignment="1"/>
    <xf numFmtId="0" fontId="0" fillId="0" borderId="0" xfId="0" applyFont="1" applyAlignment="1">
      <alignment horizontal="left"/>
    </xf>
    <xf numFmtId="164" fontId="2" fillId="0" borderId="0" xfId="0" applyNumberFormat="1" applyFont="1" applyAlignment="1">
      <alignment horizontal="left"/>
    </xf>
    <xf numFmtId="14" fontId="4" fillId="0" borderId="1" xfId="0" applyNumberFormat="1" applyFont="1" applyBorder="1"/>
    <xf numFmtId="14" fontId="5" fillId="0" borderId="0" xfId="0" applyNumberFormat="1" applyFont="1" applyAlignment="1">
      <alignment horizontal="left"/>
    </xf>
    <xf numFmtId="0" fontId="5" fillId="0" borderId="0" xfId="0" applyNumberFormat="1" applyFont="1"/>
    <xf numFmtId="49" fontId="3" fillId="0" borderId="0" xfId="1" applyNumberFormat="1"/>
    <xf numFmtId="0" fontId="4" fillId="0" borderId="1" xfId="0" applyFont="1" applyBorder="1"/>
    <xf numFmtId="49" fontId="4" fillId="0" borderId="1" xfId="0" applyNumberFormat="1" applyFont="1" applyBorder="1"/>
    <xf numFmtId="3" fontId="4" fillId="0" borderId="1" xfId="0" applyNumberFormat="1" applyFont="1" applyBorder="1"/>
    <xf numFmtId="3" fontId="2" fillId="0" borderId="0" xfId="0" applyNumberFormat="1" applyFont="1"/>
    <xf numFmtId="3" fontId="0" fillId="0" borderId="0" xfId="0" applyNumberFormat="1" applyFont="1" applyAlignment="1"/>
    <xf numFmtId="0" fontId="6" fillId="0" borderId="0" xfId="0" applyFont="1" applyAlignment="1">
      <alignment horizontal="left"/>
    </xf>
    <xf numFmtId="0" fontId="7" fillId="0" borderId="0" xfId="0" applyNumberFormat="1" applyFont="1"/>
    <xf numFmtId="49" fontId="8" fillId="0" borderId="0" xfId="0" applyNumberFormat="1" applyFont="1"/>
    <xf numFmtId="14" fontId="8" fillId="0" borderId="0" xfId="0" applyNumberFormat="1" applyFont="1" applyAlignment="1">
      <alignment horizontal="left"/>
    </xf>
    <xf numFmtId="14" fontId="7" fillId="0" borderId="0" xfId="0" applyNumberFormat="1" applyFont="1" applyAlignment="1">
      <alignment horizontal="left"/>
    </xf>
    <xf numFmtId="49" fontId="7" fillId="0" borderId="0" xfId="0" applyNumberFormat="1" applyFont="1"/>
    <xf numFmtId="0" fontId="9" fillId="0" borderId="0" xfId="0" applyFont="1" applyAlignment="1"/>
    <xf numFmtId="164" fontId="8" fillId="0" borderId="0" xfId="0" applyNumberFormat="1" applyFont="1" applyAlignment="1">
      <alignment horizontal="left"/>
    </xf>
    <xf numFmtId="0" fontId="6" fillId="0" borderId="1" xfId="0" applyFont="1" applyBorder="1"/>
    <xf numFmtId="0" fontId="7" fillId="0" borderId="0" xfId="0" quotePrefix="1" applyNumberFormat="1" applyFont="1"/>
    <xf numFmtId="0" fontId="6" fillId="0" borderId="0" xfId="0" applyFont="1" applyAlignment="1"/>
    <xf numFmtId="0" fontId="10" fillId="0" borderId="1" xfId="0" applyFont="1" applyBorder="1" applyAlignment="1">
      <alignment horizontal="left" vertical="center"/>
    </xf>
    <xf numFmtId="0" fontId="6" fillId="0" borderId="0" xfId="0" applyFont="1" applyAlignment="1">
      <alignment horizontal="left" vertical="center"/>
    </xf>
    <xf numFmtId="164" fontId="7" fillId="0" borderId="0" xfId="0" applyNumberFormat="1" applyFont="1"/>
    <xf numFmtId="14" fontId="7" fillId="0" borderId="0" xfId="0" applyNumberFormat="1" applyFont="1"/>
    <xf numFmtId="3" fontId="7" fillId="0" borderId="0" xfId="0" applyNumberFormat="1" applyFont="1"/>
  </cellXfs>
  <cellStyles count="2">
    <cellStyle name="Hypertextové prepojenie" xfId="1" builtinId="8"/>
    <cellStyle name="Normálna"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Motív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aladar.dukay.ml@gmail.com" TargetMode="External"/><Relationship Id="rId1" Type="http://schemas.openxmlformats.org/officeDocument/2006/relationships/hyperlink" Target="https://www.linkedin.com/in/ing-alad&#225;r-dukay-ba0aa54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6"/>
  <sheetViews>
    <sheetView tabSelected="1" zoomScale="70" zoomScaleNormal="70" workbookViewId="0">
      <pane xSplit="1" ySplit="1" topLeftCell="B2" activePane="bottomRight" state="frozen"/>
      <selection pane="topRight" activeCell="B1" sqref="B1"/>
      <selection pane="bottomLeft" activeCell="A2" sqref="A2"/>
      <selection pane="bottomRight" activeCell="B2" sqref="B2"/>
    </sheetView>
  </sheetViews>
  <sheetFormatPr defaultColWidth="12.5703125" defaultRowHeight="15" customHeight="1" x14ac:dyDescent="0.25"/>
  <cols>
    <col min="1" max="1" width="22.28515625" customWidth="1"/>
    <col min="2" max="2" width="48.42578125" customWidth="1"/>
    <col min="3" max="6" width="18.28515625" customWidth="1"/>
    <col min="7" max="11" width="7.5703125" customWidth="1"/>
  </cols>
  <sheetData>
    <row r="1" spans="1:6" ht="15" customHeight="1" x14ac:dyDescent="0.25">
      <c r="A1" s="1" t="s">
        <v>170</v>
      </c>
      <c r="B1" s="11">
        <v>1</v>
      </c>
      <c r="C1" s="22">
        <v>2</v>
      </c>
      <c r="D1" s="22">
        <v>3</v>
      </c>
      <c r="E1" s="22">
        <v>4</v>
      </c>
      <c r="F1" s="22">
        <v>5</v>
      </c>
    </row>
    <row r="2" spans="1:6" ht="14.25" customHeight="1" x14ac:dyDescent="0.25">
      <c r="A2" s="1" t="s">
        <v>0</v>
      </c>
      <c r="B2" s="15" t="str">
        <f>CONCATENATE(IF(B3="","",B3),IF(B3="",""," "),IF(B4="","",B4)," ",IF(B5="","",B5),IF(B5="",""," "),IF(B6="","",B6),IF(B7="",""," "),IF(B7="","",B7))</f>
        <v>Ing. Aladár Dukay</v>
      </c>
      <c r="C2" s="23" t="str">
        <f t="shared" ref="C2:F2" si="0">CONCATENATE(IF(C3="","",C3),IF(C3="",""," "),IF(C4="","",C4)," ",IF(C5="","",C5),IF(C5="",""," "),IF(C6="","",C6),IF(C7="",""," "),IF(C7="","",C7))</f>
        <v>Prof. Nameless Hidden Anonymous DrSc.</v>
      </c>
      <c r="D2" s="23" t="str">
        <f t="shared" si="0"/>
        <v>Pretty Young</v>
      </c>
      <c r="E2" s="23" t="str">
        <f t="shared" si="0"/>
        <v>RNDr. Scarlet Rose PhD.</v>
      </c>
      <c r="F2" s="23" t="str">
        <f t="shared" si="0"/>
        <v>Mgr. John Public CSc.</v>
      </c>
    </row>
    <row r="3" spans="1:6" ht="14.25" customHeight="1" x14ac:dyDescent="0.25">
      <c r="A3" s="1" t="s">
        <v>1</v>
      </c>
      <c r="B3" s="2" t="s">
        <v>2</v>
      </c>
      <c r="C3" s="24" t="s">
        <v>178</v>
      </c>
      <c r="D3" s="24"/>
      <c r="E3" s="24" t="s">
        <v>180</v>
      </c>
      <c r="F3" s="24" t="s">
        <v>179</v>
      </c>
    </row>
    <row r="4" spans="1:6" ht="14.25" customHeight="1" x14ac:dyDescent="0.25">
      <c r="A4" s="1" t="s">
        <v>3</v>
      </c>
      <c r="B4" s="2" t="s">
        <v>4</v>
      </c>
      <c r="C4" s="24" t="s">
        <v>187</v>
      </c>
      <c r="D4" s="24" t="s">
        <v>185</v>
      </c>
      <c r="E4" s="24" t="s">
        <v>190</v>
      </c>
      <c r="F4" s="24" t="s">
        <v>186</v>
      </c>
    </row>
    <row r="5" spans="1:6" ht="14.25" customHeight="1" x14ac:dyDescent="0.25">
      <c r="A5" s="1" t="s">
        <v>5</v>
      </c>
      <c r="B5" s="2"/>
      <c r="C5" s="24" t="s">
        <v>189</v>
      </c>
      <c r="D5" s="24"/>
      <c r="E5" s="24"/>
      <c r="F5" s="24"/>
    </row>
    <row r="6" spans="1:6" ht="14.25" customHeight="1" x14ac:dyDescent="0.25">
      <c r="A6" s="1" t="s">
        <v>6</v>
      </c>
      <c r="B6" s="2" t="s">
        <v>7</v>
      </c>
      <c r="C6" s="24" t="s">
        <v>188</v>
      </c>
      <c r="D6" s="24" t="s">
        <v>184</v>
      </c>
      <c r="E6" s="24" t="s">
        <v>192</v>
      </c>
      <c r="F6" s="24" t="s">
        <v>191</v>
      </c>
    </row>
    <row r="7" spans="1:6" ht="14.25" customHeight="1" x14ac:dyDescent="0.25">
      <c r="A7" s="1" t="s">
        <v>8</v>
      </c>
      <c r="B7" s="2"/>
      <c r="C7" s="24" t="s">
        <v>183</v>
      </c>
      <c r="D7" s="24"/>
      <c r="E7" s="24" t="s">
        <v>182</v>
      </c>
      <c r="F7" s="24" t="s">
        <v>181</v>
      </c>
    </row>
    <row r="8" spans="1:6" ht="14.25" customHeight="1" x14ac:dyDescent="0.25">
      <c r="A8" s="3" t="s">
        <v>9</v>
      </c>
      <c r="B8" s="4">
        <v>33814</v>
      </c>
      <c r="C8" s="25">
        <v>16486</v>
      </c>
      <c r="D8" s="25">
        <v>38455</v>
      </c>
      <c r="E8" s="25">
        <v>26178</v>
      </c>
      <c r="F8" s="25">
        <v>25157</v>
      </c>
    </row>
    <row r="9" spans="1:6" ht="14.25" customHeight="1" x14ac:dyDescent="0.25">
      <c r="A9" s="13" t="s">
        <v>174</v>
      </c>
      <c r="B9" s="14" t="s">
        <v>175</v>
      </c>
      <c r="C9" s="26" t="s">
        <v>176</v>
      </c>
      <c r="D9" s="26" t="s">
        <v>177</v>
      </c>
      <c r="E9" s="26" t="s">
        <v>176</v>
      </c>
      <c r="F9" s="26" t="s">
        <v>175</v>
      </c>
    </row>
    <row r="10" spans="1:6" ht="14.25" customHeight="1" x14ac:dyDescent="0.25">
      <c r="A10" s="1" t="s">
        <v>10</v>
      </c>
      <c r="B10" s="2" t="s">
        <v>11</v>
      </c>
      <c r="C10" s="27" t="s">
        <v>225</v>
      </c>
      <c r="D10" s="24" t="s">
        <v>193</v>
      </c>
      <c r="E10" s="24" t="s">
        <v>195</v>
      </c>
      <c r="F10" s="24" t="s">
        <v>194</v>
      </c>
    </row>
    <row r="11" spans="1:6" ht="14.25" customHeight="1" x14ac:dyDescent="0.25">
      <c r="A11" s="18" t="s">
        <v>227</v>
      </c>
      <c r="B11" s="2" t="s">
        <v>229</v>
      </c>
      <c r="C11" s="27" t="s">
        <v>230</v>
      </c>
      <c r="D11" s="24" t="s">
        <v>231</v>
      </c>
      <c r="E11" s="24" t="s">
        <v>232</v>
      </c>
      <c r="F11" s="24" t="s">
        <v>233</v>
      </c>
    </row>
    <row r="12" spans="1:6" ht="14.25" customHeight="1" x14ac:dyDescent="0.25">
      <c r="A12" s="1" t="s">
        <v>12</v>
      </c>
      <c r="B12" s="2" t="s">
        <v>13</v>
      </c>
      <c r="C12" s="24" t="s">
        <v>197</v>
      </c>
      <c r="D12" s="24" t="s">
        <v>228</v>
      </c>
      <c r="E12" s="24" t="s">
        <v>198</v>
      </c>
      <c r="F12" s="24" t="s">
        <v>196</v>
      </c>
    </row>
    <row r="13" spans="1:6" ht="14.25" customHeight="1" x14ac:dyDescent="0.25">
      <c r="A13" s="1" t="s">
        <v>14</v>
      </c>
      <c r="B13" s="2" t="s">
        <v>15</v>
      </c>
      <c r="C13" s="27" t="s">
        <v>226</v>
      </c>
      <c r="D13" s="27" t="s">
        <v>200</v>
      </c>
      <c r="E13" s="28" t="s">
        <v>199</v>
      </c>
      <c r="F13" s="24" t="s">
        <v>201</v>
      </c>
    </row>
    <row r="14" spans="1:6" ht="14.25" customHeight="1" x14ac:dyDescent="0.25">
      <c r="A14" s="1" t="s">
        <v>23</v>
      </c>
      <c r="B14" s="12">
        <v>48.211184736170601</v>
      </c>
      <c r="C14" s="29">
        <v>35.691577287795397</v>
      </c>
      <c r="D14" s="29">
        <v>37.519407120721603</v>
      </c>
      <c r="E14" s="29">
        <v>48.860503145537002</v>
      </c>
      <c r="F14" s="29">
        <v>27.187866051700201</v>
      </c>
    </row>
    <row r="15" spans="1:6" ht="14.25" customHeight="1" x14ac:dyDescent="0.25">
      <c r="A15" s="1" t="s">
        <v>24</v>
      </c>
      <c r="B15" s="12">
        <v>18.602207385641201</v>
      </c>
      <c r="C15" s="29">
        <v>139.75442340549699</v>
      </c>
      <c r="D15" s="29">
        <v>-96.881157636542696</v>
      </c>
      <c r="E15" s="29">
        <v>2.33754699251211</v>
      </c>
      <c r="F15" s="29">
        <v>33.830976893117501</v>
      </c>
    </row>
    <row r="16" spans="1:6" ht="14.25" customHeight="1" x14ac:dyDescent="0.25">
      <c r="A16" s="5" t="s">
        <v>16</v>
      </c>
      <c r="B16" s="16" t="s">
        <v>17</v>
      </c>
      <c r="C16" s="30" t="s">
        <v>202</v>
      </c>
      <c r="D16" s="30" t="s">
        <v>203</v>
      </c>
      <c r="E16" s="30" t="s">
        <v>204</v>
      </c>
      <c r="F16" s="30" t="s">
        <v>205</v>
      </c>
    </row>
    <row r="17" spans="1:6" ht="14.25" customHeight="1" x14ac:dyDescent="0.25">
      <c r="A17" s="5" t="s">
        <v>18</v>
      </c>
      <c r="B17" s="6" t="s">
        <v>19</v>
      </c>
      <c r="C17" s="31" t="str">
        <f>CONCATENATE("+91","0123456790")</f>
        <v>+910123456790</v>
      </c>
      <c r="D17" s="31" t="str">
        <f>CONCATENATE("+316","0123456790")</f>
        <v>+3160123456790</v>
      </c>
      <c r="E17" s="31" t="str">
        <f>CONCATENATE("+33","0123456790")</f>
        <v>+330123456790</v>
      </c>
      <c r="F17" s="31" t="str">
        <f>CONCATENATE("+20","0123456790")</f>
        <v>+200123456790</v>
      </c>
    </row>
    <row r="18" spans="1:6" ht="14.25" customHeight="1" x14ac:dyDescent="0.25">
      <c r="A18" s="5" t="s">
        <v>20</v>
      </c>
      <c r="B18" s="16" t="s">
        <v>21</v>
      </c>
      <c r="C18" s="23" t="str">
        <f>CONCATENATE("https://www.linkedin.com/in/",C4,"-",C6,"-dummy-link")</f>
        <v>https://www.linkedin.com/in/Nameless-Anonymous-dummy-link</v>
      </c>
      <c r="D18" s="23" t="str">
        <f>CONCATENATE("https://www.linkedin.com/in/",D4,"-",D6,"-dummy-link")</f>
        <v>https://www.linkedin.com/in/Pretty-Young-dummy-link</v>
      </c>
      <c r="E18" s="23" t="str">
        <f>CONCATENATE("https://www.linkedin.com/in/",E4,"-",E6,"-dummy-link")</f>
        <v>https://www.linkedin.com/in/Scarlet-Rose-dummy-link</v>
      </c>
      <c r="F18" s="23" t="str">
        <f>CONCATENATE("https://www.linkedin.com/in/",F4,"-",F6,"-dummy-link")</f>
        <v>https://www.linkedin.com/in/John-Public-dummy-link</v>
      </c>
    </row>
    <row r="19" spans="1:6" ht="14.25" customHeight="1" x14ac:dyDescent="0.25">
      <c r="A19" s="17" t="s">
        <v>207</v>
      </c>
      <c r="B19" t="s">
        <v>208</v>
      </c>
      <c r="C19" s="32" t="s">
        <v>212</v>
      </c>
      <c r="D19" s="32" t="s">
        <v>211</v>
      </c>
      <c r="E19" s="32" t="s">
        <v>210</v>
      </c>
      <c r="F19" s="32" t="s">
        <v>209</v>
      </c>
    </row>
    <row r="20" spans="1:6" ht="14.25" customHeight="1" x14ac:dyDescent="0.25">
      <c r="A20" s="17" t="s">
        <v>206</v>
      </c>
      <c r="B20" t="s">
        <v>213</v>
      </c>
      <c r="C20" s="32" t="s">
        <v>217</v>
      </c>
      <c r="D20" s="32" t="s">
        <v>213</v>
      </c>
      <c r="E20" s="32" t="s">
        <v>213</v>
      </c>
      <c r="F20" s="32" t="s">
        <v>217</v>
      </c>
    </row>
    <row r="21" spans="1:6" ht="14.25" customHeight="1" x14ac:dyDescent="0.25">
      <c r="A21" s="17" t="s">
        <v>214</v>
      </c>
      <c r="B21" t="s">
        <v>221</v>
      </c>
      <c r="C21" s="32" t="s">
        <v>220</v>
      </c>
      <c r="D21" s="32" t="s">
        <v>219</v>
      </c>
      <c r="E21" s="32" t="s">
        <v>234</v>
      </c>
      <c r="F21" s="32" t="s">
        <v>218</v>
      </c>
    </row>
    <row r="22" spans="1:6" ht="14.25" customHeight="1" x14ac:dyDescent="0.25">
      <c r="A22" s="17" t="s">
        <v>215</v>
      </c>
      <c r="B22" t="s">
        <v>216</v>
      </c>
      <c r="C22" s="32" t="s">
        <v>217</v>
      </c>
      <c r="D22" s="32" t="s">
        <v>216</v>
      </c>
      <c r="E22" s="32" t="s">
        <v>216</v>
      </c>
      <c r="F22" s="32" t="s">
        <v>216</v>
      </c>
    </row>
    <row r="23" spans="1:6" ht="14.25" customHeight="1" x14ac:dyDescent="0.25">
      <c r="A23" s="17" t="s">
        <v>222</v>
      </c>
      <c r="B23" t="s">
        <v>224</v>
      </c>
      <c r="C23" s="32" t="s">
        <v>396</v>
      </c>
      <c r="D23" s="32" t="s">
        <v>398</v>
      </c>
      <c r="E23" s="32" t="s">
        <v>400</v>
      </c>
      <c r="F23" s="32" t="s">
        <v>402</v>
      </c>
    </row>
    <row r="24" spans="1:6" ht="14.25" customHeight="1" x14ac:dyDescent="0.25">
      <c r="A24" s="17" t="s">
        <v>223</v>
      </c>
      <c r="B24" t="s">
        <v>404</v>
      </c>
      <c r="C24" s="32" t="s">
        <v>397</v>
      </c>
      <c r="D24" s="32" t="s">
        <v>399</v>
      </c>
      <c r="E24" s="32" t="s">
        <v>401</v>
      </c>
      <c r="F24" s="32" t="s">
        <v>403</v>
      </c>
    </row>
    <row r="25" spans="1:6" ht="14.25" customHeight="1" x14ac:dyDescent="0.25"/>
    <row r="26" spans="1:6" ht="14.25" customHeight="1" x14ac:dyDescent="0.25"/>
    <row r="27" spans="1:6" ht="14.25" customHeight="1" x14ac:dyDescent="0.25"/>
    <row r="28" spans="1:6" ht="14.25" customHeight="1" x14ac:dyDescent="0.25"/>
    <row r="29" spans="1:6" ht="14.25" customHeight="1" x14ac:dyDescent="0.25"/>
    <row r="30" spans="1:6" ht="14.25" customHeight="1" x14ac:dyDescent="0.25"/>
    <row r="31" spans="1:6" ht="14.25" customHeight="1" x14ac:dyDescent="0.25"/>
    <row r="32" spans="1:6"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sheetData>
  <hyperlinks>
    <hyperlink ref="B18" r:id="rId1" xr:uid="{00000000-0004-0000-0000-000000000000}"/>
    <hyperlink ref="B16" r:id="rId2" xr:uid="{4D257202-E508-461B-98C9-4880DA4EF05F}"/>
  </hyperlinks>
  <pageMargins left="0.7" right="0.7" top="0.75" bottom="0.75" header="0" footer="0"/>
  <pageSetup orientation="landscap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9"/>
  <sheetViews>
    <sheetView zoomScale="70" zoomScaleNormal="70" workbookViewId="0">
      <pane ySplit="1" topLeftCell="A2" activePane="bottomLeft" state="frozen"/>
      <selection pane="bottomLeft" activeCell="A2" sqref="A2"/>
    </sheetView>
  </sheetViews>
  <sheetFormatPr defaultColWidth="12.5703125" defaultRowHeight="15" customHeight="1" x14ac:dyDescent="0.25"/>
  <cols>
    <col min="1" max="1" width="5.42578125" bestFit="1" customWidth="1"/>
    <col min="2" max="2" width="11" customWidth="1"/>
    <col min="3" max="4" width="16.7109375" customWidth="1"/>
    <col min="5" max="7" width="19.42578125" customWidth="1"/>
    <col min="8" max="8" width="22.28515625" customWidth="1"/>
    <col min="9" max="12" width="7.5703125" customWidth="1"/>
  </cols>
  <sheetData>
    <row r="1" spans="1:8" ht="14.25" customHeight="1" x14ac:dyDescent="0.25">
      <c r="A1" s="17" t="s">
        <v>170</v>
      </c>
      <c r="B1" s="5" t="s">
        <v>22</v>
      </c>
      <c r="C1" s="7" t="s">
        <v>23</v>
      </c>
      <c r="D1" s="7" t="s">
        <v>24</v>
      </c>
      <c r="E1" s="3" t="s">
        <v>25</v>
      </c>
      <c r="F1" s="3" t="s">
        <v>26</v>
      </c>
      <c r="G1" s="5" t="s">
        <v>27</v>
      </c>
      <c r="H1" s="5" t="s">
        <v>28</v>
      </c>
    </row>
    <row r="2" spans="1:8" ht="14.25" customHeight="1" x14ac:dyDescent="0.25">
      <c r="A2">
        <v>1</v>
      </c>
      <c r="B2" t="s">
        <v>29</v>
      </c>
      <c r="C2" s="8">
        <v>48.225040315464803</v>
      </c>
      <c r="D2" s="8">
        <v>18.6043041412088</v>
      </c>
      <c r="E2" s="9">
        <v>33814</v>
      </c>
      <c r="F2" s="9">
        <v>43251</v>
      </c>
      <c r="G2" t="s">
        <v>14</v>
      </c>
      <c r="H2" t="s">
        <v>30</v>
      </c>
    </row>
    <row r="3" spans="1:8" ht="14.25" customHeight="1" x14ac:dyDescent="0.25">
      <c r="A3">
        <v>1</v>
      </c>
      <c r="B3" t="s">
        <v>29</v>
      </c>
      <c r="C3" s="8">
        <v>50.750924639921799</v>
      </c>
      <c r="D3" s="8">
        <v>15.0673089132202</v>
      </c>
      <c r="E3" s="9">
        <v>43252</v>
      </c>
      <c r="F3" s="9">
        <v>44255</v>
      </c>
      <c r="G3" t="s">
        <v>14</v>
      </c>
      <c r="H3" t="s">
        <v>31</v>
      </c>
    </row>
    <row r="4" spans="1:8" ht="14.25" customHeight="1" x14ac:dyDescent="0.25">
      <c r="A4">
        <v>1</v>
      </c>
      <c r="B4" t="s">
        <v>29</v>
      </c>
      <c r="C4" s="8">
        <v>48.211184736170601</v>
      </c>
      <c r="D4" s="8">
        <v>18.602207385641201</v>
      </c>
      <c r="E4" s="9">
        <v>44256</v>
      </c>
      <c r="F4" s="9"/>
      <c r="G4" t="s">
        <v>14</v>
      </c>
      <c r="H4" t="s">
        <v>32</v>
      </c>
    </row>
    <row r="5" spans="1:8" ht="14.25" customHeight="1" x14ac:dyDescent="0.25">
      <c r="A5">
        <v>1</v>
      </c>
      <c r="B5" t="s">
        <v>33</v>
      </c>
      <c r="C5" s="8">
        <v>48.220167020172198</v>
      </c>
      <c r="D5" s="8">
        <v>18.6043697090529</v>
      </c>
      <c r="E5" s="9">
        <v>34943</v>
      </c>
      <c r="F5" s="9">
        <v>35976</v>
      </c>
      <c r="G5" t="s">
        <v>34</v>
      </c>
      <c r="H5" t="s">
        <v>35</v>
      </c>
    </row>
    <row r="6" spans="1:8" ht="14.25" customHeight="1" x14ac:dyDescent="0.25">
      <c r="A6">
        <v>1</v>
      </c>
      <c r="B6" t="s">
        <v>33</v>
      </c>
      <c r="C6" s="8">
        <v>48.220162507122801</v>
      </c>
      <c r="D6" s="8">
        <v>18.601979186730301</v>
      </c>
      <c r="E6" s="9">
        <v>36039</v>
      </c>
      <c r="F6" s="9">
        <v>39263</v>
      </c>
      <c r="G6" t="s">
        <v>36</v>
      </c>
      <c r="H6" t="s">
        <v>37</v>
      </c>
    </row>
    <row r="7" spans="1:8" ht="14.25" customHeight="1" x14ac:dyDescent="0.25">
      <c r="A7">
        <v>1</v>
      </c>
      <c r="B7" t="s">
        <v>33</v>
      </c>
      <c r="C7" s="8">
        <v>48.221054822345799</v>
      </c>
      <c r="D7" s="8">
        <v>18.602813425506099</v>
      </c>
      <c r="E7" s="9">
        <v>39326</v>
      </c>
      <c r="F7" s="9">
        <v>40724</v>
      </c>
      <c r="G7" t="s">
        <v>38</v>
      </c>
      <c r="H7" t="s">
        <v>39</v>
      </c>
    </row>
    <row r="8" spans="1:8" ht="14.25" customHeight="1" x14ac:dyDescent="0.25">
      <c r="A8">
        <v>1</v>
      </c>
      <c r="B8" t="s">
        <v>33</v>
      </c>
      <c r="C8" s="8">
        <v>48.738706527439199</v>
      </c>
      <c r="D8" s="8">
        <v>19.1373793503498</v>
      </c>
      <c r="E8" s="9">
        <v>40787</v>
      </c>
      <c r="F8" s="9">
        <v>42978</v>
      </c>
      <c r="G8" t="s">
        <v>40</v>
      </c>
      <c r="H8" t="s">
        <v>41</v>
      </c>
    </row>
    <row r="9" spans="1:8" ht="14.25" customHeight="1" x14ac:dyDescent="0.25">
      <c r="A9">
        <v>1</v>
      </c>
      <c r="B9" t="s">
        <v>42</v>
      </c>
      <c r="C9" s="8">
        <v>48.218886133640297</v>
      </c>
      <c r="D9" s="8">
        <v>18.594487511980301</v>
      </c>
      <c r="E9" s="10">
        <v>38200</v>
      </c>
      <c r="F9" s="10">
        <v>38260</v>
      </c>
      <c r="G9" t="s">
        <v>43</v>
      </c>
      <c r="H9" t="s">
        <v>44</v>
      </c>
    </row>
    <row r="10" spans="1:8" ht="14.25" customHeight="1" x14ac:dyDescent="0.25">
      <c r="A10">
        <v>1</v>
      </c>
      <c r="B10" t="s">
        <v>42</v>
      </c>
      <c r="C10" s="8">
        <v>48.214656507156803</v>
      </c>
      <c r="D10" s="8">
        <v>18.603305560719001</v>
      </c>
      <c r="E10" s="9">
        <v>39326</v>
      </c>
      <c r="F10" s="9">
        <v>41090</v>
      </c>
      <c r="G10" t="s">
        <v>45</v>
      </c>
      <c r="H10" t="s">
        <v>46</v>
      </c>
    </row>
    <row r="11" spans="1:8" ht="14.25" customHeight="1" x14ac:dyDescent="0.25">
      <c r="A11">
        <v>1</v>
      </c>
      <c r="B11" t="s">
        <v>42</v>
      </c>
      <c r="C11" s="8">
        <v>48.220714539591</v>
      </c>
      <c r="D11" s="8">
        <v>18.605999325855802</v>
      </c>
      <c r="E11" s="9">
        <v>39845</v>
      </c>
      <c r="F11" s="9">
        <v>39903</v>
      </c>
      <c r="G11" t="s">
        <v>47</v>
      </c>
      <c r="H11" t="s">
        <v>48</v>
      </c>
    </row>
    <row r="12" spans="1:8" ht="14.25" customHeight="1" x14ac:dyDescent="0.25">
      <c r="A12">
        <v>1</v>
      </c>
      <c r="B12" t="s">
        <v>42</v>
      </c>
      <c r="C12" s="8">
        <v>48.219445118074802</v>
      </c>
      <c r="D12" s="8">
        <v>18.606568378241199</v>
      </c>
      <c r="E12" s="9">
        <v>40210</v>
      </c>
      <c r="F12" s="9">
        <v>40268</v>
      </c>
      <c r="G12" t="s">
        <v>49</v>
      </c>
      <c r="H12" t="s">
        <v>50</v>
      </c>
    </row>
    <row r="13" spans="1:8" ht="14.25" customHeight="1" x14ac:dyDescent="0.25">
      <c r="A13">
        <v>1</v>
      </c>
      <c r="B13" t="s">
        <v>42</v>
      </c>
      <c r="C13" s="8">
        <v>48.206032442302302</v>
      </c>
      <c r="D13" s="8">
        <v>18.590924729211402</v>
      </c>
      <c r="E13" s="9">
        <v>41334</v>
      </c>
      <c r="F13" s="9">
        <v>41394</v>
      </c>
      <c r="G13" t="s">
        <v>51</v>
      </c>
      <c r="H13" t="s">
        <v>52</v>
      </c>
    </row>
    <row r="14" spans="1:8" ht="14.25" customHeight="1" x14ac:dyDescent="0.25">
      <c r="A14">
        <v>1</v>
      </c>
      <c r="B14" t="s">
        <v>42</v>
      </c>
      <c r="C14" s="8">
        <v>48.738706527439199</v>
      </c>
      <c r="D14" s="8">
        <v>19.1373793503498</v>
      </c>
      <c r="E14" s="9">
        <v>40787</v>
      </c>
      <c r="F14" s="9">
        <v>42613</v>
      </c>
      <c r="G14" t="s">
        <v>53</v>
      </c>
      <c r="H14" t="s">
        <v>54</v>
      </c>
    </row>
    <row r="15" spans="1:8" ht="14.25" customHeight="1" x14ac:dyDescent="0.25">
      <c r="A15">
        <v>1</v>
      </c>
      <c r="B15" t="s">
        <v>42</v>
      </c>
      <c r="C15" s="8">
        <v>48.738706527439199</v>
      </c>
      <c r="D15" s="8">
        <v>19.1373793503498</v>
      </c>
      <c r="E15" s="9">
        <v>41153</v>
      </c>
      <c r="F15" s="9">
        <v>41882</v>
      </c>
      <c r="G15" t="s">
        <v>55</v>
      </c>
      <c r="H15" t="s">
        <v>56</v>
      </c>
    </row>
    <row r="16" spans="1:8" ht="14.25" customHeight="1" x14ac:dyDescent="0.25">
      <c r="A16">
        <v>1</v>
      </c>
      <c r="B16" t="s">
        <v>42</v>
      </c>
      <c r="C16" s="8">
        <v>48.738706527439199</v>
      </c>
      <c r="D16" s="8">
        <v>19.1373793503498</v>
      </c>
      <c r="E16" s="9">
        <v>41883</v>
      </c>
      <c r="F16" s="9">
        <v>42613</v>
      </c>
      <c r="G16" t="s">
        <v>57</v>
      </c>
      <c r="H16" t="s">
        <v>58</v>
      </c>
    </row>
    <row r="17" spans="1:8" ht="14.25" customHeight="1" x14ac:dyDescent="0.25">
      <c r="A17">
        <v>1</v>
      </c>
      <c r="B17" t="s">
        <v>59</v>
      </c>
      <c r="C17" s="8">
        <v>48.189953996218698</v>
      </c>
      <c r="D17" s="8">
        <v>18.605243334660098</v>
      </c>
      <c r="E17" s="9">
        <v>40940</v>
      </c>
      <c r="F17" s="9">
        <v>40968</v>
      </c>
      <c r="G17" t="s">
        <v>60</v>
      </c>
      <c r="H17" t="s">
        <v>61</v>
      </c>
    </row>
    <row r="18" spans="1:8" ht="14.25" customHeight="1" x14ac:dyDescent="0.25">
      <c r="A18">
        <v>1</v>
      </c>
      <c r="B18" t="s">
        <v>59</v>
      </c>
      <c r="C18" s="8">
        <v>48.771546834969897</v>
      </c>
      <c r="D18" s="8">
        <v>18.6440273914065</v>
      </c>
      <c r="E18" s="9">
        <v>42552</v>
      </c>
      <c r="F18" s="9">
        <v>42613</v>
      </c>
      <c r="G18" t="s">
        <v>60</v>
      </c>
      <c r="H18" t="s">
        <v>62</v>
      </c>
    </row>
    <row r="19" spans="1:8" ht="14.25" customHeight="1" x14ac:dyDescent="0.25">
      <c r="A19">
        <v>1</v>
      </c>
      <c r="B19" t="s">
        <v>59</v>
      </c>
      <c r="C19" s="8">
        <v>48.217799321564698</v>
      </c>
      <c r="D19" s="8">
        <v>18.6069820175492</v>
      </c>
      <c r="E19" s="9">
        <v>42736</v>
      </c>
      <c r="F19" s="9">
        <v>42825</v>
      </c>
      <c r="G19" t="s">
        <v>63</v>
      </c>
      <c r="H19" t="s">
        <v>64</v>
      </c>
    </row>
    <row r="20" spans="1:8" ht="14.25" customHeight="1" x14ac:dyDescent="0.25">
      <c r="A20">
        <v>1</v>
      </c>
      <c r="B20" t="s">
        <v>59</v>
      </c>
      <c r="C20" s="8">
        <v>48.313480826220797</v>
      </c>
      <c r="D20" s="8">
        <v>18.086085554608399</v>
      </c>
      <c r="E20" s="9">
        <v>43070</v>
      </c>
      <c r="F20" s="9">
        <v>43251</v>
      </c>
      <c r="G20" t="s">
        <v>65</v>
      </c>
      <c r="H20" t="s">
        <v>66</v>
      </c>
    </row>
    <row r="21" spans="1:8" ht="14.25" customHeight="1" x14ac:dyDescent="0.25">
      <c r="A21">
        <v>1</v>
      </c>
      <c r="B21" t="s">
        <v>59</v>
      </c>
      <c r="C21" s="8">
        <v>50.758952519434501</v>
      </c>
      <c r="D21" s="8">
        <v>15.051606074876499</v>
      </c>
      <c r="E21" s="9">
        <v>43252</v>
      </c>
      <c r="F21" s="9">
        <v>44255</v>
      </c>
      <c r="G21" t="s">
        <v>67</v>
      </c>
      <c r="H21" t="s">
        <v>68</v>
      </c>
    </row>
    <row r="22" spans="1:8" ht="14.25" customHeight="1" x14ac:dyDescent="0.25">
      <c r="A22">
        <v>1</v>
      </c>
      <c r="B22" t="s">
        <v>59</v>
      </c>
      <c r="C22" s="8">
        <v>48.3502834167423</v>
      </c>
      <c r="D22" s="8">
        <v>18.721879364383099</v>
      </c>
      <c r="E22" s="9">
        <v>44256</v>
      </c>
      <c r="F22" s="9">
        <v>44651</v>
      </c>
      <c r="G22" t="s">
        <v>69</v>
      </c>
      <c r="H22" t="s">
        <v>70</v>
      </c>
    </row>
    <row r="23" spans="1:8" ht="14.25" customHeight="1" x14ac:dyDescent="0.25">
      <c r="A23">
        <v>1</v>
      </c>
      <c r="B23" t="s">
        <v>59</v>
      </c>
      <c r="C23" s="8">
        <v>48.189953996218698</v>
      </c>
      <c r="D23" s="8">
        <v>18.605243334660098</v>
      </c>
      <c r="E23" s="9">
        <v>44713</v>
      </c>
      <c r="F23" s="9"/>
      <c r="G23" t="s">
        <v>71</v>
      </c>
      <c r="H23" t="s">
        <v>72</v>
      </c>
    </row>
    <row r="24" spans="1:8" ht="14.25" customHeight="1" x14ac:dyDescent="0.25">
      <c r="A24" s="32">
        <v>2</v>
      </c>
      <c r="B24" s="32" t="s">
        <v>29</v>
      </c>
      <c r="C24" s="35">
        <v>35.691577287795397</v>
      </c>
      <c r="D24" s="35">
        <v>139.75442340549699</v>
      </c>
      <c r="E24" s="36">
        <v>16486</v>
      </c>
      <c r="F24" s="36"/>
      <c r="G24" s="32" t="s">
        <v>14</v>
      </c>
      <c r="H24" s="32" t="s">
        <v>249</v>
      </c>
    </row>
    <row r="25" spans="1:8" ht="14.25" customHeight="1" x14ac:dyDescent="0.25">
      <c r="A25" s="32">
        <v>3</v>
      </c>
      <c r="B25" s="32" t="s">
        <v>29</v>
      </c>
      <c r="C25" s="35">
        <v>37.519407120721603</v>
      </c>
      <c r="D25" s="35">
        <v>-96.881157636542696</v>
      </c>
      <c r="E25" s="36">
        <v>38455</v>
      </c>
      <c r="F25" s="36"/>
      <c r="G25" s="32" t="s">
        <v>14</v>
      </c>
      <c r="H25" s="32" t="s">
        <v>249</v>
      </c>
    </row>
    <row r="26" spans="1:8" ht="14.25" customHeight="1" x14ac:dyDescent="0.25">
      <c r="A26" s="32">
        <v>4</v>
      </c>
      <c r="B26" s="32" t="s">
        <v>29</v>
      </c>
      <c r="C26" s="35">
        <v>48.860503145537002</v>
      </c>
      <c r="D26" s="35">
        <v>2.33754699251211</v>
      </c>
      <c r="E26" s="36">
        <v>26178</v>
      </c>
      <c r="F26" s="36"/>
      <c r="G26" s="32" t="s">
        <v>14</v>
      </c>
      <c r="H26" s="32" t="s">
        <v>249</v>
      </c>
    </row>
    <row r="27" spans="1:8" ht="14.25" customHeight="1" x14ac:dyDescent="0.25">
      <c r="A27" s="32">
        <v>5</v>
      </c>
      <c r="B27" s="32" t="s">
        <v>29</v>
      </c>
      <c r="C27" s="35">
        <v>27.187866051700201</v>
      </c>
      <c r="D27" s="35">
        <v>33.830976893117501</v>
      </c>
      <c r="E27" s="36">
        <v>25157</v>
      </c>
      <c r="F27" s="36"/>
      <c r="G27" s="32" t="s">
        <v>14</v>
      </c>
      <c r="H27" s="32" t="s">
        <v>249</v>
      </c>
    </row>
    <row r="28" spans="1:8" ht="14.25" customHeight="1" x14ac:dyDescent="0.25">
      <c r="A28" s="32">
        <v>2</v>
      </c>
      <c r="B28" s="32" t="s">
        <v>33</v>
      </c>
      <c r="C28" s="35">
        <v>35.713985768237201</v>
      </c>
      <c r="D28" s="35">
        <v>139.76269694909499</v>
      </c>
      <c r="E28" s="36">
        <f>DATE(1945+18,9,1)</f>
        <v>23255</v>
      </c>
      <c r="F28" s="36">
        <f>DATE(1945+18+5,8,31)</f>
        <v>25081</v>
      </c>
      <c r="G28" s="32" t="s">
        <v>250</v>
      </c>
      <c r="H28" s="32" t="s">
        <v>264</v>
      </c>
    </row>
    <row r="29" spans="1:8" ht="14.25" customHeight="1" x14ac:dyDescent="0.25">
      <c r="A29" s="32">
        <v>3</v>
      </c>
      <c r="B29" s="32" t="s">
        <v>33</v>
      </c>
      <c r="C29" s="35">
        <v>38.785973218567499</v>
      </c>
      <c r="D29" s="35">
        <v>-95.182497088314804</v>
      </c>
      <c r="E29" s="36">
        <f>DATE(2005+14,9,1)</f>
        <v>43709</v>
      </c>
      <c r="F29" s="36">
        <f>DATE(2005+14+5,8,31)</f>
        <v>45535</v>
      </c>
      <c r="G29" s="32" t="s">
        <v>251</v>
      </c>
      <c r="H29" s="32" t="s">
        <v>259</v>
      </c>
    </row>
    <row r="30" spans="1:8" ht="14.25" customHeight="1" x14ac:dyDescent="0.25">
      <c r="A30" s="32">
        <v>4</v>
      </c>
      <c r="B30" s="32" t="s">
        <v>33</v>
      </c>
      <c r="C30" s="35">
        <v>48.877283142909199</v>
      </c>
      <c r="D30" s="35">
        <v>2.2710548515017601</v>
      </c>
      <c r="E30" s="36">
        <f>DATE(1971+18,9,1)</f>
        <v>32752</v>
      </c>
      <c r="F30" s="36">
        <f>DATE(1971+18+5,8,31)</f>
        <v>34577</v>
      </c>
      <c r="G30" s="32" t="s">
        <v>252</v>
      </c>
      <c r="H30" s="32" t="s">
        <v>258</v>
      </c>
    </row>
    <row r="31" spans="1:8" ht="14.25" customHeight="1" x14ac:dyDescent="0.25">
      <c r="A31" s="32">
        <v>5</v>
      </c>
      <c r="B31" s="32" t="s">
        <v>33</v>
      </c>
      <c r="C31" s="35">
        <v>27.299998996193501</v>
      </c>
      <c r="D31" s="35">
        <v>31.204082689060101</v>
      </c>
      <c r="E31" s="36">
        <f>DATE(1968+18,9,1)</f>
        <v>31656</v>
      </c>
      <c r="F31" s="36">
        <f>DATE(1968+18+5,8,31)</f>
        <v>33481</v>
      </c>
      <c r="G31" s="32" t="s">
        <v>253</v>
      </c>
      <c r="H31" s="32" t="s">
        <v>283</v>
      </c>
    </row>
    <row r="32" spans="1:8" ht="14.25" customHeight="1" x14ac:dyDescent="0.25">
      <c r="A32" s="32">
        <v>2</v>
      </c>
      <c r="B32" s="32" t="s">
        <v>59</v>
      </c>
      <c r="C32" s="35">
        <v>35.682839123987598</v>
      </c>
      <c r="D32" s="35">
        <v>139.75945678912299</v>
      </c>
      <c r="E32" s="36">
        <v>25082</v>
      </c>
      <c r="F32" s="36">
        <v>26664</v>
      </c>
      <c r="G32" s="32" t="s">
        <v>267</v>
      </c>
      <c r="H32" s="32" t="s">
        <v>266</v>
      </c>
    </row>
    <row r="33" spans="1:8" ht="14.25" customHeight="1" x14ac:dyDescent="0.25">
      <c r="A33" s="32">
        <v>2</v>
      </c>
      <c r="B33" s="32" t="s">
        <v>59</v>
      </c>
      <c r="C33" s="35">
        <v>35.710234567891199</v>
      </c>
      <c r="D33" s="35">
        <v>139.810987654321</v>
      </c>
      <c r="E33" s="36">
        <v>26665</v>
      </c>
      <c r="F33" s="36">
        <v>30132</v>
      </c>
      <c r="G33" s="32" t="s">
        <v>261</v>
      </c>
      <c r="H33" s="32" t="s">
        <v>269</v>
      </c>
    </row>
    <row r="34" spans="1:8" ht="14.25" customHeight="1" x14ac:dyDescent="0.25">
      <c r="A34" s="32">
        <v>2</v>
      </c>
      <c r="B34" s="32" t="s">
        <v>59</v>
      </c>
      <c r="C34" s="35">
        <v>35.699876543210898</v>
      </c>
      <c r="D34" s="35">
        <v>139.73012345678899</v>
      </c>
      <c r="E34" s="36">
        <v>30133</v>
      </c>
      <c r="F34" s="36">
        <v>33969</v>
      </c>
      <c r="G34" s="32" t="s">
        <v>263</v>
      </c>
      <c r="H34" s="32" t="s">
        <v>268</v>
      </c>
    </row>
    <row r="35" spans="1:8" ht="14.25" customHeight="1" x14ac:dyDescent="0.25">
      <c r="A35" s="32">
        <v>2</v>
      </c>
      <c r="B35" s="32" t="s">
        <v>59</v>
      </c>
      <c r="C35" s="35">
        <v>35.865633456789098</v>
      </c>
      <c r="D35" s="35">
        <v>139.721234567891</v>
      </c>
      <c r="E35" s="36">
        <v>33970</v>
      </c>
      <c r="F35" s="36"/>
      <c r="G35" s="32" t="s">
        <v>262</v>
      </c>
      <c r="H35" s="32" t="s">
        <v>282</v>
      </c>
    </row>
    <row r="36" spans="1:8" ht="14.25" customHeight="1" x14ac:dyDescent="0.25">
      <c r="A36" s="32">
        <v>3</v>
      </c>
      <c r="B36" s="32" t="s">
        <v>59</v>
      </c>
      <c r="C36" s="35">
        <v>37.8225919184096</v>
      </c>
      <c r="D36" s="35">
        <v>-96.876618477307602</v>
      </c>
      <c r="E36" s="36">
        <v>45536</v>
      </c>
      <c r="F36" s="36"/>
      <c r="G36" s="32" t="s">
        <v>260</v>
      </c>
      <c r="H36" s="32" t="s">
        <v>265</v>
      </c>
    </row>
    <row r="37" spans="1:8" ht="14.25" customHeight="1" x14ac:dyDescent="0.25">
      <c r="A37" s="32">
        <v>4</v>
      </c>
      <c r="B37" s="32" t="s">
        <v>59</v>
      </c>
      <c r="C37" s="35">
        <v>48.860611234567799</v>
      </c>
      <c r="D37" s="35">
        <v>2.3376448765431999</v>
      </c>
      <c r="E37" s="36">
        <v>34578</v>
      </c>
      <c r="F37" s="36">
        <v>35976</v>
      </c>
      <c r="G37" s="32" t="s">
        <v>254</v>
      </c>
      <c r="H37" s="32" t="s">
        <v>272</v>
      </c>
    </row>
    <row r="38" spans="1:8" ht="14.25" customHeight="1" x14ac:dyDescent="0.25">
      <c r="A38" s="32">
        <v>4</v>
      </c>
      <c r="B38" s="32" t="s">
        <v>59</v>
      </c>
      <c r="C38" s="35">
        <v>48.847001345678898</v>
      </c>
      <c r="D38" s="35">
        <v>2.3551234567889998</v>
      </c>
      <c r="E38" s="36">
        <v>35977</v>
      </c>
      <c r="F38" s="36">
        <v>37986</v>
      </c>
      <c r="G38" s="32" t="s">
        <v>255</v>
      </c>
      <c r="H38" s="32" t="s">
        <v>270</v>
      </c>
    </row>
    <row r="39" spans="1:8" ht="14.25" customHeight="1" x14ac:dyDescent="0.25">
      <c r="A39" s="32">
        <v>4</v>
      </c>
      <c r="B39" s="32" t="s">
        <v>59</v>
      </c>
      <c r="C39" s="35">
        <v>48.865633456789098</v>
      </c>
      <c r="D39" s="35">
        <v>2.3212345678911999</v>
      </c>
      <c r="E39" s="36">
        <v>37987</v>
      </c>
      <c r="F39" s="36">
        <v>41090</v>
      </c>
      <c r="G39" s="32" t="s">
        <v>256</v>
      </c>
      <c r="H39" s="32" t="s">
        <v>271</v>
      </c>
    </row>
    <row r="40" spans="1:8" ht="14.25" customHeight="1" x14ac:dyDescent="0.25">
      <c r="A40" s="32">
        <v>4</v>
      </c>
      <c r="B40" s="32" t="s">
        <v>59</v>
      </c>
      <c r="C40" s="35">
        <v>48.856614123456701</v>
      </c>
      <c r="D40" s="35">
        <v>2.3522219876542998</v>
      </c>
      <c r="E40" s="36">
        <v>41091</v>
      </c>
      <c r="F40" s="36"/>
      <c r="G40" s="32" t="s">
        <v>257</v>
      </c>
      <c r="H40" s="32" t="s">
        <v>281</v>
      </c>
    </row>
    <row r="41" spans="1:8" ht="14.25" customHeight="1" x14ac:dyDescent="0.25">
      <c r="A41" s="32">
        <v>5</v>
      </c>
      <c r="B41" s="32" t="s">
        <v>59</v>
      </c>
      <c r="C41" s="35">
        <v>27.257891234567801</v>
      </c>
      <c r="D41" s="35">
        <v>33.811234567891198</v>
      </c>
      <c r="E41" s="36">
        <v>33482</v>
      </c>
      <c r="F41" s="36">
        <v>35430</v>
      </c>
      <c r="G41" s="32" t="s">
        <v>273</v>
      </c>
      <c r="H41" s="32" t="s">
        <v>278</v>
      </c>
    </row>
    <row r="42" spans="1:8" ht="14.25" customHeight="1" x14ac:dyDescent="0.25">
      <c r="A42" s="32">
        <v>5</v>
      </c>
      <c r="B42" s="32" t="s">
        <v>59</v>
      </c>
      <c r="C42" s="35">
        <v>27.254321987654301</v>
      </c>
      <c r="D42" s="35">
        <v>33.812345678912301</v>
      </c>
      <c r="E42" s="36">
        <v>35431</v>
      </c>
      <c r="F42" s="36">
        <v>38533</v>
      </c>
      <c r="G42" s="32" t="s">
        <v>274</v>
      </c>
      <c r="H42" s="32" t="s">
        <v>277</v>
      </c>
    </row>
    <row r="43" spans="1:8" ht="14.25" customHeight="1" x14ac:dyDescent="0.25">
      <c r="A43" s="32">
        <v>5</v>
      </c>
      <c r="B43" s="32" t="s">
        <v>59</v>
      </c>
      <c r="C43" s="35">
        <v>27.261234567891201</v>
      </c>
      <c r="D43" s="35">
        <v>33.809876543210898</v>
      </c>
      <c r="E43" s="36">
        <v>38534</v>
      </c>
      <c r="F43" s="36">
        <v>42369</v>
      </c>
      <c r="G43" s="32" t="s">
        <v>275</v>
      </c>
      <c r="H43" s="32" t="s">
        <v>279</v>
      </c>
    </row>
    <row r="44" spans="1:8" ht="14.25" customHeight="1" x14ac:dyDescent="0.25">
      <c r="A44" s="32">
        <v>5</v>
      </c>
      <c r="B44" s="32" t="s">
        <v>59</v>
      </c>
      <c r="C44" s="35">
        <v>27.2598765432109</v>
      </c>
      <c r="D44" s="35">
        <v>33.8134567891234</v>
      </c>
      <c r="E44" s="36">
        <v>42370</v>
      </c>
      <c r="F44" s="36"/>
      <c r="G44" s="32" t="s">
        <v>276</v>
      </c>
      <c r="H44" s="32" t="s">
        <v>280</v>
      </c>
    </row>
    <row r="45" spans="1:8" ht="14.25" customHeight="1" x14ac:dyDescent="0.25">
      <c r="C45" s="8"/>
      <c r="D45" s="8"/>
      <c r="E45" s="9"/>
      <c r="F45" s="9"/>
    </row>
    <row r="46" spans="1:8" ht="14.25" customHeight="1" x14ac:dyDescent="0.25">
      <c r="C46" s="8"/>
      <c r="D46" s="8"/>
      <c r="E46" s="9"/>
      <c r="F46" s="9"/>
    </row>
    <row r="47" spans="1:8" ht="14.25" customHeight="1" x14ac:dyDescent="0.25">
      <c r="C47" s="8"/>
      <c r="D47" s="8"/>
      <c r="E47" s="9"/>
      <c r="F47" s="9"/>
    </row>
    <row r="48" spans="1:8" ht="14.25" customHeight="1" x14ac:dyDescent="0.25">
      <c r="C48" s="8"/>
      <c r="D48" s="8"/>
      <c r="E48" s="9"/>
      <c r="F48" s="9"/>
    </row>
    <row r="49" spans="3:6" ht="14.25" customHeight="1" x14ac:dyDescent="0.25">
      <c r="C49" s="8"/>
      <c r="D49" s="8"/>
      <c r="E49" s="9"/>
      <c r="F49" s="9"/>
    </row>
    <row r="50" spans="3:6" ht="14.25" customHeight="1" x14ac:dyDescent="0.25">
      <c r="C50" s="8"/>
      <c r="D50" s="8"/>
      <c r="E50" s="9"/>
      <c r="F50" s="9"/>
    </row>
    <row r="51" spans="3:6" ht="14.25" customHeight="1" x14ac:dyDescent="0.25">
      <c r="C51" s="8"/>
      <c r="D51" s="8"/>
      <c r="E51" s="9"/>
      <c r="F51" s="9"/>
    </row>
    <row r="52" spans="3:6" ht="14.25" customHeight="1" x14ac:dyDescent="0.25">
      <c r="C52" s="8"/>
      <c r="D52" s="8"/>
      <c r="E52" s="9"/>
      <c r="F52" s="9"/>
    </row>
    <row r="53" spans="3:6" ht="14.25" customHeight="1" x14ac:dyDescent="0.25">
      <c r="C53" s="8"/>
      <c r="D53" s="8"/>
      <c r="E53" s="9"/>
      <c r="F53" s="9"/>
    </row>
    <row r="54" spans="3:6" ht="14.25" customHeight="1" x14ac:dyDescent="0.25">
      <c r="C54" s="8"/>
      <c r="D54" s="8"/>
      <c r="E54" s="9"/>
      <c r="F54" s="9"/>
    </row>
    <row r="55" spans="3:6" ht="14.25" customHeight="1" x14ac:dyDescent="0.25">
      <c r="C55" s="8"/>
      <c r="D55" s="8"/>
      <c r="E55" s="9"/>
      <c r="F55" s="9"/>
    </row>
    <row r="56" spans="3:6" ht="14.25" customHeight="1" x14ac:dyDescent="0.25">
      <c r="C56" s="8"/>
      <c r="D56" s="8"/>
      <c r="E56" s="9"/>
      <c r="F56" s="9"/>
    </row>
    <row r="57" spans="3:6" ht="14.25" customHeight="1" x14ac:dyDescent="0.25">
      <c r="C57" s="8"/>
      <c r="D57" s="8"/>
      <c r="E57" s="9"/>
      <c r="F57" s="9"/>
    </row>
    <row r="58" spans="3:6" ht="14.25" customHeight="1" x14ac:dyDescent="0.25">
      <c r="C58" s="8"/>
      <c r="D58" s="8"/>
      <c r="E58" s="9"/>
      <c r="F58" s="9"/>
    </row>
    <row r="59" spans="3:6" ht="14.25" customHeight="1" x14ac:dyDescent="0.25">
      <c r="C59" s="8"/>
      <c r="D59" s="8"/>
      <c r="E59" s="9"/>
      <c r="F59" s="9"/>
    </row>
    <row r="60" spans="3:6" ht="14.25" customHeight="1" x14ac:dyDescent="0.25">
      <c r="C60" s="8"/>
      <c r="D60" s="8"/>
      <c r="E60" s="9"/>
      <c r="F60" s="9"/>
    </row>
    <row r="61" spans="3:6" ht="14.25" customHeight="1" x14ac:dyDescent="0.25">
      <c r="C61" s="8"/>
      <c r="D61" s="8"/>
      <c r="E61" s="9"/>
      <c r="F61" s="9"/>
    </row>
    <row r="62" spans="3:6" ht="14.25" customHeight="1" x14ac:dyDescent="0.25">
      <c r="C62" s="8"/>
      <c r="D62" s="8"/>
      <c r="E62" s="9"/>
      <c r="F62" s="9"/>
    </row>
    <row r="63" spans="3:6" ht="14.25" customHeight="1" x14ac:dyDescent="0.25">
      <c r="C63" s="8"/>
      <c r="D63" s="8"/>
      <c r="E63" s="9"/>
      <c r="F63" s="9"/>
    </row>
    <row r="64" spans="3:6" ht="14.25" customHeight="1" x14ac:dyDescent="0.25">
      <c r="C64" s="8"/>
      <c r="D64" s="8"/>
      <c r="E64" s="9"/>
      <c r="F64" s="9"/>
    </row>
    <row r="65" spans="3:6" ht="14.25" customHeight="1" x14ac:dyDescent="0.25">
      <c r="C65" s="8"/>
      <c r="D65" s="8"/>
      <c r="E65" s="9"/>
      <c r="F65" s="9"/>
    </row>
    <row r="66" spans="3:6" ht="14.25" customHeight="1" x14ac:dyDescent="0.25">
      <c r="C66" s="8"/>
      <c r="D66" s="8"/>
      <c r="E66" s="9"/>
      <c r="F66" s="9"/>
    </row>
    <row r="67" spans="3:6" ht="14.25" customHeight="1" x14ac:dyDescent="0.25">
      <c r="C67" s="8"/>
      <c r="D67" s="8"/>
      <c r="E67" s="9"/>
      <c r="F67" s="9"/>
    </row>
    <row r="68" spans="3:6" ht="14.25" customHeight="1" x14ac:dyDescent="0.25">
      <c r="C68" s="8"/>
      <c r="D68" s="8"/>
      <c r="E68" s="9"/>
      <c r="F68" s="9"/>
    </row>
    <row r="69" spans="3:6" ht="14.25" customHeight="1" x14ac:dyDescent="0.25">
      <c r="C69" s="8"/>
      <c r="D69" s="8"/>
      <c r="E69" s="9"/>
      <c r="F69" s="9"/>
    </row>
    <row r="70" spans="3:6" ht="14.25" customHeight="1" x14ac:dyDescent="0.25">
      <c r="C70" s="8"/>
      <c r="D70" s="8"/>
      <c r="E70" s="9"/>
      <c r="F70" s="9"/>
    </row>
    <row r="71" spans="3:6" ht="14.25" customHeight="1" x14ac:dyDescent="0.25">
      <c r="C71" s="8"/>
      <c r="D71" s="8"/>
      <c r="E71" s="9"/>
      <c r="F71" s="9"/>
    </row>
    <row r="72" spans="3:6" ht="14.25" customHeight="1" x14ac:dyDescent="0.25">
      <c r="C72" s="8"/>
      <c r="D72" s="8"/>
      <c r="E72" s="9"/>
      <c r="F72" s="9"/>
    </row>
    <row r="73" spans="3:6" ht="14.25" customHeight="1" x14ac:dyDescent="0.25">
      <c r="C73" s="8"/>
      <c r="D73" s="8"/>
      <c r="E73" s="9"/>
      <c r="F73" s="9"/>
    </row>
    <row r="74" spans="3:6" ht="14.25" customHeight="1" x14ac:dyDescent="0.25">
      <c r="C74" s="8"/>
      <c r="D74" s="8"/>
      <c r="E74" s="9"/>
      <c r="F74" s="9"/>
    </row>
    <row r="75" spans="3:6" ht="14.25" customHeight="1" x14ac:dyDescent="0.25">
      <c r="C75" s="8"/>
      <c r="D75" s="8"/>
      <c r="E75" s="9"/>
      <c r="F75" s="9"/>
    </row>
    <row r="76" spans="3:6" ht="14.25" customHeight="1" x14ac:dyDescent="0.25">
      <c r="C76" s="8"/>
      <c r="D76" s="8"/>
      <c r="E76" s="9"/>
      <c r="F76" s="9"/>
    </row>
    <row r="77" spans="3:6" ht="14.25" customHeight="1" x14ac:dyDescent="0.25">
      <c r="C77" s="8"/>
      <c r="D77" s="8"/>
      <c r="E77" s="9"/>
      <c r="F77" s="9"/>
    </row>
    <row r="78" spans="3:6" ht="14.25" customHeight="1" x14ac:dyDescent="0.25">
      <c r="C78" s="8"/>
      <c r="D78" s="8"/>
      <c r="E78" s="9"/>
      <c r="F78" s="9"/>
    </row>
    <row r="79" spans="3:6" ht="14.25" customHeight="1" x14ac:dyDescent="0.25">
      <c r="C79" s="8"/>
      <c r="D79" s="8"/>
      <c r="E79" s="9"/>
      <c r="F79" s="9"/>
    </row>
    <row r="80" spans="3:6" ht="14.25" customHeight="1" x14ac:dyDescent="0.25">
      <c r="C80" s="8"/>
      <c r="D80" s="8"/>
      <c r="E80" s="9"/>
      <c r="F80" s="9"/>
    </row>
    <row r="81" spans="3:6" ht="14.25" customHeight="1" x14ac:dyDescent="0.25">
      <c r="C81" s="8"/>
      <c r="D81" s="8"/>
      <c r="E81" s="9"/>
      <c r="F81" s="9"/>
    </row>
    <row r="82" spans="3:6" ht="14.25" customHeight="1" x14ac:dyDescent="0.25">
      <c r="C82" s="8"/>
      <c r="D82" s="8"/>
      <c r="E82" s="9"/>
      <c r="F82" s="9"/>
    </row>
    <row r="83" spans="3:6" ht="14.25" customHeight="1" x14ac:dyDescent="0.25">
      <c r="C83" s="8"/>
      <c r="D83" s="8"/>
      <c r="E83" s="9"/>
      <c r="F83" s="9"/>
    </row>
    <row r="84" spans="3:6" ht="14.25" customHeight="1" x14ac:dyDescent="0.25">
      <c r="C84" s="8"/>
      <c r="D84" s="8"/>
      <c r="E84" s="9"/>
      <c r="F84" s="9"/>
    </row>
    <row r="85" spans="3:6" ht="14.25" customHeight="1" x14ac:dyDescent="0.25">
      <c r="C85" s="8"/>
      <c r="D85" s="8"/>
      <c r="E85" s="9"/>
      <c r="F85" s="9"/>
    </row>
    <row r="86" spans="3:6" ht="14.25" customHeight="1" x14ac:dyDescent="0.25">
      <c r="C86" s="8"/>
      <c r="D86" s="8"/>
      <c r="E86" s="9"/>
      <c r="F86" s="9"/>
    </row>
    <row r="87" spans="3:6" ht="14.25" customHeight="1" x14ac:dyDescent="0.25">
      <c r="C87" s="8"/>
      <c r="D87" s="8"/>
      <c r="E87" s="9"/>
      <c r="F87" s="9"/>
    </row>
    <row r="88" spans="3:6" ht="14.25" customHeight="1" x14ac:dyDescent="0.25">
      <c r="C88" s="8"/>
      <c r="D88" s="8"/>
      <c r="E88" s="9"/>
      <c r="F88" s="9"/>
    </row>
    <row r="89" spans="3:6" ht="14.25" customHeight="1" x14ac:dyDescent="0.25">
      <c r="C89" s="8"/>
      <c r="D89" s="8"/>
      <c r="E89" s="9"/>
      <c r="F89" s="9"/>
    </row>
    <row r="90" spans="3:6" ht="14.25" customHeight="1" x14ac:dyDescent="0.25">
      <c r="C90" s="8"/>
      <c r="D90" s="8"/>
      <c r="E90" s="9"/>
      <c r="F90" s="9"/>
    </row>
    <row r="91" spans="3:6" ht="14.25" customHeight="1" x14ac:dyDescent="0.25">
      <c r="C91" s="8"/>
      <c r="D91" s="8"/>
      <c r="E91" s="9"/>
      <c r="F91" s="9"/>
    </row>
    <row r="92" spans="3:6" ht="14.25" customHeight="1" x14ac:dyDescent="0.25">
      <c r="C92" s="8"/>
      <c r="D92" s="8"/>
      <c r="E92" s="9"/>
      <c r="F92" s="9"/>
    </row>
    <row r="93" spans="3:6" ht="14.25" customHeight="1" x14ac:dyDescent="0.25">
      <c r="C93" s="8"/>
      <c r="D93" s="8"/>
      <c r="E93" s="9"/>
      <c r="F93" s="9"/>
    </row>
    <row r="94" spans="3:6" ht="14.25" customHeight="1" x14ac:dyDescent="0.25">
      <c r="C94" s="8"/>
      <c r="D94" s="8"/>
      <c r="E94" s="9"/>
      <c r="F94" s="9"/>
    </row>
    <row r="95" spans="3:6" ht="14.25" customHeight="1" x14ac:dyDescent="0.25">
      <c r="C95" s="8"/>
      <c r="D95" s="8"/>
      <c r="E95" s="9"/>
      <c r="F95" s="9"/>
    </row>
    <row r="96" spans="3:6" ht="14.25" customHeight="1" x14ac:dyDescent="0.25">
      <c r="C96" s="8"/>
      <c r="D96" s="8"/>
      <c r="E96" s="9"/>
      <c r="F96" s="9"/>
    </row>
    <row r="97" spans="3:6" ht="14.25" customHeight="1" x14ac:dyDescent="0.25">
      <c r="C97" s="8"/>
      <c r="D97" s="8"/>
      <c r="E97" s="9"/>
      <c r="F97" s="9"/>
    </row>
    <row r="98" spans="3:6" ht="14.25" customHeight="1" x14ac:dyDescent="0.25">
      <c r="C98" s="8"/>
      <c r="D98" s="8"/>
      <c r="E98" s="9"/>
      <c r="F98" s="9"/>
    </row>
    <row r="99" spans="3:6" ht="14.25" customHeight="1" x14ac:dyDescent="0.25">
      <c r="C99" s="8"/>
      <c r="D99" s="8"/>
      <c r="E99" s="9"/>
      <c r="F99" s="9"/>
    </row>
  </sheetData>
  <autoFilter ref="A1:H6" xr:uid="{00000000-0009-0000-0000-000001000000}"/>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00"/>
  <sheetViews>
    <sheetView zoomScale="70" zoomScaleNormal="70" workbookViewId="0">
      <pane ySplit="1" topLeftCell="A2" activePane="bottomLeft" state="frozen"/>
      <selection pane="bottomLeft" activeCell="A2" sqref="A2"/>
    </sheetView>
  </sheetViews>
  <sheetFormatPr defaultColWidth="12.5703125" defaultRowHeight="15" customHeight="1" x14ac:dyDescent="0.25"/>
  <cols>
    <col min="1" max="1" width="5.42578125" bestFit="1" customWidth="1"/>
    <col min="2" max="2" width="16.42578125" customWidth="1"/>
    <col min="3" max="5" width="19.7109375" customWidth="1"/>
    <col min="6" max="6" width="22.28515625" customWidth="1"/>
    <col min="7" max="12" width="7.5703125" customWidth="1"/>
  </cols>
  <sheetData>
    <row r="1" spans="1:6" ht="14.25" customHeight="1" x14ac:dyDescent="0.25">
      <c r="A1" s="17" t="s">
        <v>170</v>
      </c>
      <c r="B1" s="5" t="s">
        <v>22</v>
      </c>
      <c r="C1" s="5" t="s">
        <v>27</v>
      </c>
      <c r="D1" s="5" t="s">
        <v>73</v>
      </c>
      <c r="E1" s="5" t="s">
        <v>74</v>
      </c>
      <c r="F1" s="5" t="s">
        <v>28</v>
      </c>
    </row>
    <row r="2" spans="1:6" ht="14.25" customHeight="1" x14ac:dyDescent="0.25">
      <c r="A2">
        <v>1</v>
      </c>
      <c r="B2" t="s">
        <v>75</v>
      </c>
      <c r="C2" t="s">
        <v>76</v>
      </c>
      <c r="D2">
        <v>10</v>
      </c>
      <c r="E2">
        <f t="shared" ref="E2:E36" si="0">10-D2</f>
        <v>0</v>
      </c>
      <c r="F2" t="s">
        <v>77</v>
      </c>
    </row>
    <row r="3" spans="1:6" ht="14.25" customHeight="1" x14ac:dyDescent="0.25">
      <c r="A3">
        <v>1</v>
      </c>
      <c r="B3" t="s">
        <v>75</v>
      </c>
      <c r="C3" t="s">
        <v>237</v>
      </c>
      <c r="D3">
        <v>10</v>
      </c>
      <c r="E3">
        <f t="shared" si="0"/>
        <v>0</v>
      </c>
      <c r="F3" t="s">
        <v>78</v>
      </c>
    </row>
    <row r="4" spans="1:6" ht="14.25" customHeight="1" x14ac:dyDescent="0.25">
      <c r="A4">
        <v>1</v>
      </c>
      <c r="B4" t="s">
        <v>75</v>
      </c>
      <c r="C4" t="s">
        <v>79</v>
      </c>
      <c r="D4">
        <v>10</v>
      </c>
      <c r="E4">
        <f t="shared" si="0"/>
        <v>0</v>
      </c>
      <c r="F4" t="s">
        <v>80</v>
      </c>
    </row>
    <row r="5" spans="1:6" ht="14.25" customHeight="1" x14ac:dyDescent="0.25">
      <c r="A5">
        <v>1</v>
      </c>
      <c r="B5" t="s">
        <v>75</v>
      </c>
      <c r="C5" t="s">
        <v>81</v>
      </c>
      <c r="D5">
        <v>10</v>
      </c>
      <c r="E5">
        <f t="shared" si="0"/>
        <v>0</v>
      </c>
      <c r="F5" t="s">
        <v>82</v>
      </c>
    </row>
    <row r="6" spans="1:6" ht="14.25" customHeight="1" x14ac:dyDescent="0.25">
      <c r="A6">
        <v>1</v>
      </c>
      <c r="B6" t="s">
        <v>75</v>
      </c>
      <c r="C6" t="s">
        <v>83</v>
      </c>
      <c r="D6">
        <v>8</v>
      </c>
      <c r="E6">
        <f t="shared" si="0"/>
        <v>2</v>
      </c>
      <c r="F6" t="s">
        <v>84</v>
      </c>
    </row>
    <row r="7" spans="1:6" ht="14.25" customHeight="1" x14ac:dyDescent="0.25">
      <c r="A7">
        <v>1</v>
      </c>
      <c r="B7" t="s">
        <v>75</v>
      </c>
      <c r="C7" t="s">
        <v>85</v>
      </c>
      <c r="D7">
        <v>8</v>
      </c>
      <c r="E7">
        <f t="shared" si="0"/>
        <v>2</v>
      </c>
      <c r="F7" t="s">
        <v>86</v>
      </c>
    </row>
    <row r="8" spans="1:6" ht="14.25" customHeight="1" x14ac:dyDescent="0.25">
      <c r="A8">
        <v>1</v>
      </c>
      <c r="B8" t="s">
        <v>75</v>
      </c>
      <c r="C8" t="s">
        <v>87</v>
      </c>
      <c r="D8">
        <v>5</v>
      </c>
      <c r="E8">
        <f t="shared" si="0"/>
        <v>5</v>
      </c>
      <c r="F8" t="s">
        <v>88</v>
      </c>
    </row>
    <row r="9" spans="1:6" ht="14.25" customHeight="1" x14ac:dyDescent="0.25">
      <c r="A9">
        <v>1</v>
      </c>
      <c r="B9" t="s">
        <v>75</v>
      </c>
      <c r="C9" t="s">
        <v>89</v>
      </c>
      <c r="D9">
        <v>10</v>
      </c>
      <c r="E9">
        <f t="shared" si="0"/>
        <v>0</v>
      </c>
      <c r="F9" t="s">
        <v>90</v>
      </c>
    </row>
    <row r="10" spans="1:6" ht="14.25" customHeight="1" x14ac:dyDescent="0.25">
      <c r="A10">
        <v>1</v>
      </c>
      <c r="B10" t="s">
        <v>75</v>
      </c>
      <c r="C10" t="s">
        <v>91</v>
      </c>
      <c r="D10">
        <v>4</v>
      </c>
      <c r="E10">
        <f t="shared" si="0"/>
        <v>6</v>
      </c>
      <c r="F10" t="s">
        <v>92</v>
      </c>
    </row>
    <row r="11" spans="1:6" ht="14.25" customHeight="1" x14ac:dyDescent="0.25">
      <c r="A11">
        <v>1</v>
      </c>
      <c r="B11" t="s">
        <v>75</v>
      </c>
      <c r="C11" t="s">
        <v>93</v>
      </c>
      <c r="D11">
        <v>2</v>
      </c>
      <c r="E11">
        <f t="shared" si="0"/>
        <v>8</v>
      </c>
      <c r="F11" t="s">
        <v>94</v>
      </c>
    </row>
    <row r="12" spans="1:6" ht="14.25" customHeight="1" x14ac:dyDescent="0.25">
      <c r="A12">
        <v>1</v>
      </c>
      <c r="B12" t="s">
        <v>95</v>
      </c>
      <c r="C12" t="s">
        <v>96</v>
      </c>
      <c r="D12">
        <v>8</v>
      </c>
      <c r="E12">
        <f t="shared" si="0"/>
        <v>2</v>
      </c>
      <c r="F12" t="s">
        <v>97</v>
      </c>
    </row>
    <row r="13" spans="1:6" ht="14.25" customHeight="1" x14ac:dyDescent="0.25">
      <c r="A13">
        <v>1</v>
      </c>
      <c r="B13" t="s">
        <v>95</v>
      </c>
      <c r="C13" t="s">
        <v>98</v>
      </c>
      <c r="D13">
        <v>9</v>
      </c>
      <c r="E13">
        <f t="shared" si="0"/>
        <v>1</v>
      </c>
      <c r="F13" t="s">
        <v>99</v>
      </c>
    </row>
    <row r="14" spans="1:6" ht="14.25" customHeight="1" x14ac:dyDescent="0.25">
      <c r="A14">
        <v>1</v>
      </c>
      <c r="B14" t="s">
        <v>95</v>
      </c>
      <c r="C14" t="s">
        <v>100</v>
      </c>
      <c r="D14">
        <v>10</v>
      </c>
      <c r="E14">
        <f t="shared" si="0"/>
        <v>0</v>
      </c>
      <c r="F14" t="s">
        <v>101</v>
      </c>
    </row>
    <row r="15" spans="1:6" ht="14.25" customHeight="1" x14ac:dyDescent="0.25">
      <c r="A15">
        <v>1</v>
      </c>
      <c r="B15" t="s">
        <v>95</v>
      </c>
      <c r="C15" t="s">
        <v>102</v>
      </c>
      <c r="D15">
        <v>6</v>
      </c>
      <c r="E15">
        <f t="shared" si="0"/>
        <v>4</v>
      </c>
      <c r="F15" t="s">
        <v>103</v>
      </c>
    </row>
    <row r="16" spans="1:6" ht="14.25" customHeight="1" x14ac:dyDescent="0.25">
      <c r="A16">
        <v>1</v>
      </c>
      <c r="B16" t="s">
        <v>95</v>
      </c>
      <c r="C16" t="s">
        <v>104</v>
      </c>
      <c r="D16">
        <v>7</v>
      </c>
      <c r="E16">
        <f t="shared" si="0"/>
        <v>3</v>
      </c>
      <c r="F16" t="s">
        <v>105</v>
      </c>
    </row>
    <row r="17" spans="1:6" ht="14.25" customHeight="1" x14ac:dyDescent="0.25">
      <c r="A17">
        <v>1</v>
      </c>
      <c r="B17" t="s">
        <v>95</v>
      </c>
      <c r="C17" t="s">
        <v>106</v>
      </c>
      <c r="D17">
        <v>10</v>
      </c>
      <c r="E17">
        <f t="shared" si="0"/>
        <v>0</v>
      </c>
      <c r="F17" t="s">
        <v>107</v>
      </c>
    </row>
    <row r="18" spans="1:6" ht="14.25" customHeight="1" x14ac:dyDescent="0.25">
      <c r="A18">
        <v>1</v>
      </c>
      <c r="B18" t="s">
        <v>95</v>
      </c>
      <c r="C18" t="s">
        <v>108</v>
      </c>
      <c r="D18">
        <v>3</v>
      </c>
      <c r="E18">
        <f t="shared" si="0"/>
        <v>7</v>
      </c>
      <c r="F18" t="s">
        <v>109</v>
      </c>
    </row>
    <row r="19" spans="1:6" ht="14.25" customHeight="1" x14ac:dyDescent="0.25">
      <c r="A19">
        <v>1</v>
      </c>
      <c r="B19" t="s">
        <v>95</v>
      </c>
      <c r="C19" t="s">
        <v>110</v>
      </c>
      <c r="D19">
        <v>2</v>
      </c>
      <c r="E19">
        <f t="shared" si="0"/>
        <v>8</v>
      </c>
      <c r="F19" t="s">
        <v>111</v>
      </c>
    </row>
    <row r="20" spans="1:6" ht="14.25" customHeight="1" x14ac:dyDescent="0.25">
      <c r="A20">
        <v>1</v>
      </c>
      <c r="B20" t="s">
        <v>95</v>
      </c>
      <c r="C20" t="s">
        <v>112</v>
      </c>
      <c r="D20">
        <v>5</v>
      </c>
      <c r="E20">
        <f t="shared" si="0"/>
        <v>5</v>
      </c>
      <c r="F20" t="s">
        <v>113</v>
      </c>
    </row>
    <row r="21" spans="1:6" ht="14.25" customHeight="1" x14ac:dyDescent="0.25">
      <c r="A21">
        <v>1</v>
      </c>
      <c r="B21" t="s">
        <v>95</v>
      </c>
      <c r="C21" t="s">
        <v>114</v>
      </c>
      <c r="D21">
        <v>2</v>
      </c>
      <c r="E21">
        <f t="shared" si="0"/>
        <v>8</v>
      </c>
      <c r="F21" t="s">
        <v>115</v>
      </c>
    </row>
    <row r="22" spans="1:6" ht="14.25" customHeight="1" x14ac:dyDescent="0.25">
      <c r="A22">
        <v>1</v>
      </c>
      <c r="B22" t="s">
        <v>116</v>
      </c>
      <c r="C22" t="s">
        <v>11</v>
      </c>
      <c r="D22">
        <v>10</v>
      </c>
      <c r="E22">
        <f t="shared" si="0"/>
        <v>0</v>
      </c>
      <c r="F22" t="s">
        <v>117</v>
      </c>
    </row>
    <row r="23" spans="1:6" ht="14.25" customHeight="1" x14ac:dyDescent="0.25">
      <c r="A23">
        <v>1</v>
      </c>
      <c r="B23" t="s">
        <v>116</v>
      </c>
      <c r="C23" t="s">
        <v>118</v>
      </c>
      <c r="D23">
        <v>10</v>
      </c>
      <c r="E23">
        <f t="shared" si="0"/>
        <v>0</v>
      </c>
      <c r="F23" t="s">
        <v>119</v>
      </c>
    </row>
    <row r="24" spans="1:6" ht="14.25" customHeight="1" x14ac:dyDescent="0.25">
      <c r="A24">
        <v>1</v>
      </c>
      <c r="B24" t="s">
        <v>116</v>
      </c>
      <c r="C24" t="s">
        <v>120</v>
      </c>
      <c r="D24">
        <v>10</v>
      </c>
      <c r="E24">
        <f t="shared" si="0"/>
        <v>0</v>
      </c>
      <c r="F24" t="s">
        <v>121</v>
      </c>
    </row>
    <row r="25" spans="1:6" ht="14.25" customHeight="1" x14ac:dyDescent="0.25">
      <c r="A25">
        <v>1</v>
      </c>
      <c r="B25" t="s">
        <v>116</v>
      </c>
      <c r="C25" t="s">
        <v>122</v>
      </c>
      <c r="D25">
        <v>8</v>
      </c>
      <c r="E25">
        <f t="shared" si="0"/>
        <v>2</v>
      </c>
      <c r="F25" t="s">
        <v>123</v>
      </c>
    </row>
    <row r="26" spans="1:6" ht="14.25" customHeight="1" x14ac:dyDescent="0.25">
      <c r="A26">
        <v>1</v>
      </c>
      <c r="B26" t="s">
        <v>124</v>
      </c>
      <c r="C26" t="s">
        <v>125</v>
      </c>
      <c r="D26">
        <v>10</v>
      </c>
      <c r="E26">
        <f t="shared" si="0"/>
        <v>0</v>
      </c>
      <c r="F26" t="s">
        <v>126</v>
      </c>
    </row>
    <row r="27" spans="1:6" ht="14.25" customHeight="1" x14ac:dyDescent="0.25">
      <c r="A27">
        <v>1</v>
      </c>
      <c r="B27" t="s">
        <v>124</v>
      </c>
      <c r="C27" t="s">
        <v>247</v>
      </c>
      <c r="D27">
        <v>10</v>
      </c>
      <c r="E27">
        <f t="shared" si="0"/>
        <v>0</v>
      </c>
      <c r="F27" t="s">
        <v>127</v>
      </c>
    </row>
    <row r="28" spans="1:6" ht="14.25" customHeight="1" x14ac:dyDescent="0.25">
      <c r="A28">
        <v>1</v>
      </c>
      <c r="B28" t="s">
        <v>124</v>
      </c>
      <c r="C28" t="s">
        <v>128</v>
      </c>
      <c r="D28">
        <v>4</v>
      </c>
      <c r="E28">
        <f t="shared" si="0"/>
        <v>6</v>
      </c>
      <c r="F28" t="s">
        <v>129</v>
      </c>
    </row>
    <row r="29" spans="1:6" ht="14.25" customHeight="1" x14ac:dyDescent="0.25">
      <c r="A29">
        <v>1</v>
      </c>
      <c r="B29" t="s">
        <v>124</v>
      </c>
      <c r="C29" t="s">
        <v>130</v>
      </c>
      <c r="D29">
        <v>8</v>
      </c>
      <c r="E29">
        <f t="shared" si="0"/>
        <v>2</v>
      </c>
      <c r="F29" t="s">
        <v>131</v>
      </c>
    </row>
    <row r="30" spans="1:6" ht="14.25" customHeight="1" x14ac:dyDescent="0.25">
      <c r="A30">
        <v>1</v>
      </c>
      <c r="B30" t="s">
        <v>132</v>
      </c>
      <c r="C30" t="s">
        <v>133</v>
      </c>
      <c r="D30">
        <v>10</v>
      </c>
      <c r="E30">
        <f t="shared" si="0"/>
        <v>0</v>
      </c>
      <c r="F30" t="s">
        <v>134</v>
      </c>
    </row>
    <row r="31" spans="1:6" ht="14.25" customHeight="1" x14ac:dyDescent="0.25">
      <c r="A31">
        <v>1</v>
      </c>
      <c r="B31" t="s">
        <v>132</v>
      </c>
      <c r="C31" t="s">
        <v>135</v>
      </c>
      <c r="D31">
        <v>9</v>
      </c>
      <c r="E31">
        <f t="shared" si="0"/>
        <v>1</v>
      </c>
      <c r="F31" t="s">
        <v>136</v>
      </c>
    </row>
    <row r="32" spans="1:6" ht="14.25" customHeight="1" x14ac:dyDescent="0.25">
      <c r="A32">
        <v>1</v>
      </c>
      <c r="B32" t="s">
        <v>132</v>
      </c>
      <c r="C32" t="s">
        <v>137</v>
      </c>
      <c r="D32">
        <v>6</v>
      </c>
      <c r="E32">
        <f t="shared" si="0"/>
        <v>4</v>
      </c>
      <c r="F32" t="s">
        <v>138</v>
      </c>
    </row>
    <row r="33" spans="1:6" ht="14.25" customHeight="1" x14ac:dyDescent="0.25">
      <c r="A33">
        <v>1</v>
      </c>
      <c r="B33" t="s">
        <v>132</v>
      </c>
      <c r="C33" t="s">
        <v>139</v>
      </c>
      <c r="D33">
        <v>9</v>
      </c>
      <c r="E33">
        <f t="shared" si="0"/>
        <v>1</v>
      </c>
      <c r="F33" t="s">
        <v>140</v>
      </c>
    </row>
    <row r="34" spans="1:6" ht="14.25" customHeight="1" x14ac:dyDescent="0.25">
      <c r="A34">
        <v>1</v>
      </c>
      <c r="B34" t="s">
        <v>132</v>
      </c>
      <c r="C34" t="s">
        <v>141</v>
      </c>
      <c r="D34">
        <v>3</v>
      </c>
      <c r="E34">
        <f t="shared" si="0"/>
        <v>7</v>
      </c>
      <c r="F34" t="s">
        <v>142</v>
      </c>
    </row>
    <row r="35" spans="1:6" ht="14.25" customHeight="1" x14ac:dyDescent="0.25">
      <c r="A35">
        <v>1</v>
      </c>
      <c r="B35" t="s">
        <v>132</v>
      </c>
      <c r="C35" t="s">
        <v>143</v>
      </c>
      <c r="D35">
        <v>4</v>
      </c>
      <c r="E35">
        <f t="shared" si="0"/>
        <v>6</v>
      </c>
      <c r="F35" t="s">
        <v>144</v>
      </c>
    </row>
    <row r="36" spans="1:6" ht="14.25" customHeight="1" x14ac:dyDescent="0.25">
      <c r="A36">
        <v>1</v>
      </c>
      <c r="B36" t="s">
        <v>132</v>
      </c>
      <c r="C36" t="s">
        <v>145</v>
      </c>
      <c r="D36">
        <v>10</v>
      </c>
      <c r="E36">
        <f t="shared" si="0"/>
        <v>0</v>
      </c>
      <c r="F36" t="s">
        <v>146</v>
      </c>
    </row>
    <row r="37" spans="1:6" ht="14.25" customHeight="1" x14ac:dyDescent="0.25"/>
    <row r="38" spans="1:6" ht="14.25" customHeight="1" x14ac:dyDescent="0.25"/>
    <row r="39" spans="1:6" ht="14.25" customHeight="1" x14ac:dyDescent="0.25"/>
    <row r="40" spans="1:6" ht="14.25" customHeight="1" x14ac:dyDescent="0.25"/>
    <row r="41" spans="1:6" ht="14.25" customHeight="1" x14ac:dyDescent="0.25"/>
    <row r="42" spans="1:6" ht="14.25" customHeight="1" x14ac:dyDescent="0.25"/>
    <row r="43" spans="1:6" ht="14.25" customHeight="1" x14ac:dyDescent="0.25"/>
    <row r="44" spans="1:6" ht="14.25" customHeight="1" x14ac:dyDescent="0.25"/>
    <row r="45" spans="1:6" ht="14.25" customHeight="1" x14ac:dyDescent="0.25"/>
    <row r="46" spans="1:6" ht="14.25" customHeight="1" x14ac:dyDescent="0.25"/>
    <row r="47" spans="1:6" ht="14.25" customHeight="1" x14ac:dyDescent="0.25"/>
    <row r="48" spans="1:6"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sheetData>
  <autoFilter ref="A1:F2" xr:uid="{00000000-0009-0000-0000-000002000000}"/>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B168F-C867-4657-9B53-B5FD22F8BE15}">
  <dimension ref="A1:F95"/>
  <sheetViews>
    <sheetView zoomScale="70" zoomScaleNormal="70" workbookViewId="0">
      <pane ySplit="2" topLeftCell="A3" activePane="bottomLeft" state="frozen"/>
      <selection pane="bottomLeft"/>
    </sheetView>
  </sheetViews>
  <sheetFormatPr defaultColWidth="12.5703125" defaultRowHeight="15" customHeight="1" x14ac:dyDescent="0.25"/>
  <cols>
    <col min="1" max="1" width="16.42578125" customWidth="1"/>
    <col min="2" max="5" width="19.7109375" customWidth="1"/>
    <col min="6" max="6" width="22.28515625" customWidth="1"/>
    <col min="7" max="12" width="7.5703125" customWidth="1"/>
  </cols>
  <sheetData>
    <row r="1" spans="1:6" ht="15" customHeight="1" x14ac:dyDescent="0.25">
      <c r="A1" s="33" t="s">
        <v>235</v>
      </c>
      <c r="B1" s="34"/>
      <c r="C1" s="34"/>
      <c r="D1" s="34"/>
      <c r="E1" s="34"/>
      <c r="F1" s="34"/>
    </row>
    <row r="2" spans="1:6" ht="14.25" customHeight="1" x14ac:dyDescent="0.25">
      <c r="A2" s="33" t="s">
        <v>22</v>
      </c>
      <c r="B2" s="33" t="s">
        <v>27</v>
      </c>
      <c r="C2" s="33">
        <v>2</v>
      </c>
      <c r="D2" s="33">
        <v>3</v>
      </c>
      <c r="E2" s="33">
        <v>4</v>
      </c>
      <c r="F2" s="33">
        <v>5</v>
      </c>
    </row>
    <row r="3" spans="1:6" ht="14.25" customHeight="1" x14ac:dyDescent="0.25">
      <c r="A3" s="34" t="s">
        <v>75</v>
      </c>
      <c r="B3" s="34" t="s">
        <v>76</v>
      </c>
      <c r="C3" s="34">
        <f ca="1">RANDBETWEEN(1,10)</f>
        <v>8</v>
      </c>
      <c r="D3" s="34">
        <f t="shared" ref="D3:F16" ca="1" si="0">RANDBETWEEN(1,10)</f>
        <v>2</v>
      </c>
      <c r="E3" s="34">
        <f t="shared" ca="1" si="0"/>
        <v>1</v>
      </c>
      <c r="F3" s="34">
        <f t="shared" ca="1" si="0"/>
        <v>10</v>
      </c>
    </row>
    <row r="4" spans="1:6" ht="14.25" customHeight="1" x14ac:dyDescent="0.25">
      <c r="A4" s="34" t="s">
        <v>75</v>
      </c>
      <c r="B4" s="34" t="s">
        <v>237</v>
      </c>
      <c r="C4" s="34">
        <f t="shared" ref="C4:C16" ca="1" si="1">RANDBETWEEN(1,10)</f>
        <v>9</v>
      </c>
      <c r="D4" s="34">
        <f t="shared" ca="1" si="0"/>
        <v>3</v>
      </c>
      <c r="E4" s="34">
        <f t="shared" ca="1" si="0"/>
        <v>7</v>
      </c>
      <c r="F4" s="34">
        <f t="shared" ca="1" si="0"/>
        <v>10</v>
      </c>
    </row>
    <row r="5" spans="1:6" ht="14.25" customHeight="1" x14ac:dyDescent="0.25">
      <c r="A5" s="34" t="s">
        <v>75</v>
      </c>
      <c r="B5" s="34" t="s">
        <v>79</v>
      </c>
      <c r="C5" s="34">
        <f t="shared" ca="1" si="1"/>
        <v>2</v>
      </c>
      <c r="D5" s="34">
        <f t="shared" ca="1" si="0"/>
        <v>8</v>
      </c>
      <c r="E5" s="34">
        <f t="shared" ca="1" si="0"/>
        <v>7</v>
      </c>
      <c r="F5" s="34">
        <f t="shared" ca="1" si="0"/>
        <v>4</v>
      </c>
    </row>
    <row r="6" spans="1:6" ht="14.25" customHeight="1" x14ac:dyDescent="0.25">
      <c r="A6" s="34" t="s">
        <v>75</v>
      </c>
      <c r="B6" s="34" t="s">
        <v>238</v>
      </c>
      <c r="C6" s="34">
        <f t="shared" ca="1" si="1"/>
        <v>4</v>
      </c>
      <c r="D6" s="34">
        <f t="shared" ca="1" si="0"/>
        <v>5</v>
      </c>
      <c r="E6" s="34">
        <f t="shared" ca="1" si="0"/>
        <v>9</v>
      </c>
      <c r="F6" s="34">
        <f t="shared" ca="1" si="0"/>
        <v>4</v>
      </c>
    </row>
    <row r="7" spans="1:6" ht="14.25" customHeight="1" x14ac:dyDescent="0.25">
      <c r="A7" s="34" t="s">
        <v>75</v>
      </c>
      <c r="B7" s="34" t="s">
        <v>91</v>
      </c>
      <c r="C7" s="34">
        <f t="shared" ca="1" si="1"/>
        <v>8</v>
      </c>
      <c r="D7" s="34">
        <f t="shared" ca="1" si="0"/>
        <v>2</v>
      </c>
      <c r="E7" s="34">
        <f t="shared" ca="1" si="0"/>
        <v>4</v>
      </c>
      <c r="F7" s="34">
        <f t="shared" ca="1" si="0"/>
        <v>3</v>
      </c>
    </row>
    <row r="8" spans="1:6" ht="14.25" customHeight="1" x14ac:dyDescent="0.25">
      <c r="A8" s="34" t="s">
        <v>75</v>
      </c>
      <c r="B8" s="34" t="s">
        <v>93</v>
      </c>
      <c r="C8" s="34">
        <f t="shared" ca="1" si="1"/>
        <v>9</v>
      </c>
      <c r="D8" s="34">
        <f t="shared" ca="1" si="0"/>
        <v>3</v>
      </c>
      <c r="E8" s="34">
        <f t="shared" ca="1" si="0"/>
        <v>10</v>
      </c>
      <c r="F8" s="34">
        <f t="shared" ca="1" si="0"/>
        <v>6</v>
      </c>
    </row>
    <row r="9" spans="1:6" ht="14.25" customHeight="1" x14ac:dyDescent="0.25">
      <c r="A9" s="34" t="s">
        <v>75</v>
      </c>
      <c r="B9" s="34" t="s">
        <v>240</v>
      </c>
      <c r="C9" s="34">
        <f t="shared" ca="1" si="1"/>
        <v>10</v>
      </c>
      <c r="D9" s="34">
        <f t="shared" ca="1" si="0"/>
        <v>1</v>
      </c>
      <c r="E9" s="34">
        <f t="shared" ca="1" si="0"/>
        <v>5</v>
      </c>
      <c r="F9" s="34">
        <f t="shared" ca="1" si="0"/>
        <v>7</v>
      </c>
    </row>
    <row r="10" spans="1:6" ht="14.25" customHeight="1" x14ac:dyDescent="0.25">
      <c r="A10" s="34" t="s">
        <v>95</v>
      </c>
      <c r="B10" s="34" t="s">
        <v>241</v>
      </c>
      <c r="C10" s="34">
        <f t="shared" ca="1" si="1"/>
        <v>9</v>
      </c>
      <c r="D10" s="34">
        <f t="shared" ca="1" si="0"/>
        <v>3</v>
      </c>
      <c r="E10" s="34">
        <f t="shared" ca="1" si="0"/>
        <v>7</v>
      </c>
      <c r="F10" s="34">
        <f t="shared" ca="1" si="0"/>
        <v>1</v>
      </c>
    </row>
    <row r="11" spans="1:6" ht="14.25" customHeight="1" x14ac:dyDescent="0.25">
      <c r="A11" s="34" t="s">
        <v>95</v>
      </c>
      <c r="B11" s="34" t="s">
        <v>239</v>
      </c>
      <c r="C11" s="34">
        <v>1</v>
      </c>
      <c r="D11" s="34">
        <v>1</v>
      </c>
      <c r="E11" s="34">
        <v>1</v>
      </c>
      <c r="F11" s="34">
        <v>1</v>
      </c>
    </row>
    <row r="12" spans="1:6" ht="14.25" customHeight="1" x14ac:dyDescent="0.25">
      <c r="A12" s="34" t="s">
        <v>95</v>
      </c>
      <c r="B12" s="34" t="s">
        <v>98</v>
      </c>
      <c r="C12" s="34">
        <f t="shared" ca="1" si="1"/>
        <v>9</v>
      </c>
      <c r="D12" s="34">
        <f t="shared" ca="1" si="0"/>
        <v>8</v>
      </c>
      <c r="E12" s="34">
        <f t="shared" ca="1" si="0"/>
        <v>5</v>
      </c>
      <c r="F12" s="34">
        <f t="shared" ca="1" si="0"/>
        <v>7</v>
      </c>
    </row>
    <row r="13" spans="1:6" ht="14.25" customHeight="1" x14ac:dyDescent="0.25">
      <c r="A13" s="34" t="s">
        <v>95</v>
      </c>
      <c r="B13" s="34" t="s">
        <v>102</v>
      </c>
      <c r="C13" s="34">
        <f t="shared" ca="1" si="1"/>
        <v>1</v>
      </c>
      <c r="D13" s="34">
        <f t="shared" ca="1" si="0"/>
        <v>1</v>
      </c>
      <c r="E13" s="34">
        <f t="shared" ca="1" si="0"/>
        <v>2</v>
      </c>
      <c r="F13" s="34">
        <f t="shared" ca="1" si="0"/>
        <v>1</v>
      </c>
    </row>
    <row r="14" spans="1:6" ht="14.25" customHeight="1" x14ac:dyDescent="0.25">
      <c r="A14" s="34" t="s">
        <v>95</v>
      </c>
      <c r="B14" s="34" t="s">
        <v>104</v>
      </c>
      <c r="C14" s="34">
        <f t="shared" ca="1" si="1"/>
        <v>7</v>
      </c>
      <c r="D14" s="34">
        <f t="shared" ca="1" si="0"/>
        <v>4</v>
      </c>
      <c r="E14" s="34">
        <f t="shared" ca="1" si="0"/>
        <v>7</v>
      </c>
      <c r="F14" s="34">
        <f t="shared" ca="1" si="0"/>
        <v>10</v>
      </c>
    </row>
    <row r="15" spans="1:6" ht="14.25" customHeight="1" x14ac:dyDescent="0.25">
      <c r="A15" s="34" t="s">
        <v>95</v>
      </c>
      <c r="B15" s="34" t="s">
        <v>112</v>
      </c>
      <c r="C15" s="34">
        <f t="shared" ca="1" si="1"/>
        <v>3</v>
      </c>
      <c r="D15" s="34">
        <f t="shared" ca="1" si="0"/>
        <v>10</v>
      </c>
      <c r="E15" s="34">
        <f t="shared" ca="1" si="0"/>
        <v>9</v>
      </c>
      <c r="F15" s="34">
        <f t="shared" ca="1" si="0"/>
        <v>5</v>
      </c>
    </row>
    <row r="16" spans="1:6" ht="14.25" customHeight="1" x14ac:dyDescent="0.25">
      <c r="A16" s="34" t="s">
        <v>95</v>
      </c>
      <c r="B16" s="34" t="s">
        <v>114</v>
      </c>
      <c r="C16" s="34">
        <f t="shared" ca="1" si="1"/>
        <v>2</v>
      </c>
      <c r="D16" s="34">
        <f t="shared" ca="1" si="0"/>
        <v>7</v>
      </c>
      <c r="E16" s="34">
        <f t="shared" ca="1" si="0"/>
        <v>4</v>
      </c>
      <c r="F16" s="34">
        <f t="shared" ca="1" si="0"/>
        <v>10</v>
      </c>
    </row>
    <row r="17" spans="1:6" ht="14.25" customHeight="1" x14ac:dyDescent="0.25">
      <c r="A17" s="34" t="s">
        <v>116</v>
      </c>
      <c r="B17" s="34" t="s">
        <v>225</v>
      </c>
      <c r="C17" s="34">
        <v>10</v>
      </c>
      <c r="D17" s="34">
        <v>1</v>
      </c>
      <c r="E17" s="34">
        <v>1</v>
      </c>
      <c r="F17" s="34">
        <v>1</v>
      </c>
    </row>
    <row r="18" spans="1:6" ht="14.25" customHeight="1" x14ac:dyDescent="0.25">
      <c r="A18" s="34" t="s">
        <v>116</v>
      </c>
      <c r="B18" s="34" t="s">
        <v>195</v>
      </c>
      <c r="C18" s="34">
        <v>2</v>
      </c>
      <c r="D18" s="34">
        <v>1</v>
      </c>
      <c r="E18" s="34">
        <v>10</v>
      </c>
      <c r="F18" s="34">
        <v>1</v>
      </c>
    </row>
    <row r="19" spans="1:6" ht="14.25" customHeight="1" x14ac:dyDescent="0.25">
      <c r="A19" s="34" t="s">
        <v>116</v>
      </c>
      <c r="B19" s="34" t="s">
        <v>120</v>
      </c>
      <c r="C19" s="34">
        <v>8</v>
      </c>
      <c r="D19" s="34">
        <v>10</v>
      </c>
      <c r="E19" s="34">
        <v>8</v>
      </c>
      <c r="F19" s="34">
        <v>8</v>
      </c>
    </row>
    <row r="20" spans="1:6" ht="14.25" customHeight="1" x14ac:dyDescent="0.25">
      <c r="A20" s="34" t="s">
        <v>116</v>
      </c>
      <c r="B20" s="34" t="s">
        <v>236</v>
      </c>
      <c r="C20" s="34">
        <v>1</v>
      </c>
      <c r="D20" s="34">
        <v>1</v>
      </c>
      <c r="E20" s="34">
        <v>1</v>
      </c>
      <c r="F20" s="34">
        <v>10</v>
      </c>
    </row>
    <row r="21" spans="1:6" ht="14.25" customHeight="1" x14ac:dyDescent="0.25">
      <c r="A21" s="34" t="s">
        <v>124</v>
      </c>
      <c r="B21" s="34" t="s">
        <v>125</v>
      </c>
      <c r="C21" s="34">
        <f t="shared" ref="C21:F31" ca="1" si="2">RANDBETWEEN(1,10)</f>
        <v>3</v>
      </c>
      <c r="D21" s="34">
        <f t="shared" ca="1" si="2"/>
        <v>8</v>
      </c>
      <c r="E21" s="34">
        <f t="shared" ca="1" si="2"/>
        <v>9</v>
      </c>
      <c r="F21" s="34">
        <v>1</v>
      </c>
    </row>
    <row r="22" spans="1:6" ht="14.25" customHeight="1" x14ac:dyDescent="0.25">
      <c r="A22" s="34" t="s">
        <v>124</v>
      </c>
      <c r="B22" s="34" t="s">
        <v>247</v>
      </c>
      <c r="C22" s="34">
        <f t="shared" ca="1" si="2"/>
        <v>3</v>
      </c>
      <c r="D22" s="34">
        <f t="shared" ca="1" si="2"/>
        <v>7</v>
      </c>
      <c r="E22" s="34">
        <f t="shared" ca="1" si="2"/>
        <v>4</v>
      </c>
      <c r="F22" s="34">
        <f t="shared" ca="1" si="2"/>
        <v>3</v>
      </c>
    </row>
    <row r="23" spans="1:6" ht="14.25" customHeight="1" x14ac:dyDescent="0.25">
      <c r="A23" s="34" t="s">
        <v>124</v>
      </c>
      <c r="B23" s="34" t="s">
        <v>248</v>
      </c>
      <c r="C23" s="34">
        <f t="shared" ca="1" si="2"/>
        <v>4</v>
      </c>
      <c r="D23" s="34">
        <f t="shared" ca="1" si="2"/>
        <v>4</v>
      </c>
      <c r="E23" s="34">
        <f t="shared" ca="1" si="2"/>
        <v>8</v>
      </c>
      <c r="F23" s="34">
        <f t="shared" ca="1" si="2"/>
        <v>9</v>
      </c>
    </row>
    <row r="24" spans="1:6" ht="14.25" customHeight="1" x14ac:dyDescent="0.25">
      <c r="A24" s="34" t="s">
        <v>124</v>
      </c>
      <c r="B24" s="34" t="s">
        <v>130</v>
      </c>
      <c r="C24" s="34">
        <f t="shared" ca="1" si="2"/>
        <v>6</v>
      </c>
      <c r="D24" s="34">
        <f t="shared" ca="1" si="2"/>
        <v>6</v>
      </c>
      <c r="E24" s="34">
        <f t="shared" ca="1" si="2"/>
        <v>8</v>
      </c>
      <c r="F24" s="34">
        <f t="shared" ca="1" si="2"/>
        <v>3</v>
      </c>
    </row>
    <row r="25" spans="1:6" ht="14.25" customHeight="1" x14ac:dyDescent="0.25">
      <c r="A25" s="34" t="s">
        <v>132</v>
      </c>
      <c r="B25" s="34" t="s">
        <v>242</v>
      </c>
      <c r="C25" s="34">
        <f t="shared" ca="1" si="2"/>
        <v>1</v>
      </c>
      <c r="D25" s="34">
        <f t="shared" ca="1" si="2"/>
        <v>8</v>
      </c>
      <c r="E25" s="34">
        <f t="shared" ca="1" si="2"/>
        <v>6</v>
      </c>
      <c r="F25" s="34">
        <f t="shared" ca="1" si="2"/>
        <v>2</v>
      </c>
    </row>
    <row r="26" spans="1:6" ht="14.25" customHeight="1" x14ac:dyDescent="0.25">
      <c r="A26" s="34" t="s">
        <v>132</v>
      </c>
      <c r="B26" s="34" t="s">
        <v>243</v>
      </c>
      <c r="C26" s="34">
        <f t="shared" ca="1" si="2"/>
        <v>6</v>
      </c>
      <c r="D26" s="34">
        <f t="shared" ca="1" si="2"/>
        <v>10</v>
      </c>
      <c r="E26" s="34">
        <f t="shared" ca="1" si="2"/>
        <v>9</v>
      </c>
      <c r="F26" s="34">
        <f t="shared" ca="1" si="2"/>
        <v>8</v>
      </c>
    </row>
    <row r="27" spans="1:6" ht="14.25" customHeight="1" x14ac:dyDescent="0.25">
      <c r="A27" s="34" t="s">
        <v>132</v>
      </c>
      <c r="B27" s="34" t="s">
        <v>137</v>
      </c>
      <c r="C27" s="34">
        <f t="shared" ca="1" si="2"/>
        <v>5</v>
      </c>
      <c r="D27" s="34">
        <f t="shared" ca="1" si="2"/>
        <v>1</v>
      </c>
      <c r="E27" s="34">
        <f t="shared" ca="1" si="2"/>
        <v>5</v>
      </c>
      <c r="F27" s="34">
        <f t="shared" ca="1" si="2"/>
        <v>4</v>
      </c>
    </row>
    <row r="28" spans="1:6" ht="14.25" customHeight="1" x14ac:dyDescent="0.25">
      <c r="A28" s="34" t="s">
        <v>132</v>
      </c>
      <c r="B28" s="34" t="s">
        <v>244</v>
      </c>
      <c r="C28" s="34">
        <f t="shared" ca="1" si="2"/>
        <v>9</v>
      </c>
      <c r="D28" s="34">
        <f t="shared" ca="1" si="2"/>
        <v>3</v>
      </c>
      <c r="E28" s="34">
        <f t="shared" ca="1" si="2"/>
        <v>10</v>
      </c>
      <c r="F28" s="34">
        <f t="shared" ca="1" si="2"/>
        <v>8</v>
      </c>
    </row>
    <row r="29" spans="1:6" ht="14.25" customHeight="1" x14ac:dyDescent="0.25">
      <c r="A29" s="34" t="s">
        <v>132</v>
      </c>
      <c r="B29" s="34" t="s">
        <v>141</v>
      </c>
      <c r="C29" s="34">
        <f t="shared" ca="1" si="2"/>
        <v>1</v>
      </c>
      <c r="D29" s="34">
        <f t="shared" ca="1" si="2"/>
        <v>7</v>
      </c>
      <c r="E29" s="34">
        <f t="shared" ca="1" si="2"/>
        <v>10</v>
      </c>
      <c r="F29" s="34">
        <f t="shared" ca="1" si="2"/>
        <v>3</v>
      </c>
    </row>
    <row r="30" spans="1:6" ht="14.25" customHeight="1" x14ac:dyDescent="0.25">
      <c r="A30" s="34" t="s">
        <v>132</v>
      </c>
      <c r="B30" s="34" t="s">
        <v>245</v>
      </c>
      <c r="C30" s="34">
        <f t="shared" ca="1" si="2"/>
        <v>6</v>
      </c>
      <c r="D30" s="34">
        <f t="shared" ca="1" si="2"/>
        <v>5</v>
      </c>
      <c r="E30" s="34">
        <f t="shared" ca="1" si="2"/>
        <v>4</v>
      </c>
      <c r="F30" s="34">
        <f t="shared" ca="1" si="2"/>
        <v>8</v>
      </c>
    </row>
    <row r="31" spans="1:6" ht="14.25" customHeight="1" x14ac:dyDescent="0.25">
      <c r="A31" s="34" t="s">
        <v>132</v>
      </c>
      <c r="B31" s="34" t="s">
        <v>246</v>
      </c>
      <c r="C31" s="34">
        <f t="shared" ca="1" si="2"/>
        <v>4</v>
      </c>
      <c r="D31" s="34">
        <f t="shared" ca="1" si="2"/>
        <v>8</v>
      </c>
      <c r="E31" s="34">
        <f t="shared" ca="1" si="2"/>
        <v>9</v>
      </c>
      <c r="F31" s="34">
        <f t="shared" ca="1" si="2"/>
        <v>1</v>
      </c>
    </row>
    <row r="32" spans="1:6"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sheetData>
  <autoFilter ref="A2:F3" xr:uid="{00000000-0009-0000-0000-000002000000}"/>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00"/>
  <sheetViews>
    <sheetView zoomScale="70" zoomScaleNormal="70" workbookViewId="0">
      <pane ySplit="1" topLeftCell="A2" activePane="bottomLeft" state="frozen"/>
      <selection pane="bottomLeft" activeCell="A2" sqref="A2"/>
    </sheetView>
  </sheetViews>
  <sheetFormatPr defaultColWidth="12.5703125" defaultRowHeight="15" customHeight="1" x14ac:dyDescent="0.25"/>
  <cols>
    <col min="1" max="1" width="5.42578125" style="21" bestFit="1" customWidth="1"/>
    <col min="2" max="2" width="17.28515625" customWidth="1"/>
    <col min="3" max="3" width="19.7109375" customWidth="1"/>
    <col min="4" max="4" width="68.5703125" customWidth="1"/>
    <col min="5" max="12" width="7.5703125" customWidth="1"/>
  </cols>
  <sheetData>
    <row r="1" spans="1:4" ht="14.25" customHeight="1" x14ac:dyDescent="0.25">
      <c r="A1" s="19" t="s">
        <v>170</v>
      </c>
      <c r="B1" s="3" t="s">
        <v>147</v>
      </c>
      <c r="C1" s="5" t="s">
        <v>27</v>
      </c>
      <c r="D1" s="5" t="s">
        <v>28</v>
      </c>
    </row>
    <row r="2" spans="1:4" ht="14.25" customHeight="1" x14ac:dyDescent="0.25">
      <c r="A2" s="20">
        <v>1</v>
      </c>
      <c r="B2" s="9">
        <v>45809</v>
      </c>
      <c r="C2" t="s">
        <v>148</v>
      </c>
      <c r="D2" t="s">
        <v>149</v>
      </c>
    </row>
    <row r="3" spans="1:4" ht="14.25" customHeight="1" x14ac:dyDescent="0.25">
      <c r="A3" s="20">
        <v>1</v>
      </c>
      <c r="B3" s="9">
        <v>45870</v>
      </c>
      <c r="C3" t="s">
        <v>150</v>
      </c>
      <c r="D3" t="s">
        <v>151</v>
      </c>
    </row>
    <row r="4" spans="1:4" ht="14.25" customHeight="1" x14ac:dyDescent="0.25">
      <c r="A4" s="20">
        <v>1</v>
      </c>
      <c r="B4" s="9">
        <v>45931</v>
      </c>
      <c r="C4" t="s">
        <v>135</v>
      </c>
      <c r="D4" t="s">
        <v>152</v>
      </c>
    </row>
    <row r="5" spans="1:4" ht="14.25" customHeight="1" x14ac:dyDescent="0.25">
      <c r="A5" s="20">
        <v>1</v>
      </c>
      <c r="B5" s="9">
        <v>45962</v>
      </c>
      <c r="C5" t="s">
        <v>153</v>
      </c>
      <c r="D5" t="s">
        <v>154</v>
      </c>
    </row>
    <row r="6" spans="1:4" ht="14.25" customHeight="1" x14ac:dyDescent="0.25">
      <c r="A6" s="20">
        <v>1</v>
      </c>
      <c r="B6" s="9">
        <v>45992</v>
      </c>
      <c r="C6" t="s">
        <v>155</v>
      </c>
      <c r="D6" t="s">
        <v>156</v>
      </c>
    </row>
    <row r="7" spans="1:4" ht="14.25" customHeight="1" x14ac:dyDescent="0.25">
      <c r="A7" s="20">
        <v>1</v>
      </c>
      <c r="B7" s="9">
        <v>46023</v>
      </c>
      <c r="C7" t="s">
        <v>157</v>
      </c>
      <c r="D7" t="s">
        <v>158</v>
      </c>
    </row>
    <row r="8" spans="1:4" ht="14.25" customHeight="1" x14ac:dyDescent="0.25">
      <c r="A8" s="20">
        <v>1</v>
      </c>
      <c r="B8" s="9">
        <v>46113</v>
      </c>
      <c r="C8" t="s">
        <v>93</v>
      </c>
      <c r="D8" t="s">
        <v>159</v>
      </c>
    </row>
    <row r="9" spans="1:4" ht="14.25" customHeight="1" x14ac:dyDescent="0.25">
      <c r="A9" s="20">
        <v>1</v>
      </c>
      <c r="B9" s="9">
        <v>46388</v>
      </c>
      <c r="C9" t="s">
        <v>171</v>
      </c>
      <c r="D9" t="s">
        <v>160</v>
      </c>
    </row>
    <row r="10" spans="1:4" ht="14.25" customHeight="1" x14ac:dyDescent="0.25">
      <c r="A10" s="20">
        <v>1</v>
      </c>
      <c r="B10" s="9">
        <v>46569</v>
      </c>
      <c r="C10" t="s">
        <v>246</v>
      </c>
      <c r="D10" t="s">
        <v>161</v>
      </c>
    </row>
    <row r="11" spans="1:4" ht="14.25" customHeight="1" x14ac:dyDescent="0.25">
      <c r="A11" s="20">
        <v>1</v>
      </c>
      <c r="B11" s="9">
        <v>46753</v>
      </c>
      <c r="C11" t="s">
        <v>162</v>
      </c>
      <c r="D11" t="s">
        <v>163</v>
      </c>
    </row>
    <row r="12" spans="1:4" ht="14.25" customHeight="1" x14ac:dyDescent="0.25">
      <c r="A12" s="20">
        <v>1</v>
      </c>
      <c r="B12" s="9">
        <v>47119</v>
      </c>
      <c r="C12" t="s">
        <v>172</v>
      </c>
      <c r="D12" t="s">
        <v>164</v>
      </c>
    </row>
    <row r="13" spans="1:4" ht="14.25" customHeight="1" x14ac:dyDescent="0.25">
      <c r="A13" s="20">
        <v>1</v>
      </c>
      <c r="B13" s="9">
        <v>50041</v>
      </c>
      <c r="C13" t="s">
        <v>173</v>
      </c>
      <c r="D13" t="s">
        <v>165</v>
      </c>
    </row>
    <row r="14" spans="1:4" ht="14.25" customHeight="1" x14ac:dyDescent="0.25">
      <c r="A14" s="20">
        <v>1</v>
      </c>
      <c r="B14" s="9">
        <v>56615</v>
      </c>
      <c r="C14" t="s">
        <v>166</v>
      </c>
      <c r="D14" t="s">
        <v>167</v>
      </c>
    </row>
    <row r="15" spans="1:4" ht="14.25" customHeight="1" x14ac:dyDescent="0.25">
      <c r="A15" s="20">
        <v>1</v>
      </c>
      <c r="B15" s="9">
        <v>70339</v>
      </c>
      <c r="C15" t="s">
        <v>168</v>
      </c>
      <c r="D15" t="s">
        <v>169</v>
      </c>
    </row>
    <row r="16" spans="1:4" ht="14.25" customHeight="1" x14ac:dyDescent="0.25">
      <c r="A16" s="37">
        <v>2</v>
      </c>
      <c r="B16" s="36">
        <v>45809</v>
      </c>
      <c r="C16" s="32" t="s">
        <v>284</v>
      </c>
      <c r="D16" s="32" t="s">
        <v>285</v>
      </c>
    </row>
    <row r="17" spans="1:4" ht="14.25" customHeight="1" x14ac:dyDescent="0.25">
      <c r="A17" s="37">
        <v>2</v>
      </c>
      <c r="B17" s="36">
        <v>45870</v>
      </c>
      <c r="C17" s="32" t="s">
        <v>286</v>
      </c>
      <c r="D17" s="32" t="s">
        <v>287</v>
      </c>
    </row>
    <row r="18" spans="1:4" ht="14.25" customHeight="1" x14ac:dyDescent="0.25">
      <c r="A18" s="37">
        <v>2</v>
      </c>
      <c r="B18" s="36">
        <v>45931</v>
      </c>
      <c r="C18" s="32" t="s">
        <v>288</v>
      </c>
      <c r="D18" s="32" t="s">
        <v>289</v>
      </c>
    </row>
    <row r="19" spans="1:4" ht="14.25" customHeight="1" x14ac:dyDescent="0.25">
      <c r="A19" s="37">
        <v>2</v>
      </c>
      <c r="B19" s="36">
        <v>45962</v>
      </c>
      <c r="C19" s="32" t="s">
        <v>290</v>
      </c>
      <c r="D19" s="32" t="s">
        <v>291</v>
      </c>
    </row>
    <row r="20" spans="1:4" ht="14.25" customHeight="1" x14ac:dyDescent="0.25">
      <c r="A20" s="37">
        <v>2</v>
      </c>
      <c r="B20" s="36">
        <v>45992</v>
      </c>
      <c r="C20" s="32" t="s">
        <v>292</v>
      </c>
      <c r="D20" s="32" t="s">
        <v>293</v>
      </c>
    </row>
    <row r="21" spans="1:4" ht="14.25" customHeight="1" x14ac:dyDescent="0.25">
      <c r="A21" s="37">
        <v>2</v>
      </c>
      <c r="B21" s="36">
        <v>46023</v>
      </c>
      <c r="C21" s="32" t="s">
        <v>294</v>
      </c>
      <c r="D21" s="32" t="s">
        <v>295</v>
      </c>
    </row>
    <row r="22" spans="1:4" ht="14.25" customHeight="1" x14ac:dyDescent="0.25">
      <c r="A22" s="37">
        <v>2</v>
      </c>
      <c r="B22" s="36">
        <v>46113</v>
      </c>
      <c r="C22" s="32" t="s">
        <v>296</v>
      </c>
      <c r="D22" s="32" t="s">
        <v>297</v>
      </c>
    </row>
    <row r="23" spans="1:4" ht="14.25" customHeight="1" x14ac:dyDescent="0.25">
      <c r="A23" s="37">
        <v>2</v>
      </c>
      <c r="B23" s="36">
        <v>46388</v>
      </c>
      <c r="C23" s="32" t="s">
        <v>298</v>
      </c>
      <c r="D23" s="32" t="s">
        <v>299</v>
      </c>
    </row>
    <row r="24" spans="1:4" ht="14.25" customHeight="1" x14ac:dyDescent="0.25">
      <c r="A24" s="37">
        <v>2</v>
      </c>
      <c r="B24" s="36">
        <v>46569</v>
      </c>
      <c r="C24" s="32" t="s">
        <v>300</v>
      </c>
      <c r="D24" s="32" t="s">
        <v>301</v>
      </c>
    </row>
    <row r="25" spans="1:4" ht="14.25" customHeight="1" x14ac:dyDescent="0.25">
      <c r="A25" s="37">
        <v>2</v>
      </c>
      <c r="B25" s="36">
        <v>46753</v>
      </c>
      <c r="C25" s="32" t="s">
        <v>302</v>
      </c>
      <c r="D25" s="32" t="s">
        <v>303</v>
      </c>
    </row>
    <row r="26" spans="1:4" ht="14.25" customHeight="1" x14ac:dyDescent="0.25">
      <c r="A26" s="37">
        <v>2</v>
      </c>
      <c r="B26" s="36">
        <v>47119</v>
      </c>
      <c r="C26" s="32" t="s">
        <v>304</v>
      </c>
      <c r="D26" s="32" t="s">
        <v>305</v>
      </c>
    </row>
    <row r="27" spans="1:4" ht="14.25" customHeight="1" x14ac:dyDescent="0.25">
      <c r="A27" s="37">
        <v>2</v>
      </c>
      <c r="B27" s="36">
        <v>50041</v>
      </c>
      <c r="C27" s="32" t="s">
        <v>306</v>
      </c>
      <c r="D27" s="32" t="s">
        <v>307</v>
      </c>
    </row>
    <row r="28" spans="1:4" ht="14.25" customHeight="1" x14ac:dyDescent="0.25">
      <c r="A28" s="37">
        <v>2</v>
      </c>
      <c r="B28" s="36">
        <v>53172</v>
      </c>
      <c r="C28" s="32" t="s">
        <v>310</v>
      </c>
      <c r="D28" s="32" t="s">
        <v>311</v>
      </c>
    </row>
    <row r="29" spans="1:4" ht="14.25" customHeight="1" x14ac:dyDescent="0.25">
      <c r="A29" s="37">
        <v>2</v>
      </c>
      <c r="B29" s="36">
        <v>56615</v>
      </c>
      <c r="C29" s="32" t="s">
        <v>308</v>
      </c>
      <c r="D29" s="32" t="s">
        <v>309</v>
      </c>
    </row>
    <row r="30" spans="1:4" ht="14.25" customHeight="1" x14ac:dyDescent="0.25">
      <c r="A30" s="37">
        <v>3</v>
      </c>
      <c r="B30" s="36">
        <v>45809</v>
      </c>
      <c r="C30" s="32" t="s">
        <v>368</v>
      </c>
      <c r="D30" s="32" t="s">
        <v>369</v>
      </c>
    </row>
    <row r="31" spans="1:4" ht="14.25" customHeight="1" x14ac:dyDescent="0.25">
      <c r="A31" s="37">
        <v>3</v>
      </c>
      <c r="B31" s="36">
        <v>45870</v>
      </c>
      <c r="C31" s="32" t="s">
        <v>370</v>
      </c>
      <c r="D31" s="32" t="s">
        <v>371</v>
      </c>
    </row>
    <row r="32" spans="1:4" ht="14.25" customHeight="1" x14ac:dyDescent="0.25">
      <c r="A32" s="37">
        <v>3</v>
      </c>
      <c r="B32" s="36">
        <v>45931</v>
      </c>
      <c r="C32" s="32" t="s">
        <v>372</v>
      </c>
      <c r="D32" s="32" t="s">
        <v>373</v>
      </c>
    </row>
    <row r="33" spans="1:4" ht="14.25" customHeight="1" x14ac:dyDescent="0.25">
      <c r="A33" s="37">
        <v>3</v>
      </c>
      <c r="B33" s="36">
        <v>45962</v>
      </c>
      <c r="C33" s="32" t="s">
        <v>374</v>
      </c>
      <c r="D33" s="32" t="s">
        <v>375</v>
      </c>
    </row>
    <row r="34" spans="1:4" ht="14.25" customHeight="1" x14ac:dyDescent="0.25">
      <c r="A34" s="37">
        <v>3</v>
      </c>
      <c r="B34" s="36">
        <v>45992</v>
      </c>
      <c r="C34" s="32" t="s">
        <v>376</v>
      </c>
      <c r="D34" s="32" t="s">
        <v>377</v>
      </c>
    </row>
    <row r="35" spans="1:4" ht="14.25" customHeight="1" x14ac:dyDescent="0.25">
      <c r="A35" s="37">
        <v>3</v>
      </c>
      <c r="B35" s="36">
        <v>46023</v>
      </c>
      <c r="C35" s="32" t="s">
        <v>378</v>
      </c>
      <c r="D35" s="32" t="s">
        <v>379</v>
      </c>
    </row>
    <row r="36" spans="1:4" ht="14.25" customHeight="1" x14ac:dyDescent="0.25">
      <c r="A36" s="37">
        <v>3</v>
      </c>
      <c r="B36" s="36">
        <v>46113</v>
      </c>
      <c r="C36" s="32" t="s">
        <v>380</v>
      </c>
      <c r="D36" s="32" t="s">
        <v>381</v>
      </c>
    </row>
    <row r="37" spans="1:4" ht="14.25" customHeight="1" x14ac:dyDescent="0.25">
      <c r="A37" s="37">
        <v>3</v>
      </c>
      <c r="B37" s="36">
        <v>46388</v>
      </c>
      <c r="C37" s="32" t="s">
        <v>382</v>
      </c>
      <c r="D37" s="32" t="s">
        <v>383</v>
      </c>
    </row>
    <row r="38" spans="1:4" ht="14.25" customHeight="1" x14ac:dyDescent="0.25">
      <c r="A38" s="37">
        <v>3</v>
      </c>
      <c r="B38" s="36">
        <v>46569</v>
      </c>
      <c r="C38" s="32" t="s">
        <v>384</v>
      </c>
      <c r="D38" s="32" t="s">
        <v>385</v>
      </c>
    </row>
    <row r="39" spans="1:4" ht="14.25" customHeight="1" x14ac:dyDescent="0.25">
      <c r="A39" s="37">
        <v>3</v>
      </c>
      <c r="B39" s="36">
        <v>46753</v>
      </c>
      <c r="C39" s="32" t="s">
        <v>386</v>
      </c>
      <c r="D39" s="32" t="s">
        <v>387</v>
      </c>
    </row>
    <row r="40" spans="1:4" ht="14.25" customHeight="1" x14ac:dyDescent="0.25">
      <c r="A40" s="37">
        <v>3</v>
      </c>
      <c r="B40" s="36">
        <v>47119</v>
      </c>
      <c r="C40" s="32" t="s">
        <v>388</v>
      </c>
      <c r="D40" s="32" t="s">
        <v>389</v>
      </c>
    </row>
    <row r="41" spans="1:4" ht="14.25" customHeight="1" x14ac:dyDescent="0.25">
      <c r="A41" s="37">
        <v>3</v>
      </c>
      <c r="B41" s="36">
        <v>50041</v>
      </c>
      <c r="C41" s="32" t="s">
        <v>390</v>
      </c>
      <c r="D41" s="32" t="s">
        <v>391</v>
      </c>
    </row>
    <row r="42" spans="1:4" ht="14.25" customHeight="1" x14ac:dyDescent="0.25">
      <c r="A42" s="37">
        <v>3</v>
      </c>
      <c r="B42" s="36">
        <v>56615</v>
      </c>
      <c r="C42" s="32" t="s">
        <v>392</v>
      </c>
      <c r="D42" s="32" t="s">
        <v>393</v>
      </c>
    </row>
    <row r="43" spans="1:4" ht="14.25" customHeight="1" x14ac:dyDescent="0.25">
      <c r="A43" s="37">
        <v>3</v>
      </c>
      <c r="B43" s="36">
        <v>70339</v>
      </c>
      <c r="C43" s="32" t="s">
        <v>394</v>
      </c>
      <c r="D43" s="32" t="s">
        <v>395</v>
      </c>
    </row>
    <row r="44" spans="1:4" ht="14.25" customHeight="1" x14ac:dyDescent="0.25">
      <c r="A44" s="37">
        <v>4</v>
      </c>
      <c r="B44" s="36">
        <v>45809</v>
      </c>
      <c r="C44" s="32" t="s">
        <v>312</v>
      </c>
      <c r="D44" s="32" t="s">
        <v>313</v>
      </c>
    </row>
    <row r="45" spans="1:4" ht="14.25" customHeight="1" x14ac:dyDescent="0.25">
      <c r="A45" s="37">
        <v>4</v>
      </c>
      <c r="B45" s="36">
        <v>45870</v>
      </c>
      <c r="C45" s="32" t="s">
        <v>314</v>
      </c>
      <c r="D45" s="32" t="s">
        <v>315</v>
      </c>
    </row>
    <row r="46" spans="1:4" ht="14.25" customHeight="1" x14ac:dyDescent="0.25">
      <c r="A46" s="37">
        <v>4</v>
      </c>
      <c r="B46" s="36">
        <v>45931</v>
      </c>
      <c r="C46" s="32" t="s">
        <v>316</v>
      </c>
      <c r="D46" s="32" t="s">
        <v>317</v>
      </c>
    </row>
    <row r="47" spans="1:4" ht="14.25" customHeight="1" x14ac:dyDescent="0.25">
      <c r="A47" s="37">
        <v>4</v>
      </c>
      <c r="B47" s="36">
        <v>45962</v>
      </c>
      <c r="C47" s="32" t="s">
        <v>318</v>
      </c>
      <c r="D47" s="32" t="s">
        <v>319</v>
      </c>
    </row>
    <row r="48" spans="1:4" ht="14.25" customHeight="1" x14ac:dyDescent="0.25">
      <c r="A48" s="37">
        <v>4</v>
      </c>
      <c r="B48" s="36">
        <v>45992</v>
      </c>
      <c r="C48" s="32" t="s">
        <v>320</v>
      </c>
      <c r="D48" s="32" t="s">
        <v>321</v>
      </c>
    </row>
    <row r="49" spans="1:4" ht="14.25" customHeight="1" x14ac:dyDescent="0.25">
      <c r="A49" s="37">
        <v>4</v>
      </c>
      <c r="B49" s="36">
        <v>46023</v>
      </c>
      <c r="C49" s="32" t="s">
        <v>322</v>
      </c>
      <c r="D49" s="32" t="s">
        <v>323</v>
      </c>
    </row>
    <row r="50" spans="1:4" ht="14.25" customHeight="1" x14ac:dyDescent="0.25">
      <c r="A50" s="37">
        <v>4</v>
      </c>
      <c r="B50" s="36">
        <v>46113</v>
      </c>
      <c r="C50" s="32" t="s">
        <v>324</v>
      </c>
      <c r="D50" s="32" t="s">
        <v>325</v>
      </c>
    </row>
    <row r="51" spans="1:4" ht="14.25" customHeight="1" x14ac:dyDescent="0.25">
      <c r="A51" s="37">
        <v>4</v>
      </c>
      <c r="B51" s="36">
        <v>46388</v>
      </c>
      <c r="C51" s="32" t="s">
        <v>326</v>
      </c>
      <c r="D51" s="32" t="s">
        <v>327</v>
      </c>
    </row>
    <row r="52" spans="1:4" ht="14.25" customHeight="1" x14ac:dyDescent="0.25">
      <c r="A52" s="37">
        <v>4</v>
      </c>
      <c r="B52" s="36">
        <v>46569</v>
      </c>
      <c r="C52" s="32" t="s">
        <v>328</v>
      </c>
      <c r="D52" s="32" t="s">
        <v>329</v>
      </c>
    </row>
    <row r="53" spans="1:4" ht="14.25" customHeight="1" x14ac:dyDescent="0.25">
      <c r="A53" s="37">
        <v>4</v>
      </c>
      <c r="B53" s="36">
        <v>46753</v>
      </c>
      <c r="C53" s="32" t="s">
        <v>330</v>
      </c>
      <c r="D53" s="32" t="s">
        <v>331</v>
      </c>
    </row>
    <row r="54" spans="1:4" ht="14.25" customHeight="1" x14ac:dyDescent="0.25">
      <c r="A54" s="37">
        <v>4</v>
      </c>
      <c r="B54" s="36">
        <v>47119</v>
      </c>
      <c r="C54" s="32" t="s">
        <v>332</v>
      </c>
      <c r="D54" s="32" t="s">
        <v>333</v>
      </c>
    </row>
    <row r="55" spans="1:4" ht="14.25" customHeight="1" x14ac:dyDescent="0.25">
      <c r="A55" s="37">
        <v>4</v>
      </c>
      <c r="B55" s="36">
        <v>50041</v>
      </c>
      <c r="C55" s="32" t="s">
        <v>334</v>
      </c>
      <c r="D55" s="32" t="s">
        <v>335</v>
      </c>
    </row>
    <row r="56" spans="1:4" ht="14.25" customHeight="1" x14ac:dyDescent="0.25">
      <c r="A56" s="37">
        <v>4</v>
      </c>
      <c r="B56" s="36">
        <v>56615</v>
      </c>
      <c r="C56" s="32" t="s">
        <v>336</v>
      </c>
      <c r="D56" s="32" t="s">
        <v>337</v>
      </c>
    </row>
    <row r="57" spans="1:4" ht="14.25" customHeight="1" x14ac:dyDescent="0.25">
      <c r="A57" s="37">
        <v>4</v>
      </c>
      <c r="B57" s="36">
        <v>62668</v>
      </c>
      <c r="C57" s="32" t="s">
        <v>338</v>
      </c>
      <c r="D57" s="32" t="s">
        <v>339</v>
      </c>
    </row>
    <row r="58" spans="1:4" ht="14.25" customHeight="1" x14ac:dyDescent="0.25">
      <c r="A58" s="37">
        <v>5</v>
      </c>
      <c r="B58" s="36">
        <v>45809</v>
      </c>
      <c r="C58" s="32" t="s">
        <v>340</v>
      </c>
      <c r="D58" s="32" t="s">
        <v>341</v>
      </c>
    </row>
    <row r="59" spans="1:4" ht="14.25" customHeight="1" x14ac:dyDescent="0.25">
      <c r="A59" s="37">
        <v>5</v>
      </c>
      <c r="B59" s="36">
        <v>45870</v>
      </c>
      <c r="C59" s="32" t="s">
        <v>342</v>
      </c>
      <c r="D59" s="32" t="s">
        <v>343</v>
      </c>
    </row>
    <row r="60" spans="1:4" ht="14.25" customHeight="1" x14ac:dyDescent="0.25">
      <c r="A60" s="37">
        <v>5</v>
      </c>
      <c r="B60" s="36">
        <v>45931</v>
      </c>
      <c r="C60" s="32" t="s">
        <v>344</v>
      </c>
      <c r="D60" s="32" t="s">
        <v>345</v>
      </c>
    </row>
    <row r="61" spans="1:4" ht="14.25" customHeight="1" x14ac:dyDescent="0.25">
      <c r="A61" s="37">
        <v>5</v>
      </c>
      <c r="B61" s="36">
        <v>45962</v>
      </c>
      <c r="C61" s="32" t="s">
        <v>346</v>
      </c>
      <c r="D61" s="32" t="s">
        <v>347</v>
      </c>
    </row>
    <row r="62" spans="1:4" ht="14.25" customHeight="1" x14ac:dyDescent="0.25">
      <c r="A62" s="37">
        <v>5</v>
      </c>
      <c r="B62" s="36">
        <v>45992</v>
      </c>
      <c r="C62" s="32" t="s">
        <v>348</v>
      </c>
      <c r="D62" s="32" t="s">
        <v>349</v>
      </c>
    </row>
    <row r="63" spans="1:4" ht="14.25" customHeight="1" x14ac:dyDescent="0.25">
      <c r="A63" s="37">
        <v>5</v>
      </c>
      <c r="B63" s="36">
        <v>46023</v>
      </c>
      <c r="C63" s="32" t="s">
        <v>350</v>
      </c>
      <c r="D63" s="32" t="s">
        <v>351</v>
      </c>
    </row>
    <row r="64" spans="1:4" ht="14.25" customHeight="1" x14ac:dyDescent="0.25">
      <c r="A64" s="37">
        <v>5</v>
      </c>
      <c r="B64" s="36">
        <v>46113</v>
      </c>
      <c r="C64" s="32" t="s">
        <v>352</v>
      </c>
      <c r="D64" s="32" t="s">
        <v>353</v>
      </c>
    </row>
    <row r="65" spans="1:4" ht="14.25" customHeight="1" x14ac:dyDescent="0.25">
      <c r="A65" s="37">
        <v>5</v>
      </c>
      <c r="B65" s="36">
        <v>46388</v>
      </c>
      <c r="C65" s="32" t="s">
        <v>354</v>
      </c>
      <c r="D65" s="32" t="s">
        <v>355</v>
      </c>
    </row>
    <row r="66" spans="1:4" ht="14.25" customHeight="1" x14ac:dyDescent="0.25">
      <c r="A66" s="37">
        <v>5</v>
      </c>
      <c r="B66" s="36">
        <v>46569</v>
      </c>
      <c r="C66" s="32" t="s">
        <v>356</v>
      </c>
      <c r="D66" s="32" t="s">
        <v>357</v>
      </c>
    </row>
    <row r="67" spans="1:4" ht="14.25" customHeight="1" x14ac:dyDescent="0.25">
      <c r="A67" s="37">
        <v>5</v>
      </c>
      <c r="B67" s="36">
        <v>46753</v>
      </c>
      <c r="C67" s="32" t="s">
        <v>358</v>
      </c>
      <c r="D67" s="32" t="s">
        <v>359</v>
      </c>
    </row>
    <row r="68" spans="1:4" ht="14.25" customHeight="1" x14ac:dyDescent="0.25">
      <c r="A68" s="37">
        <v>5</v>
      </c>
      <c r="B68" s="36">
        <v>47119</v>
      </c>
      <c r="C68" s="32" t="s">
        <v>360</v>
      </c>
      <c r="D68" s="32" t="s">
        <v>361</v>
      </c>
    </row>
    <row r="69" spans="1:4" ht="14.25" customHeight="1" x14ac:dyDescent="0.25">
      <c r="A69" s="37">
        <v>5</v>
      </c>
      <c r="B69" s="36">
        <v>50041</v>
      </c>
      <c r="C69" s="32" t="s">
        <v>362</v>
      </c>
      <c r="D69" s="32" t="s">
        <v>363</v>
      </c>
    </row>
    <row r="70" spans="1:4" ht="14.25" customHeight="1" x14ac:dyDescent="0.25">
      <c r="A70" s="37">
        <v>5</v>
      </c>
      <c r="B70" s="36">
        <v>56615</v>
      </c>
      <c r="C70" s="32" t="s">
        <v>364</v>
      </c>
      <c r="D70" s="32" t="s">
        <v>365</v>
      </c>
    </row>
    <row r="71" spans="1:4" ht="14.25" customHeight="1" x14ac:dyDescent="0.25">
      <c r="A71" s="37">
        <v>5</v>
      </c>
      <c r="B71" s="36">
        <v>61573</v>
      </c>
      <c r="C71" s="32" t="s">
        <v>366</v>
      </c>
      <c r="D71" s="32" t="s">
        <v>367</v>
      </c>
    </row>
    <row r="72" spans="1:4" ht="14.25" customHeight="1" x14ac:dyDescent="0.25">
      <c r="A72" s="20"/>
      <c r="B72" s="9"/>
    </row>
    <row r="73" spans="1:4" ht="14.25" customHeight="1" x14ac:dyDescent="0.25">
      <c r="A73" s="20"/>
      <c r="B73" s="9"/>
    </row>
    <row r="74" spans="1:4" ht="14.25" customHeight="1" x14ac:dyDescent="0.25">
      <c r="A74" s="20"/>
      <c r="B74" s="9"/>
    </row>
    <row r="75" spans="1:4" ht="14.25" customHeight="1" x14ac:dyDescent="0.25">
      <c r="A75" s="20"/>
      <c r="B75" s="9"/>
    </row>
    <row r="76" spans="1:4" ht="14.25" customHeight="1" x14ac:dyDescent="0.25">
      <c r="A76" s="20"/>
      <c r="B76" s="9"/>
    </row>
    <row r="77" spans="1:4" ht="14.25" customHeight="1" x14ac:dyDescent="0.25">
      <c r="A77" s="20"/>
      <c r="B77" s="9"/>
    </row>
    <row r="78" spans="1:4" ht="14.25" customHeight="1" x14ac:dyDescent="0.25">
      <c r="A78" s="20"/>
      <c r="B78" s="9"/>
    </row>
    <row r="79" spans="1:4" ht="14.25" customHeight="1" x14ac:dyDescent="0.25">
      <c r="A79" s="20"/>
      <c r="B79" s="9"/>
    </row>
    <row r="80" spans="1:4" ht="14.25" customHeight="1" x14ac:dyDescent="0.25">
      <c r="A80" s="20"/>
      <c r="B80" s="9"/>
    </row>
    <row r="81" spans="1:2" ht="14.25" customHeight="1" x14ac:dyDescent="0.25">
      <c r="A81" s="20"/>
      <c r="B81" s="9"/>
    </row>
    <row r="82" spans="1:2" ht="14.25" customHeight="1" x14ac:dyDescent="0.25">
      <c r="A82" s="20"/>
      <c r="B82" s="9"/>
    </row>
    <row r="83" spans="1:2" ht="14.25" customHeight="1" x14ac:dyDescent="0.25">
      <c r="A83" s="20"/>
      <c r="B83" s="9"/>
    </row>
    <row r="84" spans="1:2" ht="14.25" customHeight="1" x14ac:dyDescent="0.25">
      <c r="A84" s="20"/>
      <c r="B84" s="9"/>
    </row>
    <row r="85" spans="1:2" ht="14.25" customHeight="1" x14ac:dyDescent="0.25">
      <c r="A85" s="20"/>
      <c r="B85" s="9"/>
    </row>
    <row r="86" spans="1:2" ht="14.25" customHeight="1" x14ac:dyDescent="0.25">
      <c r="A86" s="20"/>
      <c r="B86" s="9"/>
    </row>
    <row r="87" spans="1:2" ht="14.25" customHeight="1" x14ac:dyDescent="0.25">
      <c r="A87" s="20"/>
      <c r="B87" s="9"/>
    </row>
    <row r="88" spans="1:2" ht="14.25" customHeight="1" x14ac:dyDescent="0.25">
      <c r="A88" s="20"/>
      <c r="B88" s="9"/>
    </row>
    <row r="89" spans="1:2" ht="14.25" customHeight="1" x14ac:dyDescent="0.25">
      <c r="A89" s="20"/>
      <c r="B89" s="9"/>
    </row>
    <row r="90" spans="1:2" ht="14.25" customHeight="1" x14ac:dyDescent="0.25">
      <c r="A90" s="20"/>
      <c r="B90" s="9"/>
    </row>
    <row r="91" spans="1:2" ht="14.25" customHeight="1" x14ac:dyDescent="0.25">
      <c r="A91" s="20"/>
      <c r="B91" s="9"/>
    </row>
    <row r="92" spans="1:2" ht="14.25" customHeight="1" x14ac:dyDescent="0.25">
      <c r="A92" s="20"/>
      <c r="B92" s="9"/>
    </row>
    <row r="93" spans="1:2" ht="14.25" customHeight="1" x14ac:dyDescent="0.25">
      <c r="A93" s="20"/>
      <c r="B93" s="9"/>
    </row>
    <row r="94" spans="1:2" ht="14.25" customHeight="1" x14ac:dyDescent="0.25">
      <c r="A94" s="20"/>
      <c r="B94" s="9"/>
    </row>
    <row r="95" spans="1:2" ht="14.25" customHeight="1" x14ac:dyDescent="0.25">
      <c r="A95" s="20"/>
      <c r="B95" s="9"/>
    </row>
    <row r="96" spans="1:2" ht="14.25" customHeight="1" x14ac:dyDescent="0.25">
      <c r="A96" s="20"/>
      <c r="B96" s="9"/>
    </row>
    <row r="97" spans="1:2" ht="14.25" customHeight="1" x14ac:dyDescent="0.25">
      <c r="A97" s="20"/>
      <c r="B97" s="9"/>
    </row>
    <row r="98" spans="1:2" ht="14.25" customHeight="1" x14ac:dyDescent="0.25">
      <c r="A98" s="20"/>
      <c r="B98" s="9"/>
    </row>
    <row r="99" spans="1:2" ht="14.25" customHeight="1" x14ac:dyDescent="0.25">
      <c r="A99" s="20"/>
      <c r="B99" s="9"/>
    </row>
    <row r="100" spans="1:2" ht="14.25" customHeight="1" x14ac:dyDescent="0.25">
      <c r="A100" s="20"/>
      <c r="B100" s="9"/>
    </row>
  </sheetData>
  <autoFilter ref="A1:D1" xr:uid="{00000000-0009-0000-0000-000003000000}"/>
  <sortState xmlns:xlrd2="http://schemas.microsoft.com/office/spreadsheetml/2017/richdata2" ref="A2:D71">
    <sortCondition ref="A2:A71"/>
    <sortCondition ref="B2:B71"/>
  </sortState>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Hárky</vt:lpstr>
      </vt:variant>
      <vt:variant>
        <vt:i4>5</vt:i4>
      </vt:variant>
      <vt:variant>
        <vt:lpstr>Pomenované rozsahy</vt:lpstr>
      </vt:variant>
      <vt:variant>
        <vt:i4>4</vt:i4>
      </vt:variant>
    </vt:vector>
  </HeadingPairs>
  <TitlesOfParts>
    <vt:vector size="9" baseType="lpstr">
      <vt:lpstr>Personal</vt:lpstr>
      <vt:lpstr>Locations</vt:lpstr>
      <vt:lpstr>Skills</vt:lpstr>
      <vt:lpstr>Skills_dummies</vt:lpstr>
      <vt:lpstr>Plan</vt:lpstr>
      <vt:lpstr>Locations!_FilterDatabazy</vt:lpstr>
      <vt:lpstr>Plan!_FilterDatabazy</vt:lpstr>
      <vt:lpstr>Skills!_FilterDatabazy</vt:lpstr>
      <vt:lpstr>Skills_dummies!_FilterDatabazy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Dukay Aladar LVC CFTBL</dc:creator>
  <cp:lastModifiedBy>Dukay Aladar LVC CFTBL</cp:lastModifiedBy>
  <dcterms:created xsi:type="dcterms:W3CDTF">2025-04-14T12:23:56Z</dcterms:created>
  <dcterms:modified xsi:type="dcterms:W3CDTF">2025-07-20T12:03:56Z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294a1c8-9899-41e7-8f6e-8b1b3c79592a_Enabled">
    <vt:lpwstr>true</vt:lpwstr>
  </property>
  <property fmtid="{D5CDD505-2E9C-101B-9397-08002B2CF9AE}" pid="3" name="MSIP_Label_7294a1c8-9899-41e7-8f6e-8b1b3c79592a_SetDate">
    <vt:lpwstr>2025-04-14T12:27:06Z</vt:lpwstr>
  </property>
  <property fmtid="{D5CDD505-2E9C-101B-9397-08002B2CF9AE}" pid="4" name="MSIP_Label_7294a1c8-9899-41e7-8f6e-8b1b3c79592a_Method">
    <vt:lpwstr>Privileged</vt:lpwstr>
  </property>
  <property fmtid="{D5CDD505-2E9C-101B-9397-08002B2CF9AE}" pid="5" name="MSIP_Label_7294a1c8-9899-41e7-8f6e-8b1b3c79592a_Name">
    <vt:lpwstr>Internal sub2 (no marking)</vt:lpwstr>
  </property>
  <property fmtid="{D5CDD505-2E9C-101B-9397-08002B2CF9AE}" pid="6" name="MSIP_Label_7294a1c8-9899-41e7-8f6e-8b1b3c79592a_SiteId">
    <vt:lpwstr>eb70b763-b6d7-4486-8555-8831709a784e</vt:lpwstr>
  </property>
  <property fmtid="{D5CDD505-2E9C-101B-9397-08002B2CF9AE}" pid="7" name="MSIP_Label_7294a1c8-9899-41e7-8f6e-8b1b3c79592a_ActionId">
    <vt:lpwstr>a02f1fd8-69ba-4547-a77a-3b7044b8dabb</vt:lpwstr>
  </property>
  <property fmtid="{D5CDD505-2E9C-101B-9397-08002B2CF9AE}" pid="8" name="MSIP_Label_7294a1c8-9899-41e7-8f6e-8b1b3c79592a_ContentBits">
    <vt:lpwstr>0</vt:lpwstr>
  </property>
</Properties>
</file>