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gcl\Desktop\"/>
    </mc:Choice>
  </mc:AlternateContent>
  <xr:revisionPtr revIDLastSave="0" documentId="13_ncr:1_{59914BF9-EE01-4B2F-911F-2B91EA5D5738}" xr6:coauthVersionLast="47" xr6:coauthVersionMax="47" xr10:uidLastSave="{00000000-0000-0000-0000-000000000000}"/>
  <bookViews>
    <workbookView xWindow="-98" yWindow="-98" windowWidth="21795" windowHeight="13695" xr2:uid="{00000000-000D-0000-FFFF-FFFF00000000}"/>
  </bookViews>
  <sheets>
    <sheet name="Interessi subi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12" i="1" s="1"/>
  <c r="C11" i="1"/>
  <c r="D11" i="1" s="1"/>
  <c r="E11" i="1" s="1"/>
  <c r="F11" i="1" s="1"/>
  <c r="B13" i="1" l="1"/>
  <c r="B14" i="1"/>
  <c r="B9" i="1"/>
  <c r="B7" i="1"/>
  <c r="B16" i="1" s="1"/>
  <c r="C16" i="1" s="1"/>
  <c r="D16" i="1" s="1"/>
  <c r="D12" i="1"/>
  <c r="F12" i="1"/>
  <c r="C12" i="1"/>
  <c r="E12" i="1"/>
  <c r="G11" i="1"/>
  <c r="G12" i="1" s="1"/>
  <c r="G13" i="1" l="1"/>
  <c r="G14" i="1"/>
  <c r="E13" i="1"/>
  <c r="E14" i="1"/>
  <c r="C13" i="1"/>
  <c r="C14" i="1"/>
  <c r="F13" i="1"/>
  <c r="F14" i="1"/>
  <c r="D13" i="1"/>
  <c r="D14" i="1"/>
  <c r="B18" i="1"/>
  <c r="B19" i="1" s="1"/>
  <c r="B20" i="1" s="1"/>
  <c r="H11" i="1"/>
  <c r="H12" i="1" s="1"/>
  <c r="H13" i="1" l="1"/>
  <c r="H14" i="1"/>
  <c r="I11" i="1"/>
  <c r="I12" i="1" s="1"/>
  <c r="I13" i="1" l="1"/>
  <c r="I14" i="1"/>
</calcChain>
</file>

<file path=xl/sharedStrings.xml><?xml version="1.0" encoding="utf-8"?>
<sst xmlns="http://schemas.openxmlformats.org/spreadsheetml/2006/main" count="16" uniqueCount="16">
  <si>
    <t>Versamento iniziale</t>
  </si>
  <si>
    <t>Tasso % di interesse netto</t>
  </si>
  <si>
    <t>Tasso % di interesse lordo</t>
  </si>
  <si>
    <t>Iterazioni</t>
  </si>
  <si>
    <t>toll</t>
  </si>
  <si>
    <t>n_iter_max: val_in*perc_nett*(perc_nett)^n&gt;toll</t>
  </si>
  <si>
    <t>Ritenuta fiscale</t>
  </si>
  <si>
    <t>Interessi netti su reinvestimenti</t>
  </si>
  <si>
    <t>Intessi netti subito</t>
  </si>
  <si>
    <t>Interessi netti su tasso equivalente</t>
  </si>
  <si>
    <t>Int. Netto equivalente</t>
  </si>
  <si>
    <t>Int. Lordo equivalente</t>
  </si>
  <si>
    <t>Int_netto equivalente</t>
  </si>
  <si>
    <t>Int_lordo equivalente</t>
  </si>
  <si>
    <t>Totale interessi netti</t>
  </si>
  <si>
    <t>Prepaid interest calculation and reinvestment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</si>
</sst>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%"/>
    <numFmt numFmtId="165" formatCode="&quot;€&quot;\ #,##0.000"/>
    <numFmt numFmtId="166" formatCode="&quot;€&quot;\ 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166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9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166" fontId="1" fillId="0" borderId="0" xfId="0" applyNumberFormat="1" applyFont="1" applyAlignment="1">
      <alignment vertic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selection activeCell="D4" sqref="D4"/>
    </sheetView>
  </sheetViews>
  <sheetFormatPr defaultRowHeight="14.25" x14ac:dyDescent="0.45"/>
  <cols>
    <col min="1" max="1" width="30.53125" style="4" customWidth="1"/>
    <col min="2" max="2" width="10.59765625" style="4" bestFit="1" customWidth="1"/>
    <col min="3" max="4" width="9.06640625" style="4"/>
    <col min="5" max="5" width="9.06640625" style="4" customWidth="1"/>
    <col min="6" max="9" width="9.06640625" style="4"/>
    <col min="10" max="10" width="13.86328125" style="4" customWidth="1"/>
    <col min="11" max="16384" width="9.06640625" style="4"/>
  </cols>
  <sheetData>
    <row r="1" spans="1:9" ht="18" x14ac:dyDescent="0.45">
      <c r="A1" s="17" t="s">
        <v>15</v>
      </c>
      <c r="B1" s="16"/>
      <c r="C1" s="16"/>
    </row>
    <row r="2" spans="1:9" x14ac:dyDescent="0.45">
      <c r="A2" s="15"/>
    </row>
    <row r="3" spans="1:9" x14ac:dyDescent="0.45">
      <c r="A3" s="15" t="s">
        <v>0</v>
      </c>
      <c r="B3" s="13">
        <v>10000</v>
      </c>
    </row>
    <row r="4" spans="1:9" x14ac:dyDescent="0.45">
      <c r="A4" s="4" t="s">
        <v>2</v>
      </c>
      <c r="B4" s="6">
        <v>0.04</v>
      </c>
    </row>
    <row r="5" spans="1:9" x14ac:dyDescent="0.45">
      <c r="A5" s="3" t="s">
        <v>6</v>
      </c>
      <c r="B5" s="7">
        <v>0.26</v>
      </c>
    </row>
    <row r="6" spans="1:9" x14ac:dyDescent="0.45">
      <c r="A6" s="4" t="s">
        <v>1</v>
      </c>
      <c r="B6" s="6">
        <f>B4*(1-$B$5)</f>
        <v>2.9600000000000001E-2</v>
      </c>
    </row>
    <row r="7" spans="1:9" x14ac:dyDescent="0.45">
      <c r="A7" s="4" t="s">
        <v>8</v>
      </c>
      <c r="B7" s="5">
        <f>B3*$B$6</f>
        <v>296</v>
      </c>
    </row>
    <row r="8" spans="1:9" x14ac:dyDescent="0.45">
      <c r="A8" s="4" t="s">
        <v>4</v>
      </c>
      <c r="B8" s="5">
        <v>0.01</v>
      </c>
    </row>
    <row r="9" spans="1:9" ht="28.5" x14ac:dyDescent="0.45">
      <c r="A9" s="12" t="s">
        <v>5</v>
      </c>
      <c r="B9" s="4">
        <f>ROUND(LOG(B3*B6/B8)/LOG(1/(B6)),0)</f>
        <v>3</v>
      </c>
    </row>
    <row r="10" spans="1:9" x14ac:dyDescent="0.45">
      <c r="A10" s="3"/>
    </row>
    <row r="11" spans="1:9" x14ac:dyDescent="0.45">
      <c r="A11" s="10" t="s">
        <v>3</v>
      </c>
      <c r="B11" s="11">
        <v>1</v>
      </c>
      <c r="C11" s="11">
        <f>B11+1</f>
        <v>2</v>
      </c>
      <c r="D11" s="11">
        <f t="shared" ref="D11:I11" si="0">C11+1</f>
        <v>3</v>
      </c>
      <c r="E11" s="11">
        <f t="shared" si="0"/>
        <v>4</v>
      </c>
      <c r="F11" s="11">
        <f t="shared" si="0"/>
        <v>5</v>
      </c>
      <c r="G11" s="11">
        <f t="shared" si="0"/>
        <v>6</v>
      </c>
      <c r="H11" s="11">
        <f t="shared" si="0"/>
        <v>7</v>
      </c>
      <c r="I11" s="11">
        <f t="shared" si="0"/>
        <v>8</v>
      </c>
    </row>
    <row r="12" spans="1:9" x14ac:dyDescent="0.45">
      <c r="A12" s="3" t="s">
        <v>10</v>
      </c>
      <c r="B12" s="2">
        <f>(($B$6)*(1-($B$6)^(B$11+1))/(1-($B$6)))</f>
        <v>3.0476159999999999E-2</v>
      </c>
      <c r="C12" s="2">
        <f t="shared" ref="C12:I12" si="1">(($B$6)*(1-($B$6)^(C$11+1))/(1-($B$6)))</f>
        <v>3.0502094336000003E-2</v>
      </c>
      <c r="D12" s="2">
        <f t="shared" si="1"/>
        <v>3.0502861992345597E-2</v>
      </c>
      <c r="E12" s="2">
        <f t="shared" si="1"/>
        <v>3.0502884714973432E-2</v>
      </c>
      <c r="F12" s="2">
        <f t="shared" si="1"/>
        <v>3.0502885387563215E-2</v>
      </c>
      <c r="G12" s="2">
        <f t="shared" si="1"/>
        <v>3.0502885407471873E-2</v>
      </c>
      <c r="H12" s="2">
        <f t="shared" si="1"/>
        <v>3.0502885408061165E-2</v>
      </c>
      <c r="I12" s="2">
        <f t="shared" si="1"/>
        <v>3.050288540807861E-2</v>
      </c>
    </row>
    <row r="13" spans="1:9" x14ac:dyDescent="0.45">
      <c r="A13" s="3" t="s">
        <v>11</v>
      </c>
      <c r="B13" s="2">
        <f>$B$12/(1-$B$5)</f>
        <v>4.1183999999999998E-2</v>
      </c>
      <c r="C13" s="2">
        <f>C12/(1-$B$5)</f>
        <v>4.1219046400000001E-2</v>
      </c>
      <c r="D13" s="2">
        <f t="shared" ref="D13:I13" si="2">D12/(1-$B$5)</f>
        <v>4.1220083773439997E-2</v>
      </c>
      <c r="E13" s="2">
        <f t="shared" si="2"/>
        <v>4.1220114479693828E-2</v>
      </c>
      <c r="F13" s="2">
        <f t="shared" si="2"/>
        <v>4.1220115388598939E-2</v>
      </c>
      <c r="G13" s="2">
        <f t="shared" si="2"/>
        <v>4.122011541550253E-2</v>
      </c>
      <c r="H13" s="2">
        <f t="shared" si="2"/>
        <v>4.1220115416298872E-2</v>
      </c>
      <c r="I13" s="2">
        <f t="shared" si="2"/>
        <v>4.1220115416322443E-2</v>
      </c>
    </row>
    <row r="14" spans="1:9" x14ac:dyDescent="0.45">
      <c r="A14" s="4" t="s">
        <v>9</v>
      </c>
      <c r="B14" s="9">
        <f>$B$3*B$12</f>
        <v>304.76159999999999</v>
      </c>
      <c r="C14" s="9">
        <f t="shared" ref="C14:I14" si="3">$B$3*C$12</f>
        <v>305.02094336000005</v>
      </c>
      <c r="D14" s="9">
        <f t="shared" si="3"/>
        <v>305.02861992345595</v>
      </c>
      <c r="E14" s="9">
        <f t="shared" si="3"/>
        <v>305.0288471497343</v>
      </c>
      <c r="F14" s="9">
        <f t="shared" si="3"/>
        <v>305.02885387563214</v>
      </c>
      <c r="G14" s="9">
        <f t="shared" si="3"/>
        <v>305.02885407471871</v>
      </c>
      <c r="H14" s="9">
        <f t="shared" si="3"/>
        <v>305.02885408061167</v>
      </c>
      <c r="I14" s="9">
        <f t="shared" si="3"/>
        <v>305.02885408078612</v>
      </c>
    </row>
    <row r="15" spans="1:9" x14ac:dyDescent="0.45">
      <c r="B15" s="9"/>
      <c r="C15" s="9"/>
      <c r="D15" s="9"/>
      <c r="E15" s="9"/>
      <c r="F15" s="9"/>
      <c r="G15" s="9"/>
      <c r="H15" s="9"/>
      <c r="I15" s="9"/>
    </row>
    <row r="16" spans="1:9" x14ac:dyDescent="0.45">
      <c r="A16" s="4" t="s">
        <v>7</v>
      </c>
      <c r="B16" s="9">
        <f>$B$7*$B$6</f>
        <v>8.7615999999999996</v>
      </c>
      <c r="C16" s="9">
        <f>B$16*$B$6</f>
        <v>0.25934336000000002</v>
      </c>
      <c r="D16" s="9">
        <f>C$16*$B$6</f>
        <v>7.6765634560000007E-3</v>
      </c>
      <c r="E16" s="8"/>
      <c r="F16" s="1"/>
      <c r="G16" s="1"/>
      <c r="H16" s="1"/>
      <c r="I16" s="1"/>
    </row>
    <row r="17" spans="1:9" x14ac:dyDescent="0.45">
      <c r="B17" s="9"/>
      <c r="C17" s="9"/>
      <c r="D17" s="9"/>
      <c r="E17" s="8"/>
      <c r="F17" s="1"/>
      <c r="G17" s="1"/>
      <c r="H17" s="1"/>
      <c r="I17" s="1"/>
    </row>
    <row r="18" spans="1:9" x14ac:dyDescent="0.45">
      <c r="A18" s="11" t="s">
        <v>14</v>
      </c>
      <c r="B18" s="14">
        <f>$B$7+SUM(B16:I16)</f>
        <v>305.02861992345601</v>
      </c>
    </row>
    <row r="19" spans="1:9" x14ac:dyDescent="0.45">
      <c r="A19" s="8" t="s">
        <v>12</v>
      </c>
      <c r="B19" s="2">
        <f>$B$18/$B$3</f>
        <v>3.0502861992345601E-2</v>
      </c>
    </row>
    <row r="20" spans="1:9" x14ac:dyDescent="0.45">
      <c r="A20" s="8" t="s">
        <v>13</v>
      </c>
      <c r="B20" s="2">
        <f>$B$19/(1-$B$5)</f>
        <v>4.1220083773440004E-2</v>
      </c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Interessi subito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Fontana</dc:creator>
  <cp:lastModifiedBy>Claudio Fontana</cp:lastModifiedBy>
  <dcterms:created xsi:type="dcterms:W3CDTF">2009-03-12T12:46:18Z</dcterms:created>
  <dcterms:modified xsi:type="dcterms:W3CDTF">2025-01-10T11:29:12Z</dcterms:modified>
</cp:coreProperties>
</file>