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0A17873-E0EF-4BF9-9C86-A0CBBF426C8C}" xr6:coauthVersionLast="45" xr6:coauthVersionMax="45" xr10:uidLastSave="{00000000-0000-0000-0000-000000000000}"/>
  <bookViews>
    <workbookView xWindow="-120" yWindow="-120" windowWidth="29040" windowHeight="15840" activeTab="1" xr2:uid="{579E920A-424F-4F79-AF4B-0BFD2E06FB71}"/>
  </bookViews>
  <sheets>
    <sheet name="EJERCICIO" sheetId="1" r:id="rId1"/>
    <sheet name="RESULTADOS" sheetId="3" r:id="rId2"/>
  </sheets>
  <definedNames>
    <definedName name="_xlnm._FilterDatabase" localSheetId="0" hidden="1">EJERCICIO!$A$1:$P$29</definedName>
    <definedName name="DEVOMES1">EJERCICIO!$B$4:$B$29</definedName>
    <definedName name="DEVOMES2">EJERCICIO!$E$4:$E$29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3" l="1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</calcChain>
</file>

<file path=xl/sharedStrings.xml><?xml version="1.0" encoding="utf-8"?>
<sst xmlns="http://schemas.openxmlformats.org/spreadsheetml/2006/main" count="209" uniqueCount="75">
  <si>
    <t>PRODUCTO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</si>
  <si>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</si>
  <si>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</si>
  <si>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</si>
  <si>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</si>
  <si>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</si>
  <si>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</si>
  <si>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</si>
  <si>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</si>
  <si>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</si>
  <si>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</si>
  <si>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</si>
  <si>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</si>
  <si>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</si>
  <si>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</si>
  <si>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</si>
  <si>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</si>
  <si>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</si>
  <si>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</si>
  <si>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</si>
  <si>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</si>
  <si>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</si>
  <si>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</si>
  <si>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</si>
  <si>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</si>
  <si>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</si>
  <si>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</si>
  <si>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UNIDADES</t>
  </si>
  <si>
    <t>MES 1</t>
  </si>
  <si>
    <t>MES 2</t>
  </si>
  <si>
    <t>EJERCICIO</t>
  </si>
  <si>
    <t>Tamaño de la muestra</t>
  </si>
  <si>
    <t>Rango</t>
  </si>
  <si>
    <t>Media</t>
  </si>
  <si>
    <t>Mediana</t>
  </si>
  <si>
    <t>Moda</t>
  </si>
  <si>
    <t>Cuartil 1</t>
  </si>
  <si>
    <t>Cuartil 3</t>
  </si>
  <si>
    <t>Error típico</t>
  </si>
  <si>
    <t>Desviación estándar</t>
  </si>
  <si>
    <t>Varianza de la muestra</t>
  </si>
  <si>
    <t>Curtosis</t>
  </si>
  <si>
    <t>Coeficiente de asimetría</t>
  </si>
  <si>
    <t>Mínimo</t>
  </si>
  <si>
    <t>Máximo</t>
  </si>
  <si>
    <t>Suma</t>
  </si>
  <si>
    <t>Cuenta</t>
  </si>
  <si>
    <t>Percentil 10</t>
  </si>
  <si>
    <t>Percentil 90</t>
  </si>
  <si>
    <t>Valor máximo</t>
  </si>
  <si>
    <t>Valor mínimo</t>
  </si>
  <si>
    <t>Análisis</t>
  </si>
  <si>
    <t>Los productos más devueltos en el mes 1 son F y P</t>
  </si>
  <si>
    <t>El producto más devuelto en el mes 2 es L</t>
  </si>
  <si>
    <t>El promedio de las devoluciones en el mes 1 es</t>
  </si>
  <si>
    <t>aproximadamente 13 unidades</t>
  </si>
  <si>
    <t>El promedio de las devoluciones en el mes 2 es</t>
  </si>
  <si>
    <t>aproximadamente 15 unidades</t>
  </si>
  <si>
    <t>aproximadamente entre 11 y 19 unidades</t>
  </si>
  <si>
    <t>El 50% central de las devoluciones se ubica</t>
  </si>
  <si>
    <t>La devolución mayor en el mes 1 fue de 19 unidades</t>
  </si>
  <si>
    <t>y corresponde a los productos F y P</t>
  </si>
  <si>
    <t>La devolución menor en el mes 1 fue de 7 unidades</t>
  </si>
  <si>
    <t>y corresponde a los productos H, R y U</t>
  </si>
  <si>
    <t>La devolución menor en el mes 2 fue de 7 unidades</t>
  </si>
  <si>
    <t>La devolución mayor en el mes 2 fue de 34 unidades</t>
  </si>
  <si>
    <t>y corresponde al producto L</t>
  </si>
  <si>
    <t xml:space="preserve"> Productos que menos se devuelven</t>
  </si>
  <si>
    <t xml:space="preserve"> Productos que más se devuelven</t>
  </si>
  <si>
    <t>Las devoluciones afectan más en el mes 2</t>
  </si>
  <si>
    <t>Con respecto a la media el mes 2 está más disperso</t>
  </si>
  <si>
    <t xml:space="preserve">Para la empresa es mejor el mes 1 por cuanto hay </t>
  </si>
  <si>
    <t>menos devoluciones y por tanto el prmedio es menor</t>
  </si>
  <si>
    <t>Resultados utilizando el complemento Análisis de datos</t>
  </si>
  <si>
    <t>Resultados utilizando las funciones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</si>
</sst>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Segoe UI Symbol"/>
      <family val="2"/>
    </font>
    <font>
      <b/>
      <sz val="11"/>
      <color theme="1"/>
      <name val="Segoe UI Symbol"/>
      <family val="2"/>
    </font>
    <font>
      <b/>
      <i/>
      <sz val="11"/>
      <color theme="1"/>
      <name val="Segoe UI Symbo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9" borderId="4" xfId="0" applyFont="1" applyFill="1" applyBorder="1"/>
    <xf numFmtId="0" fontId="4" fillId="9" borderId="2" xfId="0" applyFont="1" applyFill="1" applyBorder="1"/>
    <xf numFmtId="0" fontId="4" fillId="9" borderId="5" xfId="0" applyFont="1" applyFill="1" applyBorder="1"/>
    <xf numFmtId="0" fontId="4" fillId="9" borderId="6" xfId="0" applyFont="1" applyFill="1" applyBorder="1"/>
    <xf numFmtId="0" fontId="4" fillId="9" borderId="0" xfId="0" applyFont="1" applyFill="1" applyBorder="1"/>
    <xf numFmtId="0" fontId="4" fillId="9" borderId="7" xfId="0" applyFont="1" applyFill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9" borderId="8" xfId="0" applyFont="1" applyFill="1" applyBorder="1"/>
    <xf numFmtId="0" fontId="4" fillId="9" borderId="3" xfId="0" applyFont="1" applyFill="1" applyBorder="1"/>
    <xf numFmtId="0" fontId="4" fillId="9" borderId="9" xfId="0" applyFont="1" applyFill="1" applyBorder="1"/>
    <xf numFmtId="0" fontId="5" fillId="0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95250</xdr:rowOff>
    </xdr:from>
    <xdr:to>
      <xdr:col>15</xdr:col>
      <xdr:colOff>676275</xdr:colOff>
      <xdr:row>14</xdr:row>
      <xdr:rowOff>57150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78EE2A-FB29-4A7C-B031-21A84082D62F}"/>
            </a:ext>
          </a:extLst>
        </xdr:cNvPr>
        <xdr:cNvSpPr txBox="1"/>
      </xdr:nvSpPr>
      <xdr:spPr>
        <a:xfrm>
          <a:off x="3819525" y="390525"/>
          <a:ext cx="8067675" cy="2438400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chemeClr val="bg1"/>
              </a:solidFill>
            </a:rPr>
            <a:t>La empresa requiere analizar las devoluciones que tiene durante dos meses, para</a:t>
          </a:r>
          <a:r>
            <a:rPr lang="es-CO" sz="1200" b="1" baseline="0">
              <a:solidFill>
                <a:schemeClr val="bg1"/>
              </a:solidFill>
            </a:rPr>
            <a:t> ello tiene la clasificación de las devoluciones por producto. Utilice las medidas de tendencia central, medidas de posición y medidas de dispersión, ya que requiere saber:</a:t>
          </a:r>
        </a:p>
        <a:p>
          <a:r>
            <a:rPr lang="es-CO" sz="1200" b="1" baseline="0">
              <a:solidFill>
                <a:schemeClr val="bg1"/>
              </a:solidFill>
            </a:rPr>
            <a:t>- Cuál  o cuáles son los productos que más tienen devolución en cada mes.</a:t>
          </a:r>
        </a:p>
        <a:p>
          <a:r>
            <a:rPr lang="es-CO" sz="1200" b="1" baseline="0">
              <a:solidFill>
                <a:schemeClr val="bg1"/>
              </a:solidFill>
            </a:rPr>
            <a:t>- Cuál es el promedio de devoluciones de cada mes</a:t>
          </a:r>
        </a:p>
        <a:p>
          <a:r>
            <a:rPr lang="es-CO" sz="1200" b="1" baseline="0">
              <a:solidFill>
                <a:schemeClr val="bg1"/>
              </a:solidFill>
            </a:rPr>
            <a:t>- En donde está el 50% central de las devoluciones en cada mes</a:t>
          </a:r>
        </a:p>
        <a:p>
          <a:r>
            <a:rPr lang="es-CO" sz="1200" b="1" baseline="0">
              <a:solidFill>
                <a:schemeClr val="bg1"/>
              </a:solidFill>
            </a:rPr>
            <a:t>- Cuál es la devolución mayor y menor de cada mes</a:t>
          </a:r>
        </a:p>
        <a:p>
          <a:r>
            <a:rPr lang="es-CO" sz="1200" b="1" baseline="0">
              <a:solidFill>
                <a:schemeClr val="bg1"/>
              </a:solidFill>
            </a:rPr>
            <a:t>- Cuál es el 10% menor de las devoluciones en cada mes  y cuales son los productos que menos devuelven</a:t>
          </a:r>
        </a:p>
        <a:p>
          <a:r>
            <a:rPr lang="es-CO" sz="12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- Cuál es el 10% mayor de las devoluciones en cada mes  y cuales son los productos que más devuelven</a:t>
          </a:r>
        </a:p>
        <a:p>
          <a:r>
            <a:rPr lang="es-CO" sz="1200" b="1" baseline="0">
              <a:solidFill>
                <a:schemeClr val="bg1"/>
              </a:solidFill>
            </a:rPr>
            <a:t>- En cuál de los meses afecta más las devoluciones </a:t>
          </a:r>
        </a:p>
        <a:p>
          <a:r>
            <a:rPr lang="es-CO" sz="1200" b="1" baseline="0">
              <a:solidFill>
                <a:schemeClr val="bg1"/>
              </a:solidFill>
            </a:rPr>
            <a:t>- Cómo es la concentración de las devoluciones </a:t>
          </a:r>
        </a:p>
        <a:p>
          <a:r>
            <a:rPr lang="es-CO" sz="1200" b="1" baseline="0">
              <a:solidFill>
                <a:schemeClr val="bg1"/>
              </a:solidFill>
            </a:rPr>
            <a:t>- Realice una conclusión con respecto a los dos meses analizados, es decir cuál de los dos meses es mejor para la empresa.</a:t>
          </a:r>
        </a:p>
        <a:p>
          <a:endParaRPr lang="es-CO" sz="1200" b="1" baseline="0">
            <a:solidFill>
              <a:schemeClr val="bg1"/>
            </a:solidFill>
          </a:endParaRPr>
        </a:p>
        <a:p>
          <a:endParaRPr lang="es-CO" sz="1100" b="1" baseline="0">
            <a:solidFill>
              <a:schemeClr val="bg1"/>
            </a:solidFill>
          </a:endParaRPr>
        </a:p>
        <a:p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38100</xdr:colOff>
      <xdr:row>14</xdr:row>
      <xdr:rowOff>160709</xdr:rowOff>
    </xdr:from>
    <xdr:to>
      <xdr:col>15</xdr:col>
      <xdr:colOff>666526</xdr:colOff>
      <xdr:row>21</xdr:row>
      <xdr:rowOff>114093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B9DF79-273A-44C5-B7A5-A6E8B714A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7025" y="2932484"/>
          <a:ext cx="1390426" cy="1286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476813</xdr:colOff>
      <xdr:row>26</xdr:row>
      <xdr:rowOff>95810</xdr:rowOff>
    </xdr:from>
    <xdr:to>
      <xdr:col>14</xdr:col>
      <xdr:colOff>428626</xdr:colOff>
      <xdr:row>29</xdr:row>
      <xdr:rowOff>78671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F3D854-2C75-4584-8867-5CCB28A4D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9713" y="5610785"/>
          <a:ext cx="3390338" cy="611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51-D9C1-48F2-838E-E6B27858BBB3}">
  <dimension ref="A1:P29"/>
  <sheetViews>
    <sheetView showGridLines="0" zoomScaleNormal="100" workbookViewId="0">
      <selection activeCell="F17" sqref="F17"/>
    </sheetView>
  </sheetViews>
  <sheetFormatPr baseColWidth="10" defaultRowHeight="15" x14ac:dyDescent="0.25"/>
  <cols>
    <col min="1" max="2" width="11.42578125" style="1"/>
    <col min="3" max="3" width="8.140625" customWidth="1"/>
  </cols>
  <sheetData>
    <row r="1" spans="1:16" ht="23.25" x14ac:dyDescent="0.35">
      <c r="A1" s="6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5" t="s">
        <v>28</v>
      </c>
      <c r="B2" s="5"/>
      <c r="D2" s="5" t="s">
        <v>29</v>
      </c>
      <c r="E2" s="5"/>
    </row>
    <row r="3" spans="1:16" x14ac:dyDescent="0.25">
      <c r="A3" s="2" t="s">
        <v>0</v>
      </c>
      <c r="B3" s="2" t="s">
        <v>27</v>
      </c>
      <c r="D3" s="2" t="s">
        <v>0</v>
      </c>
      <c r="E3" s="2" t="s">
        <v>27</v>
      </c>
    </row>
    <row r="4" spans="1:16" x14ac:dyDescent="0.25">
      <c r="A4" s="3" t="s">
        <v>1</v>
      </c>
      <c r="B4" s="3">
        <v>12</v>
      </c>
      <c r="D4" s="3" t="s">
        <v>1</v>
      </c>
      <c r="E4" s="3">
        <v>11</v>
      </c>
    </row>
    <row r="5" spans="1:16" x14ac:dyDescent="0.25">
      <c r="A5" s="3" t="s">
        <v>2</v>
      </c>
      <c r="B5" s="3">
        <v>13</v>
      </c>
      <c r="D5" s="3" t="s">
        <v>2</v>
      </c>
      <c r="E5" s="3">
        <v>7</v>
      </c>
    </row>
    <row r="6" spans="1:16" x14ac:dyDescent="0.25">
      <c r="A6" s="3" t="s">
        <v>3</v>
      </c>
      <c r="B6" s="3">
        <v>14</v>
      </c>
      <c r="D6" s="3" t="s">
        <v>3</v>
      </c>
      <c r="E6" s="3">
        <v>10</v>
      </c>
    </row>
    <row r="7" spans="1:16" x14ac:dyDescent="0.25">
      <c r="A7" s="3" t="s">
        <v>4</v>
      </c>
      <c r="B7" s="3">
        <v>16</v>
      </c>
      <c r="D7" s="3" t="s">
        <v>4</v>
      </c>
      <c r="E7" s="3">
        <v>15</v>
      </c>
    </row>
    <row r="8" spans="1:16" x14ac:dyDescent="0.25">
      <c r="A8" s="3" t="s">
        <v>5</v>
      </c>
      <c r="B8" s="3">
        <v>18</v>
      </c>
      <c r="D8" s="3" t="s">
        <v>5</v>
      </c>
      <c r="E8" s="3">
        <v>7</v>
      </c>
    </row>
    <row r="9" spans="1:16" x14ac:dyDescent="0.25">
      <c r="A9" s="4" t="s">
        <v>6</v>
      </c>
      <c r="B9" s="4">
        <v>19</v>
      </c>
      <c r="D9" s="3" t="s">
        <v>6</v>
      </c>
      <c r="E9" s="3">
        <v>10</v>
      </c>
    </row>
    <row r="10" spans="1:16" x14ac:dyDescent="0.25">
      <c r="A10" s="3" t="s">
        <v>7</v>
      </c>
      <c r="B10" s="3">
        <v>11</v>
      </c>
      <c r="D10" s="3" t="s">
        <v>7</v>
      </c>
      <c r="E10" s="3">
        <v>15</v>
      </c>
    </row>
    <row r="11" spans="1:16" x14ac:dyDescent="0.25">
      <c r="A11" s="3" t="s">
        <v>8</v>
      </c>
      <c r="B11" s="3">
        <v>7</v>
      </c>
      <c r="D11" s="3" t="s">
        <v>8</v>
      </c>
      <c r="E11" s="3">
        <v>12</v>
      </c>
    </row>
    <row r="12" spans="1:16" x14ac:dyDescent="0.25">
      <c r="A12" s="3" t="s">
        <v>9</v>
      </c>
      <c r="B12" s="3">
        <v>10</v>
      </c>
      <c r="D12" s="3" t="s">
        <v>9</v>
      </c>
      <c r="E12" s="3">
        <v>18</v>
      </c>
    </row>
    <row r="13" spans="1:16" x14ac:dyDescent="0.25">
      <c r="A13" s="3" t="s">
        <v>10</v>
      </c>
      <c r="B13" s="3">
        <v>15</v>
      </c>
      <c r="D13" s="3" t="s">
        <v>10</v>
      </c>
      <c r="E13" s="3">
        <v>22</v>
      </c>
    </row>
    <row r="14" spans="1:16" x14ac:dyDescent="0.25">
      <c r="A14" s="3" t="s">
        <v>11</v>
      </c>
      <c r="B14" s="3">
        <v>12</v>
      </c>
      <c r="D14" s="3" t="s">
        <v>11</v>
      </c>
      <c r="E14" s="3">
        <v>23</v>
      </c>
    </row>
    <row r="15" spans="1:16" x14ac:dyDescent="0.25">
      <c r="A15" s="3" t="s">
        <v>12</v>
      </c>
      <c r="B15" s="3">
        <v>13</v>
      </c>
      <c r="D15" s="4" t="s">
        <v>12</v>
      </c>
      <c r="E15" s="4">
        <v>34</v>
      </c>
    </row>
    <row r="16" spans="1:16" x14ac:dyDescent="0.25">
      <c r="A16" s="3" t="s">
        <v>13</v>
      </c>
      <c r="B16" s="3">
        <v>14</v>
      </c>
      <c r="D16" s="3" t="s">
        <v>13</v>
      </c>
      <c r="E16" s="3">
        <v>19</v>
      </c>
    </row>
    <row r="17" spans="1:5" x14ac:dyDescent="0.25">
      <c r="A17" s="3" t="s">
        <v>14</v>
      </c>
      <c r="B17" s="3">
        <v>16</v>
      </c>
      <c r="D17" s="3" t="s">
        <v>14</v>
      </c>
      <c r="E17" s="3">
        <v>11</v>
      </c>
    </row>
    <row r="18" spans="1:5" x14ac:dyDescent="0.25">
      <c r="A18" s="3" t="s">
        <v>15</v>
      </c>
      <c r="B18" s="3">
        <v>18</v>
      </c>
      <c r="D18" s="3" t="s">
        <v>15</v>
      </c>
      <c r="E18" s="3">
        <v>15</v>
      </c>
    </row>
    <row r="19" spans="1:5" x14ac:dyDescent="0.25">
      <c r="A19" s="4" t="s">
        <v>16</v>
      </c>
      <c r="B19" s="4">
        <v>19</v>
      </c>
      <c r="D19" s="3" t="s">
        <v>16</v>
      </c>
      <c r="E19" s="3">
        <v>7</v>
      </c>
    </row>
    <row r="20" spans="1:5" x14ac:dyDescent="0.25">
      <c r="A20" s="3" t="s">
        <v>17</v>
      </c>
      <c r="B20" s="3">
        <v>11</v>
      </c>
      <c r="D20" s="3" t="s">
        <v>17</v>
      </c>
      <c r="E20" s="3">
        <v>10</v>
      </c>
    </row>
    <row r="21" spans="1:5" x14ac:dyDescent="0.25">
      <c r="A21" s="3" t="s">
        <v>18</v>
      </c>
      <c r="B21" s="3">
        <v>7</v>
      </c>
      <c r="D21" s="3" t="s">
        <v>18</v>
      </c>
      <c r="E21" s="3">
        <v>15</v>
      </c>
    </row>
    <row r="22" spans="1:5" x14ac:dyDescent="0.25">
      <c r="A22" s="3" t="s">
        <v>19</v>
      </c>
      <c r="B22" s="3">
        <v>10</v>
      </c>
      <c r="D22" s="3" t="s">
        <v>19</v>
      </c>
      <c r="E22" s="3">
        <v>12</v>
      </c>
    </row>
    <row r="23" spans="1:5" x14ac:dyDescent="0.25">
      <c r="A23" s="3" t="s">
        <v>20</v>
      </c>
      <c r="B23" s="3">
        <v>15</v>
      </c>
      <c r="D23" s="3" t="s">
        <v>20</v>
      </c>
      <c r="E23" s="3">
        <v>18</v>
      </c>
    </row>
    <row r="24" spans="1:5" x14ac:dyDescent="0.25">
      <c r="A24" s="3" t="s">
        <v>21</v>
      </c>
      <c r="B24" s="3">
        <v>7</v>
      </c>
      <c r="D24" s="3" t="s">
        <v>21</v>
      </c>
      <c r="E24" s="3">
        <v>22</v>
      </c>
    </row>
    <row r="25" spans="1:5" x14ac:dyDescent="0.25">
      <c r="A25" s="3" t="s">
        <v>22</v>
      </c>
      <c r="B25" s="3">
        <v>10</v>
      </c>
      <c r="D25" s="3" t="s">
        <v>22</v>
      </c>
      <c r="E25" s="3">
        <v>23</v>
      </c>
    </row>
    <row r="26" spans="1:5" x14ac:dyDescent="0.25">
      <c r="A26" s="3" t="s">
        <v>23</v>
      </c>
      <c r="B26" s="3">
        <v>15</v>
      </c>
      <c r="D26" s="3" t="s">
        <v>23</v>
      </c>
      <c r="E26" s="3">
        <v>15</v>
      </c>
    </row>
    <row r="27" spans="1:5" x14ac:dyDescent="0.25">
      <c r="A27" s="3" t="s">
        <v>24</v>
      </c>
      <c r="B27" s="3">
        <v>12</v>
      </c>
      <c r="D27" s="3" t="s">
        <v>24</v>
      </c>
      <c r="E27" s="3">
        <v>12</v>
      </c>
    </row>
    <row r="28" spans="1:5" x14ac:dyDescent="0.25">
      <c r="A28" s="3" t="s">
        <v>25</v>
      </c>
      <c r="B28" s="3">
        <v>13</v>
      </c>
      <c r="D28" s="3" t="s">
        <v>25</v>
      </c>
      <c r="E28" s="3">
        <v>16</v>
      </c>
    </row>
    <row r="29" spans="1:5" x14ac:dyDescent="0.25">
      <c r="A29" s="3" t="s">
        <v>26</v>
      </c>
      <c r="B29" s="3">
        <v>14</v>
      </c>
      <c r="D29" s="3" t="s">
        <v>26</v>
      </c>
      <c r="E29" s="3">
        <v>19</v>
      </c>
    </row>
  </sheetData>
  <autoFilter ref="A1:P29" xr:uid="{9D32BC5A-A393-45EB-9572-5B4647892B1A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3">
    <mergeCell ref="A2:B2"/>
    <mergeCell ref="D2:E2"/>
    <mergeCell ref="A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8EF8-83EF-49C4-94AB-C25D7DF535CE}">
  <dimension ref="A1:Q59"/>
  <sheetViews>
    <sheetView tabSelected="1" workbookViewId="0">
      <selection activeCell="N33" sqref="N33"/>
    </sheetView>
  </sheetViews>
  <sheetFormatPr baseColWidth="10" defaultRowHeight="16.5" x14ac:dyDescent="0.3"/>
  <cols>
    <col min="1" max="1" width="13.42578125" style="7" bestFit="1" customWidth="1"/>
    <col min="2" max="4" width="11.42578125" style="7"/>
    <col min="5" max="5" width="13.42578125" style="7" bestFit="1" customWidth="1"/>
    <col min="6" max="6" width="25.5703125" style="7" bestFit="1" customWidth="1"/>
    <col min="7" max="7" width="13.5703125" style="31" bestFit="1" customWidth="1"/>
    <col min="8" max="8" width="24.28515625" style="7" bestFit="1" customWidth="1"/>
    <col min="9" max="9" width="35.28515625" style="31" bestFit="1" customWidth="1"/>
    <col min="10" max="10" width="16.7109375" style="7" customWidth="1"/>
    <col min="11" max="12" width="11.42578125" style="7"/>
    <col min="13" max="13" width="17.28515625" style="7" customWidth="1"/>
    <col min="14" max="14" width="11.42578125" style="7"/>
    <col min="15" max="15" width="12.42578125" style="7" customWidth="1"/>
    <col min="16" max="16384" width="11.42578125" style="7"/>
  </cols>
  <sheetData>
    <row r="1" spans="1:15" ht="20.25" customHeight="1" x14ac:dyDescent="0.3">
      <c r="F1" s="32" t="s">
        <v>73</v>
      </c>
      <c r="G1" s="32"/>
      <c r="H1" s="32"/>
      <c r="I1" s="32"/>
    </row>
    <row r="2" spans="1:15" x14ac:dyDescent="0.3">
      <c r="A2" s="8" t="s">
        <v>0</v>
      </c>
      <c r="B2" s="8" t="s">
        <v>28</v>
      </c>
      <c r="C2" s="8" t="s">
        <v>29</v>
      </c>
      <c r="F2" s="33"/>
      <c r="G2" s="33" t="s">
        <v>28</v>
      </c>
      <c r="H2" s="33"/>
      <c r="I2" s="33" t="s">
        <v>29</v>
      </c>
    </row>
    <row r="3" spans="1:15" ht="17.25" thickBot="1" x14ac:dyDescent="0.35">
      <c r="A3" s="9" t="s">
        <v>1</v>
      </c>
      <c r="B3" s="9">
        <v>12</v>
      </c>
      <c r="C3" s="9">
        <v>11</v>
      </c>
      <c r="F3" s="28"/>
      <c r="G3" s="29"/>
      <c r="H3" s="28"/>
      <c r="I3" s="29"/>
      <c r="K3" s="10" t="s">
        <v>51</v>
      </c>
      <c r="L3" s="10"/>
      <c r="M3" s="10"/>
      <c r="N3" s="10"/>
      <c r="O3" s="10"/>
    </row>
    <row r="4" spans="1:15" x14ac:dyDescent="0.3">
      <c r="A4" s="9" t="s">
        <v>2</v>
      </c>
      <c r="B4" s="9">
        <v>13</v>
      </c>
      <c r="C4" s="9">
        <v>7</v>
      </c>
      <c r="F4" s="28" t="s">
        <v>33</v>
      </c>
      <c r="G4" s="30">
        <v>13.115384615384615</v>
      </c>
      <c r="H4" s="28" t="s">
        <v>33</v>
      </c>
      <c r="I4" s="30">
        <v>15.307692307692308</v>
      </c>
      <c r="K4" s="11" t="s">
        <v>52</v>
      </c>
      <c r="L4" s="12"/>
      <c r="M4" s="12"/>
      <c r="N4" s="12"/>
      <c r="O4" s="13"/>
    </row>
    <row r="5" spans="1:15" x14ac:dyDescent="0.3">
      <c r="A5" s="9" t="s">
        <v>3</v>
      </c>
      <c r="B5" s="9">
        <v>14</v>
      </c>
      <c r="C5" s="9">
        <v>10</v>
      </c>
      <c r="F5" s="28" t="s">
        <v>38</v>
      </c>
      <c r="G5" s="30">
        <v>0.68010615252196049</v>
      </c>
      <c r="H5" s="28" t="s">
        <v>38</v>
      </c>
      <c r="I5" s="30">
        <v>1.2162606385263</v>
      </c>
      <c r="K5" s="14" t="s">
        <v>53</v>
      </c>
      <c r="L5" s="15"/>
      <c r="M5" s="15"/>
      <c r="N5" s="15"/>
      <c r="O5" s="16"/>
    </row>
    <row r="6" spans="1:15" x14ac:dyDescent="0.3">
      <c r="A6" s="9" t="s">
        <v>4</v>
      </c>
      <c r="B6" s="9">
        <v>16</v>
      </c>
      <c r="C6" s="9">
        <v>15</v>
      </c>
      <c r="F6" s="28" t="s">
        <v>34</v>
      </c>
      <c r="G6" s="29">
        <v>13</v>
      </c>
      <c r="H6" s="28" t="s">
        <v>34</v>
      </c>
      <c r="I6" s="29">
        <v>15</v>
      </c>
      <c r="K6" s="14" t="s">
        <v>54</v>
      </c>
      <c r="L6" s="15"/>
      <c r="M6" s="15"/>
      <c r="N6" s="15"/>
      <c r="O6" s="16"/>
    </row>
    <row r="7" spans="1:15" x14ac:dyDescent="0.3">
      <c r="A7" s="9" t="s">
        <v>5</v>
      </c>
      <c r="B7" s="9">
        <v>18</v>
      </c>
      <c r="C7" s="9">
        <v>7</v>
      </c>
      <c r="F7" s="28" t="s">
        <v>35</v>
      </c>
      <c r="G7" s="29">
        <v>12</v>
      </c>
      <c r="H7" s="28" t="s">
        <v>35</v>
      </c>
      <c r="I7" s="29">
        <v>15</v>
      </c>
      <c r="K7" s="14" t="s">
        <v>55</v>
      </c>
      <c r="L7" s="15"/>
      <c r="M7" s="15"/>
      <c r="N7" s="15"/>
      <c r="O7" s="16"/>
    </row>
    <row r="8" spans="1:15" x14ac:dyDescent="0.3">
      <c r="A8" s="9" t="s">
        <v>6</v>
      </c>
      <c r="B8" s="9">
        <v>19</v>
      </c>
      <c r="C8" s="9">
        <v>10</v>
      </c>
      <c r="F8" s="28" t="s">
        <v>39</v>
      </c>
      <c r="G8" s="30">
        <v>3.4678745430239872</v>
      </c>
      <c r="H8" s="28" t="s">
        <v>39</v>
      </c>
      <c r="I8" s="30">
        <v>6.201736729460424</v>
      </c>
      <c r="K8" s="14" t="s">
        <v>56</v>
      </c>
      <c r="L8" s="15"/>
      <c r="M8" s="15"/>
      <c r="N8" s="15"/>
      <c r="O8" s="16"/>
    </row>
    <row r="9" spans="1:15" x14ac:dyDescent="0.3">
      <c r="A9" s="9" t="s">
        <v>7</v>
      </c>
      <c r="B9" s="9">
        <v>11</v>
      </c>
      <c r="C9" s="9">
        <v>15</v>
      </c>
      <c r="F9" s="28" t="s">
        <v>40</v>
      </c>
      <c r="G9" s="30">
        <v>12.026153846153829</v>
      </c>
      <c r="H9" s="28" t="s">
        <v>40</v>
      </c>
      <c r="I9" s="30">
        <v>38.461538461538474</v>
      </c>
      <c r="K9" s="14" t="s">
        <v>57</v>
      </c>
      <c r="L9" s="15"/>
      <c r="M9" s="15"/>
      <c r="N9" s="15"/>
      <c r="O9" s="16"/>
    </row>
    <row r="10" spans="1:15" x14ac:dyDescent="0.3">
      <c r="A10" s="9" t="s">
        <v>8</v>
      </c>
      <c r="B10" s="9">
        <v>7</v>
      </c>
      <c r="C10" s="9">
        <v>12</v>
      </c>
      <c r="F10" s="28" t="s">
        <v>41</v>
      </c>
      <c r="G10" s="30">
        <v>-0.49918225982867837</v>
      </c>
      <c r="H10" s="28" t="s">
        <v>41</v>
      </c>
      <c r="I10" s="30">
        <v>1.8058788800000021</v>
      </c>
      <c r="K10" s="14" t="s">
        <v>59</v>
      </c>
      <c r="L10" s="15"/>
      <c r="M10" s="15"/>
      <c r="N10" s="15"/>
      <c r="O10" s="16"/>
    </row>
    <row r="11" spans="1:15" x14ac:dyDescent="0.3">
      <c r="A11" s="9" t="s">
        <v>9</v>
      </c>
      <c r="B11" s="9">
        <v>10</v>
      </c>
      <c r="C11" s="9">
        <v>18</v>
      </c>
      <c r="F11" s="28" t="s">
        <v>42</v>
      </c>
      <c r="G11" s="30">
        <v>-9.2591310691313031E-2</v>
      </c>
      <c r="H11" s="28" t="s">
        <v>42</v>
      </c>
      <c r="I11" s="30">
        <v>1.0434496468157914</v>
      </c>
      <c r="K11" s="14" t="s">
        <v>58</v>
      </c>
      <c r="L11" s="15"/>
      <c r="M11" s="15"/>
      <c r="N11" s="15"/>
      <c r="O11" s="16"/>
    </row>
    <row r="12" spans="1:15" x14ac:dyDescent="0.3">
      <c r="A12" s="9" t="s">
        <v>10</v>
      </c>
      <c r="B12" s="9">
        <v>15</v>
      </c>
      <c r="C12" s="9">
        <v>22</v>
      </c>
      <c r="F12" s="28" t="s">
        <v>32</v>
      </c>
      <c r="G12" s="29">
        <v>12</v>
      </c>
      <c r="H12" s="28" t="s">
        <v>32</v>
      </c>
      <c r="I12" s="29">
        <v>27</v>
      </c>
      <c r="K12" s="14" t="s">
        <v>60</v>
      </c>
      <c r="L12" s="15"/>
      <c r="M12" s="15"/>
      <c r="N12" s="15"/>
      <c r="O12" s="16"/>
    </row>
    <row r="13" spans="1:15" x14ac:dyDescent="0.3">
      <c r="A13" s="9" t="s">
        <v>11</v>
      </c>
      <c r="B13" s="9">
        <v>12</v>
      </c>
      <c r="C13" s="9">
        <v>23</v>
      </c>
      <c r="F13" s="28" t="s">
        <v>43</v>
      </c>
      <c r="G13" s="29">
        <v>7</v>
      </c>
      <c r="H13" s="28" t="s">
        <v>43</v>
      </c>
      <c r="I13" s="29">
        <v>7</v>
      </c>
      <c r="K13" s="14" t="s">
        <v>61</v>
      </c>
      <c r="L13" s="15"/>
      <c r="M13" s="15"/>
      <c r="N13" s="15"/>
      <c r="O13" s="16"/>
    </row>
    <row r="14" spans="1:15" x14ac:dyDescent="0.3">
      <c r="A14" s="9" t="s">
        <v>12</v>
      </c>
      <c r="B14" s="9">
        <v>13</v>
      </c>
      <c r="C14" s="9">
        <v>34</v>
      </c>
      <c r="F14" s="28" t="s">
        <v>44</v>
      </c>
      <c r="G14" s="29">
        <v>19</v>
      </c>
      <c r="H14" s="28" t="s">
        <v>44</v>
      </c>
      <c r="I14" s="29">
        <v>34</v>
      </c>
      <c r="K14" s="14" t="s">
        <v>62</v>
      </c>
      <c r="L14" s="15"/>
      <c r="M14" s="15"/>
      <c r="N14" s="15"/>
      <c r="O14" s="16"/>
    </row>
    <row r="15" spans="1:15" x14ac:dyDescent="0.3">
      <c r="A15" s="9" t="s">
        <v>13</v>
      </c>
      <c r="B15" s="9">
        <v>14</v>
      </c>
      <c r="C15" s="9">
        <v>19</v>
      </c>
      <c r="F15" s="28" t="s">
        <v>45</v>
      </c>
      <c r="G15" s="29">
        <v>341</v>
      </c>
      <c r="H15" s="28" t="s">
        <v>45</v>
      </c>
      <c r="I15" s="29">
        <v>398</v>
      </c>
      <c r="K15" s="14" t="s">
        <v>63</v>
      </c>
      <c r="L15" s="15"/>
      <c r="M15" s="15"/>
      <c r="N15" s="15"/>
      <c r="O15" s="16"/>
    </row>
    <row r="16" spans="1:15" x14ac:dyDescent="0.3">
      <c r="A16" s="9" t="s">
        <v>14</v>
      </c>
      <c r="B16" s="9">
        <v>16</v>
      </c>
      <c r="C16" s="9">
        <v>11</v>
      </c>
      <c r="F16" s="28" t="s">
        <v>46</v>
      </c>
      <c r="G16" s="29">
        <v>26</v>
      </c>
      <c r="H16" s="28" t="s">
        <v>46</v>
      </c>
      <c r="I16" s="29">
        <v>26</v>
      </c>
      <c r="K16" s="14" t="s">
        <v>65</v>
      </c>
      <c r="L16" s="15"/>
      <c r="M16" s="15"/>
      <c r="N16" s="15"/>
      <c r="O16" s="16"/>
    </row>
    <row r="17" spans="1:17" x14ac:dyDescent="0.3">
      <c r="A17" s="9" t="s">
        <v>15</v>
      </c>
      <c r="B17" s="9">
        <v>18</v>
      </c>
      <c r="C17" s="9">
        <v>15</v>
      </c>
      <c r="G17" s="31">
        <v>0</v>
      </c>
      <c r="K17" s="14" t="s">
        <v>66</v>
      </c>
      <c r="L17" s="15"/>
      <c r="M17" s="15"/>
      <c r="N17" s="15"/>
      <c r="O17" s="16"/>
    </row>
    <row r="18" spans="1:17" x14ac:dyDescent="0.3">
      <c r="A18" s="9" t="s">
        <v>16</v>
      </c>
      <c r="B18" s="9">
        <v>19</v>
      </c>
      <c r="C18" s="9">
        <v>7</v>
      </c>
      <c r="F18" s="27" t="s">
        <v>74</v>
      </c>
      <c r="G18" s="27"/>
      <c r="H18" s="27"/>
      <c r="K18" s="14" t="s">
        <v>64</v>
      </c>
      <c r="L18" s="15"/>
      <c r="M18" s="15"/>
      <c r="N18" s="15"/>
      <c r="O18" s="16"/>
    </row>
    <row r="19" spans="1:17" x14ac:dyDescent="0.3">
      <c r="A19" s="9" t="s">
        <v>17</v>
      </c>
      <c r="B19" s="9">
        <v>11</v>
      </c>
      <c r="C19" s="9">
        <v>10</v>
      </c>
      <c r="F19" s="8"/>
      <c r="G19" s="8" t="s">
        <v>28</v>
      </c>
      <c r="H19" s="8" t="s">
        <v>29</v>
      </c>
      <c r="K19" s="14" t="s">
        <v>63</v>
      </c>
      <c r="L19" s="15"/>
      <c r="M19" s="15"/>
      <c r="N19" s="15"/>
      <c r="O19" s="16"/>
    </row>
    <row r="20" spans="1:17" x14ac:dyDescent="0.3">
      <c r="A20" s="9" t="s">
        <v>18</v>
      </c>
      <c r="B20" s="9">
        <v>7</v>
      </c>
      <c r="C20" s="9">
        <v>15</v>
      </c>
      <c r="F20" s="17" t="s">
        <v>31</v>
      </c>
      <c r="G20" s="18">
        <f>COUNT(DEVOMES1)</f>
        <v>26</v>
      </c>
      <c r="H20" s="18">
        <f>COUNT(DEVOMES2)</f>
        <v>26</v>
      </c>
      <c r="K20" s="14" t="s">
        <v>70</v>
      </c>
      <c r="L20" s="15"/>
      <c r="M20" s="15"/>
      <c r="N20" s="15"/>
      <c r="O20" s="16"/>
    </row>
    <row r="21" spans="1:17" x14ac:dyDescent="0.3">
      <c r="A21" s="9" t="s">
        <v>19</v>
      </c>
      <c r="B21" s="9">
        <v>10</v>
      </c>
      <c r="C21" s="9">
        <v>12</v>
      </c>
      <c r="F21" s="17" t="s">
        <v>49</v>
      </c>
      <c r="G21" s="18">
        <f>MAX(DEVOMES1)</f>
        <v>19</v>
      </c>
      <c r="H21" s="18">
        <f>MAX(DEVOMES2)</f>
        <v>34</v>
      </c>
      <c r="K21" s="14" t="s">
        <v>69</v>
      </c>
      <c r="L21" s="15"/>
      <c r="M21" s="15"/>
      <c r="N21" s="15"/>
      <c r="O21" s="16"/>
    </row>
    <row r="22" spans="1:17" x14ac:dyDescent="0.3">
      <c r="A22" s="9" t="s">
        <v>20</v>
      </c>
      <c r="B22" s="9">
        <v>15</v>
      </c>
      <c r="C22" s="9">
        <v>18</v>
      </c>
      <c r="F22" s="17" t="s">
        <v>50</v>
      </c>
      <c r="G22" s="18">
        <f>MIN(DEVOMES1)</f>
        <v>7</v>
      </c>
      <c r="H22" s="18">
        <f>MIN(DEVOMES2)</f>
        <v>7</v>
      </c>
      <c r="K22" s="14" t="s">
        <v>71</v>
      </c>
      <c r="L22" s="15"/>
      <c r="M22" s="15"/>
      <c r="N22" s="15"/>
      <c r="O22" s="16"/>
    </row>
    <row r="23" spans="1:17" ht="17.25" thickBot="1" x14ac:dyDescent="0.35">
      <c r="A23" s="9" t="s">
        <v>21</v>
      </c>
      <c r="B23" s="9">
        <v>7</v>
      </c>
      <c r="C23" s="9">
        <v>22</v>
      </c>
      <c r="F23" s="17" t="s">
        <v>33</v>
      </c>
      <c r="G23" s="19">
        <f>AVERAGE(DEVOMES1)</f>
        <v>13.115384615384615</v>
      </c>
      <c r="H23" s="19">
        <f>AVERAGE(DEVOMES2)</f>
        <v>15.307692307692308</v>
      </c>
      <c r="K23" s="20" t="s">
        <v>72</v>
      </c>
      <c r="L23" s="21"/>
      <c r="M23" s="21"/>
      <c r="N23" s="21"/>
      <c r="O23" s="22"/>
    </row>
    <row r="24" spans="1:17" x14ac:dyDescent="0.3">
      <c r="A24" s="9" t="s">
        <v>22</v>
      </c>
      <c r="B24" s="9">
        <v>10</v>
      </c>
      <c r="C24" s="9">
        <v>23</v>
      </c>
      <c r="F24" s="17" t="s">
        <v>34</v>
      </c>
      <c r="G24" s="18">
        <f>MEDIAN(DEVOMES1)</f>
        <v>13</v>
      </c>
      <c r="H24" s="18">
        <f>MEDIAN(DEVOMES2)</f>
        <v>15</v>
      </c>
    </row>
    <row r="25" spans="1:17" x14ac:dyDescent="0.3">
      <c r="A25" s="9" t="s">
        <v>23</v>
      </c>
      <c r="B25" s="9">
        <v>15</v>
      </c>
      <c r="C25" s="9">
        <v>15</v>
      </c>
      <c r="F25" s="17" t="s">
        <v>35</v>
      </c>
      <c r="G25" s="18">
        <f>MODE(DEVOMES1)</f>
        <v>12</v>
      </c>
      <c r="H25" s="18">
        <f>MODE(DEVOMES2)</f>
        <v>15</v>
      </c>
    </row>
    <row r="26" spans="1:17" x14ac:dyDescent="0.3">
      <c r="A26" s="9" t="s">
        <v>24</v>
      </c>
      <c r="B26" s="9">
        <v>12</v>
      </c>
      <c r="C26" s="9">
        <v>12</v>
      </c>
      <c r="F26" s="23" t="s">
        <v>36</v>
      </c>
      <c r="G26" s="18">
        <f>QUARTILE(DEVOMES1,1)</f>
        <v>11</v>
      </c>
      <c r="H26" s="18">
        <f>QUARTILE(DEVOMES2,1)</f>
        <v>11</v>
      </c>
    </row>
    <row r="27" spans="1:17" x14ac:dyDescent="0.3">
      <c r="A27" s="9" t="s">
        <v>25</v>
      </c>
      <c r="B27" s="9">
        <v>13</v>
      </c>
      <c r="C27" s="9">
        <v>16</v>
      </c>
      <c r="F27" s="23" t="s">
        <v>37</v>
      </c>
      <c r="G27" s="18">
        <f>QUARTILE(DEVOMES2,3)</f>
        <v>18.75</v>
      </c>
      <c r="H27" s="18">
        <f>QUARTILE(DEVOMES2,3)</f>
        <v>18.75</v>
      </c>
      <c r="K27" s="34"/>
      <c r="L27" s="34"/>
      <c r="M27" s="34"/>
      <c r="N27" s="34"/>
      <c r="O27" s="34"/>
    </row>
    <row r="28" spans="1:17" x14ac:dyDescent="0.3">
      <c r="A28" s="9" t="s">
        <v>26</v>
      </c>
      <c r="B28" s="9">
        <v>14</v>
      </c>
      <c r="C28" s="9">
        <v>19</v>
      </c>
      <c r="F28" s="23" t="s">
        <v>47</v>
      </c>
      <c r="G28" s="18">
        <f>PERCENTILE(DEVOMES1,0.1)</f>
        <v>8.5</v>
      </c>
      <c r="H28" s="18">
        <f>PERCENTILE(DEVOMES2,0.1)</f>
        <v>8.5</v>
      </c>
      <c r="K28" s="34"/>
      <c r="L28" s="34"/>
      <c r="M28" s="34"/>
      <c r="N28" s="34"/>
      <c r="O28" s="34"/>
    </row>
    <row r="29" spans="1:17" x14ac:dyDescent="0.3">
      <c r="F29" s="23" t="s">
        <v>48</v>
      </c>
      <c r="G29" s="18">
        <f>PERCENTILE(DEVOMES1,0.9)</f>
        <v>18</v>
      </c>
      <c r="H29" s="18">
        <f>PERCENTILE(DEVOMES2,0.9)</f>
        <v>22.5</v>
      </c>
      <c r="K29" s="34"/>
      <c r="L29" s="34"/>
      <c r="M29" s="34"/>
      <c r="N29" s="34"/>
      <c r="O29" s="34"/>
      <c r="P29"/>
      <c r="Q29"/>
    </row>
    <row r="30" spans="1:17" x14ac:dyDescent="0.3">
      <c r="K30" s="34"/>
      <c r="L30" s="34"/>
      <c r="M30" s="34"/>
      <c r="N30" s="34"/>
      <c r="O30" s="34"/>
      <c r="P30"/>
      <c r="Q30"/>
    </row>
    <row r="33" spans="1:9" x14ac:dyDescent="0.3">
      <c r="A33" s="26" t="s">
        <v>0</v>
      </c>
      <c r="B33" s="26" t="s">
        <v>28</v>
      </c>
      <c r="E33" s="26" t="s">
        <v>0</v>
      </c>
      <c r="F33" s="26" t="s">
        <v>29</v>
      </c>
    </row>
    <row r="34" spans="1:9" x14ac:dyDescent="0.3">
      <c r="A34" s="24" t="s">
        <v>8</v>
      </c>
      <c r="B34" s="24">
        <v>7</v>
      </c>
      <c r="E34" s="24" t="s">
        <v>2</v>
      </c>
      <c r="F34" s="24">
        <v>7</v>
      </c>
      <c r="H34" s="24"/>
      <c r="I34" s="31" t="s">
        <v>67</v>
      </c>
    </row>
    <row r="35" spans="1:9" x14ac:dyDescent="0.3">
      <c r="A35" s="24" t="s">
        <v>18</v>
      </c>
      <c r="B35" s="24">
        <v>7</v>
      </c>
      <c r="E35" s="24" t="s">
        <v>5</v>
      </c>
      <c r="F35" s="24">
        <v>7</v>
      </c>
    </row>
    <row r="36" spans="1:9" x14ac:dyDescent="0.3">
      <c r="A36" s="24" t="s">
        <v>21</v>
      </c>
      <c r="B36" s="24">
        <v>7</v>
      </c>
      <c r="E36" s="24" t="s">
        <v>16</v>
      </c>
      <c r="F36" s="24">
        <v>7</v>
      </c>
    </row>
    <row r="37" spans="1:9" x14ac:dyDescent="0.3">
      <c r="A37" s="9" t="s">
        <v>9</v>
      </c>
      <c r="B37" s="9">
        <v>10</v>
      </c>
      <c r="E37" s="9" t="s">
        <v>3</v>
      </c>
      <c r="F37" s="9">
        <v>10</v>
      </c>
    </row>
    <row r="38" spans="1:9" x14ac:dyDescent="0.3">
      <c r="A38" s="9" t="s">
        <v>19</v>
      </c>
      <c r="B38" s="9">
        <v>10</v>
      </c>
      <c r="E38" s="9" t="s">
        <v>6</v>
      </c>
      <c r="F38" s="9">
        <v>10</v>
      </c>
    </row>
    <row r="39" spans="1:9" x14ac:dyDescent="0.3">
      <c r="A39" s="9" t="s">
        <v>22</v>
      </c>
      <c r="B39" s="9">
        <v>10</v>
      </c>
      <c r="E39" s="9" t="s">
        <v>17</v>
      </c>
      <c r="F39" s="9">
        <v>10</v>
      </c>
    </row>
    <row r="40" spans="1:9" x14ac:dyDescent="0.3">
      <c r="A40" s="9" t="s">
        <v>7</v>
      </c>
      <c r="B40" s="9">
        <v>11</v>
      </c>
      <c r="E40" s="9" t="s">
        <v>1</v>
      </c>
      <c r="F40" s="9">
        <v>11</v>
      </c>
    </row>
    <row r="41" spans="1:9" x14ac:dyDescent="0.3">
      <c r="A41" s="9" t="s">
        <v>17</v>
      </c>
      <c r="B41" s="9">
        <v>11</v>
      </c>
      <c r="E41" s="9" t="s">
        <v>14</v>
      </c>
      <c r="F41" s="9">
        <v>11</v>
      </c>
    </row>
    <row r="42" spans="1:9" x14ac:dyDescent="0.3">
      <c r="A42" s="9" t="s">
        <v>1</v>
      </c>
      <c r="B42" s="9">
        <v>12</v>
      </c>
      <c r="E42" s="9" t="s">
        <v>8</v>
      </c>
      <c r="F42" s="9">
        <v>12</v>
      </c>
    </row>
    <row r="43" spans="1:9" x14ac:dyDescent="0.3">
      <c r="A43" s="9" t="s">
        <v>11</v>
      </c>
      <c r="B43" s="9">
        <v>12</v>
      </c>
      <c r="E43" s="9" t="s">
        <v>19</v>
      </c>
      <c r="F43" s="9">
        <v>12</v>
      </c>
    </row>
    <row r="44" spans="1:9" x14ac:dyDescent="0.3">
      <c r="A44" s="9" t="s">
        <v>24</v>
      </c>
      <c r="B44" s="9">
        <v>12</v>
      </c>
      <c r="E44" s="9" t="s">
        <v>24</v>
      </c>
      <c r="F44" s="9">
        <v>12</v>
      </c>
    </row>
    <row r="45" spans="1:9" x14ac:dyDescent="0.3">
      <c r="A45" s="9" t="s">
        <v>2</v>
      </c>
      <c r="B45" s="9">
        <v>13</v>
      </c>
      <c r="E45" s="9" t="s">
        <v>4</v>
      </c>
      <c r="F45" s="9">
        <v>15</v>
      </c>
    </row>
    <row r="46" spans="1:9" x14ac:dyDescent="0.3">
      <c r="A46" s="9" t="s">
        <v>12</v>
      </c>
      <c r="B46" s="9">
        <v>13</v>
      </c>
      <c r="E46" s="9" t="s">
        <v>7</v>
      </c>
      <c r="F46" s="9">
        <v>15</v>
      </c>
    </row>
    <row r="47" spans="1:9" x14ac:dyDescent="0.3">
      <c r="A47" s="9" t="s">
        <v>25</v>
      </c>
      <c r="B47" s="9">
        <v>13</v>
      </c>
      <c r="E47" s="9" t="s">
        <v>15</v>
      </c>
      <c r="F47" s="9">
        <v>15</v>
      </c>
    </row>
    <row r="48" spans="1:9" x14ac:dyDescent="0.3">
      <c r="A48" s="9" t="s">
        <v>3</v>
      </c>
      <c r="B48" s="9">
        <v>14</v>
      </c>
      <c r="E48" s="9" t="s">
        <v>18</v>
      </c>
      <c r="F48" s="9">
        <v>15</v>
      </c>
    </row>
    <row r="49" spans="1:9" x14ac:dyDescent="0.3">
      <c r="A49" s="9" t="s">
        <v>13</v>
      </c>
      <c r="B49" s="9">
        <v>14</v>
      </c>
      <c r="E49" s="9" t="s">
        <v>23</v>
      </c>
      <c r="F49" s="9">
        <v>15</v>
      </c>
    </row>
    <row r="50" spans="1:9" x14ac:dyDescent="0.3">
      <c r="A50" s="9" t="s">
        <v>26</v>
      </c>
      <c r="B50" s="9">
        <v>14</v>
      </c>
      <c r="E50" s="9" t="s">
        <v>25</v>
      </c>
      <c r="F50" s="9">
        <v>16</v>
      </c>
    </row>
    <row r="51" spans="1:9" x14ac:dyDescent="0.3">
      <c r="A51" s="9" t="s">
        <v>10</v>
      </c>
      <c r="B51" s="9">
        <v>15</v>
      </c>
      <c r="E51" s="9" t="s">
        <v>9</v>
      </c>
      <c r="F51" s="9">
        <v>18</v>
      </c>
    </row>
    <row r="52" spans="1:9" x14ac:dyDescent="0.3">
      <c r="A52" s="9" t="s">
        <v>20</v>
      </c>
      <c r="B52" s="9">
        <v>15</v>
      </c>
      <c r="E52" s="9" t="s">
        <v>20</v>
      </c>
      <c r="F52" s="9">
        <v>18</v>
      </c>
    </row>
    <row r="53" spans="1:9" x14ac:dyDescent="0.3">
      <c r="A53" s="9" t="s">
        <v>23</v>
      </c>
      <c r="B53" s="9">
        <v>15</v>
      </c>
      <c r="E53" s="9" t="s">
        <v>13</v>
      </c>
      <c r="F53" s="9">
        <v>19</v>
      </c>
    </row>
    <row r="54" spans="1:9" x14ac:dyDescent="0.3">
      <c r="A54" s="9" t="s">
        <v>4</v>
      </c>
      <c r="B54" s="9">
        <v>16</v>
      </c>
      <c r="E54" s="9" t="s">
        <v>26</v>
      </c>
      <c r="F54" s="9">
        <v>19</v>
      </c>
    </row>
    <row r="55" spans="1:9" x14ac:dyDescent="0.3">
      <c r="A55" s="9" t="s">
        <v>14</v>
      </c>
      <c r="B55" s="9">
        <v>16</v>
      </c>
      <c r="E55" s="9" t="s">
        <v>10</v>
      </c>
      <c r="F55" s="9">
        <v>22</v>
      </c>
    </row>
    <row r="56" spans="1:9" x14ac:dyDescent="0.3">
      <c r="A56" s="25" t="s">
        <v>5</v>
      </c>
      <c r="B56" s="25">
        <v>18</v>
      </c>
      <c r="E56" s="9" t="s">
        <v>21</v>
      </c>
      <c r="F56" s="9">
        <v>22</v>
      </c>
      <c r="H56" s="25"/>
      <c r="I56" s="31" t="s">
        <v>68</v>
      </c>
    </row>
    <row r="57" spans="1:9" x14ac:dyDescent="0.3">
      <c r="A57" s="25" t="s">
        <v>15</v>
      </c>
      <c r="B57" s="25">
        <v>18</v>
      </c>
      <c r="E57" s="25" t="s">
        <v>11</v>
      </c>
      <c r="F57" s="25">
        <v>23</v>
      </c>
    </row>
    <row r="58" spans="1:9" x14ac:dyDescent="0.3">
      <c r="A58" s="25" t="s">
        <v>6</v>
      </c>
      <c r="B58" s="25">
        <v>19</v>
      </c>
      <c r="E58" s="25" t="s">
        <v>22</v>
      </c>
      <c r="F58" s="25">
        <v>23</v>
      </c>
    </row>
    <row r="59" spans="1:9" x14ac:dyDescent="0.3">
      <c r="A59" s="25" t="s">
        <v>16</v>
      </c>
      <c r="B59" s="25">
        <v>19</v>
      </c>
      <c r="E59" s="25" t="s">
        <v>12</v>
      </c>
      <c r="F59" s="25">
        <v>34</v>
      </c>
    </row>
  </sheetData>
  <sortState xmlns:xlrd2="http://schemas.microsoft.com/office/spreadsheetml/2017/richdata2" ref="E34:F59">
    <sortCondition ref="F34"/>
  </sortState>
  <mergeCells count="4">
    <mergeCell ref="K3:O3"/>
    <mergeCell ref="F1:I1"/>
    <mergeCell ref="F18:H18"/>
    <mergeCell ref="K27:O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EJERCICIO</vt:lpstr>
      <vt:lpstr>RESULTADOS</vt:lpstr>
      <vt:lpstr>DEVOMES1</vt:lpstr>
      <vt:lpstr>DEVOMES2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2020-07-01T16:19:29Z</dcterms:created>
  <dcterms:modified xsi:type="dcterms:W3CDTF">2020-07-13T14:25:31Z</dcterms:modified>
</cp:coreProperties>
</file>