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nantes" sheetId="1" r:id="rId4"/>
    <sheet state="visible" name="Dashboard" sheetId="2" r:id="rId5"/>
    <sheet state="visible" name="Relacion Donantes Proveedores" sheetId="3" r:id="rId6"/>
    <sheet state="visible" name="Proveedores" sheetId="4" r:id="rId7"/>
    <sheet state="hidden" name="Errores" sheetId="5" r:id="rId8"/>
  </sheets>
  <definedNames>
    <definedName name="TablaDonantes">Donantes!$A$1:$S$110</definedName>
    <definedName name="TablaProveedores">Proveedores!$A$1:$O$156</definedName>
    <definedName name="Meses">Donantes!$G$113:$H$125</definedName>
    <definedName hidden="1" localSheetId="0" name="_xlnm._FilterDatabase">Donantes!$A$1:$S$110</definedName>
    <definedName hidden="1" localSheetId="2" name="_xlnm._FilterDatabase">'Relacion Donantes Proveedores'!$A$1:$H$265</definedName>
    <definedName hidden="1" localSheetId="3" name="_xlnm._FilterDatabase">Proveedores!$A$1:$O$156</definedName>
  </definedNames>
  <calcPr/>
  <pivotCaches>
    <pivotCache cacheId="0" r:id="rId9"/>
    <pivotCache cacheId="1" r:id="rId10"/>
    <pivotCache cacheId="2" r:id="rId11"/>
  </pivotCaches>
  <extLst>
    <ext uri="GoogleSheetsCustomDataVersion2">
      <go:sheetsCustomData xmlns:go="http://customooxmlschemas.google.com/" r:id="rId12" roundtripDataChecksum="fRNR3wwFqDvH43nWkdRhUs/R1Q3YvCD3aOWughcBf9c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114">
      <text>
        <t xml:space="preserve">======
ID#AAABQBKK2gY
Sebastian Francisco Ponce Vidal    (2024-08-31 20:27:52)
Esta es la tabla MESES</t>
      </text>
    </comment>
    <comment authorId="0" ref="T2">
      <text>
        <t xml:space="preserve">======
ID#AAABQBKK2gU
Sebastian Francisco Ponce Vidal    (2024-08-31 20:27:35)
uso de la función BUSCARV dado el númer del mes determinar el nombre de este atraves de una tabla llamada Meses que está abajo de este libro</t>
      </text>
    </comment>
    <comment authorId="0" ref="S2">
      <text>
        <t xml:space="preserve">======
ID#AAABQBKK2gQ
Sebastian Francisco Ponce Vidal    (2024-08-31 20:26:38)
Uso de la función Mes para determinar el mes de la fecha de alta</t>
      </text>
    </comment>
    <comment authorId="0" ref="R2">
      <text>
        <t xml:space="preserve">======
ID#AAABQBKK2gM
Sebastian Francisco Ponce Vidal    (2024-08-31 20:26:04)
Uso de condicionales con AND para validar si un donante tiene el tipo en blanco y la razón social aparece - entonces es un Individuo</t>
      </text>
    </comment>
    <comment authorId="0" ref="Q113">
      <text>
        <t xml:space="preserve">======
ID#AAABQBKK2gI
Sebastian Francisco Ponce Vidal    (2024-08-31 20:24:49)
Uso de la función PROMEDIO</t>
      </text>
    </comment>
    <comment authorId="0" ref="Q112">
      <text>
        <t xml:space="preserve">======
ID#AAABQBKK2gE
Sebastian Francisco Ponce Vidal    (2024-08-31 20:24:16)
Uso de la función SUMA</t>
      </text>
    </comment>
  </commentList>
  <extLst>
    <ext uri="GoogleSheetsCustomDataVersion2">
      <go:sheetsCustomData xmlns:go="http://customooxmlschemas.google.com/" r:id="rId1" roundtripDataSignature="AMtx7mi7mRHIXdXXnh83ux7wczgpmhxE3w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31">
      <text>
        <t xml:space="preserve">======
ID#AAABQBKK2g0
Sebastian Francisco Ponce Vidal    (2024-08-31 20:46:42)
Este es el dashboard con gráficos y tablas dinámicas el cual responde a las preguntas del brief:
Pregunta 1 - Cómo evolucionan las donaciones por mes?
Pregunta 2 - ¿Cuántos donantes activos e inactivos existen?
Pregunta 3 - ¿Qué tipo de donantes han reportado mayor actividad?
Pregunta 4 - ¿En qué meses se ha gastado más y en cuales menos?
Pregunta 5 - ¿En cuáles categorías los proveedores han gastado más al mes?
Pregunta 6 - ¿Cuál es la diferencia total de gastos y egresos?</t>
      </text>
    </comment>
    <comment authorId="0" ref="E58">
      <text>
        <t xml:space="preserve">======
ID#AAABQBKK2go
Sebastian Francisco Ponce Vidal    (2024-08-31 20:38:50)
Los tipos de proveedores son pasados a columnas dado que son filas para poder determinar en donde hubo mayor y/o menor gasto mes a mes</t>
      </text>
    </comment>
  </commentList>
  <extLst>
    <ext uri="GoogleSheetsCustomDataVersion2">
      <go:sheetsCustomData xmlns:go="http://customooxmlschemas.google.com/" r:id="rId1" roundtripDataSignature="AMtx7mg0PUT62gz1kv+iKaIstd3Uz6MlEw=="/>
    </ext>
  </extL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271">
      <text>
        <t xml:space="preserve">======
ID#AAABQBKK2gg
Sebastian Francisco Ponce Vidal    (2024-08-31 20:35:01)
Uso de la función CONTAR.SI para determinar en este conjunto la cantidad de donantes activos e inactivos</t>
      </text>
    </comment>
    <comment authorId="0" ref="H268">
      <text>
        <t xml:space="preserve">======
ID#AAABQBKK2gc
Sebastian Francisco Ponce Vidal    (2024-08-31 20:34:11)
Uso de la función SUMA.SI para desglosar los gastos y egresos.</t>
      </text>
    </comment>
  </commentList>
  <extLst>
    <ext uri="GoogleSheetsCustomDataVersion2">
      <go:sheetsCustomData xmlns:go="http://customooxmlschemas.google.com/" r:id="rId1" roundtripDataSignature="AMtx7mgHpNPwSvkorIQdyh7YtDIsIVZnjw=="/>
    </ext>
  </extL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N2">
      <text>
        <t xml:space="preserve">======
ID#AAABQBKK2gk
Sebastian Francisco Ponce Vidal    (2024-08-31 20:36:49)
Uso la función IZQUIERDA para tomar el número el primer carácter que es una letra y determinar si el proveedor es donante</t>
      </text>
    </comment>
  </commentList>
  <extLst>
    <ext uri="GoogleSheetsCustomDataVersion2">
      <go:sheetsCustomData xmlns:go="http://customooxmlschemas.google.com/" r:id="rId1" roundtripDataSignature="AMtx7mhCUUEZRV+N+qz7hvUz3FIq7hr3fA=="/>
    </ext>
  </extLst>
</comments>
</file>

<file path=xl/sharedStrings.xml><?xml version="1.0" encoding="utf-8"?>
<sst xmlns="http://schemas.openxmlformats.org/spreadsheetml/2006/main" count="3850" uniqueCount="1251">
  <si>
    <t>Número</t>
  </si>
  <si>
    <t>Nombre</t>
  </si>
  <si>
    <t>Tipo</t>
  </si>
  <si>
    <t>Contacto</t>
  </si>
  <si>
    <t>Cargo</t>
  </si>
  <si>
    <t>Correo Electrónico</t>
  </si>
  <si>
    <t>Teléfono</t>
  </si>
  <si>
    <t>Observaciones</t>
  </si>
  <si>
    <t>Razon Social</t>
  </si>
  <si>
    <t>Tipo de Contribuyente</t>
  </si>
  <si>
    <t>CUIT</t>
  </si>
  <si>
    <t>Alta</t>
  </si>
  <si>
    <t>Baja</t>
  </si>
  <si>
    <t>Activo</t>
  </si>
  <si>
    <t>Frecuencia</t>
  </si>
  <si>
    <t>Importe</t>
  </si>
  <si>
    <t>Nro de Cuenta</t>
  </si>
  <si>
    <t>Tipo Donante</t>
  </si>
  <si>
    <t>Mes</t>
  </si>
  <si>
    <t>Nombre Mes</t>
  </si>
  <si>
    <t>D00019</t>
  </si>
  <si>
    <t>Soluciones Avanzadas</t>
  </si>
  <si>
    <t>Empresa</t>
  </si>
  <si>
    <t>Contacto S</t>
  </si>
  <si>
    <t>-</t>
  </si>
  <si>
    <t>Soluciones Avanzadas@example.com</t>
  </si>
  <si>
    <t>(011) 5000-0019</t>
  </si>
  <si>
    <t>Observación 19</t>
  </si>
  <si>
    <t>S.A</t>
  </si>
  <si>
    <t>Responsable Inscripto</t>
  </si>
  <si>
    <t>28-90123457-8</t>
  </si>
  <si>
    <t>NO</t>
  </si>
  <si>
    <t>Mensual</t>
  </si>
  <si>
    <t>D00002</t>
  </si>
  <si>
    <t>EnergiaPlus S.A.</t>
  </si>
  <si>
    <t>Contacto B</t>
  </si>
  <si>
    <t>EnergiaPlus S.A.@example.com</t>
  </si>
  <si>
    <t>(011) 5000-0002</t>
  </si>
  <si>
    <t>Observación 2</t>
  </si>
  <si>
    <t>Monotributista</t>
  </si>
  <si>
    <t>21-23456789-0</t>
  </si>
  <si>
    <t>Bimestral</t>
  </si>
  <si>
    <t>D00030</t>
  </si>
  <si>
    <t>FuturoTech</t>
  </si>
  <si>
    <t>Contacto DD</t>
  </si>
  <si>
    <t>FuturoTech@example.com</t>
  </si>
  <si>
    <t>(011) 5000-0030</t>
  </si>
  <si>
    <t>Observación 30</t>
  </si>
  <si>
    <t>S.R.L</t>
  </si>
  <si>
    <t>29-01234569-0</t>
  </si>
  <si>
    <t>Anual</t>
  </si>
  <si>
    <t>D00099</t>
  </si>
  <si>
    <t>Belén Gómez</t>
  </si>
  <si>
    <t>Individuo</t>
  </si>
  <si>
    <t>Contacto UUUU</t>
  </si>
  <si>
    <t>Coordinador</t>
  </si>
  <si>
    <t>Belén Gómez@example.com</t>
  </si>
  <si>
    <t>(011) 5000-0099</t>
  </si>
  <si>
    <t>Observación 99</t>
  </si>
  <si>
    <t>Exento</t>
  </si>
  <si>
    <t>28-90123455-8</t>
  </si>
  <si>
    <t>D00068</t>
  </si>
  <si>
    <t>Viviana Herrera</t>
  </si>
  <si>
    <t>Contacto PPP</t>
  </si>
  <si>
    <t>Gerente</t>
  </si>
  <si>
    <t>Viviana Herrera@example.com</t>
  </si>
  <si>
    <t>(011) 5000-0068</t>
  </si>
  <si>
    <t>Observación 68</t>
  </si>
  <si>
    <t>27-89012331-4</t>
  </si>
  <si>
    <t/>
  </si>
  <si>
    <t>D00028</t>
  </si>
  <si>
    <t>Soluciones Urbanas</t>
  </si>
  <si>
    <t>Contacto BB</t>
  </si>
  <si>
    <t>Soluciones Urbanas@example.com</t>
  </si>
  <si>
    <t>(011) 5000-0028</t>
  </si>
  <si>
    <t>Observación 28</t>
  </si>
  <si>
    <t>27-89012347-8</t>
  </si>
  <si>
    <t>D00063</t>
  </si>
  <si>
    <t>Esteban Rosales</t>
  </si>
  <si>
    <t>Contacto KKK</t>
  </si>
  <si>
    <t>Esteban Rosales@example.com</t>
  </si>
  <si>
    <t>(011) 5000-0063</t>
  </si>
  <si>
    <t>Observación 63</t>
  </si>
  <si>
    <t>22-34567896-9</t>
  </si>
  <si>
    <t>D00093</t>
  </si>
  <si>
    <t>Diana Morales</t>
  </si>
  <si>
    <t>Contacto OOOO</t>
  </si>
  <si>
    <t>Diana Morales@example.com</t>
  </si>
  <si>
    <t>(011) 5000-0093</t>
  </si>
  <si>
    <t>Observación 93</t>
  </si>
  <si>
    <t>22-34567889-2</t>
  </si>
  <si>
    <t>D00050</t>
  </si>
  <si>
    <t>Isabel Ríos</t>
  </si>
  <si>
    <t>Contacto XX</t>
  </si>
  <si>
    <t>Isabel Ríos@example.com</t>
  </si>
  <si>
    <t>(011) 5000-0050</t>
  </si>
  <si>
    <t>Observación 50</t>
  </si>
  <si>
    <t>29-01234571-3</t>
  </si>
  <si>
    <t>D00037</t>
  </si>
  <si>
    <t>AlphaSystems</t>
  </si>
  <si>
    <t>Contacto KK</t>
  </si>
  <si>
    <t>AlphaSystems@example.com</t>
  </si>
  <si>
    <t>(011) 5000-0037</t>
  </si>
  <si>
    <t>Observación 37</t>
  </si>
  <si>
    <t>26-78901237-9</t>
  </si>
  <si>
    <t>D00066</t>
  </si>
  <si>
    <t>Laura Márquez</t>
  </si>
  <si>
    <t>Contacto NNN</t>
  </si>
  <si>
    <t>Analista</t>
  </si>
  <si>
    <t>Laura Márquez@example.com</t>
  </si>
  <si>
    <t>(011) 5000-0066</t>
  </si>
  <si>
    <t>Observación 66</t>
  </si>
  <si>
    <t>25-67890129-2</t>
  </si>
  <si>
    <t>D00075</t>
  </si>
  <si>
    <t>Carlos Gómez</t>
  </si>
  <si>
    <t>Contacto WWW</t>
  </si>
  <si>
    <t>COORDINADOR</t>
  </si>
  <si>
    <t>Carlos Gómez@example.com</t>
  </si>
  <si>
    <t>(011) 5000-0075</t>
  </si>
  <si>
    <t>Observación 75</t>
  </si>
  <si>
    <t>24-56789019-2</t>
  </si>
  <si>
    <t>D00013</t>
  </si>
  <si>
    <t>Alfa Innovaciones</t>
  </si>
  <si>
    <t>Contacto M</t>
  </si>
  <si>
    <t>Alfa Innovaciones@example.com</t>
  </si>
  <si>
    <t>(011) 5000-0013</t>
  </si>
  <si>
    <t>Observación 13</t>
  </si>
  <si>
    <t>22-34567891-2</t>
  </si>
  <si>
    <t>D00022</t>
  </si>
  <si>
    <t>DeltaElectro</t>
  </si>
  <si>
    <t>Contacto V</t>
  </si>
  <si>
    <t>DeltaElectro@example.com</t>
  </si>
  <si>
    <t>(011) 5000-0022</t>
  </si>
  <si>
    <t>Observación 22</t>
  </si>
  <si>
    <t>21-23456781-2</t>
  </si>
  <si>
    <t>D00052</t>
  </si>
  <si>
    <t>Mónica León</t>
  </si>
  <si>
    <t>Contacto ZZ</t>
  </si>
  <si>
    <t>Asistente</t>
  </si>
  <si>
    <t>Mónica León@example.com</t>
  </si>
  <si>
    <t>(011) 5000-0052</t>
  </si>
  <si>
    <t>Observación 52</t>
  </si>
  <si>
    <t>21-23456784-7</t>
  </si>
  <si>
    <t>D00057</t>
  </si>
  <si>
    <t>Mario Espinoza</t>
  </si>
  <si>
    <t>Contacto EEE</t>
  </si>
  <si>
    <t>ccoordinador</t>
  </si>
  <si>
    <t>Mario Espinoza@example.com</t>
  </si>
  <si>
    <t>(011) 5000-0057</t>
  </si>
  <si>
    <t>Observación 57</t>
  </si>
  <si>
    <t>26-78901229-2</t>
  </si>
  <si>
    <t>D00006</t>
  </si>
  <si>
    <t>EcoTech Argentina</t>
  </si>
  <si>
    <t>Contacto F</t>
  </si>
  <si>
    <t>EcoTech Argentina@example.com</t>
  </si>
  <si>
    <t>(011) 5000-0006</t>
  </si>
  <si>
    <t>Observación 6</t>
  </si>
  <si>
    <t>25-67890123-4</t>
  </si>
  <si>
    <t>D00085</t>
  </si>
  <si>
    <t>Verónica Ruiz</t>
  </si>
  <si>
    <t>Contacto GGGG</t>
  </si>
  <si>
    <t>Director</t>
  </si>
  <si>
    <t>Verónica Ruiz@example.com</t>
  </si>
  <si>
    <t>(011) 5000-0085</t>
  </si>
  <si>
    <t>Observación 85</t>
  </si>
  <si>
    <t>24-56789020-4</t>
  </si>
  <si>
    <t>D00004</t>
  </si>
  <si>
    <t>Inova Global</t>
  </si>
  <si>
    <t>Contacto D</t>
  </si>
  <si>
    <t>Inova Global@example</t>
  </si>
  <si>
    <t>(011) 5000-0004</t>
  </si>
  <si>
    <t>Observación 4</t>
  </si>
  <si>
    <t>23-45678901-2</t>
  </si>
  <si>
    <t>D00081</t>
  </si>
  <si>
    <t>Martín Vargas</t>
  </si>
  <si>
    <t>Contacto CCCC</t>
  </si>
  <si>
    <t>Martín Vargas@example.com</t>
  </si>
  <si>
    <t>(011) 5000-0081</t>
  </si>
  <si>
    <t>Observación 81</t>
  </si>
  <si>
    <t>20-12345686-0</t>
  </si>
  <si>
    <t>D00069</t>
  </si>
  <si>
    <t>Agustín Martínez</t>
  </si>
  <si>
    <t>Contacto QQQ</t>
  </si>
  <si>
    <t>Agustín Martínez@example</t>
  </si>
  <si>
    <t>(011) 5000-0069</t>
  </si>
  <si>
    <t>Observación 69</t>
  </si>
  <si>
    <t>28-90123462-5</t>
  </si>
  <si>
    <t>D00074</t>
  </si>
  <si>
    <t>Mía Morales</t>
  </si>
  <si>
    <t>Contacto VVV</t>
  </si>
  <si>
    <t>Mía Morales@example.com</t>
  </si>
  <si>
    <t>(011) 5000-0074</t>
  </si>
  <si>
    <t>Observación 74</t>
  </si>
  <si>
    <t>23-45678908-1</t>
  </si>
  <si>
    <t>D00087</t>
  </si>
  <si>
    <t>Patricia Gómez</t>
  </si>
  <si>
    <t>Contacto IIII</t>
  </si>
  <si>
    <t>Patricia Gómez@example.com</t>
  </si>
  <si>
    <t>(011) 5000-0087</t>
  </si>
  <si>
    <t>Observación 87</t>
  </si>
  <si>
    <t>26-78901232-6</t>
  </si>
  <si>
    <t>D00095</t>
  </si>
  <si>
    <t>Margarita Jiménez</t>
  </si>
  <si>
    <t>Contacto QQQQ</t>
  </si>
  <si>
    <t>Secretario</t>
  </si>
  <si>
    <t>Margarita Jiménez@example</t>
  </si>
  <si>
    <t>(011) 5000-0095</t>
  </si>
  <si>
    <t>Observación 95</t>
  </si>
  <si>
    <t>24-56789001-4</t>
  </si>
  <si>
    <t>D00001</t>
  </si>
  <si>
    <t>TechNova Solutions</t>
  </si>
  <si>
    <t>Contacto A</t>
  </si>
  <si>
    <t>TechNova Solutions@example.com</t>
  </si>
  <si>
    <t>(011) 5000-0001</t>
  </si>
  <si>
    <t>Observación 1</t>
  </si>
  <si>
    <t>20-12345678-9</t>
  </si>
  <si>
    <t>D00100</t>
  </si>
  <si>
    <t>Roberto Morales</t>
  </si>
  <si>
    <t>Contacto VVVV</t>
  </si>
  <si>
    <t>Roberto Morales@example.com</t>
  </si>
  <si>
    <t>(011) 5000-0100</t>
  </si>
  <si>
    <t>Observación 100</t>
  </si>
  <si>
    <t>29-01234576-9</t>
  </si>
  <si>
    <t>D00041</t>
  </si>
  <si>
    <t>Jaan Pérez</t>
  </si>
  <si>
    <t>Contacto OO</t>
  </si>
  <si>
    <t>Jaan Pérez@example.com</t>
  </si>
  <si>
    <t>(011) 5000-0041</t>
  </si>
  <si>
    <t>Observación 41</t>
  </si>
  <si>
    <t>20-12345682-4</t>
  </si>
  <si>
    <t>D00020</t>
  </si>
  <si>
    <t>RedSol Argentina</t>
  </si>
  <si>
    <t>Contacto T</t>
  </si>
  <si>
    <t>RedSol Argentina@example.com</t>
  </si>
  <si>
    <t>(011) 5000-0020</t>
  </si>
  <si>
    <t>Observación 20</t>
  </si>
  <si>
    <t>29-01234568-9</t>
  </si>
  <si>
    <t>D00058</t>
  </si>
  <si>
    <t>Rosa Cárdenas</t>
  </si>
  <si>
    <t>Contacto FFF</t>
  </si>
  <si>
    <t>Rosa Cárdenas@example.com</t>
  </si>
  <si>
    <t>(011) 5000-0058</t>
  </si>
  <si>
    <t>Observación 58</t>
  </si>
  <si>
    <t>27-89012330-3</t>
  </si>
  <si>
    <t>D00079</t>
  </si>
  <si>
    <t>Ricardo López</t>
  </si>
  <si>
    <t>Contacto AAAA</t>
  </si>
  <si>
    <t>Ricardo López@example.com</t>
  </si>
  <si>
    <t>(011) 5000-0079</t>
  </si>
  <si>
    <t>Observación 79</t>
  </si>
  <si>
    <t>28-90123463-6</t>
  </si>
  <si>
    <t>D00092</t>
  </si>
  <si>
    <t>Hugo Fernández</t>
  </si>
  <si>
    <t>Contacto NNNN</t>
  </si>
  <si>
    <t>Hugo Fernández@example.com</t>
  </si>
  <si>
    <t>(011) 5000-0092</t>
  </si>
  <si>
    <t>Observación 92</t>
  </si>
  <si>
    <t>21-23456788-1</t>
  </si>
  <si>
    <t>D00035</t>
  </si>
  <si>
    <t>EcoVisión</t>
  </si>
  <si>
    <t>Contacto II</t>
  </si>
  <si>
    <t>EcoVisión@example.com</t>
  </si>
  <si>
    <t>(011) 5000-0035</t>
  </si>
  <si>
    <t>Observación 35</t>
  </si>
  <si>
    <t>24-56789015-7</t>
  </si>
  <si>
    <t>D00036</t>
  </si>
  <si>
    <t>NexuTech</t>
  </si>
  <si>
    <t>Contacto JJ</t>
  </si>
  <si>
    <t>NexuTech@example.com</t>
  </si>
  <si>
    <t>(011) 5000-0036</t>
  </si>
  <si>
    <t>Observación 36</t>
  </si>
  <si>
    <t>25-67890126-8</t>
  </si>
  <si>
    <t>SI</t>
  </si>
  <si>
    <t>D00078</t>
  </si>
  <si>
    <t>Julia González</t>
  </si>
  <si>
    <t>Contacto ZZZ</t>
  </si>
  <si>
    <t>Julia González@example.com</t>
  </si>
  <si>
    <t>(011) 5000-0078</t>
  </si>
  <si>
    <t>Observación 78</t>
  </si>
  <si>
    <t>27-89012332-5</t>
  </si>
  <si>
    <t>D00046</t>
  </si>
  <si>
    <t>Gabriela Ortiz</t>
  </si>
  <si>
    <t>Contacto TT</t>
  </si>
  <si>
    <t>Gabriela Ortiz@example.com</t>
  </si>
  <si>
    <t>(011) 5000-0046</t>
  </si>
  <si>
    <t>Observación 46</t>
  </si>
  <si>
    <t>25-67890127-9</t>
  </si>
  <si>
    <t>D00083</t>
  </si>
  <si>
    <t>alejandra Peña</t>
  </si>
  <si>
    <t>Contacto EEEE</t>
  </si>
  <si>
    <t>alejandra Peña@example</t>
  </si>
  <si>
    <t>(011) 5000-0083</t>
  </si>
  <si>
    <t>Observación 83</t>
  </si>
  <si>
    <t>22-34567898-2</t>
  </si>
  <si>
    <t>D00011</t>
  </si>
  <si>
    <t>Zenith Digital</t>
  </si>
  <si>
    <t>Contacto K</t>
  </si>
  <si>
    <t>Zenith Digital@example.com</t>
  </si>
  <si>
    <t>(011) 5000-0011</t>
  </si>
  <si>
    <t>Observación 11</t>
  </si>
  <si>
    <t>20-12345679-0</t>
  </si>
  <si>
    <t>D00061</t>
  </si>
  <si>
    <t>Felipe Rojas</t>
  </si>
  <si>
    <t>Contacto III</t>
  </si>
  <si>
    <t>Felipe Rojas@example.com</t>
  </si>
  <si>
    <t>(011) 5000-0061</t>
  </si>
  <si>
    <t>Observación 61</t>
  </si>
  <si>
    <t>20-12345684-7</t>
  </si>
  <si>
    <t>D00015</t>
  </si>
  <si>
    <t>AeroPlus</t>
  </si>
  <si>
    <t>Contacto O</t>
  </si>
  <si>
    <t>AeroPlus@example</t>
  </si>
  <si>
    <t>(011) 5000-0015</t>
  </si>
  <si>
    <t>Observación 15</t>
  </si>
  <si>
    <t>24-56789013-4</t>
  </si>
  <si>
    <t>D00017</t>
  </si>
  <si>
    <t>EcoAventura</t>
  </si>
  <si>
    <t>Contacto Q</t>
  </si>
  <si>
    <t>EcoAventura@example.com</t>
  </si>
  <si>
    <t>(011) 5000-0017</t>
  </si>
  <si>
    <t>Observación 17</t>
  </si>
  <si>
    <t>26-78901235-6</t>
  </si>
  <si>
    <t>D00018</t>
  </si>
  <si>
    <t>Sigma Consulting</t>
  </si>
  <si>
    <t>Contacto R</t>
  </si>
  <si>
    <t>Sigma Consulting@example.com</t>
  </si>
  <si>
    <t>(011) 5000-0018</t>
  </si>
  <si>
    <t>Observación 18</t>
  </si>
  <si>
    <t>27-89012346-7</t>
  </si>
  <si>
    <t>D00010</t>
  </si>
  <si>
    <t>Punto Verde</t>
  </si>
  <si>
    <t>Contacto J</t>
  </si>
  <si>
    <t>Punto Verde@example.com</t>
  </si>
  <si>
    <t>(011) 5000-0010</t>
  </si>
  <si>
    <t>Observación 10</t>
  </si>
  <si>
    <t>29-01234567-8</t>
  </si>
  <si>
    <t>D00094</t>
  </si>
  <si>
    <t>Rodrigo Medina</t>
  </si>
  <si>
    <t>Contacto PPPP</t>
  </si>
  <si>
    <t>Rodrigo Medina@example.com</t>
  </si>
  <si>
    <t>(011) 5000-0094</t>
  </si>
  <si>
    <t>Observación 94</t>
  </si>
  <si>
    <t>23-45678990-3</t>
  </si>
  <si>
    <t>D00044</t>
  </si>
  <si>
    <t>Sofía Díaz</t>
  </si>
  <si>
    <t>Contacto RR</t>
  </si>
  <si>
    <t>Sofía Díaz@example.com</t>
  </si>
  <si>
    <t>(011) 5000-0044</t>
  </si>
  <si>
    <t>Observación 44</t>
  </si>
  <si>
    <t>23-45678905-7</t>
  </si>
  <si>
    <t>D00086</t>
  </si>
  <si>
    <t>Andrés Silva</t>
  </si>
  <si>
    <t>Contacto HHHH</t>
  </si>
  <si>
    <t>Andrés Silva@example.com</t>
  </si>
  <si>
    <t>(011) 5000-0086</t>
  </si>
  <si>
    <t>Observación 86</t>
  </si>
  <si>
    <t>25-67890131-5</t>
  </si>
  <si>
    <t>D00016</t>
  </si>
  <si>
    <t>MaxiData</t>
  </si>
  <si>
    <t>Contacto P</t>
  </si>
  <si>
    <t>MaxiData@example.com</t>
  </si>
  <si>
    <t>(011) 5000-0016</t>
  </si>
  <si>
    <t>Observación 16</t>
  </si>
  <si>
    <t>25-67890124-5</t>
  </si>
  <si>
    <t>D00055</t>
  </si>
  <si>
    <t>Víctor Gil</t>
  </si>
  <si>
    <t>Contacto CCC</t>
  </si>
  <si>
    <t>Víctor Gil@example.com</t>
  </si>
  <si>
    <t>(011) 5000-0055</t>
  </si>
  <si>
    <t>Observación 55</t>
  </si>
  <si>
    <t>24-56789017-0</t>
  </si>
  <si>
    <t>D00090</t>
  </si>
  <si>
    <t>Maximiliano Álvarez</t>
  </si>
  <si>
    <t>Contacto LLLL</t>
  </si>
  <si>
    <t>Maximiliano Álvarez@example.com</t>
  </si>
  <si>
    <t>(011) 5000-0090</t>
  </si>
  <si>
    <t>Observación 90</t>
  </si>
  <si>
    <t>29-01234575-9</t>
  </si>
  <si>
    <t>D00047</t>
  </si>
  <si>
    <t>Sergio Rivas</t>
  </si>
  <si>
    <t>Contacto UU</t>
  </si>
  <si>
    <t>Sergio Rivas@example.com</t>
  </si>
  <si>
    <t>(011) 5000-0047</t>
  </si>
  <si>
    <t>Observación 47</t>
  </si>
  <si>
    <t>26-78901238-0</t>
  </si>
  <si>
    <t>D00045</t>
  </si>
  <si>
    <t>alejandro Torres</t>
  </si>
  <si>
    <t>Contacto SS</t>
  </si>
  <si>
    <t>Cordinador</t>
  </si>
  <si>
    <t>alejandro Torres@example.com</t>
  </si>
  <si>
    <t>(011) 5000-0045</t>
  </si>
  <si>
    <t>Observación 45</t>
  </si>
  <si>
    <t>24-56789016-8</t>
  </si>
  <si>
    <t>D00073</t>
  </si>
  <si>
    <t>Luciano Rivas</t>
  </si>
  <si>
    <t>Contacto UUU</t>
  </si>
  <si>
    <t>Luciano Rivas@example.com</t>
  </si>
  <si>
    <t>(011) 5000-0073</t>
  </si>
  <si>
    <t>Observación 73</t>
  </si>
  <si>
    <t>22-34567897-0</t>
  </si>
  <si>
    <t>D00012</t>
  </si>
  <si>
    <t>CreaTech S.R.L.</t>
  </si>
  <si>
    <t>Contacto L</t>
  </si>
  <si>
    <t>CreaTech S.R.L.@example.com</t>
  </si>
  <si>
    <t>(011) 5000-0012</t>
  </si>
  <si>
    <t>Observación 12</t>
  </si>
  <si>
    <t>21-23456780-1</t>
  </si>
  <si>
    <t>D00096</t>
  </si>
  <si>
    <t>Emilio Soto</t>
  </si>
  <si>
    <t>Contacto RRRR</t>
  </si>
  <si>
    <t>Emilio Soto@example.com</t>
  </si>
  <si>
    <t>(011) 5000-0096</t>
  </si>
  <si>
    <t>Observación 96</t>
  </si>
  <si>
    <t>25-67890122-5</t>
  </si>
  <si>
    <t>D00021</t>
  </si>
  <si>
    <t>Grupo Synthesis</t>
  </si>
  <si>
    <t>Contacto U</t>
  </si>
  <si>
    <t>Grupo Synthesis@example.com</t>
  </si>
  <si>
    <t>(011) 5000-0021</t>
  </si>
  <si>
    <t>Observación 21</t>
  </si>
  <si>
    <t>20-12345680-1</t>
  </si>
  <si>
    <t>D00051</t>
  </si>
  <si>
    <t>Rafael Silva</t>
  </si>
  <si>
    <t>Contacto YY</t>
  </si>
  <si>
    <t>Rafael Silva@example.com</t>
  </si>
  <si>
    <t>(011) 5000-0051</t>
  </si>
  <si>
    <t>Observación 51</t>
  </si>
  <si>
    <t>20-12345683-6</t>
  </si>
  <si>
    <t>D00059</t>
  </si>
  <si>
    <t>Adolfo Cabrera</t>
  </si>
  <si>
    <t>Contacto GGG</t>
  </si>
  <si>
    <t>Adolfo Cabrera@example.com</t>
  </si>
  <si>
    <t>(011) 5000-0059</t>
  </si>
  <si>
    <t>Observación 59</t>
  </si>
  <si>
    <t>28-90123461-4</t>
  </si>
  <si>
    <t>D00033</t>
  </si>
  <si>
    <t>Metrópolis S.A.</t>
  </si>
  <si>
    <t>Contacto GG</t>
  </si>
  <si>
    <t>Metrópolis S.A.@example.com</t>
  </si>
  <si>
    <t>(011) 5000-0033</t>
  </si>
  <si>
    <t>Observación 33</t>
  </si>
  <si>
    <t>22-34567893-5</t>
  </si>
  <si>
    <t>D00056</t>
  </si>
  <si>
    <t>Claudia Ponce</t>
  </si>
  <si>
    <t>Contacto DDD</t>
  </si>
  <si>
    <t>Claudia Ponce@example.com</t>
  </si>
  <si>
    <t>(011) 5000-0056</t>
  </si>
  <si>
    <t>Observación 56</t>
  </si>
  <si>
    <t>25-67890128-1</t>
  </si>
  <si>
    <t>D00091</t>
  </si>
  <si>
    <t>Elena Bravo</t>
  </si>
  <si>
    <t>Contacto MMMM</t>
  </si>
  <si>
    <t>Elena Bravo@example.com</t>
  </si>
  <si>
    <t>(011) 5000-0091</t>
  </si>
  <si>
    <t>Observación 91</t>
  </si>
  <si>
    <t>20-12345687-0</t>
  </si>
  <si>
    <t>D00040</t>
  </si>
  <si>
    <t>Orion Innovaciones</t>
  </si>
  <si>
    <t>Contacto NN</t>
  </si>
  <si>
    <t>Orion Innovaciones@example.com</t>
  </si>
  <si>
    <t>(011) 5000-0040</t>
  </si>
  <si>
    <t>Observación 40</t>
  </si>
  <si>
    <t>29-01234570-2</t>
  </si>
  <si>
    <t>D00048</t>
  </si>
  <si>
    <t>Patricia Navarro</t>
  </si>
  <si>
    <t>Contacto VV</t>
  </si>
  <si>
    <t>Patricia Navarro@example.com</t>
  </si>
  <si>
    <t>(011) 5000-0048</t>
  </si>
  <si>
    <t>Observación 48</t>
  </si>
  <si>
    <t>27-89012349-1</t>
  </si>
  <si>
    <t>D00049</t>
  </si>
  <si>
    <t>Fernando Aguilar</t>
  </si>
  <si>
    <t>Contacto WW</t>
  </si>
  <si>
    <t>Fernando Aguilar@example.com</t>
  </si>
  <si>
    <t>(011) 5000-0049</t>
  </si>
  <si>
    <t>Observación 49</t>
  </si>
  <si>
    <t>28-90123450-2</t>
  </si>
  <si>
    <t>D00098</t>
  </si>
  <si>
    <t>Pablo Fernández</t>
  </si>
  <si>
    <t>Contacto TTTT</t>
  </si>
  <si>
    <t>Pablo Fernández@example.com</t>
  </si>
  <si>
    <t>(011) 5000-0098</t>
  </si>
  <si>
    <t>Observación 98</t>
  </si>
  <si>
    <t>27-89012344-7</t>
  </si>
  <si>
    <t>D00032</t>
  </si>
  <si>
    <t>Cobra Solutions</t>
  </si>
  <si>
    <t>Contacto FF</t>
  </si>
  <si>
    <t>Cobra Solutions@example.com</t>
  </si>
  <si>
    <t>(011) 5000-0032</t>
  </si>
  <si>
    <t>Observación 32</t>
  </si>
  <si>
    <t>21-23456782-4</t>
  </si>
  <si>
    <t>D00065</t>
  </si>
  <si>
    <t>Joaquín Serrano</t>
  </si>
  <si>
    <t>Contacto MMM</t>
  </si>
  <si>
    <t>Joaquín Serrano@example.com</t>
  </si>
  <si>
    <t>(011) 5000-0065</t>
  </si>
  <si>
    <t>Observación 65</t>
  </si>
  <si>
    <t>24-56789018-1</t>
  </si>
  <si>
    <t>D00054</t>
  </si>
  <si>
    <t>Carolina Mendoza</t>
  </si>
  <si>
    <t>Contacto BBB</t>
  </si>
  <si>
    <t>Carolina Mendoza@example.com</t>
  </si>
  <si>
    <t>(011) 5000-0054</t>
  </si>
  <si>
    <t>Observación 54</t>
  </si>
  <si>
    <t>23-45678906-9</t>
  </si>
  <si>
    <t>D00060</t>
  </si>
  <si>
    <t>Susana Muñoz</t>
  </si>
  <si>
    <t>Contacto HHH</t>
  </si>
  <si>
    <t>Susana Muñoz@example.com</t>
  </si>
  <si>
    <t>(011) 5000-0060</t>
  </si>
  <si>
    <t>Observación 60</t>
  </si>
  <si>
    <t>29-01234572-5</t>
  </si>
  <si>
    <t>D00043</t>
  </si>
  <si>
    <t>Jorge Rodríguez</t>
  </si>
  <si>
    <t>Contacto QQ</t>
  </si>
  <si>
    <t>Jorge Rodríguez@example</t>
  </si>
  <si>
    <t>(011) 5000-0043</t>
  </si>
  <si>
    <t>Observación 43</t>
  </si>
  <si>
    <t>22-34567894-6</t>
  </si>
  <si>
    <t>D00062</t>
  </si>
  <si>
    <t>Olga Vargas</t>
  </si>
  <si>
    <t>Contacto JJJ</t>
  </si>
  <si>
    <t>Olga Vargas@example.com</t>
  </si>
  <si>
    <t>(011) 5000-0062</t>
  </si>
  <si>
    <t>Observación 62</t>
  </si>
  <si>
    <t>21-23456785-8</t>
  </si>
  <si>
    <t>D00009</t>
  </si>
  <si>
    <t>Optima Logística</t>
  </si>
  <si>
    <t>Contacto I</t>
  </si>
  <si>
    <t>Optima Logística@example.com</t>
  </si>
  <si>
    <t>(011) 5000-0009</t>
  </si>
  <si>
    <t>Observación 9</t>
  </si>
  <si>
    <t>28-90123456-7</t>
  </si>
  <si>
    <t>D00076</t>
  </si>
  <si>
    <t>Mariana Fernández</t>
  </si>
  <si>
    <t>Contacto XXX</t>
  </si>
  <si>
    <t>Mariana Fernández@example.com</t>
  </si>
  <si>
    <t>(011) 5000-0076</t>
  </si>
  <si>
    <t>Observación 76</t>
  </si>
  <si>
    <t>25-67890130-3</t>
  </si>
  <si>
    <t>D00038</t>
  </si>
  <si>
    <t>MetroLogística</t>
  </si>
  <si>
    <t>Contacto LL</t>
  </si>
  <si>
    <t>MetroLogística@example.com</t>
  </si>
  <si>
    <t>(011) 5000-0038</t>
  </si>
  <si>
    <t>Observación 38</t>
  </si>
  <si>
    <t>27-89012348-0</t>
  </si>
  <si>
    <t>D00072</t>
  </si>
  <si>
    <t>Pilar Ortiz</t>
  </si>
  <si>
    <t>Contacto TTT</t>
  </si>
  <si>
    <t>Pilar Ortiz@example.com</t>
  </si>
  <si>
    <t>(011) 5000-0072</t>
  </si>
  <si>
    <t>Observación 72</t>
  </si>
  <si>
    <t>21-23456786-9</t>
  </si>
  <si>
    <t>D00097</t>
  </si>
  <si>
    <t>Rocío Cabrera</t>
  </si>
  <si>
    <t>Contacto SSSS</t>
  </si>
  <si>
    <t>Rocío Cabrera@example.com</t>
  </si>
  <si>
    <t>(011) 5000-0097</t>
  </si>
  <si>
    <t>Observación 97</t>
  </si>
  <si>
    <t>26-78901233-6</t>
  </si>
  <si>
    <t>D00005</t>
  </si>
  <si>
    <t>Vanguardia Consultora</t>
  </si>
  <si>
    <t>Contacto E</t>
  </si>
  <si>
    <t>Vanguardia Consultora@example.com</t>
  </si>
  <si>
    <t>(011) 5000-0005</t>
  </si>
  <si>
    <t>Observación 5</t>
  </si>
  <si>
    <t>24-56789012-3</t>
  </si>
  <si>
    <t>D00070</t>
  </si>
  <si>
    <t>Clara Torres</t>
  </si>
  <si>
    <t>Contacto RRR</t>
  </si>
  <si>
    <t>Clara Torres@example.com</t>
  </si>
  <si>
    <t>(011) 5000-0070</t>
  </si>
  <si>
    <t>Observación 70</t>
  </si>
  <si>
    <t>29-01234573-6</t>
  </si>
  <si>
    <t>D00023</t>
  </si>
  <si>
    <t>SmartTech Argentina</t>
  </si>
  <si>
    <t>Contacto W</t>
  </si>
  <si>
    <t>SmartTech Argentina@example.com</t>
  </si>
  <si>
    <t>(011) 5000-0023</t>
  </si>
  <si>
    <t>Observación 23</t>
  </si>
  <si>
    <t>22-34567892-3</t>
  </si>
  <si>
    <t>D00024</t>
  </si>
  <si>
    <t>NovaVisión</t>
  </si>
  <si>
    <t>Contacto X</t>
  </si>
  <si>
    <t>NovaVisión@example.com</t>
  </si>
  <si>
    <t>(011) 5000-0024</t>
  </si>
  <si>
    <t>Observación 24</t>
  </si>
  <si>
    <t>23-45678903-4</t>
  </si>
  <si>
    <t>D00101</t>
  </si>
  <si>
    <t>Donaciones Co.</t>
  </si>
  <si>
    <t>Donaciones Co.@example.com</t>
  </si>
  <si>
    <t>(011) 5000-0101</t>
  </si>
  <si>
    <t>Observación 101</t>
  </si>
  <si>
    <t>SRL</t>
  </si>
  <si>
    <t>29-01234576-10</t>
  </si>
  <si>
    <t>D00034</t>
  </si>
  <si>
    <t>Vortex Energía</t>
  </si>
  <si>
    <t>Contacto HH</t>
  </si>
  <si>
    <t>Vortex Energía@example.com</t>
  </si>
  <si>
    <t>(011) 5000-0034</t>
  </si>
  <si>
    <t>Observación 34</t>
  </si>
  <si>
    <t>23-45678904-6</t>
  </si>
  <si>
    <t>D00102</t>
  </si>
  <si>
    <t>Ayuda Empresarial S.A.</t>
  </si>
  <si>
    <t>Ayuda Empresarial S.A.@example.com</t>
  </si>
  <si>
    <t>(011) 5000-0102</t>
  </si>
  <si>
    <t>Observación 102</t>
  </si>
  <si>
    <t>SA</t>
  </si>
  <si>
    <t>29-01234576-11</t>
  </si>
  <si>
    <t>D00103</t>
  </si>
  <si>
    <t>Donativos y Más S.R.L.</t>
  </si>
  <si>
    <t>Donativos y Más S.R.L.@example.com</t>
  </si>
  <si>
    <t>(011) 5000-0103</t>
  </si>
  <si>
    <t>Observación 103</t>
  </si>
  <si>
    <t>29-01234576-12</t>
  </si>
  <si>
    <t>D00104</t>
  </si>
  <si>
    <t>Apoyo Corporativo S.A.</t>
  </si>
  <si>
    <t>Apoyo Corporativo S.A.@example.com</t>
  </si>
  <si>
    <t>(011) 5000-0104</t>
  </si>
  <si>
    <t>Observación 104</t>
  </si>
  <si>
    <t>29-01234576-13</t>
  </si>
  <si>
    <t>D00105</t>
  </si>
  <si>
    <t>Fundación Empresarial</t>
  </si>
  <si>
    <t>Fundación Empresarial@example.com</t>
  </si>
  <si>
    <t>(011) 5000-0105</t>
  </si>
  <si>
    <t>29-01234576-14</t>
  </si>
  <si>
    <t>D00014</t>
  </si>
  <si>
    <t>ServiNet</t>
  </si>
  <si>
    <t>Contacto N</t>
  </si>
  <si>
    <t>ServiNet@example.com</t>
  </si>
  <si>
    <t>(011) 5000-0014</t>
  </si>
  <si>
    <t>Observación 14</t>
  </si>
  <si>
    <t>23-45678902-3</t>
  </si>
  <si>
    <t>D00027</t>
  </si>
  <si>
    <t>TransWorld</t>
  </si>
  <si>
    <t>Contacto AA</t>
  </si>
  <si>
    <t>TransWorld@example.com</t>
  </si>
  <si>
    <t>(011) 5000-0027</t>
  </si>
  <si>
    <t>Observación 27</t>
  </si>
  <si>
    <t>26-78901236-7</t>
  </si>
  <si>
    <t>D00031</t>
  </si>
  <si>
    <t>InnovarX</t>
  </si>
  <si>
    <t>Contacto EE</t>
  </si>
  <si>
    <t>InnovarX@example.com</t>
  </si>
  <si>
    <t>(011) 5000-0031</t>
  </si>
  <si>
    <t>Observación 31</t>
  </si>
  <si>
    <t>20-12345681-3</t>
  </si>
  <si>
    <t>D00003</t>
  </si>
  <si>
    <t>Grupo Delta</t>
  </si>
  <si>
    <t>Contacto C</t>
  </si>
  <si>
    <t>Grupo Delta@example.com</t>
  </si>
  <si>
    <t>(011) 5000-0003</t>
  </si>
  <si>
    <t>Observación 3</t>
  </si>
  <si>
    <t>22-34567890-1</t>
  </si>
  <si>
    <t>D00025</t>
  </si>
  <si>
    <t>InfoMática S.A.</t>
  </si>
  <si>
    <t>Contacto Y</t>
  </si>
  <si>
    <t>InfoMática S.A.@example.com</t>
  </si>
  <si>
    <t>(011) 5000-0025</t>
  </si>
  <si>
    <t>Observación 25</t>
  </si>
  <si>
    <t>24-56789014-5</t>
  </si>
  <si>
    <t>D00089</t>
  </si>
  <si>
    <t>Liliana Romero</t>
  </si>
  <si>
    <t>Contacto KKKK</t>
  </si>
  <si>
    <t>Liliana Romero@example.com</t>
  </si>
  <si>
    <t>(011) 5000-0089</t>
  </si>
  <si>
    <t>Observación 89</t>
  </si>
  <si>
    <t>28-90123464-8</t>
  </si>
  <si>
    <t>D00071</t>
  </si>
  <si>
    <t>Ezequiel Delgado</t>
  </si>
  <si>
    <t>Contacto SSS</t>
  </si>
  <si>
    <t>Ezequiel Delgado@example.com</t>
  </si>
  <si>
    <t>(011) 5000-0071</t>
  </si>
  <si>
    <t>Observación 71</t>
  </si>
  <si>
    <t>20-12345685-8</t>
  </si>
  <si>
    <t>D00026</t>
  </si>
  <si>
    <t>Energía VIVA</t>
  </si>
  <si>
    <t>Contacto Z</t>
  </si>
  <si>
    <t>Energía VIVA@example</t>
  </si>
  <si>
    <t>(011) 5000-0026</t>
  </si>
  <si>
    <t>Observación 26</t>
  </si>
  <si>
    <t>25-67890125-6</t>
  </si>
  <si>
    <t>D00067</t>
  </si>
  <si>
    <t>Damián Molina</t>
  </si>
  <si>
    <t>Contacto OOO</t>
  </si>
  <si>
    <t>Damián Molina@example.com</t>
  </si>
  <si>
    <t>(011) 5000-0067</t>
  </si>
  <si>
    <t>Observación 67</t>
  </si>
  <si>
    <t>26-78901230-3</t>
  </si>
  <si>
    <t>D00042</t>
  </si>
  <si>
    <t>Ana López</t>
  </si>
  <si>
    <t>Contacto PP</t>
  </si>
  <si>
    <t>Ana López@example.com</t>
  </si>
  <si>
    <t>(011) 5000-0042</t>
  </si>
  <si>
    <t>Observación 42</t>
  </si>
  <si>
    <t>21-23456783-5</t>
  </si>
  <si>
    <t>D00029</t>
  </si>
  <si>
    <t>GlobalNet</t>
  </si>
  <si>
    <t>Contacto CC</t>
  </si>
  <si>
    <t>GlobalNet@example.com</t>
  </si>
  <si>
    <t>(011) 5000-0029</t>
  </si>
  <si>
    <t>Observación 29</t>
  </si>
  <si>
    <t>28-90123458-9</t>
  </si>
  <si>
    <t>D00084</t>
  </si>
  <si>
    <t>Santiago López</t>
  </si>
  <si>
    <t>Contacto FFFF</t>
  </si>
  <si>
    <t>Santiago López@example.com</t>
  </si>
  <si>
    <t>(011) 5000-0084</t>
  </si>
  <si>
    <t>Observación 84</t>
  </si>
  <si>
    <t>23-45678909-3</t>
  </si>
  <si>
    <t>D00077</t>
  </si>
  <si>
    <t>Luis Martínez</t>
  </si>
  <si>
    <t>Contacto YYY</t>
  </si>
  <si>
    <t>Luis Martínez@example</t>
  </si>
  <si>
    <t>(011) 5000-0077</t>
  </si>
  <si>
    <t>Observación 77</t>
  </si>
  <si>
    <t>26-78901231-4</t>
  </si>
  <si>
    <t>D00082</t>
  </si>
  <si>
    <t>Natalia Castro</t>
  </si>
  <si>
    <t>Contacto DDDD</t>
  </si>
  <si>
    <t>Natalia Castro@example.com</t>
  </si>
  <si>
    <t>(011) 5000-0082</t>
  </si>
  <si>
    <t>Observación 82</t>
  </si>
  <si>
    <t>21-23456787-1</t>
  </si>
  <si>
    <t>D00007</t>
  </si>
  <si>
    <t>NexGen Industries</t>
  </si>
  <si>
    <t>Contacto G</t>
  </si>
  <si>
    <t>NexGen Industries@example.com</t>
  </si>
  <si>
    <t>(011) 5000-0007</t>
  </si>
  <si>
    <t>Observación 7</t>
  </si>
  <si>
    <t>26-78901234-5</t>
  </si>
  <si>
    <t>D00008</t>
  </si>
  <si>
    <t>RedHorizonte</t>
  </si>
  <si>
    <t>Contacto H</t>
  </si>
  <si>
    <t>RedHorizonte@example.com</t>
  </si>
  <si>
    <t>(011) 5000-0008</t>
  </si>
  <si>
    <t>Observación 8</t>
  </si>
  <si>
    <t>27-89012345-6</t>
  </si>
  <si>
    <t>D00064</t>
  </si>
  <si>
    <t>Emma Paredes</t>
  </si>
  <si>
    <t>Contacto LLL</t>
  </si>
  <si>
    <t>Emma Paredes@example.com</t>
  </si>
  <si>
    <t>(011) 5000-0064</t>
  </si>
  <si>
    <t>Observación 64</t>
  </si>
  <si>
    <t>23-45678907-0</t>
  </si>
  <si>
    <t>D00053</t>
  </si>
  <si>
    <t>Héctor Salazar</t>
  </si>
  <si>
    <t>Contacto AAA</t>
  </si>
  <si>
    <t>Héctor Salazar@example.com</t>
  </si>
  <si>
    <t>(011) 5000-0053</t>
  </si>
  <si>
    <t>Observación 53</t>
  </si>
  <si>
    <t>22-34567895-8</t>
  </si>
  <si>
    <t>D00039</t>
  </si>
  <si>
    <t>Quantum Ventures</t>
  </si>
  <si>
    <t>Contacto MM</t>
  </si>
  <si>
    <t>Quantum Ventures@example.com</t>
  </si>
  <si>
    <t>(011) 5000-0039</t>
  </si>
  <si>
    <t>Observación 39</t>
  </si>
  <si>
    <t>28-90123459-1</t>
  </si>
  <si>
    <t>D00088</t>
  </si>
  <si>
    <t>Javier Morales</t>
  </si>
  <si>
    <t>Contacto JJJJ</t>
  </si>
  <si>
    <t>Javier Morales@example.com</t>
  </si>
  <si>
    <t>(011) 5000-0088</t>
  </si>
  <si>
    <t>Observación 88</t>
  </si>
  <si>
    <t>27-89012333-7</t>
  </si>
  <si>
    <t>D00080</t>
  </si>
  <si>
    <t>Silvia Ramírez</t>
  </si>
  <si>
    <t>Contacto BBBB</t>
  </si>
  <si>
    <t>Silvia Ramírez@example.com</t>
  </si>
  <si>
    <t>(011) 5000-0080</t>
  </si>
  <si>
    <t>Observación 80</t>
  </si>
  <si>
    <t>29-01234574-7</t>
  </si>
  <si>
    <t>Número 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</si>
  <si>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</si>
  <si>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</si>
  <si>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</si>
  <si>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</si>
  <si>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</si>
  <si>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</si>
  <si>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</si>
  <si>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</si>
  <si>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</si>
  <si>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</si>
  <si>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</si>
  <si>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</si>
  <si>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Ingresos</t>
  </si>
  <si>
    <t>Total Egresos/Gastos:</t>
  </si>
  <si>
    <t>Diferencia de Ingresos y Egresos:</t>
  </si>
  <si>
    <t>Donantes Activos</t>
  </si>
  <si>
    <t>Donantes Inactivos</t>
  </si>
  <si>
    <t>Donantes</t>
  </si>
  <si>
    <t>Proveedores</t>
  </si>
  <si>
    <t>Total</t>
  </si>
  <si>
    <t>Importes</t>
  </si>
  <si>
    <t>SUM of Importe</t>
  </si>
  <si>
    <t>Tipo de Operación</t>
  </si>
  <si>
    <t>Gasto</t>
  </si>
  <si>
    <t>Ingreso</t>
  </si>
  <si>
    <t>Estado</t>
  </si>
  <si>
    <t>Participantes</t>
  </si>
  <si>
    <t>Inactivo</t>
  </si>
  <si>
    <t>Categor/a Proveedor</t>
  </si>
  <si>
    <t>AGENTE IMPOSITIVO</t>
  </si>
  <si>
    <t>MATERIALES</t>
  </si>
  <si>
    <t>SERVICIOS</t>
  </si>
  <si>
    <t>P00032</t>
  </si>
  <si>
    <t>Repuestos Zeta</t>
  </si>
  <si>
    <t>Estudio Jurídico Zeta</t>
  </si>
  <si>
    <t>P00018</t>
  </si>
  <si>
    <t>Consultora Zeta</t>
  </si>
  <si>
    <t>P00036</t>
  </si>
  <si>
    <t>Consultora S.A.</t>
  </si>
  <si>
    <t>P00050</t>
  </si>
  <si>
    <t>Servicios Zeta</t>
  </si>
  <si>
    <t>P00065</t>
  </si>
  <si>
    <t xml:space="preserve"> Servicios Beta</t>
  </si>
  <si>
    <t>P00084</t>
  </si>
  <si>
    <t>Fernando Pérez</t>
  </si>
  <si>
    <t>P00060</t>
  </si>
  <si>
    <t>Roberto Pérez</t>
  </si>
  <si>
    <t>Constructora Beta</t>
  </si>
  <si>
    <t>P00100</t>
  </si>
  <si>
    <t>Gabriela Morales</t>
  </si>
  <si>
    <t>P00054</t>
  </si>
  <si>
    <t>Claudia Ruiz</t>
  </si>
  <si>
    <t>P00006</t>
  </si>
  <si>
    <t>Grupo Alfa</t>
  </si>
  <si>
    <t>P00026</t>
  </si>
  <si>
    <t>Carlos López</t>
  </si>
  <si>
    <t>P00093</t>
  </si>
  <si>
    <t>Servicios Proveedores</t>
  </si>
  <si>
    <t>P00023</t>
  </si>
  <si>
    <t xml:space="preserve"> Inversiones Sigma</t>
  </si>
  <si>
    <t>P00080</t>
  </si>
  <si>
    <t>Consultora Beta SRL</t>
  </si>
  <si>
    <t>P00014</t>
  </si>
  <si>
    <t>Estudio Jurídico Alfa</t>
  </si>
  <si>
    <t>P00003</t>
  </si>
  <si>
    <t>Empresa XYZ</t>
  </si>
  <si>
    <t>P00089</t>
  </si>
  <si>
    <t>Mariana Morales</t>
  </si>
  <si>
    <t>P00022</t>
  </si>
  <si>
    <t>P00041</t>
  </si>
  <si>
    <t>Proveedora SRL</t>
  </si>
  <si>
    <t>P00092</t>
  </si>
  <si>
    <t>P00009</t>
  </si>
  <si>
    <t>Fernando Gómez</t>
  </si>
  <si>
    <t>P00031</t>
  </si>
  <si>
    <t>María Gómez</t>
  </si>
  <si>
    <t>P00008</t>
  </si>
  <si>
    <t>Compañía Beta</t>
  </si>
  <si>
    <t>P00046</t>
  </si>
  <si>
    <t>Pedro Ruiz</t>
  </si>
  <si>
    <t>P00010</t>
  </si>
  <si>
    <t>Soluciones Gama</t>
  </si>
  <si>
    <t>P00033</t>
  </si>
  <si>
    <t>Servicios &amp; Co.</t>
  </si>
  <si>
    <t>P00059</t>
  </si>
  <si>
    <t xml:space="preserve"> Proveedores SRL</t>
  </si>
  <si>
    <t>P00013</t>
  </si>
  <si>
    <t>Repuestos Omega</t>
  </si>
  <si>
    <t>P00072</t>
  </si>
  <si>
    <t>Estudio Consultores</t>
  </si>
  <si>
    <t>P00002</t>
  </si>
  <si>
    <t>Pedro González</t>
  </si>
  <si>
    <t>P00085</t>
  </si>
  <si>
    <t>P00081</t>
  </si>
  <si>
    <t>P00083</t>
  </si>
  <si>
    <t>Proveedora Gamma</t>
  </si>
  <si>
    <t>P00042</t>
  </si>
  <si>
    <t>Gabriela López</t>
  </si>
  <si>
    <t>P00061</t>
  </si>
  <si>
    <t>Servicios Zeta S.A.</t>
  </si>
  <si>
    <t>P00082</t>
  </si>
  <si>
    <t>Gabriela Torres</t>
  </si>
  <si>
    <t>P00052</t>
  </si>
  <si>
    <t>Pedro Sánchez</t>
  </si>
  <si>
    <t>P00058</t>
  </si>
  <si>
    <t>Alejandro Martínez</t>
  </si>
  <si>
    <t>P00063</t>
  </si>
  <si>
    <t>Grupo SRL</t>
  </si>
  <si>
    <t>P00049</t>
  </si>
  <si>
    <t>Mariana García</t>
  </si>
  <si>
    <t>P00098</t>
  </si>
  <si>
    <t>Consultora Alpha</t>
  </si>
  <si>
    <t>P00086</t>
  </si>
  <si>
    <t xml:space="preserve"> Ana Gómez</t>
  </si>
  <si>
    <t>P00027</t>
  </si>
  <si>
    <t>Compañía Zeta</t>
  </si>
  <si>
    <t>P00064</t>
  </si>
  <si>
    <t>Consultora S.A.S.</t>
  </si>
  <si>
    <t>P00034</t>
  </si>
  <si>
    <t>Empresas SRL</t>
  </si>
  <si>
    <t>P00094</t>
  </si>
  <si>
    <t>Gabriela Martínez</t>
  </si>
  <si>
    <t>P00071</t>
  </si>
  <si>
    <t>Servicios Gamma</t>
  </si>
  <si>
    <t>P00090</t>
  </si>
  <si>
    <t>Servicios Consultora</t>
  </si>
  <si>
    <t>P00096</t>
  </si>
  <si>
    <t>P00017</t>
  </si>
  <si>
    <t>Julio Fernández</t>
  </si>
  <si>
    <t>P00087</t>
  </si>
  <si>
    <t>Consultora Zeta SRL</t>
  </si>
  <si>
    <t>Distribuciones AB</t>
  </si>
  <si>
    <t>P00004</t>
  </si>
  <si>
    <t>Servicios AB</t>
  </si>
  <si>
    <t>P00024</t>
  </si>
  <si>
    <t>Mariana Rodríguez</t>
  </si>
  <si>
    <t>P00070</t>
  </si>
  <si>
    <t>Mariana López</t>
  </si>
  <si>
    <t>P00029</t>
  </si>
  <si>
    <t>Grupo Omega</t>
  </si>
  <si>
    <t>P00066</t>
  </si>
  <si>
    <t xml:space="preserve"> Marta López</t>
  </si>
  <si>
    <t>Servicios Alpha</t>
  </si>
  <si>
    <t>P00097</t>
  </si>
  <si>
    <t>Proveedora Consultora</t>
  </si>
  <si>
    <t>P00020</t>
  </si>
  <si>
    <t>Juegos del Norte</t>
  </si>
  <si>
    <t>P00051</t>
  </si>
  <si>
    <t>P00001</t>
  </si>
  <si>
    <t>Proveedora S.A.</t>
  </si>
  <si>
    <t>P00040</t>
  </si>
  <si>
    <t>Javier Martínez</t>
  </si>
  <si>
    <t>P00073</t>
  </si>
  <si>
    <t>Andrés García</t>
  </si>
  <si>
    <t>P00044</t>
  </si>
  <si>
    <t>Grupo Beta</t>
  </si>
  <si>
    <t>P00077</t>
  </si>
  <si>
    <t>Javier Rodríguez</t>
  </si>
  <si>
    <t>P00039</t>
  </si>
  <si>
    <t xml:space="preserve"> Estudio Zeta</t>
  </si>
  <si>
    <t>P00028</t>
  </si>
  <si>
    <t>Andrés Martínez</t>
  </si>
  <si>
    <t>P00068</t>
  </si>
  <si>
    <t>P00005</t>
  </si>
  <si>
    <t xml:space="preserve"> Carlos Méndez</t>
  </si>
  <si>
    <t>P00021</t>
  </si>
  <si>
    <t>Distribuciones ABC</t>
  </si>
  <si>
    <t>P00095</t>
  </si>
  <si>
    <t>Servicios Consultores</t>
  </si>
  <si>
    <t>P00019</t>
  </si>
  <si>
    <t>P00078</t>
  </si>
  <si>
    <t>Servicios Gamma S.A.</t>
  </si>
  <si>
    <t>P00012</t>
  </si>
  <si>
    <t>Proveedor Ltda.</t>
  </si>
  <si>
    <t>P00016</t>
  </si>
  <si>
    <t>Marketing Global</t>
  </si>
  <si>
    <t>P00057</t>
  </si>
  <si>
    <t>Consultora Beta</t>
  </si>
  <si>
    <t>P00043</t>
  </si>
  <si>
    <t>Ricardo García</t>
  </si>
  <si>
    <t>P00091</t>
  </si>
  <si>
    <t>Pedro Morales</t>
  </si>
  <si>
    <t>P00076</t>
  </si>
  <si>
    <t>Repuestos Beta S.A.</t>
  </si>
  <si>
    <t>Estudio Jurídico Beta</t>
  </si>
  <si>
    <t>P00047</t>
  </si>
  <si>
    <t>Servicios SRL</t>
  </si>
  <si>
    <t>P00056</t>
  </si>
  <si>
    <t>Repuestos S.A.</t>
  </si>
  <si>
    <t>P00075</t>
  </si>
  <si>
    <t>Servicios Alpha S.A.</t>
  </si>
  <si>
    <t>P00007</t>
  </si>
  <si>
    <t>Ana Sánchez</t>
  </si>
  <si>
    <t>P00088</t>
  </si>
  <si>
    <t>Repuestos &amp; Co.</t>
  </si>
  <si>
    <t>P00074</t>
  </si>
  <si>
    <t>P00067</t>
  </si>
  <si>
    <t>Estudio Jurídico S.A.</t>
  </si>
  <si>
    <t>P00035</t>
  </si>
  <si>
    <t xml:space="preserve"> Victor Pérez</t>
  </si>
  <si>
    <t>P00015</t>
  </si>
  <si>
    <t>Rosa Pérez</t>
  </si>
  <si>
    <t>P00079</t>
  </si>
  <si>
    <t>Ana Morales</t>
  </si>
  <si>
    <t>P00099</t>
  </si>
  <si>
    <t>Servicios Repuestos</t>
  </si>
  <si>
    <t>P00025</t>
  </si>
  <si>
    <t>Servicios Delta</t>
  </si>
  <si>
    <t>P00038</t>
  </si>
  <si>
    <t>Laura Fernández</t>
  </si>
  <si>
    <t>Javier López</t>
  </si>
  <si>
    <t>P00062</t>
  </si>
  <si>
    <t>Ana Gómez</t>
  </si>
  <si>
    <t>P00069</t>
  </si>
  <si>
    <t>Proveedores Beta</t>
  </si>
  <si>
    <t>P00045</t>
  </si>
  <si>
    <t>Total General</t>
  </si>
  <si>
    <t>Operaciones</t>
  </si>
  <si>
    <t>Total Egresos</t>
  </si>
  <si>
    <t>Nro de Donantes Activos</t>
  </si>
  <si>
    <t>Nro de Donantes Inactivos</t>
  </si>
  <si>
    <t>Diferencia Egresos e Ingresos</t>
  </si>
  <si>
    <t>Número Proveedor</t>
  </si>
  <si>
    <t>Nombre Proveedor</t>
  </si>
  <si>
    <t>Razón Social</t>
  </si>
  <si>
    <t>Fecha</t>
  </si>
  <si>
    <t>Nro_Cuenta</t>
  </si>
  <si>
    <t>Es Proveedor/Donante</t>
  </si>
  <si>
    <t>30-98765430-5</t>
  </si>
  <si>
    <t>RESPONSABLE INSCRIPTO</t>
  </si>
  <si>
    <t>Roberto Ruiz</t>
  </si>
  <si>
    <t>roberto.ruiz@empresa.com</t>
  </si>
  <si>
    <t>2345-6789</t>
  </si>
  <si>
    <t>S.R.L.</t>
  </si>
  <si>
    <t>30-12345678-5</t>
  </si>
  <si>
    <t>Estudio Jurídico</t>
  </si>
  <si>
    <t>estudio.zeta@correo.com</t>
  </si>
  <si>
    <t>3456-7890</t>
  </si>
  <si>
    <t>S.A.</t>
  </si>
  <si>
    <t>30-19283747-0</t>
  </si>
  <si>
    <t xml:space="preserve"> Laura Sánchez</t>
  </si>
  <si>
    <t>laura.sanchez@empresa.com</t>
  </si>
  <si>
    <t>8901-2345</t>
  </si>
  <si>
    <t>30-24681360-8</t>
  </si>
  <si>
    <t>Marcela Martínez</t>
  </si>
  <si>
    <t>marcela.martinez@empresa.com</t>
  </si>
  <si>
    <t>6789-0123</t>
  </si>
  <si>
    <t>30-32165499-2</t>
  </si>
  <si>
    <t>MONOTRIBUTISTA</t>
  </si>
  <si>
    <t>servicios.zeta@empresa.com</t>
  </si>
  <si>
    <t>0123-4567</t>
  </si>
  <si>
    <t>30-97531250-6</t>
  </si>
  <si>
    <t>Laura Gómez</t>
  </si>
  <si>
    <t>laura.gomez@empresa.com</t>
  </si>
  <si>
    <t>5678-9012</t>
  </si>
  <si>
    <t>30-19283754-5</t>
  </si>
  <si>
    <t>fernando.perez@correo.com</t>
  </si>
  <si>
    <t>4567-8901</t>
  </si>
  <si>
    <t>30-32165488-1</t>
  </si>
  <si>
    <t>roberto.perez@correo.com</t>
  </si>
  <si>
    <t>30-32165499-3</t>
  </si>
  <si>
    <t>Ricardo Martínez</t>
  </si>
  <si>
    <t>ricardo.martinez@empresa.com</t>
  </si>
  <si>
    <t>30-98765437-1</t>
  </si>
  <si>
    <t>gabriela.morales@empresa.com</t>
  </si>
  <si>
    <t>30-87654322-5</t>
  </si>
  <si>
    <t>claudia.ruiz@empresa.com</t>
  </si>
  <si>
    <t>30-97531246-1</t>
  </si>
  <si>
    <t>Alberto Fernández</t>
  </si>
  <si>
    <t>alberto.fernandez@empresa.com</t>
  </si>
  <si>
    <t>30-24681359-9</t>
  </si>
  <si>
    <t>carlos.lopez@correo.com</t>
  </si>
  <si>
    <t>30-13579253-4</t>
  </si>
  <si>
    <t>servicios.proveedores@correo.com</t>
  </si>
  <si>
    <t>30-12345670-6</t>
  </si>
  <si>
    <t>Carlos Jiménez</t>
  </si>
  <si>
    <t>carlos.jimenez@empresa.com</t>
  </si>
  <si>
    <t>30-13579251-1</t>
  </si>
  <si>
    <t>consultora.beta@correo.com</t>
  </si>
  <si>
    <t>María Hernández</t>
  </si>
  <si>
    <t>maria.hernandez@correo.com</t>
  </si>
  <si>
    <t>María López</t>
  </si>
  <si>
    <t>maria.lopez@empresa.com</t>
  </si>
  <si>
    <t>30-13579252-0</t>
  </si>
  <si>
    <t>mariana.morales@correo.com</t>
  </si>
  <si>
    <t>9012-3456</t>
  </si>
  <si>
    <t>30-98765431-5</t>
  </si>
  <si>
    <t>roberto.morales@correo.com</t>
  </si>
  <si>
    <t>30-45678904-3</t>
  </si>
  <si>
    <t>proveedora.srl@empresa.com</t>
  </si>
  <si>
    <t>1234-5678</t>
  </si>
  <si>
    <t>30-86430986-3</t>
  </si>
  <si>
    <t>consultora.zeta@empresa.com</t>
  </si>
  <si>
    <t>30-12345679-8</t>
  </si>
  <si>
    <t xml:space="preserve"> Fernando Gómez</t>
  </si>
  <si>
    <t>fernando.gomez@correo.com</t>
  </si>
  <si>
    <t>30-45678903-4</t>
  </si>
  <si>
    <t>maria.gomez@correo.com</t>
  </si>
  <si>
    <t>30-74859632-7</t>
  </si>
  <si>
    <t>Laura Martínez</t>
  </si>
  <si>
    <t>laura.martinez@empresa.com</t>
  </si>
  <si>
    <t>30-24681361-8</t>
  </si>
  <si>
    <t>pedro.ruiz@correo.com</t>
  </si>
  <si>
    <t>30-98765432-1</t>
  </si>
  <si>
    <t>javier.martinez@empresa.com</t>
  </si>
  <si>
    <t>30-12345679-0</t>
  </si>
  <si>
    <t>Gabriela Sánchez</t>
  </si>
  <si>
    <t>gabriela.sanchez@correo.com</t>
  </si>
  <si>
    <t>30-19283751-0</t>
  </si>
  <si>
    <t>Proveedores SRL</t>
  </si>
  <si>
    <t>proveedores.srl@empresa.com</t>
  </si>
  <si>
    <t>30-45678901-2</t>
  </si>
  <si>
    <t xml:space="preserve"> Sergio Castro</t>
  </si>
  <si>
    <t>sergio.castro@correo.com</t>
  </si>
  <si>
    <t>30-24681363-3</t>
  </si>
  <si>
    <t>estudio.consultores@empresa.com</t>
  </si>
  <si>
    <t>30-87654321-0</t>
  </si>
  <si>
    <t>pedro.gonzalez@correo.com</t>
  </si>
  <si>
    <t>30-32165491-6</t>
  </si>
  <si>
    <t>estudio.consultores@correo.com</t>
  </si>
  <si>
    <t>S.A.A</t>
  </si>
  <si>
    <t>30-24681364-2</t>
  </si>
  <si>
    <t>30-86430984-4</t>
  </si>
  <si>
    <t>proveedora.gamma@empresa.com</t>
  </si>
  <si>
    <t>30-98765433-4</t>
  </si>
  <si>
    <t xml:space="preserve"> Gabriela López</t>
  </si>
  <si>
    <t>gabriela.lopez@correo.com</t>
  </si>
  <si>
    <t>30-45678906-2</t>
  </si>
  <si>
    <t>AR1234-5678</t>
  </si>
  <si>
    <t>30-97531253-3</t>
  </si>
  <si>
    <t>gabriela.torres@correo.com</t>
  </si>
  <si>
    <t>30-98765434-4</t>
  </si>
  <si>
    <t>pedro.sanchez@correo.com</t>
  </si>
  <si>
    <t>30-86430980-9</t>
  </si>
  <si>
    <t>alejandro.martinez@correo.com</t>
  </si>
  <si>
    <t>30-13579249-4</t>
  </si>
  <si>
    <t>grupo.srl@empresa.com</t>
  </si>
  <si>
    <t>30-19283750-1</t>
  </si>
  <si>
    <t>mariana.garcia@correo.com</t>
  </si>
  <si>
    <t>30-32165492-9</t>
  </si>
  <si>
    <t>consultora.alpha@correo.com</t>
  </si>
  <si>
    <t>30-45678909-7</t>
  </si>
  <si>
    <t>ana.gomez@empresa.com</t>
  </si>
  <si>
    <t>30-97531248-0</t>
  </si>
  <si>
    <t xml:space="preserve"> Ana García</t>
  </si>
  <si>
    <t>ana.garcia@empresa.com</t>
  </si>
  <si>
    <t>7890-1234</t>
  </si>
  <si>
    <t>30-24681362-5</t>
  </si>
  <si>
    <t>consultora@correo.com</t>
  </si>
  <si>
    <t>30-87654321-1</t>
  </si>
  <si>
    <t>ana.lopez@empresa.com</t>
  </si>
  <si>
    <t>30-24681366-5</t>
  </si>
  <si>
    <t>gabriela.martinez@empresa.com</t>
  </si>
  <si>
    <t>30-13579250-2</t>
  </si>
  <si>
    <t>servicios.gamma@correo.com</t>
  </si>
  <si>
    <t>servicios.consultora@empresa.com</t>
  </si>
  <si>
    <t>30-86430987-7</t>
  </si>
  <si>
    <t>mariana.fernandez@correo.com</t>
  </si>
  <si>
    <t>30-86430976-9</t>
  </si>
  <si>
    <t>julio.fernandez@correo.com</t>
  </si>
  <si>
    <t>30-97531254-8</t>
  </si>
  <si>
    <t>consultora.zeta@correo.com</t>
  </si>
  <si>
    <t>30-97531245-9</t>
  </si>
  <si>
    <t>Gabriela Ruiz</t>
  </si>
  <si>
    <t>gabriela.ruiz@correo.com</t>
  </si>
  <si>
    <t>30-24681357-2</t>
  </si>
  <si>
    <t>Laura Ruiz</t>
  </si>
  <si>
    <t>laura.ruiz@correo.com</t>
  </si>
  <si>
    <t>AR4567-8901</t>
  </si>
  <si>
    <t>30-87654330-7</t>
  </si>
  <si>
    <t>mariana.rodriguez@correo.com</t>
  </si>
  <si>
    <t>30-98765436-1</t>
  </si>
  <si>
    <t>mariana.lopez@correo.com</t>
  </si>
  <si>
    <t>30-19283748-2</t>
  </si>
  <si>
    <t>laura.fernandez@correo.com</t>
  </si>
  <si>
    <t>30-86430981-7</t>
  </si>
  <si>
    <t>Marta López</t>
  </si>
  <si>
    <t>marta.lopez@correo.com</t>
  </si>
  <si>
    <t>30-24681360-6</t>
  </si>
  <si>
    <t>servicios.alpha@correo.com</t>
  </si>
  <si>
    <t>30-19283755-8</t>
  </si>
  <si>
    <t>proveedora.consultora@empresa.com</t>
  </si>
  <si>
    <t>30-45678902-3</t>
  </si>
  <si>
    <t>pablo.fernandez@empresa.com</t>
  </si>
  <si>
    <t>30-45678905-3</t>
  </si>
  <si>
    <t>gabriela.morales@correo.com</t>
  </si>
  <si>
    <t>30-12345678-9</t>
  </si>
  <si>
    <t>Juan Pérez</t>
  </si>
  <si>
    <t>juan.perez@empresa.com</t>
  </si>
  <si>
    <t>30-32165488-2</t>
  </si>
  <si>
    <t>javier.martinez@correo.com</t>
  </si>
  <si>
    <t>30-97531251-4</t>
  </si>
  <si>
    <t>andres.garcia@correo.com</t>
  </si>
  <si>
    <t>30-87654322-6</t>
  </si>
  <si>
    <t>María Rodríguez</t>
  </si>
  <si>
    <t>maria.rodriguez@correo.com</t>
  </si>
  <si>
    <t>30-45678908-8</t>
  </si>
  <si>
    <t>javier.rodriguez@correo.com</t>
  </si>
  <si>
    <t>30-19283749-1</t>
  </si>
  <si>
    <t>Estudio Zeta</t>
  </si>
  <si>
    <t>30-86430977-1</t>
  </si>
  <si>
    <t>andres.martinez@correo.com</t>
  </si>
  <si>
    <t>30-32165489-9</t>
  </si>
  <si>
    <t>carlos.mendez@correo.com</t>
  </si>
  <si>
    <t>30-65432199-4</t>
  </si>
  <si>
    <t>Francisco Gómez</t>
  </si>
  <si>
    <t>francisco.gomez@correo.com</t>
  </si>
  <si>
    <t>30-97531256-6</t>
  </si>
  <si>
    <t>servicios.consultores@correo.com</t>
  </si>
  <si>
    <t>30-32165498-1</t>
  </si>
  <si>
    <t>ana.lopez@correo.com</t>
  </si>
  <si>
    <t>30-97531252-9</t>
  </si>
  <si>
    <t>30-32165487-0</t>
  </si>
  <si>
    <t>Natalia Gómez</t>
  </si>
  <si>
    <t>natalia.gomez@empresa.com</t>
  </si>
  <si>
    <t>30-97531247-8</t>
  </si>
  <si>
    <t>Gabriela Gómez</t>
  </si>
  <si>
    <t>gabriela.gomez@empresa.com</t>
  </si>
  <si>
    <t>AR6789-0123</t>
  </si>
  <si>
    <t>30-13579248-8</t>
  </si>
  <si>
    <t>consultora.beta@empresa.com</t>
  </si>
  <si>
    <t>Carlos Méndez</t>
  </si>
  <si>
    <t>30-12345679-5</t>
  </si>
  <si>
    <t>ricardo.garcia@empresa.com</t>
  </si>
  <si>
    <t>30-97531255-2</t>
  </si>
  <si>
    <t>pedro.morales@correo.com</t>
  </si>
  <si>
    <t>30-32165490-7</t>
  </si>
  <si>
    <t>Repuestos Beta</t>
  </si>
  <si>
    <t>repuestos.beta@empresa.com</t>
  </si>
  <si>
    <t>estudio.juridico@correo.com</t>
  </si>
  <si>
    <t>30-97531246-9</t>
  </si>
  <si>
    <t>servicios.srl@empresa.com</t>
  </si>
  <si>
    <t>30-97531249-7</t>
  </si>
  <si>
    <t>Roberto Díaz</t>
  </si>
  <si>
    <t>roberto.diaz@correo.com</t>
  </si>
  <si>
    <t>30-19283753-6</t>
  </si>
  <si>
    <t>30-19283746-4</t>
  </si>
  <si>
    <t>ana.sanchez@correo.com</t>
  </si>
  <si>
    <t>repuestos.co@correo.com</t>
  </si>
  <si>
    <t>30-86430982-5</t>
  </si>
  <si>
    <t>proveedora.srl@correo.com</t>
  </si>
  <si>
    <t>30-19283752-8</t>
  </si>
  <si>
    <t>30-13579246-7</t>
  </si>
  <si>
    <t>Victor Pérez</t>
  </si>
  <si>
    <t>victor.perez@correo.com</t>
  </si>
  <si>
    <t>30-24681358-6</t>
  </si>
  <si>
    <t>rosa.perez@correo.com</t>
  </si>
  <si>
    <t>30-86430983-0</t>
  </si>
  <si>
    <t>ana.morales@correo.com</t>
  </si>
  <si>
    <t>30-45678910-0</t>
  </si>
  <si>
    <t>servicios.repuestos@correo.com</t>
  </si>
  <si>
    <t>30-13579249-8</t>
  </si>
  <si>
    <t>Sergio García</t>
  </si>
  <si>
    <t>sergio.garcia@empresa.com</t>
  </si>
  <si>
    <t>30-86430978-0</t>
  </si>
  <si>
    <t>laura.fernandez@empresa.com</t>
  </si>
  <si>
    <t>AR8901-2345</t>
  </si>
  <si>
    <t>30-65432198-7</t>
  </si>
  <si>
    <t>javier.lopez@correo.com</t>
  </si>
  <si>
    <t>30-98765435-3</t>
  </si>
  <si>
    <t>ana.gomez@correo.com</t>
  </si>
  <si>
    <t>30-45678907-0</t>
  </si>
  <si>
    <t>proveedores.beta@empresa.com</t>
  </si>
  <si>
    <t>30-13579247-7</t>
  </si>
  <si>
    <t>gabriela.torres@empresa.com</t>
  </si>
  <si>
    <t>Campo</t>
  </si>
  <si>
    <t>Real</t>
  </si>
  <si>
    <t>Error</t>
  </si>
  <si>
    <t>Tipo Contribuyente</t>
  </si>
  <si>
    <t>SERVICIOS,AGENTE IMPOSITIVO, MATERIALES</t>
  </si>
  <si>
    <t>SERVICIOS,AGENTE IMPOSITIVO,MATERIALES</t>
  </si>
  <si>
    <t>Correo</t>
  </si>
  <si>
    <t xml:space="preserve"> @empresa.com</t>
  </si>
  <si>
    <t>Numero Proveedor</t>
  </si>
  <si>
    <t>P00037</t>
  </si>
  <si>
    <t>Errores  de ortografia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</si>
</sst>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15">
    <font>
      <sz val="11.0"/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b/>
      <sz val="9.0"/>
      <color theme="1"/>
      <name val="Arial"/>
      <scheme val="minor"/>
    </font>
    <font>
      <b/>
      <sz val="20.0"/>
      <color theme="1"/>
      <name val="Arial"/>
      <scheme val="minor"/>
    </font>
    <font>
      <b/>
      <sz val="18.0"/>
      <color theme="1"/>
      <name val="Arial"/>
      <scheme val="minor"/>
    </font>
    <font>
      <b/>
      <color rgb="FF000000"/>
      <name val="Calibri"/>
    </font>
    <font>
      <b/>
      <color theme="1"/>
      <name val="Calibri"/>
    </font>
    <font>
      <color theme="1"/>
      <name val="Calibri"/>
    </font>
    <font>
      <color rgb="FFFFFFFF"/>
      <name val="Comic Sans MS"/>
    </font>
    <font>
      <color theme="1"/>
      <name val="Comic Sans MS"/>
    </font>
    <font>
      <color rgb="FF000000"/>
      <name val="Comic Sans MS"/>
    </font>
    <font>
      <color rgb="FFFFFFFF"/>
      <name val="Arial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2" numFmtId="0" xfId="0" applyAlignment="1" applyFont="1">
      <alignment readingOrder="0"/>
    </xf>
    <xf borderId="0" fillId="0" fontId="1" numFmtId="49" xfId="0" applyFont="1" applyNumberFormat="1"/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2" numFmtId="0" xfId="0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165" xfId="0" applyFont="1" applyNumberFormat="1"/>
    <xf borderId="0" fillId="0" fontId="5" numFmtId="0" xfId="0" applyFont="1"/>
    <xf borderId="0" fillId="0" fontId="3" numFmtId="165" xfId="0" applyAlignment="1" applyFont="1" applyNumberFormat="1">
      <alignment horizontal="center"/>
    </xf>
    <xf borderId="0" fillId="0" fontId="6" numFmtId="0" xfId="0" applyFont="1"/>
    <xf borderId="0" fillId="0" fontId="3" numFmtId="165" xfId="0" applyFont="1" applyNumberFormat="1"/>
    <xf borderId="0" fillId="0" fontId="2" numFmtId="165" xfId="0" applyFont="1" applyNumberFormat="1"/>
    <xf borderId="0" fillId="0" fontId="3" numFmtId="49" xfId="0" applyFont="1" applyNumberFormat="1"/>
    <xf borderId="0" fillId="0" fontId="3" numFmtId="0" xfId="0" applyAlignment="1" applyFont="1">
      <alignment horizontal="center"/>
    </xf>
    <xf borderId="0" fillId="0" fontId="3" numFmtId="49" xfId="0" applyAlignment="1" applyFont="1" applyNumberForma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8" numFmtId="0" xfId="0" applyFont="1"/>
    <xf borderId="0" fillId="0" fontId="8" numFmtId="164" xfId="0" applyFont="1" applyNumberFormat="1"/>
    <xf borderId="0" fillId="0" fontId="8" numFmtId="49" xfId="0" applyAlignment="1" applyFont="1" applyNumberFormat="1">
      <alignment readingOrder="0"/>
    </xf>
    <xf borderId="0" fillId="0" fontId="9" numFmtId="0" xfId="0" applyFont="1"/>
    <xf borderId="0" fillId="0" fontId="9" numFmtId="0" xfId="0" applyAlignment="1" applyFont="1">
      <alignment readingOrder="0"/>
    </xf>
    <xf borderId="0" fillId="0" fontId="9" numFmtId="164" xfId="0" applyFont="1" applyNumberFormat="1"/>
    <xf borderId="0" fillId="0" fontId="9" numFmtId="0" xfId="0" applyFont="1"/>
    <xf borderId="0" fillId="0" fontId="9" numFmtId="49" xfId="0" applyFont="1" applyNumberFormat="1"/>
    <xf borderId="0" fillId="0" fontId="10" numFmtId="0" xfId="0" applyFont="1"/>
    <xf borderId="0" fillId="0" fontId="11" numFmtId="0" xfId="0" applyFont="1"/>
    <xf borderId="0" fillId="0" fontId="9" numFmtId="164" xfId="0" applyAlignment="1" applyFont="1" applyNumberFormat="1">
      <alignment readingOrder="0"/>
    </xf>
    <xf borderId="0" fillId="0" fontId="12" numFmtId="0" xfId="0" applyFont="1"/>
    <xf borderId="0" fillId="0" fontId="13" numFmtId="0" xfId="0" applyFont="1"/>
    <xf borderId="0" fillId="0" fontId="9" numFmtId="0" xfId="0" applyFont="1"/>
    <xf borderId="0" fillId="0" fontId="14" numFmtId="14" xfId="0" applyFont="1" applyNumberFormat="1"/>
    <xf borderId="0" fillId="0" fontId="8" numFmtId="165" xfId="0" applyFont="1" applyNumberFormat="1"/>
    <xf borderId="1" fillId="0" fontId="8" numFmtId="0" xfId="0" applyAlignment="1" applyBorder="1" applyFont="1">
      <alignment readingOrder="0"/>
    </xf>
    <xf borderId="1" fillId="0" fontId="9" numFmtId="0" xfId="0" applyAlignment="1" applyBorder="1" applyFont="1">
      <alignment readingOrder="0"/>
    </xf>
    <xf borderId="0" fillId="0" fontId="8" numFmtId="0" xfId="0" applyFont="1"/>
    <xf borderId="0" fillId="0" fontId="14" numFmtId="0" xfId="0" applyAlignment="1" applyFont="1">
      <alignment shrinkToFit="0" vertical="center" wrapText="1"/>
    </xf>
    <xf borderId="0" fillId="0" fontId="14" numFmtId="49" xfId="0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2.xml"/><Relationship Id="rId12" Type="http://customschemas.google.com/relationships/workbookmetadata" Target="metadata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3C47D"/>
                </a:solidFill>
                <a:latin typeface="+mn-lt"/>
              </a:defRPr>
            </a:pPr>
            <a:r>
              <a:rPr b="0">
                <a:solidFill>
                  <a:srgbClr val="93C47D"/>
                </a:solidFill>
                <a:latin typeface="+mn-lt"/>
              </a:rPr>
              <a:t>Evolucion mes a mes de las donaciones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Dashboard!$B$39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Dashboard!$A$40:$A$45</c:f>
            </c:strRef>
          </c:cat>
          <c:val>
            <c:numRef>
              <c:f>Dashboard!$B$40:$B$45</c:f>
              <c:numCache/>
            </c:numRef>
          </c:val>
        </c:ser>
        <c:axId val="712578444"/>
        <c:axId val="709661676"/>
      </c:barChart>
      <c:catAx>
        <c:axId val="712578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9661676"/>
      </c:catAx>
      <c:valAx>
        <c:axId val="7096616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Importes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25784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1C232"/>
                </a:solidFill>
                <a:latin typeface="+mn-lt"/>
              </a:defRPr>
            </a:pPr>
            <a:r>
              <a:rPr b="0">
                <a:solidFill>
                  <a:srgbClr val="F1C232"/>
                </a:solidFill>
                <a:latin typeface="+mn-lt"/>
              </a:rPr>
              <a:t>Cantidad de donantes por tipo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Dashboard!$D$39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Dashboard!$C$40:$C$41</c:f>
            </c:strRef>
          </c:cat>
          <c:val>
            <c:numRef>
              <c:f>Dashboard!$D$40:$D$41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38761D"/>
                </a:solidFill>
                <a:latin typeface="+mn-lt"/>
              </a:defRPr>
            </a:pPr>
            <a:r>
              <a:rPr b="0">
                <a:solidFill>
                  <a:srgbClr val="38761D"/>
                </a:solidFill>
                <a:latin typeface="+mn-lt"/>
              </a:rPr>
              <a:t>Cantidad de participantes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Dashboard!$C$50</c:f>
            </c:strRef>
          </c:tx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990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Dashboard!$B$51:$B$52</c:f>
            </c:strRef>
          </c:cat>
          <c:val>
            <c:numRef>
              <c:f>Dashboard!$C$51:$C$52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Gastos según categoría mes a mes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Dashboard!$B$55:$B$56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Dashboard!$A$57:$A$62</c:f>
            </c:strRef>
          </c:cat>
          <c:val>
            <c:numRef>
              <c:f>Dashboard!$B$57:$B$62</c:f>
              <c:numCache/>
            </c:numRef>
          </c:val>
          <c:smooth val="1"/>
        </c:ser>
        <c:ser>
          <c:idx val="1"/>
          <c:order val="1"/>
          <c:tx>
            <c:strRef>
              <c:f>Dashboard!$C$55:$C$56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Dashboard!$A$57:$A$62</c:f>
            </c:strRef>
          </c:cat>
          <c:val>
            <c:numRef>
              <c:f>Dashboard!$C$57:$C$62</c:f>
              <c:numCache/>
            </c:numRef>
          </c:val>
          <c:smooth val="1"/>
        </c:ser>
        <c:ser>
          <c:idx val="2"/>
          <c:order val="2"/>
          <c:tx>
            <c:strRef>
              <c:f>Dashboard!$D$55:$D$56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Dashboard!$A$57:$A$62</c:f>
            </c:strRef>
          </c:cat>
          <c:val>
            <c:numRef>
              <c:f>Dashboard!$D$57:$D$62</c:f>
              <c:numCache/>
            </c:numRef>
          </c:val>
          <c:smooth val="1"/>
        </c:ser>
        <c:axId val="1820959555"/>
        <c:axId val="640650899"/>
      </c:lineChart>
      <c:catAx>
        <c:axId val="1820959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0650899"/>
      </c:catAx>
      <c:valAx>
        <c:axId val="6406508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09595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6A5AF"/>
                </a:solidFill>
                <a:latin typeface="+mn-lt"/>
              </a:defRPr>
            </a:pPr>
            <a:r>
              <a:rPr b="0">
                <a:solidFill>
                  <a:srgbClr val="76A5AF"/>
                </a:solidFill>
                <a:latin typeface="+mn-lt"/>
              </a:rPr>
              <a:t>Comparativo de gastos e ingresos mes a mes</a:t>
            </a:r>
          </a:p>
        </c:rich>
      </c:tx>
      <c:layout>
        <c:manualLayout>
          <c:xMode val="edge"/>
          <c:yMode val="edge"/>
          <c:x val="0.03463917525773196"/>
          <c:y val="0.05"/>
        </c:manualLayout>
      </c:layout>
      <c:overlay val="0"/>
    </c:title>
    <c:plotArea>
      <c:layout/>
      <c:areaChart>
        <c:ser>
          <c:idx val="0"/>
          <c:order val="0"/>
          <c:tx>
            <c:strRef>
              <c:f>Dashboard!$F$41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Dashboard!$G$40:$L$40</c:f>
            </c:strRef>
          </c:cat>
          <c:val>
            <c:numRef>
              <c:f>Dashboard!$G$41:$L$41</c:f>
              <c:numCache/>
            </c:numRef>
          </c:val>
        </c:ser>
        <c:ser>
          <c:idx val="1"/>
          <c:order val="1"/>
          <c:tx>
            <c:strRef>
              <c:f>Dashboard!$F$42</c:f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Dashboard!$G$40:$L$40</c:f>
            </c:strRef>
          </c:cat>
          <c:val>
            <c:numRef>
              <c:f>Dashboard!$G$42:$L$42</c:f>
              <c:numCache/>
            </c:numRef>
          </c:val>
        </c:ser>
        <c:axId val="608926190"/>
        <c:axId val="1622847925"/>
      </c:areaChart>
      <c:catAx>
        <c:axId val="6089261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Tipo de Operación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2847925"/>
      </c:catAx>
      <c:valAx>
        <c:axId val="16228479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89261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3</xdr:row>
      <xdr:rowOff>9525</xdr:rowOff>
    </xdr:from>
    <xdr:ext cx="4467225" cy="2457450"/>
    <xdr:graphicFrame>
      <xdr:nvGraphicFramePr>
        <xdr:cNvPr id="148386655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238125</xdr:colOff>
      <xdr:row>3</xdr:row>
      <xdr:rowOff>9525</xdr:rowOff>
    </xdr:from>
    <xdr:ext cx="4095750" cy="2457450"/>
    <xdr:graphicFrame>
      <xdr:nvGraphicFramePr>
        <xdr:cNvPr id="915499188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238125</xdr:colOff>
      <xdr:row>15</xdr:row>
      <xdr:rowOff>57150</xdr:rowOff>
    </xdr:from>
    <xdr:ext cx="4095750" cy="2514600"/>
    <xdr:graphicFrame>
      <xdr:nvGraphicFramePr>
        <xdr:cNvPr id="116959579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942975</xdr:colOff>
      <xdr:row>8</xdr:row>
      <xdr:rowOff>152400</xdr:rowOff>
    </xdr:from>
    <xdr:ext cx="4552950" cy="2819400"/>
    <xdr:graphicFrame>
      <xdr:nvGraphicFramePr>
        <xdr:cNvPr id="524429742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9525</xdr:colOff>
      <xdr:row>15</xdr:row>
      <xdr:rowOff>57150</xdr:rowOff>
    </xdr:from>
    <xdr:ext cx="4467225" cy="2514600"/>
    <xdr:graphicFrame>
      <xdr:nvGraphicFramePr>
        <xdr:cNvPr id="1880070587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1076325</xdr:colOff>
      <xdr:row>4</xdr:row>
      <xdr:rowOff>114300</xdr:rowOff>
    </xdr:from>
    <xdr:ext cx="2838450" cy="695325"/>
    <xdr:pic>
      <xdr:nvPicPr>
        <xdr:cNvPr id="0" name="image1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S110" sheet="Donantes"/>
  </cacheSource>
  <cacheFields>
    <cacheField name="Número" numFmtId="0">
      <sharedItems>
        <s v="D00019"/>
        <s v="D00002"/>
        <s v="D00030"/>
        <s v="D00099"/>
        <s v="D00068"/>
        <s v="D00028"/>
        <s v="D00063"/>
        <s v="D00093"/>
        <s v="D00050"/>
        <s v="D00037"/>
        <s v="D00066"/>
        <s v="D00075"/>
        <s v="D00013"/>
        <s v="D00022"/>
        <s v="D00052"/>
        <s v="D00057"/>
        <s v="D00006"/>
        <s v="D00085"/>
        <s v="D00004"/>
        <s v="D00081"/>
        <s v="D00069"/>
        <s v="D00074"/>
        <s v="D00087"/>
        <s v="D00095"/>
        <s v="D00001"/>
        <s v="D00100"/>
        <s v="D00041"/>
        <s v="D00020"/>
        <s v="D00058"/>
        <s v="D00079"/>
        <s v="D00092"/>
        <s v="D00035"/>
        <s v="D00036"/>
        <s v="D00078"/>
        <s v="D00046"/>
        <s v="D00083"/>
        <s v="D00011"/>
        <s v="D00061"/>
        <s v="D00015"/>
        <s v="D00017"/>
        <s v="D00018"/>
        <s v="D00010"/>
        <s v="D00094"/>
        <s v="D00044"/>
        <s v="D00086"/>
        <s v="D00016"/>
        <s v="D00055"/>
        <s v="D00090"/>
        <s v="D00047"/>
        <s v="D00045"/>
        <s v="D00073"/>
        <s v="D00012"/>
        <s v="D00096"/>
        <s v="D00021"/>
        <s v="D00051"/>
        <s v="D00059"/>
        <s v="D00033"/>
        <s v="D00056"/>
        <s v="D00091"/>
        <s v="D00040"/>
        <s v="D00048"/>
        <s v="D00049"/>
        <s v="D00098"/>
        <s v="D00032"/>
        <s v="D00065"/>
        <s v="D00054"/>
        <s v="D00060"/>
        <s v="D00043"/>
        <s v="D00062"/>
        <s v="D00009"/>
        <s v="D00076"/>
        <s v="D00038"/>
        <s v="D00072"/>
        <s v="D00097"/>
        <s v="D00005"/>
        <s v="D00070"/>
        <s v="D00023"/>
        <s v="D00024"/>
        <s v="D00101"/>
        <s v="D00034"/>
        <s v="D00102"/>
        <s v="D00103"/>
        <s v="D00104"/>
        <s v="D00105"/>
        <s v="D00014"/>
        <s v="D00027"/>
        <s v="D00031"/>
        <s v="D00003"/>
        <s v="D00025"/>
        <s v="D00089"/>
        <s v="D00071"/>
        <s v="D00026"/>
        <s v="D00067"/>
        <s v="D00042"/>
        <s v="D00029"/>
        <s v="D00084"/>
        <s v="D00077"/>
        <s v="D00082"/>
        <s v="D00007"/>
        <s v="D00008"/>
        <s v="D00064"/>
        <s v="D00053"/>
        <s v="D00039"/>
        <s v="D00088"/>
        <s v="D00080"/>
      </sharedItems>
    </cacheField>
    <cacheField name="Nombre" numFmtId="0">
      <sharedItems>
        <s v="Soluciones Avanzadas"/>
        <s v="EnergiaPlus S.A."/>
        <s v="FuturoTech"/>
        <s v="Belén Gómez"/>
        <s v="Viviana Herrera"/>
        <s v="Soluciones Urbanas"/>
        <s v="Esteban Rosales"/>
        <s v="Diana Morales"/>
        <s v="Isabel Ríos"/>
        <s v="AlphaSystems"/>
        <s v="Laura Márquez"/>
        <s v="Carlos Gómez"/>
        <s v="Alfa Innovaciones"/>
        <s v="DeltaElectro"/>
        <s v="Mónica León"/>
        <s v="Mario Espinoza"/>
        <s v="EcoTech Argentina"/>
        <s v="Verónica Ruiz"/>
        <s v="Inova Global"/>
        <s v="Martín Vargas"/>
        <s v="Agustín Martínez"/>
        <s v="Mía Morales"/>
        <s v="Patricia Gómez"/>
        <s v="Margarita Jiménez"/>
        <s v="TechNova Solutions"/>
        <s v="Roberto Morales"/>
        <s v="Jaan Pérez"/>
        <s v="RedSol Argentina"/>
        <s v="Rosa Cárdenas"/>
        <s v="Ricardo López"/>
        <s v="Hugo Fernández"/>
        <s v="EcoVisión"/>
        <s v="NexuTech"/>
        <s v="Julia González"/>
        <s v="Gabriela Ortiz"/>
        <s v="alejandra Peña"/>
        <s v="Zenith Digital"/>
        <s v="Felipe Rojas"/>
        <s v="AeroPlus"/>
        <s v="EcoAventura"/>
        <s v="Sigma Consulting"/>
        <s v="Punto Verde"/>
        <s v="Rodrigo Medina"/>
        <s v="Sofía Díaz"/>
        <s v="Andrés Silva"/>
        <s v="MaxiData"/>
        <s v="Víctor Gil"/>
        <s v="Maximiliano Álvarez"/>
        <s v="Sergio Rivas"/>
        <s v="alejandro Torres"/>
        <s v="Luciano Rivas"/>
        <s v="CreaTech S.R.L."/>
        <s v="Emilio Soto"/>
        <s v="Grupo Synthesis"/>
        <s v="Rafael Silva"/>
        <s v="Adolfo Cabrera"/>
        <s v="Metrópolis S.A."/>
        <s v="Claudia Ponce"/>
        <s v="Elena Bravo"/>
        <s v="Orion Innovaciones"/>
        <s v="Patricia Navarro"/>
        <s v="Fernando Aguilar"/>
        <s v="Pablo Fernández"/>
        <s v="Cobra Solutions"/>
        <s v="Joaquín Serrano"/>
        <s v="Carolina Mendoza"/>
        <s v="Susana Muñoz"/>
        <s v="Jorge Rodríguez"/>
        <s v="Olga Vargas"/>
        <s v="Optima Logística"/>
        <s v="Mariana Fernández"/>
        <s v="MetroLogística"/>
        <s v="Pilar Ortiz"/>
        <s v="Rocío Cabrera"/>
        <s v="Vanguardia Consultora"/>
        <s v="Clara Torres"/>
        <s v="SmartTech Argentina"/>
        <s v="NovaVisión"/>
        <s v="Donaciones Co."/>
        <s v="Vortex Energía"/>
        <s v="Ayuda Empresarial S.A."/>
        <s v="Donativos y Más S.R.L."/>
        <s v="Apoyo Corporativo S.A."/>
        <s v="Fundación Empresarial"/>
        <s v="ServiNet"/>
        <s v="TransWorld"/>
        <s v="InnovarX"/>
        <s v="Grupo Delta"/>
        <s v="InfoMática S.A."/>
        <s v="Liliana Romero"/>
        <s v="Ezequiel Delgado"/>
        <s v="Energía VIVA"/>
        <s v="Damián Molina"/>
        <s v="Ana López"/>
        <s v="GlobalNet"/>
        <s v="Santiago López"/>
        <s v="Luis Martínez"/>
        <s v="Natalia Castro"/>
        <s v="NexGen Industries"/>
        <s v="RedHorizonte"/>
        <s v="Emma Paredes"/>
        <s v="Héctor Salazar"/>
        <s v="Quantum Ventures"/>
        <s v="Javier Morales"/>
        <s v="Silvia Ramírez"/>
      </sharedItems>
    </cacheField>
    <cacheField name="Tipo" numFmtId="0">
      <sharedItems>
        <s v="Empresa"/>
        <s v="Individuo"/>
        <s v=""/>
      </sharedItems>
    </cacheField>
    <cacheField name="Contacto" numFmtId="0">
      <sharedItems>
        <s v="Contacto S"/>
        <s v="Contacto B"/>
        <s v="Contacto DD"/>
        <s v="Contacto UUUU"/>
        <s v="Contacto PPP"/>
        <s v="Contacto BB"/>
        <s v="Contacto KKK"/>
        <s v="Contacto OOOO"/>
        <s v="Contacto XX"/>
        <s v="Contacto KK"/>
        <s v="Contacto NNN"/>
        <s v="Contacto WWW"/>
        <s v="Contacto M"/>
        <s v="Contacto V"/>
        <s v="Contacto ZZ"/>
        <s v="Contacto EEE"/>
        <s v="Contacto F"/>
        <s v="Contacto GGGG"/>
        <s v="Contacto D"/>
        <s v="Contacto CCCC"/>
        <s v="Contacto QQQ"/>
        <s v="Contacto VVV"/>
        <s v="Contacto IIII"/>
        <s v="Contacto QQQQ"/>
        <s v="Contacto A"/>
        <s v="Contacto VVVV"/>
        <s v="Contacto OO"/>
        <s v="Contacto T"/>
        <s v="Contacto FFF"/>
        <s v="Contacto AAAA"/>
        <s v="Contacto NNNN"/>
        <s v="Contacto II"/>
        <s v="Contacto JJ"/>
        <s v="Contacto ZZZ"/>
        <s v="Contacto TT"/>
        <s v="Contacto EEEE"/>
        <s v="Contacto K"/>
        <s v="Contacto III"/>
        <s v="Contacto O"/>
        <s v="Contacto Q"/>
        <s v="Contacto R"/>
        <s v="Contacto J"/>
        <s v="Contacto PPPP"/>
        <s v="Contacto RR"/>
        <s v="Contacto HHHH"/>
        <s v="Contacto P"/>
        <s v="Contacto CCC"/>
        <s v="Contacto LLLL"/>
        <s v="Contacto UU"/>
        <s v="Contacto SS"/>
        <s v="Contacto UUU"/>
        <s v="Contacto L"/>
        <s v="Contacto RRRR"/>
        <s v="Contacto U"/>
        <s v="Contacto YY"/>
        <s v="Contacto GGG"/>
        <s v="Contacto GG"/>
        <s v="Contacto DDD"/>
        <s v="Contacto MMMM"/>
        <s v="Contacto NN"/>
        <s v="Contacto VV"/>
        <s v="Contacto WW"/>
        <s v="Contacto TTTT"/>
        <s v="Contacto FF"/>
        <s v="Contacto MMM"/>
        <s v="Contacto BBB"/>
        <s v="Contacto HHH"/>
        <s v="Contacto QQ"/>
        <s v="Contacto JJJ"/>
        <s v="Contacto I"/>
        <s v="Contacto XXX"/>
        <s v="Contacto LL"/>
        <s v="Contacto TTT"/>
        <s v="Contacto SSSS"/>
        <s v="Contacto E"/>
        <s v="Contacto RRR"/>
        <s v="Contacto W"/>
        <s v="Contacto X"/>
        <s v="Contacto HH"/>
        <s v="Contacto N"/>
        <s v="Contacto AA"/>
        <s v="Contacto EE"/>
        <s v="Contacto C"/>
        <s v="Contacto Y"/>
        <s v="Contacto KKKK"/>
        <s v="Contacto SSS"/>
        <s v="Contacto Z"/>
        <s v="Contacto OOO"/>
        <s v="Contacto PP"/>
        <s v="Contacto CC"/>
        <s v="Contacto FFFF"/>
        <s v="Contacto YYY"/>
        <s v="Contacto DDDD"/>
        <s v="Contacto G"/>
        <s v="Contacto H"/>
        <s v="Contacto LLL"/>
        <s v="Contacto AAA"/>
        <s v="Contacto MM"/>
        <s v="Contacto JJJJ"/>
        <s v="Contacto BBBB"/>
      </sharedItems>
    </cacheField>
    <cacheField name="Cargo" numFmtId="0">
      <sharedItems>
        <s v="-"/>
        <s v="Coordinador"/>
        <s v="Gerente"/>
        <s v="Analista"/>
        <s v="Asistente"/>
        <s v="ccoordinador"/>
        <s v="Director"/>
        <s v="Secretario"/>
        <s v="Cordinador"/>
      </sharedItems>
    </cacheField>
    <cacheField name="Correo Electrónico" numFmtId="0">
      <sharedItems>
        <s v="Soluciones Avanzadas@example.com"/>
        <s v="EnergiaPlus S.A.@example.com"/>
        <s v="FuturoTech@example.com"/>
        <s v="Belén Gómez@example.com"/>
        <s v="Viviana Herrera@example.com"/>
        <s v="Soluciones Urbanas@example.com"/>
        <s v="Esteban Rosales@example.com"/>
        <s v="Diana Morales@example.com"/>
        <s v="Isabel Ríos@example.com"/>
        <s v="AlphaSystems@example.com"/>
        <s v="Laura Márquez@example.com"/>
        <s v="Carlos Gómez@example.com"/>
        <s v="Alfa Innovaciones@example.com"/>
        <s v="DeltaElectro@example.com"/>
        <s v="Mónica León@example.com"/>
        <s v="Mario Espinoza@example.com"/>
        <s v="EcoTech Argentina@example.com"/>
        <s v="Verónica Ruiz@example.com"/>
        <s v="Inova Global@example"/>
        <s v="Martín Vargas@example.com"/>
        <s v="Agustín Martínez@example"/>
        <s v="Mía Morales@example.com"/>
        <s v="Patricia Gómez@example.com"/>
        <s v="Margarita Jiménez@example"/>
        <s v="TechNova Solutions@example.com"/>
        <s v="Roberto Morales@example.com"/>
        <s v="Jaan Pérez@example.com"/>
        <s v="RedSol Argentina@example.com"/>
        <s v="Rosa Cárdenas@example.com"/>
        <s v="Ricardo López@example.com"/>
        <s v="Hugo Fernández@example.com"/>
        <s v="EcoVisión@example.com"/>
        <s v="NexuTech@example.com"/>
        <s v="Julia González@example.com"/>
        <s v="Gabriela Ortiz@example.com"/>
        <s v="alejandra Peña@example"/>
        <s v="Zenith Digital@example.com"/>
        <s v="Felipe Rojas@example.com"/>
        <s v="AeroPlus@example"/>
        <s v="EcoAventura@example.com"/>
        <s v="Sigma Consulting@example.com"/>
        <s v="Punto Verde@example.com"/>
        <s v="Rodrigo Medina@example.com"/>
        <s v="Sofía Díaz@example.com"/>
        <s v="Andrés Silva@example.com"/>
        <s v="MaxiData@example.com"/>
        <s v="Víctor Gil@example.com"/>
        <s v="Maximiliano Álvarez@example.com"/>
        <s v="Sergio Rivas@example.com"/>
        <s v="alejandro Torres@example.com"/>
        <s v="Luciano Rivas@example.com"/>
        <s v="CreaTech S.R.L.@example.com"/>
        <s v="Emilio Soto@example.com"/>
        <s v="Grupo Synthesis@example.com"/>
        <s v="Rafael Silva@example.com"/>
        <s v="Adolfo Cabrera@example.com"/>
        <s v="Metrópolis S.A.@example.com"/>
        <s v="Claudia Ponce@example.com"/>
        <s v="Elena Bravo@example.com"/>
        <s v="Orion Innovaciones@example.com"/>
        <s v="Patricia Navarro@example.com"/>
        <s v="Fernando Aguilar@example.com"/>
        <s v="Pablo Fernández@example.com"/>
        <s v="Cobra Solutions@example.com"/>
        <s v="Joaquín Serrano@example.com"/>
        <s v="Carolina Mendoza@example.com"/>
        <s v="Susana Muñoz@example.com"/>
        <s v="Jorge Rodríguez@example"/>
        <s v="Olga Vargas@example.com"/>
        <s v="Optima Logística@example.com"/>
        <s v="Mariana Fernández@example.com"/>
        <s v="MetroLogística@example.com"/>
        <s v="Pilar Ortiz@example.com"/>
        <s v="Rocío Cabrera@example.com"/>
        <s v="Vanguardia Consultora@example.com"/>
        <s v="Clara Torres@example.com"/>
        <s v="SmartTech Argentina@example.com"/>
        <s v="NovaVisión@example.com"/>
        <s v="Donaciones Co.@example.com"/>
        <s v="Vortex Energía@example.com"/>
        <s v="Ayuda Empresarial S.A.@example.com"/>
        <s v="Donativos y Más S.R.L.@example.com"/>
        <s v="Apoyo Corporativo S.A.@example.com"/>
        <s v="Fundación Empresarial@example.com"/>
        <s v="ServiNet@example.com"/>
        <s v="TransWorld@example.com"/>
        <s v="InnovarX@example.com"/>
        <s v="Grupo Delta@example.com"/>
        <s v="InfoMática S.A.@example.com"/>
        <s v="Liliana Romero@example.com"/>
        <s v="Ezequiel Delgado@example.com"/>
        <s v="Energía VIVA@example"/>
        <s v="Damián Molina@example.com"/>
        <s v="Ana López@example.com"/>
        <s v="GlobalNet@example.com"/>
        <s v="Santiago López@example.com"/>
        <s v="Luis Martínez@example"/>
        <s v="Natalia Castro@example.com"/>
        <s v="NexGen Industries@example.com"/>
        <s v="RedHorizonte@example.com"/>
        <s v="Emma Paredes@example.com"/>
        <s v="Héctor Salazar@example.com"/>
        <s v="Quantum Ventures@example.com"/>
        <s v="Javier Morales@example.com"/>
        <s v="Silvia Ramírez@example.com"/>
      </sharedItems>
    </cacheField>
    <cacheField name="Teléfono" numFmtId="0">
      <sharedItems>
        <s v="(011) 5000-0019"/>
        <s v="(011) 5000-0002"/>
        <s v="(011) 5000-0030"/>
        <s v="(011) 5000-0099"/>
        <s v="(011) 5000-0068"/>
        <s v="(011) 5000-0028"/>
        <s v="(011) 5000-0063"/>
        <s v="(011) 5000-0093"/>
        <s v="(011) 5000-0050"/>
        <s v="(011) 5000-0037"/>
        <s v="(011) 5000-0066"/>
        <s v="(011) 5000-0075"/>
        <s v="(011) 5000-0013"/>
        <s v="(011) 5000-0022"/>
        <s v="(011) 5000-0052"/>
        <s v="(011) 5000-0057"/>
        <s v="(011) 5000-0006"/>
        <s v="(011) 5000-0085"/>
        <s v="(011) 5000-0004"/>
        <s v="(011) 5000-0081"/>
        <s v="(011) 5000-0069"/>
        <s v="(011) 5000-0074"/>
        <s v="(011) 5000-0087"/>
        <s v="(011) 5000-0095"/>
        <s v="(011) 5000-0001"/>
        <s v="(011) 5000-0100"/>
        <s v="(011) 5000-0041"/>
        <s v="(011) 5000-0020"/>
        <s v="(011) 5000-0058"/>
        <s v="(011) 5000-0079"/>
        <s v="(011) 5000-0092"/>
        <s v="(011) 5000-0035"/>
        <s v="(011) 5000-0036"/>
        <s v="(011) 5000-0078"/>
        <s v="(011) 5000-0046"/>
        <s v="(011) 5000-0083"/>
        <s v="(011) 5000-0011"/>
        <s v="(011) 5000-0061"/>
        <s v="(011) 5000-0015"/>
        <s v="(011) 5000-0017"/>
        <s v="(011) 5000-0018"/>
        <s v="(011) 5000-0010"/>
        <s v="(011) 5000-0094"/>
        <s v="(011) 5000-0044"/>
        <s v="(011) 5000-0086"/>
        <s v="(011) 5000-0016"/>
        <s v="(011) 5000-0055"/>
        <s v="(011) 5000-0090"/>
        <s v="(011) 5000-0047"/>
        <s v="(011) 5000-0045"/>
        <s v="(011) 5000-0073"/>
        <s v="(011) 5000-0012"/>
        <s v="(011) 5000-0096"/>
        <s v="(011) 5000-0021"/>
        <s v="(011) 5000-0051"/>
        <s v="(011) 5000-0059"/>
        <s v="(011) 5000-0033"/>
        <s v="(011) 5000-0056"/>
        <s v="(011) 5000-0091"/>
        <s v="(011) 5000-0040"/>
        <s v="(011) 5000-0048"/>
        <s v="(011) 5000-0049"/>
        <s v="(011) 5000-0098"/>
        <s v="(011) 5000-0032"/>
        <s v="(011) 5000-0065"/>
        <s v="(011) 5000-0054"/>
        <s v="(011) 5000-0060"/>
        <s v="(011) 5000-0043"/>
        <s v="(011) 5000-0062"/>
        <s v="(011) 5000-0009"/>
        <s v="(011) 5000-0076"/>
        <s v="(011) 5000-0038"/>
        <s v="(011) 5000-0072"/>
        <s v="(011) 5000-0097"/>
        <s v="(011) 5000-0005"/>
        <s v="(011) 5000-0070"/>
        <s v="(011) 5000-0023"/>
        <s v="(011) 5000-0024"/>
        <s v="(011) 5000-0101"/>
        <s v="(011) 5000-0034"/>
        <s v="(011) 5000-0102"/>
        <s v="(011) 5000-0103"/>
        <s v="(011) 5000-0104"/>
        <s v="(011) 5000-0105"/>
        <s v="(011) 5000-0014"/>
        <s v="(011) 5000-0027"/>
        <s v="(011) 5000-0031"/>
        <s v="(011) 5000-0003"/>
        <s v="(011) 5000-0025"/>
        <s v="(011) 5000-0089"/>
        <s v="(011) 5000-0071"/>
        <s v="(011) 5000-0026"/>
        <s v="(011) 5000-0067"/>
        <s v="(011) 5000-0042"/>
        <s v="(011) 5000-0029"/>
        <s v="(011) 5000-0084"/>
        <s v="(011) 5000-0077"/>
        <s v="(011) 5000-0082"/>
        <s v="(011) 5000-0007"/>
        <s v="(011) 5000-0008"/>
        <s v="(011) 5000-0064"/>
        <s v="(011) 5000-0053"/>
        <s v="(011) 5000-0039"/>
        <s v="(011) 5000-0088"/>
        <s v="(011) 5000-0080"/>
      </sharedItems>
    </cacheField>
    <cacheField name="Observaciones" numFmtId="0">
      <sharedItems>
        <s v="Observación 19"/>
        <s v="Observación 2"/>
        <s v="Observación 30"/>
        <s v="Observación 99"/>
        <s v="Observación 68"/>
        <s v="Observación 28"/>
        <s v="Observación 63"/>
        <s v="Observación 93"/>
        <s v="Observación 50"/>
        <s v="Observación 37"/>
        <s v="Observación 66"/>
        <s v="Observación 75"/>
        <s v="Observación 13"/>
        <s v="Observación 22"/>
        <s v="Observación 52"/>
        <s v="Observación 57"/>
        <s v="Observación 6"/>
        <s v="Observación 85"/>
        <s v="Observación 4"/>
        <s v="Observación 81"/>
        <s v="Observación 69"/>
        <s v="Observación 74"/>
        <s v="Observación 87"/>
        <s v="Observación 95"/>
        <s v="Observación 1"/>
        <s v="Observación 100"/>
        <s v="Observación 41"/>
        <s v="Observación 20"/>
        <s v="Observación 58"/>
        <s v="Observación 79"/>
        <s v="Observación 92"/>
        <s v="Observación 35"/>
        <s v="Observación 36"/>
        <s v="Observación 78"/>
        <s v="Observación 46"/>
        <s v="Observación 83"/>
        <s v="Observación 11"/>
        <s v="Observación 61"/>
        <s v="Observación 15"/>
        <s v="Observación 17"/>
        <s v="Observación 18"/>
        <s v="Observación 10"/>
        <s v="Observación 94"/>
        <s v="Observación 44"/>
        <s v="Observación 86"/>
        <s v="Observación 16"/>
        <s v="Observación 55"/>
        <s v="Observación 90"/>
        <s v="Observación 47"/>
        <s v="Observación 45"/>
        <s v="Observación 73"/>
        <s v="Observación 12"/>
        <s v="Observación 96"/>
        <s v="Observación 21"/>
        <s v="Observación 51"/>
        <s v="Observación 59"/>
        <s v="Observación 33"/>
        <s v="Observación 56"/>
        <s v="Observación 91"/>
        <s v="Observación 40"/>
        <s v="Observación 48"/>
        <s v="Observación 49"/>
        <s v="Observación 98"/>
        <s v="Observación 32"/>
        <s v="Observación 65"/>
        <s v="Observación 54"/>
        <s v="Observación 60"/>
        <s v="Observación 43"/>
        <s v="Observación 62"/>
        <s v="Observación 9"/>
        <s v="Observación 76"/>
        <s v="Observación 38"/>
        <s v="Observación 72"/>
        <s v="Observación 97"/>
        <s v="Observación 5"/>
        <s v="Observación 70"/>
        <s v="Observación 23"/>
        <s v="Observación 24"/>
        <s v="Observación 101"/>
        <s v="Observación 34"/>
        <s v="Observación 102"/>
        <s v="Observación 103"/>
        <s v="Observación 104"/>
        <s v=""/>
        <s v="Observación 14"/>
        <s v="Observación 27"/>
        <s v="Observación 31"/>
        <s v="Observación 3"/>
        <s v="Observación 25"/>
        <s v="Observación 89"/>
        <s v="Observación 71"/>
        <s v="Observación 26"/>
        <s v="Observación 67"/>
        <s v="Observación 42"/>
        <s v="Observación 29"/>
        <s v="Observación 84"/>
        <s v="Observación 77"/>
        <s v="Observación 82"/>
        <s v="Observación 7"/>
        <s v="Observación 8"/>
        <s v="Observación 64"/>
        <s v="Observación 53"/>
        <s v="Observación 39"/>
        <s v="Observación 88"/>
        <s v="Observación 80"/>
      </sharedItems>
    </cacheField>
    <cacheField name="Razon Social" numFmtId="0">
      <sharedItems>
        <s v="S.A"/>
        <s v="S.R.L"/>
        <s v="-"/>
        <s v=""/>
        <s v="SRL"/>
        <s v="SA"/>
      </sharedItems>
    </cacheField>
    <cacheField name="Tipo de Contribuyente" numFmtId="0">
      <sharedItems>
        <s v="Responsable Inscripto"/>
        <s v="Monotributista"/>
        <s v="Exento"/>
      </sharedItems>
    </cacheField>
    <cacheField name="CUIT" numFmtId="0">
      <sharedItems>
        <s v="28-90123457-8"/>
        <s v="21-23456789-0"/>
        <s v="29-01234569-0"/>
        <s v="28-90123455-8"/>
        <s v="27-89012331-4"/>
        <s v="27-89012347-8"/>
        <s v="22-34567896-9"/>
        <s v="22-34567889-2"/>
        <s v="29-01234571-3"/>
        <s v="26-78901237-9"/>
        <s v="25-67890129-2"/>
        <s v="24-56789019-2"/>
        <s v="22-34567891-2"/>
        <s v="21-23456781-2"/>
        <s v="21-23456784-7"/>
        <s v="26-78901229-2"/>
        <s v="25-67890123-4"/>
        <s v="24-56789020-4"/>
        <s v="23-45678901-2"/>
        <s v="20-12345686-0"/>
        <s v="28-90123462-5"/>
        <s v="23-45678908-1"/>
        <s v="26-78901232-6"/>
        <s v="24-56789001-4"/>
        <s v="20-12345678-9"/>
        <s v="29-01234576-9"/>
        <s v="20-12345682-4"/>
        <s v="29-01234568-9"/>
        <s v="27-89012330-3"/>
        <s v="28-90123463-6"/>
        <s v="21-23456788-1"/>
        <s v="24-56789015-7"/>
        <s v="25-67890126-8"/>
        <s v="27-89012332-5"/>
        <s v="25-67890127-9"/>
        <s v="22-34567898-2"/>
        <s v="20-12345679-0"/>
        <s v="20-12345684-7"/>
        <s v="24-56789013-4"/>
        <s v="26-78901235-6"/>
        <s v="27-89012346-7"/>
        <s v="29-01234567-8"/>
        <s v="23-45678990-3"/>
        <s v="23-45678905-7"/>
        <s v="25-67890131-5"/>
        <s v="25-67890124-5"/>
        <s v="24-56789017-0"/>
        <s v="29-01234575-9"/>
        <s v="26-78901238-0"/>
        <s v="24-56789016-8"/>
        <s v="22-34567897-0"/>
        <s v="21-23456780-1"/>
        <s v="25-67890122-5"/>
        <s v="20-12345680-1"/>
        <s v="20-12345683-6"/>
        <s v="28-90123461-4"/>
        <s v="22-34567893-5"/>
        <s v="25-67890128-1"/>
        <s v="20-12345687-0"/>
        <s v="29-01234570-2"/>
        <s v="27-89012349-1"/>
        <s v="28-90123450-2"/>
        <s v="27-89012344-7"/>
        <s v="21-23456782-4"/>
        <s v="24-56789018-1"/>
        <s v="23-45678906-9"/>
        <s v="29-01234572-5"/>
        <s v="22-34567894-6"/>
        <s v="21-23456785-8"/>
        <s v="28-90123456-7"/>
        <s v="25-67890130-3"/>
        <s v="27-89012348-0"/>
        <s v="21-23456786-9"/>
        <s v="26-78901233-6"/>
        <s v="24-56789012-3"/>
        <s v="29-01234573-6"/>
        <s v="22-34567892-3"/>
        <s v="23-45678903-4"/>
        <s v="29-01234576-10"/>
        <s v="23-45678904-6"/>
        <s v="29-01234576-11"/>
        <s v="29-01234576-12"/>
        <s v="29-01234576-13"/>
        <s v="29-01234576-14"/>
        <s v="23-45678902-3"/>
        <s v="26-78901236-7"/>
        <s v="20-12345681-3"/>
        <s v="22-34567890-1"/>
        <s v="24-56789014-5"/>
        <s v="28-90123464-8"/>
        <s v="20-12345685-8"/>
        <s v="25-67890125-6"/>
        <s v="26-78901230-3"/>
        <s v="21-23456783-5"/>
        <s v="28-90123458-9"/>
        <s v="23-45678909-3"/>
        <s v="26-78901231-4"/>
        <s v="21-23456787-1"/>
        <s v="26-78901234-5"/>
        <s v="27-89012345-6"/>
        <s v="23-45678907-0"/>
        <s v="22-34567895-8"/>
        <s v="28-90123459-1"/>
        <s v="27-89012333-7"/>
        <s v="29-01234574-7"/>
      </sharedItems>
    </cacheField>
    <cacheField name="Alta" numFmtId="164">
      <sharedItems containsSemiMixedTypes="0" containsDate="1" containsString="0">
        <d v="2024-01-01T00:00:00Z"/>
        <d v="2024-01-12T00:00:00Z"/>
        <d v="2024-01-22T00:00:00Z"/>
        <d v="2024-01-25T00:00:00Z"/>
        <d v="2024-01-26T00:00:00Z"/>
        <d v="2024-01-27T00:00:00Z"/>
        <d v="2024-01-29T00:00:00Z"/>
        <d v="2024-01-30T00:00:00Z"/>
        <d v="2024-02-01T00:00:00Z"/>
        <d v="2024-02-02T00:00:00Z"/>
        <d v="2024-02-04T00:00:00Z"/>
        <d v="2024-02-06T00:00:00Z"/>
        <d v="2024-02-07T00:00:00Z"/>
        <d v="2024-02-08T00:00:00Z"/>
        <d v="2024-02-11T00:00:00Z"/>
        <d v="2024-02-16T00:00:00Z"/>
        <d v="2024-02-17T00:00:00Z"/>
        <d v="2024-02-19T00:00:00Z"/>
        <d v="2024-02-22T00:00:00Z"/>
        <d v="2024-02-26T00:00:00Z"/>
        <d v="2024-02-29T00:00:00Z"/>
        <d v="2024-03-04T00:00:00Z"/>
        <d v="2024-03-06T00:00:00Z"/>
        <d v="2024-03-09T00:00:00Z"/>
        <d v="2024-03-13T00:00:00Z"/>
        <d v="2024-03-15T00:00:00Z"/>
        <d v="2024-03-16T00:00:00Z"/>
        <d v="2024-03-17T00:00:00Z"/>
        <d v="2024-03-23T00:00:00Z"/>
        <d v="2024-03-29T00:00:00Z"/>
        <d v="2024-03-30T00:00:00Z"/>
        <d v="2024-04-01T00:00:00Z"/>
        <d v="2024-04-02T00:00:00Z"/>
        <d v="2024-04-03T00:00:00Z"/>
        <d v="2024-04-05T00:00:00Z"/>
        <d v="2024-04-07T00:00:00Z"/>
        <d v="2024-04-10T00:00:00Z"/>
        <d v="2024-04-11T00:00:00Z"/>
        <d v="2024-04-12T00:00:00Z"/>
        <d v="2024-04-15T00:00:00Z"/>
        <d v="2024-04-16T00:00:00Z"/>
        <d v="2024-04-17T00:00:00Z"/>
        <d v="2024-04-21T00:00:00Z"/>
        <d v="2024-04-22T00:00:00Z"/>
        <d v="2024-04-27T00:00:00Z"/>
        <d v="2024-05-02T00:00:00Z"/>
        <d v="2024-05-05T00:00:00Z"/>
        <d v="2024-05-07T00:00:00Z"/>
        <d v="2024-05-09T00:00:00Z"/>
        <d v="2024-05-11T00:00:00Z"/>
        <d v="2024-05-13T00:00:00Z"/>
        <d v="2024-05-14T00:00:00Z"/>
        <d v="2024-05-16T00:00:00Z"/>
        <d v="2024-05-17T00:00:00Z"/>
        <d v="2024-05-18T00:00:00Z"/>
        <d v="2024-05-20T00:00:00Z"/>
        <d v="2024-05-24T00:00:00Z"/>
        <d v="2024-05-28T00:00:00Z"/>
        <d v="2024-05-29T00:00:00Z"/>
        <d v="2024-05-30T00:00:00Z"/>
        <d v="2024-05-31T00:00:00Z"/>
        <d v="2024-06-01T00:00:00Z"/>
        <d v="2024-06-02T00:00:00Z"/>
        <d v="2024-06-03T00:00:00Z"/>
        <d v="2024-06-04T00:00:00Z"/>
        <d v="2024-06-05T00:00:00Z"/>
        <d v="2024-06-08T00:00:00Z"/>
        <d v="2024-06-10T00:00:00Z"/>
        <d v="2024-06-12T00:00:00Z"/>
        <d v="2024-06-13T00:00:00Z"/>
        <d v="2024-06-14T00:00:00Z"/>
        <d v="2024-06-18T00:00:00Z"/>
        <d v="2024-06-20T00:00:00Z"/>
        <d v="2024-06-24T00:00:00Z"/>
        <d v="2024-06-26T00:00:00Z"/>
        <d v="2024-06-27T00:00:00Z"/>
        <d v="2024-06-28T00:00:00Z"/>
        <d v="2024-06-30T00:00:00Z"/>
      </sharedItems>
    </cacheField>
    <cacheField name="Baja">
      <sharedItems containsDate="1" containsMixedTypes="1">
        <d v="2024-04-01T00:00:00Z"/>
        <s v=""/>
      </sharedItems>
    </cacheField>
    <cacheField name="Activo" numFmtId="0">
      <sharedItems>
        <s v="NO"/>
        <s v="SI"/>
      </sharedItems>
    </cacheField>
    <cacheField name="Frecuencia" numFmtId="0">
      <sharedItems>
        <s v="Mensual"/>
        <s v="Bimestral"/>
        <s v="Anual"/>
      </sharedItems>
    </cacheField>
    <cacheField name="Importe" numFmtId="0">
      <sharedItems containsSemiMixedTypes="0" containsString="0" containsNumber="1" containsInteger="1">
        <n v="349612.0"/>
        <n v="326439.0"/>
        <n v="445169.0"/>
        <n v="162961.0"/>
        <n v="186202.0"/>
        <n v="173157.0"/>
        <n v="218575.0"/>
        <n v="99055.0"/>
        <n v="126605.0"/>
        <n v="151978.0"/>
        <n v="397090.0"/>
        <n v="117232.0"/>
        <n v="166200.0"/>
        <n v="417633.0"/>
        <n v="169763.0"/>
        <n v="453421.0"/>
        <n v="102271.0"/>
        <n v="114077.0"/>
        <n v="499223.0"/>
        <n v="63095.0"/>
        <n v="406733.0"/>
        <n v="165727.0"/>
        <n v="109167.0"/>
        <n v="173825.0"/>
        <n v="125419.0"/>
        <n v="195855.0"/>
        <n v="292732.0"/>
        <n v="156325.0"/>
        <n v="86846.0"/>
        <n v="452948.0"/>
        <n v="174259.0"/>
        <n v="188151.0"/>
        <n v="123679.0"/>
        <n v="398095.0"/>
        <n v="385421.0"/>
        <n v="90786.0"/>
        <n v="55258.0"/>
        <n v="76383.0"/>
        <n v="152834.0"/>
        <n v="104373.0"/>
        <n v="109935.0"/>
        <n v="349289.0"/>
        <n v="191824.0"/>
        <n v="362840.0"/>
        <n v="84706.0"/>
        <n v="130021.0"/>
        <n v="113891.0"/>
        <n v="483186.0"/>
        <n v="89589.0"/>
        <n v="65020.0"/>
        <n v="104301.0"/>
        <n v="135342.0"/>
        <n v="184834.0"/>
        <n v="175310.0"/>
        <n v="114424.0"/>
        <n v="110881.0"/>
        <n v="57867.0"/>
        <n v="359387.0"/>
        <n v="176989.0"/>
        <n v="133689.0"/>
        <n v="154409.0"/>
        <n v="75404.0"/>
        <n v="163410.0"/>
        <n v="333954.0"/>
        <n v="158669.0"/>
        <n v="166965.0"/>
        <n v="133131.0"/>
        <n v="115526.0"/>
        <n v="119390.0"/>
        <n v="55466.0"/>
        <n v="58351.0"/>
        <n v="70569.0"/>
        <n v="167335.0"/>
        <n v="428367.0"/>
        <n v="106340.0"/>
        <n v="259341.0"/>
        <n v="164792.0"/>
        <n v="139723.0"/>
        <n v="352572.0"/>
        <n v="121715.0"/>
        <n v="333679.0"/>
        <n v="152261.0"/>
        <n v="120000.0"/>
        <n v="380153.0"/>
        <n v="150000.0"/>
        <n v="200000.0"/>
        <n v="180000.0"/>
        <n v="220000.0"/>
        <n v="244263.0"/>
        <n v="414446.0"/>
        <n v="189438.0"/>
        <n v="276920.0"/>
        <n v="309782.0"/>
        <n v="58739.0"/>
        <n v="181679.0"/>
        <n v="270140.0"/>
        <n v="100701.0"/>
        <n v="167448.0"/>
        <n v="272633.0"/>
        <n v="137963.0"/>
        <n v="130340.0"/>
        <n v="114296.0"/>
        <n v="344730.0"/>
        <n v="489625.0"/>
        <n v="60683.0"/>
        <n v="154758.0"/>
        <n v="406805.0"/>
        <n v="121338.0"/>
        <n v="136947.0"/>
      </sharedItems>
    </cacheField>
    <cacheField name="Nro de Cuenta" numFmtId="0">
      <sharedItems containsSemiMixedTypes="0" containsString="0" containsNumber="1" containsInteger="1">
        <n v="402101.0"/>
        <n v="403101.0"/>
        <n v="402102.0"/>
        <n v="409021.0"/>
      </sharedItems>
    </cacheField>
    <cacheField name="Tipo Donante" numFmtId="0">
      <sharedItems>
        <s v="Empresa"/>
        <s v="Individuo"/>
      </sharedItems>
    </cacheField>
    <cacheField name="Mes" numFmtId="49">
      <sharedItems containsSemiMixedTypes="0" containsString="0" containsNumber="1" containsInteger="1">
        <n v="1.0"/>
        <n v="2.0"/>
        <n v="3.0"/>
        <n v="4.0"/>
        <n v="5.0"/>
        <n v="6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265" sheet="Relacion Donantes Proveedores"/>
  </cacheSource>
  <cacheFields>
    <cacheField name="Número" numFmtId="0">
      <sharedItems>
        <s v="D00019"/>
        <s v="D00002"/>
        <s v="D00030"/>
        <s v="D00099"/>
        <s v="D00068"/>
        <s v="D00028"/>
        <s v="D00063"/>
        <s v="D00093"/>
        <s v="D00050"/>
        <s v="D00037"/>
        <s v="D00066"/>
        <s v="D00075"/>
        <s v="D00013"/>
        <s v="D00022"/>
        <s v="D00052"/>
        <s v="D00057"/>
        <s v="D00006"/>
        <s v="D00085"/>
        <s v="D00004"/>
        <s v="D00081"/>
        <s v="D00069"/>
        <s v="D00074"/>
        <s v="D00087"/>
        <s v="D00095"/>
        <s v="D00001"/>
        <s v="D00100"/>
        <s v="D00041"/>
        <s v="D00020"/>
        <s v="D00058"/>
        <s v="D00079"/>
        <s v="D00092"/>
        <s v="D00035"/>
        <s v="D00036"/>
        <s v="D00078"/>
        <s v="D00046"/>
        <s v="D00083"/>
        <s v="D00011"/>
        <s v="D00061"/>
        <s v="D00015"/>
        <s v="D00017"/>
        <s v="D00018"/>
        <s v="D00010"/>
        <s v="D00094"/>
        <s v="D00044"/>
        <s v="D00086"/>
        <s v="D00016"/>
        <s v="D00055"/>
        <s v="D00090"/>
        <s v="D00047"/>
        <s v="D00045"/>
        <s v="D00073"/>
        <s v="D00012"/>
        <s v="D00096"/>
        <s v="D00021"/>
        <s v="D00051"/>
        <s v="D00059"/>
        <s v="D00033"/>
        <s v="D00056"/>
        <s v="D00091"/>
        <s v="D00040"/>
        <s v="D00048"/>
        <s v="D00049"/>
        <s v="D00098"/>
        <s v="D00032"/>
        <s v="D00065"/>
        <s v="D00054"/>
        <s v="D00060"/>
        <s v="D00043"/>
        <s v="D00062"/>
        <s v="D00009"/>
        <s v="D00076"/>
        <s v="D00038"/>
        <s v="D00072"/>
        <s v="D00097"/>
        <s v="D00005"/>
        <s v="D00070"/>
        <s v="D00023"/>
        <s v="D00024"/>
        <s v="D00101"/>
        <s v="D00034"/>
        <s v="D00102"/>
        <s v="D00103"/>
        <s v="D00104"/>
        <s v="D00105"/>
        <s v="D00014"/>
        <s v="D00027"/>
        <s v="D00031"/>
        <s v="D00003"/>
        <s v="D00025"/>
        <s v="D00089"/>
        <s v="D00071"/>
        <s v="D00026"/>
        <s v="D00067"/>
        <s v="D00042"/>
        <s v="D00029"/>
        <s v="D00084"/>
        <s v="D00077"/>
        <s v="D00082"/>
        <s v="D00007"/>
        <s v="D00008"/>
        <s v="D00064"/>
        <s v="D00053"/>
        <s v="D00039"/>
        <s v="D00088"/>
        <s v="D00080"/>
        <s v="P00032"/>
        <s v="P00018"/>
        <s v="P00036"/>
        <s v="P00050"/>
        <s v="P00065"/>
        <s v="P00084"/>
        <s v="P00060"/>
        <s v="P00100"/>
        <s v="P00054"/>
        <s v="P00006"/>
        <s v="P00026"/>
        <s v="P00093"/>
        <s v="P00023"/>
        <s v="P00080"/>
        <s v="P00014"/>
        <s v="P00003"/>
        <s v="P00089"/>
        <s v="P00022"/>
        <s v="P00041"/>
        <s v="P00092"/>
        <s v="P00009"/>
        <s v="P00031"/>
        <s v="P00008"/>
        <s v="P00046"/>
        <s v="P00010"/>
        <s v="P00033"/>
        <s v="P00059"/>
        <s v="P00013"/>
        <s v="P00072"/>
        <s v="P00002"/>
        <s v="P00085"/>
        <s v="P00081"/>
        <s v="P00083"/>
        <s v="P00042"/>
        <s v="P00061"/>
        <s v="P00082"/>
        <s v="P00052"/>
        <s v="P00058"/>
        <s v="P00063"/>
        <s v="P00049"/>
        <s v="P00098"/>
        <s v="P00086"/>
        <s v="P00027"/>
        <s v="P00064"/>
        <s v="P00034"/>
        <s v="P00094"/>
        <s v="P00071"/>
        <s v="P00090"/>
        <s v="P00096"/>
        <s v="P00017"/>
        <s v="P00087"/>
        <s v="P00004"/>
        <s v="P00024"/>
        <s v="P00070"/>
        <s v="P00029"/>
        <s v="P00066"/>
        <s v="P00097"/>
        <s v="P00020"/>
        <s v="P00051"/>
        <s v="P00001"/>
        <s v="P00040"/>
        <s v="P00073"/>
        <s v="P00044"/>
        <s v="P00077"/>
        <s v="P00039"/>
        <s v="P00028"/>
        <s v="P00068"/>
        <s v="P00005"/>
        <s v="P00021"/>
        <s v="P00095"/>
        <s v="P00019"/>
        <s v="P00078"/>
        <s v="P00012"/>
        <s v="P00016"/>
        <s v="P00057"/>
        <s v="P00043"/>
        <s v="P00091"/>
        <s v="P00076"/>
        <s v="P00047"/>
        <s v="P00056"/>
        <s v="P00075"/>
        <s v="P00007"/>
        <s v="P00088"/>
        <s v="P00074"/>
        <s v="P00067"/>
        <s v="P00035"/>
        <s v="P00015"/>
        <s v="P00079"/>
        <s v="P00099"/>
        <s v="P00025"/>
        <s v="P00038"/>
        <s v="P00062"/>
        <s v="P00069"/>
        <s v="P00045"/>
      </sharedItems>
    </cacheField>
    <cacheField name="Nombre" numFmtId="0">
      <sharedItems>
        <s v="Soluciones Avanzadas"/>
        <s v="EnergiaPlus S.A."/>
        <s v="FuturoTech"/>
        <s v="Belén Gómez"/>
        <s v="Viviana Herrera"/>
        <s v="Soluciones Urbanas"/>
        <s v="Esteban Rosales"/>
        <s v="Diana Morales"/>
        <s v="Isabel Ríos"/>
        <s v="AlphaSystems"/>
        <s v="Laura Márquez"/>
        <s v="Carlos Gómez"/>
        <s v="Alfa Innovaciones"/>
        <s v="DeltaElectro"/>
        <s v="Mónica León"/>
        <s v="Mario Espinoza"/>
        <s v="EcoTech Argentina"/>
        <s v="Verónica Ruiz"/>
        <s v="Inova Global"/>
        <s v="Martín Vargas"/>
        <s v="Agustín Martínez"/>
        <s v="Mía Morales"/>
        <s v="Patricia Gómez"/>
        <s v="Margarita Jiménez"/>
        <s v="TechNova Solutions"/>
        <s v="Roberto Morales"/>
        <s v="Jaan Pérez"/>
        <s v="RedSol Argentina"/>
        <s v="Rosa Cárdenas"/>
        <s v="Ricardo López"/>
        <s v="Hugo Fernández"/>
        <s v="EcoVisión"/>
        <s v="NexuTech"/>
        <s v="Julia González"/>
        <s v="Gabriela Ortiz"/>
        <s v="alejandra Peña"/>
        <s v="Zenith Digital"/>
        <s v="Felipe Rojas"/>
        <s v="AeroPlus"/>
        <s v="EcoAventura"/>
        <s v="Sigma Consulting"/>
        <s v="Punto Verde"/>
        <s v="Rodrigo Medina"/>
        <s v="Sofía Díaz"/>
        <s v="Andrés Silva"/>
        <s v="MaxiData"/>
        <s v="Víctor Gil"/>
        <s v="Maximiliano Álvarez"/>
        <s v="Sergio Rivas"/>
        <s v="alejandro Torres"/>
        <s v="Luciano Rivas"/>
        <s v="CreaTech S.R.L."/>
        <s v="Emilio Soto"/>
        <s v="Grupo Synthesis"/>
        <s v="Rafael Silva"/>
        <s v="Adolfo Cabrera"/>
        <s v="Metrópolis S.A."/>
        <s v="Claudia Ponce"/>
        <s v="Elena Bravo"/>
        <s v="Orion Innovaciones"/>
        <s v="Patricia Navarro"/>
        <s v="Fernando Aguilar"/>
        <s v="Pablo Fernández"/>
        <s v="Cobra Solutions"/>
        <s v="Joaquín Serrano"/>
        <s v="Carolina Mendoza"/>
        <s v="Susana Muñoz"/>
        <s v="Jorge Rodríguez"/>
        <s v="Olga Vargas"/>
        <s v="Optima Logística"/>
        <s v="Mariana Fernández"/>
        <s v="MetroLogística"/>
        <s v="Pilar Ortiz"/>
        <s v="Rocío Cabrera"/>
        <s v="Vanguardia Consultora"/>
        <s v="Clara Torres"/>
        <s v="SmartTech Argentina"/>
        <s v="NovaVisión"/>
        <s v="Donaciones Co."/>
        <s v="Vortex Energía"/>
        <s v="Ayuda Empresarial S.A."/>
        <s v="Donativos y Más S.R.L."/>
        <s v="Apoyo Corporativo S.A."/>
        <s v="Fundación Empresarial"/>
        <s v="ServiNet"/>
        <s v="TransWorld"/>
        <s v="InnovarX"/>
        <s v="Grupo Delta"/>
        <s v="InfoMática S.A."/>
        <s v="Liliana Romero"/>
        <s v="Ezequiel Delgado"/>
        <s v="Energía VIVA"/>
        <s v="Damián Molina"/>
        <s v="Ana López"/>
        <s v="GlobalNet"/>
        <s v="Santiago López"/>
        <s v="Luis Martínez"/>
        <s v="Natalia Castro"/>
        <s v="NexGen Industries"/>
        <s v="RedHorizonte"/>
        <s v="Emma Paredes"/>
        <s v="Héctor Salazar"/>
        <s v="Quantum Ventures"/>
        <s v="Javier Morales"/>
        <s v="Silvia Ramírez"/>
        <s v="Repuestos Zeta"/>
        <s v="Estudio Jurídico Zeta"/>
        <s v="Consultora Zeta"/>
        <s v="Consultora S.A."/>
        <s v="Servicios Zeta"/>
        <s v=" Servicios Beta"/>
        <s v="Fernando Pérez"/>
        <s v="Roberto Pérez"/>
        <s v="Constructora Beta"/>
        <s v="Gabriela Morales"/>
        <s v="Claudia Ruiz"/>
        <s v="Grupo Alfa"/>
        <s v="Carlos López"/>
        <s v="Servicios Proveedores"/>
        <s v=" Inversiones Sigma"/>
        <s v="Consultora Beta SRL"/>
        <s v="Estudio Jurídico Alfa"/>
        <s v="Empresa XYZ"/>
        <s v="Mariana Morales"/>
        <s v="Proveedora SRL"/>
        <s v="Fernando Gómez"/>
        <s v="María Gómez"/>
        <s v="Compañía Beta"/>
        <s v="Pedro Ruiz"/>
        <s v="Soluciones Gama"/>
        <s v="Servicios &amp; Co."/>
        <s v=" Proveedores SRL"/>
        <s v="Repuestos Omega"/>
        <s v="Estudio Consultores"/>
        <s v="Pedro González"/>
        <s v="Proveedora Gamma"/>
        <s v="Gabriela López"/>
        <s v="Servicios Zeta S.A."/>
        <s v="Gabriela Torres"/>
        <s v="Pedro Sánchez"/>
        <s v="Alejandro Martínez"/>
        <s v="Grupo SRL"/>
        <s v="Mariana García"/>
        <s v="Consultora Alpha"/>
        <s v=" Ana Gómez"/>
        <s v="Compañía Zeta"/>
        <s v="Consultora S.A.S."/>
        <s v="Empresas SRL"/>
        <s v="Gabriela Martínez"/>
        <s v="Servicios Gamma"/>
        <s v="Servicios Consultora"/>
        <s v="Julio Fernández"/>
        <s v="Consultora Zeta SRL"/>
        <s v="Distribuciones AB"/>
        <s v="Servicios AB"/>
        <s v="Mariana Rodríguez"/>
        <s v="Mariana López"/>
        <s v="Grupo Omega"/>
        <s v=" Marta López"/>
        <s v="Servicios Alpha"/>
        <s v="Proveedora Consultora"/>
        <s v="Juegos del Norte"/>
        <s v="Proveedora S.A."/>
        <s v="Javier Martínez"/>
        <s v="Andrés García"/>
        <s v="Grupo Beta"/>
        <s v="Javier Rodríguez"/>
        <s v=" Estudio Zeta"/>
        <s v="Andrés Martínez"/>
        <s v=" Carlos Méndez"/>
        <s v="Distribuciones ABC"/>
        <s v="Servicios Consultores"/>
        <s v="Servicios Gamma S.A."/>
        <s v="Proveedor Ltda."/>
        <s v="Marketing Global"/>
        <s v="Consultora Beta"/>
        <s v="Ricardo García"/>
        <s v="Pedro Morales"/>
        <s v="Repuestos Beta S.A."/>
        <s v="Estudio Jurídico Beta"/>
        <s v="Servicios SRL"/>
        <s v="Repuestos S.A."/>
        <s v="Servicios Alpha S.A."/>
        <s v="Ana Sánchez"/>
        <s v="Repuestos &amp; Co."/>
        <s v="Estudio Jurídico S.A."/>
        <s v=" Victor Pérez"/>
        <s v="Rosa Pérez"/>
        <s v="Ana Morales"/>
        <s v="Servicios Repuestos"/>
        <s v="Servicios Delta"/>
        <s v="Laura Fernández"/>
        <s v="Javier López"/>
        <s v="Ana Gómez"/>
        <s v="Proveedores Beta"/>
      </sharedItems>
    </cacheField>
    <cacheField name="Tipo de Operación" numFmtId="0">
      <sharedItems>
        <s v="Ingreso"/>
        <s v="Gasto"/>
      </sharedItems>
    </cacheField>
    <cacheField name="Alta" numFmtId="164">
      <sharedItems containsSemiMixedTypes="0" containsDate="1" containsString="0">
        <d v="2024-01-01T00:00:00Z"/>
        <d v="2024-01-12T00:00:00Z"/>
        <d v="2024-01-22T00:00:00Z"/>
        <d v="2024-01-25T00:00:00Z"/>
        <d v="2024-01-26T00:00:00Z"/>
        <d v="2024-01-27T00:00:00Z"/>
        <d v="2024-01-29T00:00:00Z"/>
        <d v="2024-01-30T00:00:00Z"/>
        <d v="2024-02-01T00:00:00Z"/>
        <d v="2024-02-02T00:00:00Z"/>
        <d v="2024-02-04T00:00:00Z"/>
        <d v="2024-02-06T00:00:00Z"/>
        <d v="2024-02-07T00:00:00Z"/>
        <d v="2024-02-08T00:00:00Z"/>
        <d v="2024-02-11T00:00:00Z"/>
        <d v="2024-02-16T00:00:00Z"/>
        <d v="2024-02-17T00:00:00Z"/>
        <d v="2024-02-19T00:00:00Z"/>
        <d v="2024-02-22T00:00:00Z"/>
        <d v="2024-02-26T00:00:00Z"/>
        <d v="2024-02-29T00:00:00Z"/>
        <d v="2024-03-04T00:00:00Z"/>
        <d v="2024-03-06T00:00:00Z"/>
        <d v="2024-03-09T00:00:00Z"/>
        <d v="2024-03-13T00:00:00Z"/>
        <d v="2024-03-15T00:00:00Z"/>
        <d v="2024-03-16T00:00:00Z"/>
        <d v="2024-03-17T00:00:00Z"/>
        <d v="2024-03-23T00:00:00Z"/>
        <d v="2024-03-29T00:00:00Z"/>
        <d v="2024-03-30T00:00:00Z"/>
        <d v="2024-04-01T00:00:00Z"/>
        <d v="2024-04-02T00:00:00Z"/>
        <d v="2024-04-03T00:00:00Z"/>
        <d v="2024-04-05T00:00:00Z"/>
        <d v="2024-04-07T00:00:00Z"/>
        <d v="2024-04-10T00:00:00Z"/>
        <d v="2024-04-11T00:00:00Z"/>
        <d v="2024-04-12T00:00:00Z"/>
        <d v="2024-04-15T00:00:00Z"/>
        <d v="2024-04-16T00:00:00Z"/>
        <d v="2024-04-17T00:00:00Z"/>
        <d v="2024-04-21T00:00:00Z"/>
        <d v="2024-04-22T00:00:00Z"/>
        <d v="2024-04-27T00:00:00Z"/>
        <d v="2024-05-02T00:00:00Z"/>
        <d v="2024-05-05T00:00:00Z"/>
        <d v="2024-05-07T00:00:00Z"/>
        <d v="2024-05-09T00:00:00Z"/>
        <d v="2024-05-11T00:00:00Z"/>
        <d v="2024-05-13T00:00:00Z"/>
        <d v="2024-05-14T00:00:00Z"/>
        <d v="2024-05-16T00:00:00Z"/>
        <d v="2024-05-17T00:00:00Z"/>
        <d v="2024-05-18T00:00:00Z"/>
        <d v="2024-05-20T00:00:00Z"/>
        <d v="2024-05-24T00:00:00Z"/>
        <d v="2024-05-28T00:00:00Z"/>
        <d v="2024-05-29T00:00:00Z"/>
        <d v="2024-05-30T00:00:00Z"/>
        <d v="2024-05-31T00:00:00Z"/>
        <d v="2024-06-01T00:00:00Z"/>
        <d v="2024-06-02T00:00:00Z"/>
        <d v="2024-06-03T00:00:00Z"/>
        <d v="2024-06-04T00:00:00Z"/>
        <d v="2024-06-05T00:00:00Z"/>
        <d v="2024-06-08T00:00:00Z"/>
        <d v="2024-06-10T00:00:00Z"/>
        <d v="2024-06-12T00:00:00Z"/>
        <d v="2024-06-13T00:00:00Z"/>
        <d v="2024-06-14T00:00:00Z"/>
        <d v="2024-06-18T00:00:00Z"/>
        <d v="2024-06-20T00:00:00Z"/>
        <d v="2024-06-24T00:00:00Z"/>
        <d v="2024-06-26T00:00:00Z"/>
        <d v="2024-06-27T00:00:00Z"/>
        <d v="2024-06-28T00:00:00Z"/>
        <d v="2024-06-30T00:00:00Z"/>
        <d v="2024-01-03T00:00:00Z"/>
        <d v="2024-01-04T00:00:00Z"/>
        <d v="2024-01-05T00:00:00Z"/>
        <d v="2024-01-06T00:00:00Z"/>
        <d v="2024-01-07T00:00:00Z"/>
        <d v="2024-01-08T00:00:00Z"/>
        <d v="2024-01-09T00:00:00Z"/>
        <d v="2024-01-15T00:00:00Z"/>
        <d v="2024-01-18T00:00:00Z"/>
        <d v="2024-01-19T00:00:00Z"/>
        <d v="2024-01-20T00:00:00Z"/>
        <d v="2024-01-21T00:00:00Z"/>
        <d v="2024-01-28T00:00:00Z"/>
        <d v="2024-01-31T00:00:00Z"/>
        <d v="2024-02-09T00:00:00Z"/>
        <d v="2024-02-12T00:00:00Z"/>
        <d v="2024-02-14T00:00:00Z"/>
        <d v="2024-02-15T00:00:00Z"/>
        <d v="2024-02-18T00:00:00Z"/>
        <d v="2024-02-23T00:00:00Z"/>
        <d v="2024-02-25T00:00:00Z"/>
        <d v="2024-02-27T00:00:00Z"/>
        <d v="2024-02-28T00:00:00Z"/>
        <d v="2024-03-02T00:00:00Z"/>
        <d v="2024-03-03T00:00:00Z"/>
        <d v="2024-03-05T00:00:00Z"/>
        <d v="2024-03-08T00:00:00Z"/>
        <d v="2024-03-11T00:00:00Z"/>
        <d v="2024-03-12T00:00:00Z"/>
        <d v="2024-03-14T00:00:00Z"/>
        <d v="2024-03-18T00:00:00Z"/>
        <d v="2024-03-19T00:00:00Z"/>
        <d v="2024-03-20T00:00:00Z"/>
        <d v="2024-03-21T00:00:00Z"/>
        <d v="2024-03-22T00:00:00Z"/>
        <d v="2024-03-25T00:00:00Z"/>
        <d v="2024-03-26T00:00:00Z"/>
        <d v="2024-03-27T00:00:00Z"/>
        <d v="2024-03-28T00:00:00Z"/>
        <d v="2024-04-04T00:00:00Z"/>
        <d v="2024-04-06T00:00:00Z"/>
        <d v="2024-04-08T00:00:00Z"/>
        <d v="2024-04-09T00:00:00Z"/>
        <d v="2024-04-14T00:00:00Z"/>
        <d v="2024-04-18T00:00:00Z"/>
        <d v="2024-04-19T00:00:00Z"/>
        <d v="2024-04-20T00:00:00Z"/>
        <d v="2024-05-01T00:00:00Z"/>
        <d v="2024-05-03T00:00:00Z"/>
        <d v="2024-05-06T00:00:00Z"/>
        <d v="2024-05-10T00:00:00Z"/>
        <d v="2024-05-19T00:00:00Z"/>
        <d v="2024-05-21T00:00:00Z"/>
        <d v="2024-05-26T00:00:00Z"/>
        <d v="2024-06-09T00:00:00Z"/>
        <d v="2024-06-15T00:00:00Z"/>
        <d v="2024-06-17T00:00:00Z"/>
        <d v="2024-06-19T00:00:00Z"/>
        <d v="2024-06-21T00:00:00Z"/>
        <d v="2024-06-22T00:00:00Z"/>
        <d v="2024-06-29T00:00:00Z"/>
      </sharedItems>
    </cacheField>
    <cacheField name="Baja">
      <sharedItems containsDate="1" containsBlank="1" containsMixedTypes="1">
        <d v="2024-04-01T00:00:00Z"/>
        <s v=""/>
        <m/>
      </sharedItems>
    </cacheField>
    <cacheField name="Estado" numFmtId="0">
      <sharedItems>
        <s v="Inactivo"/>
        <s v="Activo"/>
      </sharedItems>
    </cacheField>
    <cacheField name="Importe" numFmtId="0">
      <sharedItems containsSemiMixedTypes="0" containsString="0" containsNumber="1" containsInteger="1">
        <n v="349612.0"/>
        <n v="326439.0"/>
        <n v="445169.0"/>
        <n v="162961.0"/>
        <n v="186202.0"/>
        <n v="173157.0"/>
        <n v="218575.0"/>
        <n v="99055.0"/>
        <n v="126605.0"/>
        <n v="151978.0"/>
        <n v="397090.0"/>
        <n v="117232.0"/>
        <n v="166200.0"/>
        <n v="417633.0"/>
        <n v="169763.0"/>
        <n v="453421.0"/>
        <n v="102271.0"/>
        <n v="114077.0"/>
        <n v="499223.0"/>
        <n v="63095.0"/>
        <n v="406733.0"/>
        <n v="165727.0"/>
        <n v="109167.0"/>
        <n v="173825.0"/>
        <n v="125419.0"/>
        <n v="195855.0"/>
        <n v="292732.0"/>
        <n v="156325.0"/>
        <n v="86846.0"/>
        <n v="452948.0"/>
        <n v="174259.0"/>
        <n v="188151.0"/>
        <n v="123679.0"/>
        <n v="398095.0"/>
        <n v="385421.0"/>
        <n v="90786.0"/>
        <n v="55258.0"/>
        <n v="76383.0"/>
        <n v="152834.0"/>
        <n v="104373.0"/>
        <n v="109935.0"/>
        <n v="349289.0"/>
        <n v="191824.0"/>
        <n v="362840.0"/>
        <n v="84706.0"/>
        <n v="130021.0"/>
        <n v="113891.0"/>
        <n v="483186.0"/>
        <n v="89589.0"/>
        <n v="65020.0"/>
        <n v="104301.0"/>
        <n v="135342.0"/>
        <n v="184834.0"/>
        <n v="175310.0"/>
        <n v="114424.0"/>
        <n v="110881.0"/>
        <n v="57867.0"/>
        <n v="359387.0"/>
        <n v="176989.0"/>
        <n v="133689.0"/>
        <n v="154409.0"/>
        <n v="75404.0"/>
        <n v="163410.0"/>
        <n v="333954.0"/>
        <n v="158669.0"/>
        <n v="166965.0"/>
        <n v="133131.0"/>
        <n v="115526.0"/>
        <n v="119390.0"/>
        <n v="55466.0"/>
        <n v="58351.0"/>
        <n v="70569.0"/>
        <n v="167335.0"/>
        <n v="428367.0"/>
        <n v="106340.0"/>
        <n v="259341.0"/>
        <n v="164792.0"/>
        <n v="139723.0"/>
        <n v="352572.0"/>
        <n v="121715.0"/>
        <n v="333679.0"/>
        <n v="152261.0"/>
        <n v="120000.0"/>
        <n v="380153.0"/>
        <n v="150000.0"/>
        <n v="200000.0"/>
        <n v="180000.0"/>
        <n v="220000.0"/>
        <n v="244263.0"/>
        <n v="414446.0"/>
        <n v="189438.0"/>
        <n v="276920.0"/>
        <n v="309782.0"/>
        <n v="58739.0"/>
        <n v="181679.0"/>
        <n v="270140.0"/>
        <n v="100701.0"/>
        <n v="167448.0"/>
        <n v="272633.0"/>
        <n v="137963.0"/>
        <n v="130340.0"/>
        <n v="114296.0"/>
        <n v="344730.0"/>
        <n v="489625.0"/>
        <n v="60683.0"/>
        <n v="154758.0"/>
        <n v="406805.0"/>
        <n v="121338.0"/>
        <n v="136947.0"/>
        <n v="156568.0"/>
        <n v="164873.0"/>
        <n v="62378.0"/>
        <n v="83555.0"/>
        <n v="184371.0"/>
        <n v="45663.0"/>
        <n v="219093.0"/>
        <n v="85688.0"/>
        <n v="23335.0"/>
        <n v="213343.0"/>
        <n v="40126.0"/>
        <n v="150678.0"/>
        <n v="92650.0"/>
        <n v="135868.0"/>
        <n v="128799.0"/>
        <n v="19483.0"/>
        <n v="78723.0"/>
        <n v="139687.0"/>
        <n v="243339.0"/>
        <n v="214016.0"/>
        <n v="216059.0"/>
        <n v="19014.0"/>
        <n v="98854.0"/>
        <n v="209204.0"/>
        <n v="283772.0"/>
        <n v="160810.0"/>
        <n v="204022.0"/>
        <n v="28033.0"/>
        <n v="32000.0"/>
        <n v="117707.0"/>
        <n v="11660.0"/>
        <n v="168452.0"/>
        <n v="299795.0"/>
        <n v="39168.0"/>
        <n v="18521.0"/>
        <n v="134052.0"/>
        <n v="88494.0"/>
        <n v="138336.0"/>
        <n v="202128.0"/>
        <n v="203310.0"/>
        <n v="153273.0"/>
        <n v="39175.0"/>
        <n v="73957.0"/>
        <n v="228756.0"/>
        <n v="153937.0"/>
        <n v="144695.0"/>
        <n v="112835.0"/>
        <n v="204823.0"/>
        <n v="43426.0"/>
        <n v="174377.0"/>
        <n v="165406.0"/>
        <n v="24035.0"/>
        <n v="110248.0"/>
        <n v="24710.0"/>
        <n v="146153.0"/>
        <n v="197818.0"/>
        <n v="46612.0"/>
        <n v="220046.0"/>
        <n v="202261.0"/>
        <n v="140396.0"/>
        <n v="197447.0"/>
        <n v="252040.0"/>
        <n v="247318.0"/>
        <n v="155351.0"/>
        <n v="127588.0"/>
        <n v="75330.0"/>
        <n v="72357.0"/>
        <n v="246479.0"/>
        <n v="66873.0"/>
        <n v="217766.0"/>
        <n v="158588.0"/>
        <n v="174615.0"/>
        <n v="55617.0"/>
        <n v="56026.0"/>
        <n v="122127.0"/>
        <n v="142460.0"/>
        <n v="189954.0"/>
        <n v="152989.0"/>
        <n v="75070.0"/>
        <n v="171619.0"/>
        <n v="108214.0"/>
        <n v="37732.0"/>
        <n v="111243.0"/>
        <n v="201108.0"/>
        <n v="220966.0"/>
        <n v="224365.0"/>
        <n v="84567.0"/>
        <n v="173227.0"/>
        <n v="270035.0"/>
        <n v="150420.0"/>
        <n v="176507.0"/>
        <n v="98664.0"/>
        <n v="108316.0"/>
        <n v="158472.0"/>
        <n v="128838.0"/>
        <n v="143033.0"/>
        <n v="29110.0"/>
        <n v="234752.0"/>
        <n v="158655.0"/>
        <n v="51264.0"/>
        <n v="30808.0"/>
        <n v="165070.0"/>
        <n v="42905.0"/>
        <n v="292966.0"/>
        <n v="193959.0"/>
        <n v="112002.0"/>
        <n v="204368.0"/>
        <n v="135738.0"/>
        <n v="121086.0"/>
        <n v="238252.0"/>
        <n v="71853.0"/>
        <n v="242014.0"/>
        <n v="30219.0"/>
        <n v="101603.0"/>
        <n v="122880.0"/>
        <n v="165876.0"/>
        <n v="209460.0"/>
        <n v="185402.0"/>
        <n v="79911.0"/>
        <n v="74744.0"/>
        <n v="204006.0"/>
        <n v="15039.0"/>
        <n v="130478.0"/>
        <n v="207617.0"/>
        <n v="161283.0"/>
        <n v="212855.0"/>
        <n v="234322.0"/>
        <n v="38459.0"/>
        <n v="115620.0"/>
        <n v="229885.0"/>
        <n v="231991.0"/>
        <n v="155264.0"/>
        <n v="10164.0"/>
        <n v="128252.0"/>
        <n v="50432.0"/>
        <n v="117106.0"/>
        <n v="86825.0"/>
        <n v="156680.0"/>
        <n v="60583.0"/>
        <n v="202092.0"/>
        <n v="229012.0"/>
        <n v="58428.0"/>
        <n v="24573.0"/>
        <n v="95580.0"/>
        <n v="210166.0"/>
        <n v="188554.0"/>
        <n v="248954.0"/>
        <n v="123157.0"/>
        <n v="248564.0"/>
        <n v="151263.0"/>
        <n v="80841.0"/>
        <n v="121389.0"/>
        <n v="209036.0"/>
        <n v="124891.0"/>
        <n v="215609.0"/>
      </sharedItems>
    </cacheField>
    <cacheField name="Mes" numFmtId="49">
      <sharedItems containsSemiMixedTypes="0" containsString="0" containsNumber="1" containsInteger="1">
        <n v="1.0"/>
        <n v="2.0"/>
        <n v="3.0"/>
        <n v="4.0"/>
        <n v="5.0"/>
        <n v="6.0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156" sheet="Proveedores"/>
  </cacheSource>
  <cacheFields>
    <cacheField name="Número Proveedor" numFmtId="0">
      <sharedItems>
        <s v="P00032"/>
        <s v="D00053"/>
        <s v="P00018"/>
        <s v="P00036"/>
        <s v="P00050"/>
        <s v="P00065"/>
        <s v="P00084"/>
        <s v="P00060"/>
        <s v="D00030"/>
        <s v="P00100"/>
        <s v="P00054"/>
        <s v="P00006"/>
        <s v="P00026"/>
        <s v="P00093"/>
        <s v="P00023"/>
        <s v="P00080"/>
        <s v="P00014"/>
        <s v="P00003"/>
        <s v="P00089"/>
        <s v="P00022"/>
        <s v="P00041"/>
        <s v="P00092"/>
        <s v="P00009"/>
        <s v="P00031"/>
        <s v="P00008"/>
        <s v="P00046"/>
        <s v="P00010"/>
        <s v="P00033"/>
        <s v="P00059"/>
        <s v="P00013"/>
        <s v="P00072"/>
        <s v="P00002"/>
        <s v="P00085"/>
        <s v="P00081"/>
        <s v="P00083"/>
        <s v="P00042"/>
        <s v="P00061"/>
        <s v="P00082"/>
        <s v="P00052"/>
        <s v="P00058"/>
        <s v="P00063"/>
        <s v="P00049"/>
        <s v="P00098"/>
        <s v="P00086"/>
        <s v="P00027"/>
        <s v="P00064"/>
        <s v="P00034"/>
        <s v="P00094"/>
        <s v="P00071"/>
        <s v="P00090"/>
        <s v="P00096"/>
        <s v="P00017"/>
        <s v="P00087"/>
        <s v="D00037"/>
        <s v="P00004"/>
        <s v="P00024"/>
        <s v="P00070"/>
        <s v="P00029"/>
        <s v="P00066"/>
        <s v="D00055"/>
        <s v="P00097"/>
        <s v="P00020"/>
        <s v="P00051"/>
        <s v="P00001"/>
        <s v="P00040"/>
        <s v="P00073"/>
        <s v="P00044"/>
        <s v="P00077"/>
        <s v="P00039"/>
        <s v="P00028"/>
        <s v="P00068"/>
        <s v="P00005"/>
        <s v="P00021"/>
        <s v="P00095"/>
        <s v="P00019"/>
        <s v="P00078"/>
        <s v="P00012"/>
        <s v="P00016"/>
        <s v="P00057"/>
        <s v="P00043"/>
        <s v="P00091"/>
        <s v="P00076"/>
        <s v="D00048"/>
        <s v="P00047"/>
        <s v="P00056"/>
        <s v="P00075"/>
        <s v="P00007"/>
        <s v="P00088"/>
        <s v="P00074"/>
        <s v="P00067"/>
        <s v="P00035"/>
        <s v="P00015"/>
        <s v="P00079"/>
        <s v="P00099"/>
        <s v="P00025"/>
        <s v="P00038"/>
        <s v="D00011"/>
        <s v="P00062"/>
        <s v="P00069"/>
        <s v="P00045"/>
      </sharedItems>
    </cacheField>
    <cacheField name="Nombre Proveedor" numFmtId="0">
      <sharedItems>
        <s v="Repuestos Zeta"/>
        <s v="Estudio Jurídico Zeta"/>
        <s v="Consultora Zeta"/>
        <s v="Consultora S.A."/>
        <s v="Servicios Zeta"/>
        <s v=" Servicios Beta"/>
        <s v="Fernando Pérez"/>
        <s v="Roberto Pérez"/>
        <s v="Constructora Beta"/>
        <s v="Gabriela Morales"/>
        <s v="Claudia Ruiz"/>
        <s v="Grupo Alfa"/>
        <s v="Carlos López"/>
        <s v="Servicios Proveedores"/>
        <s v=" Inversiones Sigma"/>
        <s v="Consultora Beta SRL"/>
        <s v="Estudio Jurídico Alfa"/>
        <s v="Empresa XYZ"/>
        <s v="Mariana Morales"/>
        <s v="Roberto Morales"/>
        <s v="Proveedora SRL"/>
        <s v="Fernando Gómez"/>
        <s v="María Gómez"/>
        <s v="Compañía Beta"/>
        <s v="Pedro Ruiz"/>
        <s v="Soluciones Gama"/>
        <s v="Servicios &amp; Co."/>
        <s v=" Proveedores SRL"/>
        <s v="Repuestos Omega"/>
        <s v="Estudio Consultores"/>
        <s v="Pedro González"/>
        <s v="Proveedora Gamma"/>
        <s v="Gabriela López"/>
        <s v="Servicios Zeta S.A."/>
        <s v="Gabriela Torres"/>
        <s v="Pedro Sánchez"/>
        <s v="Alejandro Martínez"/>
        <s v="Grupo SRL"/>
        <s v="Mariana García"/>
        <s v="Consultora Alpha"/>
        <s v=" Ana Gómez"/>
        <s v="Compañía Zeta"/>
        <s v="Consultora S.A.S."/>
        <s v="Empresas SRL"/>
        <s v="Gabriela Martínez"/>
        <s v="Servicios Gamma"/>
        <s v="Servicios Consultora"/>
        <s v="Mariana Fernández"/>
        <s v="Julio Fernández"/>
        <s v="Consultora Zeta SRL"/>
        <s v="Distribuciones AB"/>
        <s v="Servicios AB"/>
        <s v="Mariana Rodríguez"/>
        <s v="Mariana López"/>
        <s v="Grupo Omega"/>
        <s v=" Marta López"/>
        <s v="Servicios Alpha"/>
        <s v="Proveedora Consultora"/>
        <s v="Juegos del Norte"/>
        <s v="Proveedora S.A."/>
        <s v="Javier Martínez"/>
        <s v="Andrés García"/>
        <s v="Grupo Beta"/>
        <s v="Javier Rodríguez"/>
        <s v=" Estudio Zeta"/>
        <s v="Andrés Martínez"/>
        <s v=" Carlos Méndez"/>
        <s v="Distribuciones ABC"/>
        <s v="Servicios Consultores"/>
        <s v="Ana López"/>
        <s v="Servicios Gamma S.A."/>
        <s v="Proveedor Ltda."/>
        <s v="Marketing Global"/>
        <s v="Consultora Beta"/>
        <s v="Ricardo García"/>
        <s v="Pedro Morales"/>
        <s v="Repuestos Beta S.A."/>
        <s v="Estudio Jurídico Beta"/>
        <s v="Servicios SRL"/>
        <s v="Repuestos S.A."/>
        <s v="Servicios Alpha S.A."/>
        <s v="Ana Sánchez"/>
        <s v="Repuestos &amp; Co."/>
        <s v="Estudio Jurídico S.A."/>
        <s v=" Victor Pérez"/>
        <s v="Rosa Pérez"/>
        <s v="Ana Morales"/>
        <s v="Servicios Repuestos"/>
        <s v="Servicios Delta"/>
        <s v="Laura Fernández"/>
        <s v="Javier López"/>
        <s v="Ana Gómez"/>
        <s v="Proveedores Beta"/>
      </sharedItems>
    </cacheField>
    <cacheField name="CUIT">
      <sharedItems containsBlank="1" containsMixedTypes="1" containsNumber="1" containsInteger="1">
        <s v="30-98765430-5"/>
        <s v="30-12345678-5"/>
        <s v="30-19283747-0"/>
        <s v="30-24681360-8"/>
        <s v="30-32165499-2"/>
        <s v="30-97531250-6"/>
        <s v="30-19283754-5"/>
        <s v="30-32165488-1"/>
        <s v="30-32165499-3"/>
        <s v="30-98765437-1"/>
        <s v="30-87654322-5"/>
        <s v="30-97531246-1"/>
        <s v="30-24681359-9"/>
        <s v="30-13579253-4"/>
        <s v="30-12345670-6"/>
        <s v="30-13579251-1"/>
        <n v="3.0135792487E10"/>
        <n v="3.0135792463E10"/>
        <s v="30-13579252-0"/>
        <s v="30-98765431-5"/>
        <s v="30-45678904-3"/>
        <s v="30-86430986-3"/>
        <s v="30-12345679-8"/>
        <s v="30-45678903-4"/>
        <s v="30-74859632-7"/>
        <s v="30-24681361-8"/>
        <s v="30-98765432-1"/>
        <s v="30-12345679-0"/>
        <s v="30-19283751-0"/>
        <s v="30-45678901-2"/>
        <s v="30-24681363-3"/>
        <s v="30-87654321-0"/>
        <s v="30-32165491-6"/>
        <s v="30-24681364-2"/>
        <s v="30-86430984-4"/>
        <s v="30-98765433-4"/>
        <s v="30-45678906-2"/>
        <s v="30-97531253-3"/>
        <s v="30-98765434-4"/>
        <s v="30-86430980-9"/>
        <s v="30-13579249-4"/>
        <s v="30-19283750-1"/>
        <s v="30-32165492-9"/>
        <s v="30-45678909-7"/>
        <s v="30-97531248-0"/>
        <s v="30-24681362-5"/>
        <s v="30-87654321-1"/>
        <s v="30-24681366-5"/>
        <s v="30-13579250-2"/>
        <m/>
        <s v="30-86430987-7"/>
        <s v="30-86430976-9"/>
        <s v="30-97531254-8"/>
        <s v="30-97531245-9"/>
        <s v="30-24681357-2"/>
        <s v="30-87654330-7"/>
        <s v="30-98765436-1"/>
        <s v="30-19283748-2"/>
        <s v="30-86430981-7"/>
        <s v="30-24681360-6"/>
        <s v="30-19283755-8"/>
        <s v="30-45678902-3"/>
        <s v="30-45678905-3"/>
        <s v="30-12345678-9"/>
        <s v="30-32165488-2"/>
        <s v="30-97531251-4"/>
        <s v="30-87654322-6"/>
        <s v="30-45678908-8"/>
        <s v="30-19283749-1"/>
        <s v="30-86430977-1"/>
        <s v="30-32165489-9"/>
        <n v="3.0123456789E10"/>
        <s v="30-65432199-4"/>
        <s v="30-97531256-6"/>
        <s v="30-32165498-1"/>
        <s v="30-97531252-9"/>
        <s v="30-32165487-0"/>
        <s v="30-97531247-8"/>
        <s v="30-13579248-8"/>
        <s v="30-12345679-5"/>
        <s v="30-97531255-2"/>
        <s v="30-32165490-7"/>
        <s v="30-97531246-9"/>
        <s v="30-97531249-7"/>
        <s v="30-19283753-6"/>
        <s v="30-19283746-4"/>
        <s v="30-86430982-5"/>
        <s v="30-19283752-8"/>
        <s v="30-13579246-7"/>
        <s v="30-24681358-6"/>
        <s v="30-86430983-0"/>
        <s v="30-45678910-0"/>
        <s v="30-13579249-8"/>
        <s v="30-86430978-0"/>
        <s v="30-65432198-7"/>
        <s v="30-98765435-3"/>
        <s v="30-45678907-0"/>
        <s v="30-13579247-7"/>
      </sharedItems>
    </cacheField>
    <cacheField name="Categor/a Proveedor" numFmtId="0">
      <sharedItems>
        <s v="AGENTE IMPOSITIVO"/>
        <s v="SERVICIOS"/>
        <s v="MATERIALES"/>
      </sharedItems>
    </cacheField>
    <cacheField name="Tipo de Contribuyente" numFmtId="0">
      <sharedItems>
        <s v="RESPONSABLE INSCRIPTO"/>
        <s v="MONOTRIBUTISTA"/>
      </sharedItems>
    </cacheField>
    <cacheField name="Observaciones" numFmtId="0">
      <sharedItems containsString="0" containsBlank="1">
        <m/>
      </sharedItems>
    </cacheField>
    <cacheField name="Contacto" numFmtId="0">
      <sharedItems>
        <s v="Roberto Ruiz"/>
        <s v="Estudio Jurídico"/>
        <s v=" Laura Sánchez"/>
        <s v="Marcela Martínez"/>
        <s v="Servicios Zeta"/>
        <s v="Laura Gómez"/>
        <s v="Fernando Pérez"/>
        <s v="Roberto Pérez"/>
        <s v="Ricardo Martínez"/>
        <s v="Gabriela Morales"/>
        <s v="Claudia Ruiz"/>
        <s v="Alberto Fernández"/>
        <s v="Carlos López"/>
        <s v="Servicios Proveedores"/>
        <s v="Carlos Jiménez"/>
        <s v="Consultora Beta"/>
        <s v="María Hernández"/>
        <s v="María López"/>
        <s v="Mariana Morales"/>
        <s v="Roberto Morales"/>
        <s v="Proveedora SRL"/>
        <s v="Consultora Zeta"/>
        <s v=" Fernando Gómez"/>
        <s v="María Gómez"/>
        <s v="Laura Martínez"/>
        <s v="Pedro Ruiz"/>
        <s v="Javier Martínez"/>
        <s v="Gabriela Sánchez"/>
        <s v="Proveedores SRL"/>
        <s v=" Sergio Castro"/>
        <s v="Estudio Consultores"/>
        <s v="Pedro González"/>
        <s v="Proveedora Gamma"/>
        <s v=" Gabriela López"/>
        <s v="Gabriela Torres"/>
        <s v="Pedro Sánchez"/>
        <s v="Alejandro Martínez"/>
        <s v="Grupo SRL"/>
        <s v="Mariana García"/>
        <s v="Consultora Alpha"/>
        <s v="Ana Gómez"/>
        <s v=" Ana García"/>
        <s v="Consultora S.A.S."/>
        <s v="Ana López"/>
        <s v="Gabriela Martínez"/>
        <s v="Servicios Gamma"/>
        <s v="Servicios Consultora"/>
        <s v="Mariana Fernández"/>
        <s v="Julio Fernández"/>
        <s v="Gabriela Ruiz"/>
        <s v="Laura Ruiz"/>
        <s v="Mariana Rodríguez"/>
        <s v="Mariana López"/>
        <s v="Laura Fernández"/>
        <s v="Marta López"/>
        <s v="Servicios Alpha"/>
        <s v="Proveedora Consultora"/>
        <s v="Pablo Fernández"/>
        <s v="Juan Pérez"/>
        <s v="Andrés García"/>
        <s v="María Rodríguez"/>
        <s v="Javier Rodríguez"/>
        <s v="Estudio Zeta"/>
        <s v="Andrés Martínez"/>
        <s v=" Carlos Méndez"/>
        <s v="Francisco Gómez"/>
        <s v="Servicios Consultores"/>
        <s v="Natalia Gómez"/>
        <s v="Gabriela Gómez"/>
        <s v="Carlos Méndez"/>
        <s v="Ricardo García"/>
        <s v="Pedro Morales"/>
        <s v="Repuestos Beta"/>
        <s v="Servicios SRL"/>
        <s v="Roberto Díaz"/>
        <s v="Ana Sánchez"/>
        <s v="Repuestos &amp; Co."/>
        <s v="Victor Pérez"/>
        <s v="Rosa Pérez"/>
        <s v="Ana Morales"/>
        <s v="Servicios Repuestos"/>
        <s v="Sergio García"/>
        <s v="Javier López"/>
        <s v="Proveedores Beta"/>
      </sharedItems>
    </cacheField>
    <cacheField name="Correo Electrónico" numFmtId="0">
      <sharedItems>
        <s v="roberto.ruiz@empresa.com"/>
        <s v="estudio.zeta@correo.com"/>
        <s v="laura.sanchez@empresa.com"/>
        <s v="marcela.martinez@empresa.com"/>
        <s v="servicios.zeta@empresa.com"/>
        <s v="laura.gomez@empresa.com"/>
        <s v="fernando.perez@correo.com"/>
        <s v="roberto.perez@correo.com"/>
        <s v="ricardo.martinez@empresa.com"/>
        <s v="gabriela.morales@empresa.com"/>
        <s v="claudia.ruiz@empresa.com"/>
        <s v="alberto.fernandez@empresa.com"/>
        <s v="carlos.lopez@correo.com"/>
        <s v="servicios.proveedores@correo.com"/>
        <s v="carlos.jimenez@empresa.com"/>
        <s v="consultora.beta@correo.com"/>
        <s v="maria.hernandez@correo.com"/>
        <s v="maria.lopez@empresa.com"/>
        <s v="mariana.morales@correo.com"/>
        <s v="roberto.morales@correo.com"/>
        <s v="proveedora.srl@empresa.com"/>
        <s v="consultora.zeta@empresa.com"/>
        <s v="fernando.gomez@correo.com"/>
        <s v="maria.gomez@correo.com"/>
        <s v="laura.martinez@empresa.com"/>
        <s v="pedro.ruiz@correo.com"/>
        <s v="javier.martinez@empresa.com"/>
        <s v="gabriela.sanchez@correo.com"/>
        <s v="proveedores.srl@empresa.com"/>
        <s v="sergio.castro@correo.com"/>
        <s v="estudio.consultores@empresa.com"/>
        <s v="pedro.gonzalez@correo.com"/>
        <s v="estudio.consultores@correo.com"/>
        <s v="proveedora.gamma@empresa.com"/>
        <s v="gabriela.lopez@correo.com"/>
        <s v="gabriela.torres@correo.com"/>
        <s v="pedro.sanchez@correo.com"/>
        <s v="alejandro.martinez@correo.com"/>
        <s v="grupo.srl@empresa.com"/>
        <s v="mariana.garcia@correo.com"/>
        <s v="consultora.alpha@correo.com"/>
        <s v="ana.gomez@empresa.com"/>
        <s v="ana.garcia@empresa.com"/>
        <s v="consultora@correo.com"/>
        <s v="ana.lopez@empresa.com"/>
        <s v="gabriela.martinez@empresa.com"/>
        <s v="servicios.gamma@correo.com"/>
        <s v="servicios.consultora@empresa.com"/>
        <s v="mariana.fernandez@correo.com"/>
        <s v="julio.fernandez@correo.com"/>
        <s v="consultora.zeta@correo.com"/>
        <s v="gabriela.ruiz@correo.com"/>
        <s v="laura.ruiz@correo.com"/>
        <s v="mariana.rodriguez@correo.com"/>
        <s v="mariana.lopez@correo.com"/>
        <s v="laura.fernandez@correo.com"/>
        <s v="marta.lopez@correo.com"/>
        <s v="servicios.alpha@correo.com"/>
        <s v="proveedora.consultora@empresa.com"/>
        <s v="pablo.fernandez@empresa.com"/>
        <s v="gabriela.morales@correo.com"/>
        <s v="juan.perez@empresa.com"/>
        <s v="javier.martinez@correo.com"/>
        <s v="andres.garcia@correo.com"/>
        <s v="maria.rodriguez@correo.com"/>
        <s v="javier.rodriguez@correo.com"/>
        <s v="andres.martinez@correo.com"/>
        <s v="carlos.mendez@correo.com"/>
        <s v="francisco.gomez@correo.com"/>
        <s v="servicios.consultores@correo.com"/>
        <s v="ana.lopez@correo.com"/>
        <s v="natalia.gomez@empresa.com"/>
        <s v="gabriela.gomez@empresa.com"/>
        <s v="consultora.beta@empresa.com"/>
        <s v="ricardo.garcia@empresa.com"/>
        <s v="pedro.morales@correo.com"/>
        <s v="repuestos.beta@empresa.com"/>
        <s v="estudio.juridico@correo.com"/>
        <s v="servicios.srl@empresa.com"/>
        <s v="roberto.diaz@correo.com"/>
        <s v="ana.sanchez@correo.com"/>
        <s v="repuestos.co@correo.com"/>
        <s v="proveedora.srl@correo.com"/>
        <s v="victor.perez@correo.com"/>
        <s v="rosa.perez@correo.com"/>
        <s v="ana.morales@correo.com"/>
        <s v="servicios.repuestos@correo.com"/>
        <s v="sergio.garcia@empresa.com"/>
        <s v="laura.fernandez@empresa.com"/>
        <s v="javier.lopez@correo.com"/>
        <s v="ana.gomez@correo.com"/>
        <s v="proveedores.beta@empresa.com"/>
        <s v="gabriela.torres@empresa.com"/>
      </sharedItems>
    </cacheField>
    <cacheField name="Teléfono" numFmtId="0">
      <sharedItems>
        <s v="2345-6789"/>
        <s v="3456-7890"/>
        <s v="8901-2345"/>
        <s v="6789-0123"/>
        <s v="0123-4567"/>
        <s v="5678-9012"/>
        <s v="4567-8901"/>
        <s v="9012-3456"/>
        <s v="1234-5678"/>
        <s v="AR1234-5678"/>
        <s v="7890-1234"/>
        <s v="AR4567-8901"/>
        <s v="AR6789-0123"/>
        <s v="AR8901-2345"/>
      </sharedItems>
    </cacheField>
    <cacheField name="Razón Social" numFmtId="0">
      <sharedItems>
        <s v="S.R.L."/>
        <s v="S.A."/>
        <s v="S.A.A"/>
      </sharedItems>
    </cacheField>
    <cacheField name="Importe" numFmtId="0">
      <sharedItems containsSemiMixedTypes="0" containsString="0" containsNumber="1" containsInteger="1">
        <n v="156568.0"/>
        <n v="164873.0"/>
        <n v="62378.0"/>
        <n v="83555.0"/>
        <n v="184371.0"/>
        <n v="45663.0"/>
        <n v="219093.0"/>
        <n v="85688.0"/>
        <n v="23335.0"/>
        <n v="213343.0"/>
        <n v="40126.0"/>
        <n v="150678.0"/>
        <n v="92650.0"/>
        <n v="135868.0"/>
        <n v="128799.0"/>
        <n v="19483.0"/>
        <n v="78723.0"/>
        <n v="139687.0"/>
        <n v="243339.0"/>
        <n v="214016.0"/>
        <n v="216059.0"/>
        <n v="19014.0"/>
        <n v="98854.0"/>
        <n v="209204.0"/>
        <n v="283772.0"/>
        <n v="160810.0"/>
        <n v="204022.0"/>
        <n v="28033.0"/>
        <n v="32000.0"/>
        <n v="117707.0"/>
        <n v="11660.0"/>
        <n v="168452.0"/>
        <n v="299795.0"/>
        <n v="39168.0"/>
        <n v="18521.0"/>
        <n v="134052.0"/>
        <n v="88494.0"/>
        <n v="138336.0"/>
        <n v="202128.0"/>
        <n v="203310.0"/>
        <n v="153273.0"/>
        <n v="39175.0"/>
        <n v="73957.0"/>
        <n v="228756.0"/>
        <n v="153937.0"/>
        <n v="144695.0"/>
        <n v="112835.0"/>
        <n v="204823.0"/>
        <n v="43426.0"/>
        <n v="174377.0"/>
        <n v="165406.0"/>
        <n v="24035.0"/>
        <n v="110248.0"/>
        <n v="24710.0"/>
        <n v="146153.0"/>
        <n v="197818.0"/>
        <n v="46612.0"/>
        <n v="220046.0"/>
        <n v="202261.0"/>
        <n v="140396.0"/>
        <n v="197447.0"/>
        <n v="252040.0"/>
        <n v="247318.0"/>
        <n v="155351.0"/>
        <n v="127588.0"/>
        <n v="75330.0"/>
        <n v="72357.0"/>
        <n v="246479.0"/>
        <n v="66873.0"/>
        <n v="217766.0"/>
        <n v="158588.0"/>
        <n v="174615.0"/>
        <n v="55617.0"/>
        <n v="56026.0"/>
        <n v="122127.0"/>
        <n v="142460.0"/>
        <n v="189954.0"/>
        <n v="152989.0"/>
        <n v="75070.0"/>
        <n v="171619.0"/>
        <n v="108214.0"/>
        <n v="37732.0"/>
        <n v="111243.0"/>
        <n v="201108.0"/>
        <n v="220966.0"/>
        <n v="224365.0"/>
        <n v="84567.0"/>
        <n v="173227.0"/>
        <n v="270035.0"/>
        <n v="150420.0"/>
        <n v="176507.0"/>
        <n v="98664.0"/>
        <n v="108316.0"/>
        <n v="158472.0"/>
        <n v="128838.0"/>
        <n v="143033.0"/>
        <n v="29110.0"/>
        <n v="234752.0"/>
        <n v="158655.0"/>
        <n v="51264.0"/>
        <n v="30808.0"/>
        <n v="165070.0"/>
        <n v="42905.0"/>
        <n v="292966.0"/>
        <n v="193959.0"/>
        <n v="112002.0"/>
        <n v="204368.0"/>
        <n v="135738.0"/>
        <n v="121086.0"/>
        <n v="238252.0"/>
        <n v="71853.0"/>
        <n v="242014.0"/>
        <n v="30219.0"/>
        <n v="101603.0"/>
        <n v="122880.0"/>
        <n v="165876.0"/>
        <n v="209460.0"/>
        <n v="185402.0"/>
        <n v="79911.0"/>
        <n v="74744.0"/>
        <n v="204006.0"/>
        <n v="15039.0"/>
        <n v="130478.0"/>
        <n v="207617.0"/>
        <n v="161283.0"/>
        <n v="212855.0"/>
        <n v="234322.0"/>
        <n v="38459.0"/>
        <n v="115620.0"/>
        <n v="229885.0"/>
        <n v="231991.0"/>
        <n v="155264.0"/>
        <n v="10164.0"/>
        <n v="128252.0"/>
        <n v="50432.0"/>
        <n v="117106.0"/>
        <n v="86825.0"/>
        <n v="156680.0"/>
        <n v="60583.0"/>
        <n v="202092.0"/>
        <n v="229012.0"/>
        <n v="58428.0"/>
        <n v="24573.0"/>
        <n v="95580.0"/>
        <n v="210166.0"/>
        <n v="188554.0"/>
        <n v="248954.0"/>
        <n v="123157.0"/>
        <n v="248564.0"/>
        <n v="151263.0"/>
        <n v="80841.0"/>
        <n v="121389.0"/>
        <n v="209036.0"/>
        <n v="124891.0"/>
        <n v="215609.0"/>
      </sharedItems>
    </cacheField>
    <cacheField name="Fecha" numFmtId="14">
      <sharedItems containsSemiMixedTypes="0" containsDate="1" containsString="0">
        <d v="2024-01-01T00:00:00Z"/>
        <d v="2024-01-03T00:00:00Z"/>
        <d v="2024-01-04T00:00:00Z"/>
        <d v="2024-01-05T00:00:00Z"/>
        <d v="2024-01-06T00:00:00Z"/>
        <d v="2024-01-07T00:00:00Z"/>
        <d v="2024-01-08T00:00:00Z"/>
        <d v="2024-01-09T00:00:00Z"/>
        <d v="2024-01-12T00:00:00Z"/>
        <d v="2024-01-15T00:00:00Z"/>
        <d v="2024-01-18T00:00:00Z"/>
        <d v="2024-01-19T00:00:00Z"/>
        <d v="2024-01-20T00:00:00Z"/>
        <d v="2024-01-21T00:00:00Z"/>
        <d v="2024-01-25T00:00:00Z"/>
        <d v="2024-01-26T00:00:00Z"/>
        <d v="2024-01-28T00:00:00Z"/>
        <d v="2024-01-29T00:00:00Z"/>
        <d v="2024-01-31T00:00:00Z"/>
        <d v="2024-02-01T00:00:00Z"/>
        <d v="2024-02-04T00:00:00Z"/>
        <d v="2024-02-06T00:00:00Z"/>
        <d v="2024-02-08T00:00:00Z"/>
        <d v="2024-02-09T00:00:00Z"/>
        <d v="2024-02-11T00:00:00Z"/>
        <d v="2024-02-12T00:00:00Z"/>
        <d v="2024-02-14T00:00:00Z"/>
        <d v="2024-02-15T00:00:00Z"/>
        <d v="2024-02-16T00:00:00Z"/>
        <d v="2024-02-18T00:00:00Z"/>
        <d v="2024-02-19T00:00:00Z"/>
        <d v="2024-02-22T00:00:00Z"/>
        <d v="2024-02-23T00:00:00Z"/>
        <d v="2024-02-25T00:00:00Z"/>
        <d v="2024-02-27T00:00:00Z"/>
        <d v="2024-02-28T00:00:00Z"/>
        <d v="2024-02-29T00:00:00Z"/>
        <d v="2024-03-02T00:00:00Z"/>
        <d v="2024-03-03T00:00:00Z"/>
        <d v="2024-03-04T00:00:00Z"/>
        <d v="2024-03-05T00:00:00Z"/>
        <d v="2024-03-06T00:00:00Z"/>
        <d v="2024-03-08T00:00:00Z"/>
        <d v="2024-03-09T00:00:00Z"/>
        <d v="2024-03-11T00:00:00Z"/>
        <d v="2024-03-12T00:00:00Z"/>
        <d v="2024-03-13T00:00:00Z"/>
        <d v="2024-03-14T00:00:00Z"/>
        <d v="2024-03-15T00:00:00Z"/>
        <d v="2024-03-16T00:00:00Z"/>
        <d v="2024-03-17T00:00:00Z"/>
        <d v="2024-03-18T00:00:00Z"/>
        <d v="2024-03-19T00:00:00Z"/>
        <d v="2024-03-20T00:00:00Z"/>
        <d v="2024-03-21T00:00:00Z"/>
        <d v="2024-03-22T00:00:00Z"/>
        <d v="2024-03-23T00:00:00Z"/>
        <d v="2024-03-25T00:00:00Z"/>
        <d v="2024-03-26T00:00:00Z"/>
        <d v="2024-03-27T00:00:00Z"/>
        <d v="2024-03-28T00:00:00Z"/>
        <d v="2024-03-29T00:00:00Z"/>
        <d v="2024-03-30T00:00:00Z"/>
        <d v="2024-04-01T00:00:00Z"/>
        <d v="2024-04-02T00:00:00Z"/>
        <d v="2024-04-04T00:00:00Z"/>
        <d v="2024-04-06T00:00:00Z"/>
        <d v="2024-04-08T00:00:00Z"/>
        <d v="2024-04-09T00:00:00Z"/>
        <d v="2024-04-10T00:00:00Z"/>
        <d v="2024-04-12T00:00:00Z"/>
        <d v="2024-04-14T00:00:00Z"/>
        <d v="2024-04-15T00:00:00Z"/>
        <d v="2024-04-18T00:00:00Z"/>
        <d v="2024-04-19T00:00:00Z"/>
        <d v="2024-04-20T00:00:00Z"/>
        <d v="2024-05-01T00:00:00Z"/>
        <d v="2024-05-02T00:00:00Z"/>
        <d v="2024-05-03T00:00:00Z"/>
        <d v="2024-05-06T00:00:00Z"/>
        <d v="2024-05-07T00:00:00Z"/>
        <d v="2024-05-10T00:00:00Z"/>
        <d v="2024-05-11T00:00:00Z"/>
        <d v="2024-05-13T00:00:00Z"/>
        <d v="2024-05-16T00:00:00Z"/>
        <d v="2024-05-17T00:00:00Z"/>
        <d v="2024-05-18T00:00:00Z"/>
        <d v="2024-05-19T00:00:00Z"/>
        <d v="2024-05-21T00:00:00Z"/>
        <d v="2024-05-24T00:00:00Z"/>
        <d v="2024-05-26T00:00:00Z"/>
        <d v="2024-05-30T00:00:00Z"/>
        <d v="2024-06-02T00:00:00Z"/>
        <d v="2024-06-03T00:00:00Z"/>
        <d v="2024-06-04T00:00:00Z"/>
        <d v="2024-06-05T00:00:00Z"/>
        <d v="2024-06-09T00:00:00Z"/>
        <d v="2024-06-10T00:00:00Z"/>
        <d v="2024-06-12T00:00:00Z"/>
        <d v="2024-06-13T00:00:00Z"/>
        <d v="2024-06-14T00:00:00Z"/>
        <d v="2024-06-15T00:00:00Z"/>
        <d v="2024-06-17T00:00:00Z"/>
        <d v="2024-06-19T00:00:00Z"/>
        <d v="2024-06-21T00:00:00Z"/>
        <d v="2024-06-22T00:00:00Z"/>
        <d v="2024-06-27T00:00:00Z"/>
        <d v="2024-06-28T00:00:00Z"/>
        <d v="2024-06-29T00:00:00Z"/>
        <d v="2024-06-30T00:00:00Z"/>
      </sharedItems>
    </cacheField>
    <cacheField name="Nro_Cuenta" numFmtId="0">
      <sharedItems containsSemiMixedTypes="0" containsString="0" containsNumber="1" containsInteger="1">
        <n v="509100.0"/>
        <n v="501400.0"/>
        <n v="503100.0"/>
        <n v="506100.0"/>
        <n v="514100.0"/>
        <n v="516000.0"/>
      </sharedItems>
    </cacheField>
    <cacheField name="Es Proveedor/Donante" numFmtId="0">
      <sharedItems>
        <s v="Donante"/>
        <s v="Proveedor"/>
      </sharedItems>
    </cacheField>
    <cacheField name="Mes" numFmtId="49">
      <sharedItems containsSemiMixedTypes="0" containsString="0" containsNumber="1" containsInteger="1">
        <n v="1.0"/>
        <n v="2.0"/>
        <n v="3.0"/>
        <n v="4.0"/>
        <n v="5.0"/>
        <n v="6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Dashboard" cacheId="0" dataCaption="" rowGrandTotals="0" compact="0" compactData="0">
  <location ref="A39:B45" firstHeaderRow="0" firstDataRow="1" firstDataCol="0"/>
  <pivotFields>
    <pivotField name="Númer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Nomb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Tipo" compact="0" outline="0" multipleItemSelectionAllowed="1" showAll="0">
      <items>
        <item x="0"/>
        <item x="1"/>
        <item x="2"/>
        <item t="default"/>
      </items>
    </pivotField>
    <pivotField name="Contac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Carg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orreo Electrónic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Teléfo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Observacion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Razon Social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ipo de Contribuyente" compact="0" outline="0" multipleItemSelectionAllowed="1" showAll="0">
      <items>
        <item x="0"/>
        <item x="1"/>
        <item x="2"/>
        <item t="default"/>
      </items>
    </pivotField>
    <pivotField name="CU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Alt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Baja" compact="0" outline="0" multipleItemSelectionAllowed="1" showAll="0">
      <items>
        <item x="0"/>
        <item x="1"/>
        <item t="default"/>
      </items>
    </pivotField>
    <pivotField name="Activo" compact="0" outline="0" multipleItemSelectionAllowed="1" showAll="0">
      <items>
        <item x="0"/>
        <item x="1"/>
        <item t="default"/>
      </items>
    </pivotField>
    <pivotField name="Frecuencia" compact="0" outline="0" multipleItemSelectionAllowed="1" showAll="0">
      <items>
        <item x="0"/>
        <item x="1"/>
        <item x="2"/>
        <item t="default"/>
      </items>
    </pivotField>
    <pivotField name="Import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name="Nro de Cuenta" compact="0" outline="0" multipleItemSelectionAllowed="1" showAll="0">
      <items>
        <item x="0"/>
        <item x="1"/>
        <item x="2"/>
        <item x="3"/>
        <item t="default"/>
      </items>
    </pivotField>
    <pivotField name="Tipo Donante" compact="0" outline="0" multipleItemSelectionAllowed="1" showAll="0">
      <items>
        <item x="0"/>
        <item x="1"/>
        <item t="default"/>
      </items>
    </pivotField>
    <pivotField name="Mes" axis="axisRow" compact="0" numFmtId="49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</pivotFields>
  <rowFields>
    <field x="18"/>
  </rowFields>
  <dataFields>
    <dataField name="Importes" fld="15" baseField="0"/>
  </dataFields>
</pivotTableDefinition>
</file>

<file path=xl/pivotTables/pivotTable2.xml><?xml version="1.0" encoding="utf-8"?>
<pivotTableDefinition xmlns="http://schemas.openxmlformats.org/spreadsheetml/2006/main" name="Dashboard 2" cacheId="0" dataCaption="" rowGrandTotals="0" compact="0" compactData="0">
  <location ref="C39:D41" firstHeaderRow="0" firstDataRow="1" firstDataCol="0"/>
  <pivotFields>
    <pivotField name="Númer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Nomb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Tipo" compact="0" outline="0" multipleItemSelectionAllowed="1" showAll="0">
      <items>
        <item x="0"/>
        <item x="1"/>
        <item x="2"/>
        <item t="default"/>
      </items>
    </pivotField>
    <pivotField name="Contac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Carg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orreo Electrónic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Teléfo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Observacion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Razon Social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ipo de Contribuyente" compact="0" outline="0" multipleItemSelectionAllowed="1" showAll="0">
      <items>
        <item x="0"/>
        <item x="1"/>
        <item x="2"/>
        <item t="default"/>
      </items>
    </pivotField>
    <pivotField name="CU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Alt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Baja" compact="0" outline="0" multipleItemSelectionAllowed="1" showAll="0">
      <items>
        <item x="0"/>
        <item x="1"/>
        <item t="default"/>
      </items>
    </pivotField>
    <pivotField name="Activo" compact="0" outline="0" multipleItemSelectionAllowed="1" showAll="0">
      <items>
        <item x="0"/>
        <item x="1"/>
        <item t="default"/>
      </items>
    </pivotField>
    <pivotField name="Frecuencia" compact="0" outline="0" multipleItemSelectionAllowed="1" showAll="0">
      <items>
        <item x="0"/>
        <item x="1"/>
        <item x="2"/>
        <item t="default"/>
      </items>
    </pivotField>
    <pivotField name="Import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name="Nro de Cuenta" compact="0" outline="0" multipleItemSelectionAllowed="1" showAll="0">
      <items>
        <item x="0"/>
        <item x="1"/>
        <item x="2"/>
        <item x="3"/>
        <item t="default"/>
      </items>
    </pivotField>
    <pivotField name="Tipo Donante" axis="axisRow" compact="0" outline="0" multipleItemSelectionAllowed="1" showAll="0" sortType="ascending">
      <items>
        <item x="0"/>
        <item x="1"/>
        <item t="default"/>
      </items>
    </pivotField>
    <pivotField name="Mes" compact="0" numFmtId="49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17"/>
  </rowFields>
  <dataFields>
    <dataField name="Importes" fld="15" baseField="0"/>
  </dataFields>
</pivotTableDefinition>
</file>

<file path=xl/pivotTables/pivotTable3.xml><?xml version="1.0" encoding="utf-8"?>
<pivotTableDefinition xmlns="http://schemas.openxmlformats.org/spreadsheetml/2006/main" name="Dashboard 3" cacheId="1" dataCaption="" rowGrandTotals="0" colGrandTotals="0" compact="0" compactData="0">
  <location ref="F39:L42" firstHeaderRow="0" firstDataRow="1" firstDataCol="1"/>
  <pivotFields>
    <pivotField name="Númer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name="Nomb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  <pivotField name="Tipo de Operación" axis="axisRow" compact="0" outline="0" multipleItemSelectionAllowed="1" showAll="0" sortType="ascending">
      <items>
        <item x="1"/>
        <item x="0"/>
        <item t="default"/>
      </items>
    </pivotField>
    <pivotField name="Alt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name="Baja" compact="0" outline="0" multipleItemSelectionAllowed="1" showAll="0">
      <items>
        <item x="0"/>
        <item x="1"/>
        <item x="2"/>
        <item t="default"/>
      </items>
    </pivotField>
    <pivotField name="Estado" compact="0" outline="0" multipleItemSelectionAllowed="1" showAll="0">
      <items>
        <item x="0"/>
        <item x="1"/>
        <item t="default"/>
      </items>
    </pivotField>
    <pivotField name="Import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t="default"/>
      </items>
    </pivotField>
    <pivotField name="Mes" axis="axisCol" compact="0" numFmtId="49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</pivotFields>
  <rowFields>
    <field x="2"/>
  </rowFields>
  <colFields>
    <field x="7"/>
  </colFields>
  <dataFields>
    <dataField name="SUM of Importe" fld="6" baseField="0"/>
  </dataFields>
</pivotTableDefinition>
</file>

<file path=xl/pivotTables/pivotTable4.xml><?xml version="1.0" encoding="utf-8"?>
<pivotTableDefinition xmlns="http://schemas.openxmlformats.org/spreadsheetml/2006/main" name="Dashboard 4" cacheId="1" dataCaption="" rowGrandTotals="0" compact="0" compactData="0">
  <location ref="B50:C52" firstHeaderRow="0" firstDataRow="1" firstDataCol="0"/>
  <pivotFields>
    <pivotField name="Númer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name="Nomb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  <pivotField name="Tipo de Operación" compact="0" outline="0" multipleItemSelectionAllowed="1" showAll="0">
      <items>
        <item x="0"/>
        <item x="1"/>
        <item t="default"/>
      </items>
    </pivotField>
    <pivotField name="Alt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name="Baja" compact="0" outline="0" multipleItemSelectionAllowed="1" showAll="0">
      <items>
        <item x="0"/>
        <item x="1"/>
        <item x="2"/>
        <item t="default"/>
      </items>
    </pivotField>
    <pivotField name="Estado" axis="axisRow" compact="0" outline="0" multipleItemSelectionAllowed="1" showAll="0" sortType="ascending">
      <items>
        <item x="1"/>
        <item x="0"/>
        <item t="default"/>
      </items>
    </pivotField>
    <pivotField name="Impor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t="default"/>
      </items>
    </pivotField>
    <pivotField name="Mes" compact="0" numFmtId="49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5"/>
  </rowFields>
  <dataFields>
    <dataField name="Participantes" fld="0" subtotal="count" baseField="0"/>
  </dataFields>
</pivotTableDefinition>
</file>

<file path=xl/pivotTables/pivotTable5.xml><?xml version="1.0" encoding="utf-8"?>
<pivotTableDefinition xmlns="http://schemas.openxmlformats.org/spreadsheetml/2006/main" name="Dashboard 5" cacheId="2" dataCaption="" rowGrandTotals="0" colGrandTotals="0" compact="0" compactData="0">
  <location ref="A55:D62" firstHeaderRow="0" firstDataRow="1" firstDataCol="1"/>
  <pivotFields>
    <pivotField name="Número Proveed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Nombre Proveed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name="CU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Categor/a Proveedor" axis="axisCol" compact="0" outline="0" multipleItemSelectionAllowed="1" showAll="0" sortType="ascending">
      <items>
        <item x="0"/>
        <item x="2"/>
        <item x="1"/>
        <item t="default"/>
      </items>
    </pivotField>
    <pivotField name="Tipo de Contribuyente" compact="0" outline="0" multipleItemSelectionAllowed="1" showAll="0">
      <items>
        <item x="0"/>
        <item x="1"/>
        <item t="default"/>
      </items>
    </pivotField>
    <pivotField name="Observaciones" compact="0" outline="0" multipleItemSelectionAllowed="1" showAll="0">
      <items>
        <item x="0"/>
        <item t="default"/>
      </items>
    </pivotField>
    <pivotField name="Contac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Correo Electrónic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name="Teléfo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Razón Social" compact="0" outline="0" multipleItemSelectionAllowed="1" showAll="0">
      <items>
        <item x="0"/>
        <item x="1"/>
        <item x="2"/>
        <item t="default"/>
      </items>
    </pivotField>
    <pivotField name="Import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t="default"/>
      </items>
    </pivotField>
    <pivotField name="Fecha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Nro_Cuenta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s Proveedor/Donante" compact="0" outline="0" multipleItemSelectionAllowed="1" showAll="0">
      <items>
        <item x="0"/>
        <item x="1"/>
        <item t="default"/>
      </items>
    </pivotField>
    <pivotField name="Mes" axis="axisRow" compact="0" numFmtId="49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</pivotFields>
  <rowFields>
    <field x="14"/>
  </rowFields>
  <colFields>
    <field x="3"/>
  </colFields>
  <dataFields>
    <dataField name="SUM of Importe" fld="1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pivotTable" Target="../pivotTables/pivotTable1.xml"/><Relationship Id="rId3" Type="http://schemas.openxmlformats.org/officeDocument/2006/relationships/pivotTable" Target="../pivotTables/pivotTable2.xml"/><Relationship Id="rId4" Type="http://schemas.openxmlformats.org/officeDocument/2006/relationships/pivotTable" Target="../pivotTables/pivotTable3.xml"/><Relationship Id="rId5" Type="http://schemas.openxmlformats.org/officeDocument/2006/relationships/pivotTable" Target="../pivotTables/pivotTable4.xml"/><Relationship Id="rId6" Type="http://schemas.openxmlformats.org/officeDocument/2006/relationships/pivotTable" Target="../pivotTables/pivotTable5.xml"/><Relationship Id="rId7" Type="http://schemas.openxmlformats.org/officeDocument/2006/relationships/drawing" Target="../drawings/drawing2.xml"/><Relationship Id="rId8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0.38"/>
    <col customWidth="1" min="3" max="3" width="8.38"/>
    <col customWidth="1" min="4" max="4" width="16.5"/>
    <col customWidth="1" min="5" max="5" width="15.0"/>
    <col customWidth="1" min="6" max="6" width="39.13"/>
    <col customWidth="1" min="7" max="7" width="26.38"/>
    <col customWidth="1" min="8" max="8" width="15.13"/>
    <col customWidth="1" min="9" max="9" width="23.38"/>
    <col customWidth="1" min="10" max="10" width="25.5"/>
    <col customWidth="1" min="11" max="11" width="17.5"/>
    <col customWidth="1" min="12" max="12" width="20.38"/>
    <col customWidth="1" min="13" max="13" width="17.25"/>
    <col customWidth="1" min="17" max="17" width="16.0"/>
    <col customWidth="1" min="18" max="18" width="15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3" t="s">
        <v>18</v>
      </c>
      <c r="T1" s="3" t="s">
        <v>19</v>
      </c>
    </row>
    <row r="2" ht="15.75" customHeight="1">
      <c r="A2" s="1" t="s">
        <v>20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30</v>
      </c>
      <c r="L2" s="2">
        <v>45292.0</v>
      </c>
      <c r="M2" s="2">
        <v>45383.0</v>
      </c>
      <c r="N2" s="1" t="s">
        <v>31</v>
      </c>
      <c r="O2" s="1" t="s">
        <v>32</v>
      </c>
      <c r="P2" s="1">
        <v>349612.0</v>
      </c>
      <c r="Q2" s="1">
        <v>402101.0</v>
      </c>
      <c r="R2" s="1" t="str">
        <f t="shared" ref="R2:R110" si="1">IF(AND(C2="",I2="-"),"Individuo",C2)</f>
        <v>Empresa</v>
      </c>
      <c r="S2" s="4">
        <f t="shared" ref="S2:S110" si="2">MONTH(L2)</f>
        <v>1</v>
      </c>
      <c r="T2" s="5" t="str">
        <f>VLOOKUP(S2,Meses,2,FALSE)</f>
        <v>Enero</v>
      </c>
    </row>
    <row r="3" ht="15.75" customHeight="1">
      <c r="A3" s="1" t="s">
        <v>33</v>
      </c>
      <c r="B3" s="1" t="s">
        <v>34</v>
      </c>
      <c r="C3" s="1" t="s">
        <v>22</v>
      </c>
      <c r="D3" s="1" t="s">
        <v>35</v>
      </c>
      <c r="E3" s="1" t="s">
        <v>24</v>
      </c>
      <c r="F3" s="1" t="s">
        <v>36</v>
      </c>
      <c r="G3" s="1" t="s">
        <v>37</v>
      </c>
      <c r="H3" s="1" t="s">
        <v>38</v>
      </c>
      <c r="I3" s="1" t="s">
        <v>28</v>
      </c>
      <c r="J3" s="1" t="s">
        <v>39</v>
      </c>
      <c r="K3" s="1" t="s">
        <v>40</v>
      </c>
      <c r="L3" s="2">
        <v>45303.0</v>
      </c>
      <c r="M3" s="2">
        <v>45383.0</v>
      </c>
      <c r="N3" s="1" t="s">
        <v>31</v>
      </c>
      <c r="O3" s="1" t="s">
        <v>41</v>
      </c>
      <c r="P3" s="1">
        <v>326439.0</v>
      </c>
      <c r="Q3" s="1">
        <v>403101.0</v>
      </c>
      <c r="R3" s="1" t="str">
        <f t="shared" si="1"/>
        <v>Empresa</v>
      </c>
      <c r="S3" s="4">
        <f t="shared" si="2"/>
        <v>1</v>
      </c>
      <c r="T3" s="5" t="str">
        <f>VLOOKUP(S3,Meses,2,FALSE)</f>
        <v>Enero</v>
      </c>
    </row>
    <row r="4" ht="15.75" customHeight="1">
      <c r="A4" s="1" t="s">
        <v>42</v>
      </c>
      <c r="B4" s="1" t="s">
        <v>43</v>
      </c>
      <c r="C4" s="1" t="s">
        <v>22</v>
      </c>
      <c r="D4" s="1" t="s">
        <v>44</v>
      </c>
      <c r="E4" s="1" t="s">
        <v>24</v>
      </c>
      <c r="F4" s="1" t="s">
        <v>45</v>
      </c>
      <c r="G4" s="1" t="s">
        <v>46</v>
      </c>
      <c r="H4" s="1" t="s">
        <v>47</v>
      </c>
      <c r="I4" s="1" t="s">
        <v>48</v>
      </c>
      <c r="J4" s="1" t="s">
        <v>39</v>
      </c>
      <c r="K4" s="1" t="s">
        <v>49</v>
      </c>
      <c r="L4" s="2">
        <v>45313.0</v>
      </c>
      <c r="M4" s="2">
        <v>45383.0</v>
      </c>
      <c r="N4" s="1" t="s">
        <v>31</v>
      </c>
      <c r="O4" s="1" t="s">
        <v>50</v>
      </c>
      <c r="P4" s="1">
        <v>445169.0</v>
      </c>
      <c r="Q4" s="1">
        <v>403101.0</v>
      </c>
      <c r="R4" s="1" t="str">
        <f t="shared" si="1"/>
        <v>Empresa</v>
      </c>
      <c r="S4" s="4">
        <f t="shared" si="2"/>
        <v>1</v>
      </c>
      <c r="T4" s="5" t="str">
        <f>VLOOKUP(S4,Meses,2,FALSE)</f>
        <v>Enero</v>
      </c>
    </row>
    <row r="5" ht="15.75" customHeight="1">
      <c r="A5" s="1" t="s">
        <v>51</v>
      </c>
      <c r="B5" s="1" t="s">
        <v>52</v>
      </c>
      <c r="C5" s="1" t="s">
        <v>53</v>
      </c>
      <c r="D5" s="1" t="s">
        <v>54</v>
      </c>
      <c r="E5" s="1" t="s">
        <v>55</v>
      </c>
      <c r="F5" s="1" t="s">
        <v>56</v>
      </c>
      <c r="G5" s="1" t="s">
        <v>57</v>
      </c>
      <c r="H5" s="1" t="s">
        <v>58</v>
      </c>
      <c r="I5" s="1" t="s">
        <v>24</v>
      </c>
      <c r="J5" s="1" t="s">
        <v>59</v>
      </c>
      <c r="K5" s="1" t="s">
        <v>60</v>
      </c>
      <c r="L5" s="2">
        <v>45316.0</v>
      </c>
      <c r="M5" s="2">
        <v>45383.0</v>
      </c>
      <c r="N5" s="1" t="s">
        <v>31</v>
      </c>
      <c r="O5" s="1" t="s">
        <v>50</v>
      </c>
      <c r="P5" s="1">
        <v>162961.0</v>
      </c>
      <c r="Q5" s="1">
        <v>403101.0</v>
      </c>
      <c r="R5" s="1" t="str">
        <f t="shared" si="1"/>
        <v>Individuo</v>
      </c>
      <c r="S5" s="4">
        <f t="shared" si="2"/>
        <v>1</v>
      </c>
      <c r="T5" s="5" t="str">
        <f>VLOOKUP(S5,Meses,2,FALSE)</f>
        <v>Enero</v>
      </c>
    </row>
    <row r="6" ht="15.75" customHeight="1">
      <c r="A6" s="1" t="s">
        <v>61</v>
      </c>
      <c r="B6" s="1" t="s">
        <v>62</v>
      </c>
      <c r="C6" s="1" t="s">
        <v>53</v>
      </c>
      <c r="D6" s="1" t="s">
        <v>63</v>
      </c>
      <c r="E6" s="1" t="s">
        <v>64</v>
      </c>
      <c r="F6" s="1" t="s">
        <v>65</v>
      </c>
      <c r="G6" s="1" t="s">
        <v>66</v>
      </c>
      <c r="H6" s="1" t="s">
        <v>67</v>
      </c>
      <c r="I6" s="1" t="s">
        <v>24</v>
      </c>
      <c r="J6" s="1" t="s">
        <v>39</v>
      </c>
      <c r="K6" s="1" t="s">
        <v>68</v>
      </c>
      <c r="L6" s="2">
        <v>45317.0</v>
      </c>
      <c r="M6" s="2">
        <v>45383.0</v>
      </c>
      <c r="N6" s="1" t="s">
        <v>31</v>
      </c>
      <c r="O6" s="1" t="s">
        <v>41</v>
      </c>
      <c r="P6" s="6">
        <v>186202.0</v>
      </c>
      <c r="Q6" s="1">
        <v>403101.0</v>
      </c>
      <c r="R6" s="1" t="str">
        <f t="shared" si="1"/>
        <v>Individuo</v>
      </c>
      <c r="S6" s="4">
        <f t="shared" si="2"/>
        <v>1</v>
      </c>
      <c r="T6" s="5" t="str">
        <f>VLOOKUP(S6,Meses,2,FALSE)</f>
        <v>Enero</v>
      </c>
    </row>
    <row r="7" ht="15.75" customHeight="1">
      <c r="A7" s="1" t="s">
        <v>61</v>
      </c>
      <c r="B7" s="1" t="s">
        <v>62</v>
      </c>
      <c r="C7" s="7" t="s">
        <v>69</v>
      </c>
      <c r="D7" s="1" t="s">
        <v>63</v>
      </c>
      <c r="E7" s="1" t="s">
        <v>64</v>
      </c>
      <c r="F7" s="1" t="s">
        <v>65</v>
      </c>
      <c r="G7" s="1" t="s">
        <v>66</v>
      </c>
      <c r="H7" s="1" t="s">
        <v>67</v>
      </c>
      <c r="I7" s="1" t="s">
        <v>24</v>
      </c>
      <c r="J7" s="1" t="s">
        <v>39</v>
      </c>
      <c r="K7" s="1" t="s">
        <v>68</v>
      </c>
      <c r="L7" s="2">
        <v>45317.0</v>
      </c>
      <c r="M7" s="2">
        <v>45383.0</v>
      </c>
      <c r="N7" s="1" t="s">
        <v>31</v>
      </c>
      <c r="O7" s="1" t="s">
        <v>41</v>
      </c>
      <c r="P7" s="1">
        <v>173157.0</v>
      </c>
      <c r="Q7" s="1">
        <v>403101.0</v>
      </c>
      <c r="R7" s="1" t="str">
        <f t="shared" si="1"/>
        <v>Individuo</v>
      </c>
      <c r="S7" s="4">
        <f t="shared" si="2"/>
        <v>1</v>
      </c>
      <c r="T7" s="5" t="str">
        <f>VLOOKUP(S7,Meses,2,FALSE)</f>
        <v>Enero</v>
      </c>
    </row>
    <row r="8" ht="15.75" customHeight="1">
      <c r="A8" s="1" t="s">
        <v>70</v>
      </c>
      <c r="B8" s="1" t="s">
        <v>71</v>
      </c>
      <c r="C8" s="1" t="s">
        <v>22</v>
      </c>
      <c r="D8" s="1" t="s">
        <v>72</v>
      </c>
      <c r="E8" s="1" t="s">
        <v>24</v>
      </c>
      <c r="F8" s="1" t="s">
        <v>73</v>
      </c>
      <c r="G8" s="1" t="s">
        <v>74</v>
      </c>
      <c r="H8" s="1" t="s">
        <v>75</v>
      </c>
      <c r="I8" s="7" t="s">
        <v>69</v>
      </c>
      <c r="J8" s="1" t="s">
        <v>39</v>
      </c>
      <c r="K8" s="1" t="s">
        <v>76</v>
      </c>
      <c r="L8" s="2">
        <v>45318.0</v>
      </c>
      <c r="M8" s="2">
        <v>45383.0</v>
      </c>
      <c r="N8" s="1" t="s">
        <v>31</v>
      </c>
      <c r="O8" s="1" t="s">
        <v>32</v>
      </c>
      <c r="P8" s="1">
        <v>218575.0</v>
      </c>
      <c r="Q8" s="1">
        <v>402101.0</v>
      </c>
      <c r="R8" s="1" t="str">
        <f t="shared" si="1"/>
        <v>Empresa</v>
      </c>
      <c r="S8" s="4">
        <f t="shared" si="2"/>
        <v>1</v>
      </c>
      <c r="T8" s="5" t="str">
        <f>VLOOKUP(S8,Meses,2,FALSE)</f>
        <v>Enero</v>
      </c>
    </row>
    <row r="9" ht="15.75" customHeight="1">
      <c r="A9" s="1" t="s">
        <v>77</v>
      </c>
      <c r="B9" s="1" t="s">
        <v>78</v>
      </c>
      <c r="C9" s="1" t="s">
        <v>53</v>
      </c>
      <c r="D9" s="1" t="s">
        <v>79</v>
      </c>
      <c r="E9" s="1" t="s">
        <v>55</v>
      </c>
      <c r="F9" s="1" t="s">
        <v>80</v>
      </c>
      <c r="G9" s="1" t="s">
        <v>81</v>
      </c>
      <c r="H9" s="1" t="s">
        <v>82</v>
      </c>
      <c r="I9" s="1" t="s">
        <v>24</v>
      </c>
      <c r="J9" s="1" t="s">
        <v>59</v>
      </c>
      <c r="K9" s="1" t="s">
        <v>83</v>
      </c>
      <c r="L9" s="2">
        <v>45320.0</v>
      </c>
      <c r="M9" s="2">
        <v>45383.0</v>
      </c>
      <c r="N9" s="1" t="s">
        <v>31</v>
      </c>
      <c r="O9" s="1" t="s">
        <v>50</v>
      </c>
      <c r="P9" s="6">
        <v>99055.0</v>
      </c>
      <c r="Q9" s="1">
        <v>403101.0</v>
      </c>
      <c r="R9" s="1" t="str">
        <f t="shared" si="1"/>
        <v>Individuo</v>
      </c>
      <c r="S9" s="4">
        <f t="shared" si="2"/>
        <v>1</v>
      </c>
      <c r="T9" s="5" t="str">
        <f>VLOOKUP(S9,Meses,2,FALSE)</f>
        <v>Enero</v>
      </c>
    </row>
    <row r="10" ht="15.75" customHeight="1">
      <c r="A10" s="1" t="s">
        <v>84</v>
      </c>
      <c r="B10" s="1" t="s">
        <v>85</v>
      </c>
      <c r="C10" s="1" t="s">
        <v>53</v>
      </c>
      <c r="D10" s="1" t="s">
        <v>86</v>
      </c>
      <c r="E10" s="1" t="s">
        <v>55</v>
      </c>
      <c r="F10" s="1" t="s">
        <v>87</v>
      </c>
      <c r="G10" s="1" t="s">
        <v>88</v>
      </c>
      <c r="H10" s="1" t="s">
        <v>89</v>
      </c>
      <c r="I10" s="1" t="s">
        <v>24</v>
      </c>
      <c r="J10" s="1" t="s">
        <v>59</v>
      </c>
      <c r="K10" s="1" t="s">
        <v>90</v>
      </c>
      <c r="L10" s="2">
        <v>45320.0</v>
      </c>
      <c r="M10" s="2">
        <v>45383.0</v>
      </c>
      <c r="N10" s="1" t="s">
        <v>31</v>
      </c>
      <c r="O10" s="1" t="s">
        <v>50</v>
      </c>
      <c r="P10" s="6">
        <v>126605.0</v>
      </c>
      <c r="Q10" s="1">
        <v>403101.0</v>
      </c>
      <c r="R10" s="1" t="str">
        <f t="shared" si="1"/>
        <v>Individuo</v>
      </c>
      <c r="S10" s="4">
        <f t="shared" si="2"/>
        <v>1</v>
      </c>
      <c r="T10" s="5" t="str">
        <f>VLOOKUP(S10,Meses,2,FALSE)</f>
        <v>Enero</v>
      </c>
    </row>
    <row r="11" ht="15.75" customHeight="1">
      <c r="A11" s="1" t="s">
        <v>91</v>
      </c>
      <c r="B11" s="1" t="s">
        <v>92</v>
      </c>
      <c r="C11" s="1" t="s">
        <v>53</v>
      </c>
      <c r="D11" s="1" t="s">
        <v>93</v>
      </c>
      <c r="E11" s="1" t="s">
        <v>64</v>
      </c>
      <c r="F11" s="1" t="s">
        <v>94</v>
      </c>
      <c r="G11" s="1" t="s">
        <v>95</v>
      </c>
      <c r="H11" s="1" t="s">
        <v>96</v>
      </c>
      <c r="I11" s="1" t="s">
        <v>24</v>
      </c>
      <c r="J11" s="1" t="s">
        <v>39</v>
      </c>
      <c r="K11" s="1" t="s">
        <v>97</v>
      </c>
      <c r="L11" s="2">
        <v>45321.0</v>
      </c>
      <c r="M11" s="2">
        <v>45383.0</v>
      </c>
      <c r="N11" s="1" t="s">
        <v>31</v>
      </c>
      <c r="O11" s="1" t="s">
        <v>41</v>
      </c>
      <c r="P11" s="1">
        <v>151978.0</v>
      </c>
      <c r="Q11" s="1">
        <v>403101.0</v>
      </c>
      <c r="R11" s="1" t="str">
        <f t="shared" si="1"/>
        <v>Individuo</v>
      </c>
      <c r="S11" s="4">
        <f t="shared" si="2"/>
        <v>1</v>
      </c>
      <c r="T11" s="5" t="str">
        <f>VLOOKUP(S11,Meses,2,FALSE)</f>
        <v>Enero</v>
      </c>
    </row>
    <row r="12" ht="15.75" customHeight="1">
      <c r="A12" s="1" t="s">
        <v>98</v>
      </c>
      <c r="B12" s="1" t="s">
        <v>99</v>
      </c>
      <c r="C12" s="1" t="s">
        <v>22</v>
      </c>
      <c r="D12" s="1" t="s">
        <v>100</v>
      </c>
      <c r="E12" s="1" t="s">
        <v>24</v>
      </c>
      <c r="F12" s="1" t="s">
        <v>101</v>
      </c>
      <c r="G12" s="1" t="s">
        <v>102</v>
      </c>
      <c r="H12" s="1" t="s">
        <v>103</v>
      </c>
      <c r="I12" s="1" t="s">
        <v>48</v>
      </c>
      <c r="J12" s="1" t="s">
        <v>29</v>
      </c>
      <c r="K12" s="1" t="s">
        <v>104</v>
      </c>
      <c r="L12" s="2">
        <v>45323.0</v>
      </c>
      <c r="M12" s="2">
        <v>45383.0</v>
      </c>
      <c r="N12" s="1" t="s">
        <v>31</v>
      </c>
      <c r="O12" s="1" t="s">
        <v>32</v>
      </c>
      <c r="P12" s="6">
        <v>397090.0</v>
      </c>
      <c r="Q12" s="1">
        <v>402101.0</v>
      </c>
      <c r="R12" s="1" t="str">
        <f t="shared" si="1"/>
        <v>Empresa</v>
      </c>
      <c r="S12" s="4">
        <f t="shared" si="2"/>
        <v>2</v>
      </c>
      <c r="T12" s="5" t="str">
        <f>VLOOKUP(S12,Meses,2,FALSE)</f>
        <v>Febrero</v>
      </c>
    </row>
    <row r="13" ht="15.75" customHeight="1">
      <c r="A13" s="1" t="s">
        <v>105</v>
      </c>
      <c r="B13" s="1" t="s">
        <v>106</v>
      </c>
      <c r="C13" s="1" t="s">
        <v>53</v>
      </c>
      <c r="D13" s="1" t="s">
        <v>107</v>
      </c>
      <c r="E13" s="1" t="s">
        <v>108</v>
      </c>
      <c r="F13" s="1" t="s">
        <v>109</v>
      </c>
      <c r="G13" s="1" t="s">
        <v>110</v>
      </c>
      <c r="H13" s="1" t="s">
        <v>111</v>
      </c>
      <c r="I13" s="1" t="s">
        <v>24</v>
      </c>
      <c r="J13" s="1" t="s">
        <v>59</v>
      </c>
      <c r="K13" s="1" t="s">
        <v>112</v>
      </c>
      <c r="L13" s="2">
        <v>45323.0</v>
      </c>
      <c r="M13" s="2">
        <v>45383.0</v>
      </c>
      <c r="N13" s="1" t="s">
        <v>31</v>
      </c>
      <c r="O13" s="1" t="s">
        <v>50</v>
      </c>
      <c r="P13" s="1">
        <v>117232.0</v>
      </c>
      <c r="Q13" s="1">
        <v>403101.0</v>
      </c>
      <c r="R13" s="1" t="str">
        <f t="shared" si="1"/>
        <v>Individuo</v>
      </c>
      <c r="S13" s="4">
        <f t="shared" si="2"/>
        <v>2</v>
      </c>
      <c r="T13" s="5" t="str">
        <f>VLOOKUP(S13,Meses,2,FALSE)</f>
        <v>Febrero</v>
      </c>
    </row>
    <row r="14" ht="15.75" customHeight="1">
      <c r="A14" s="1" t="s">
        <v>113</v>
      </c>
      <c r="B14" s="1" t="s">
        <v>114</v>
      </c>
      <c r="C14" s="1" t="s">
        <v>53</v>
      </c>
      <c r="D14" s="1" t="s">
        <v>115</v>
      </c>
      <c r="E14" s="1" t="s">
        <v>116</v>
      </c>
      <c r="F14" s="1" t="s">
        <v>117</v>
      </c>
      <c r="G14" s="1" t="s">
        <v>118</v>
      </c>
      <c r="H14" s="1" t="s">
        <v>119</v>
      </c>
      <c r="I14" s="1" t="s">
        <v>24</v>
      </c>
      <c r="J14" s="1" t="s">
        <v>59</v>
      </c>
      <c r="K14" s="1" t="s">
        <v>120</v>
      </c>
      <c r="L14" s="2">
        <v>45324.0</v>
      </c>
      <c r="M14" s="2">
        <v>45383.0</v>
      </c>
      <c r="N14" s="1" t="s">
        <v>31</v>
      </c>
      <c r="O14" s="1" t="s">
        <v>50</v>
      </c>
      <c r="P14" s="6">
        <v>166200.0</v>
      </c>
      <c r="Q14" s="1">
        <v>403101.0</v>
      </c>
      <c r="R14" s="1" t="str">
        <f t="shared" si="1"/>
        <v>Individuo</v>
      </c>
      <c r="S14" s="4">
        <f t="shared" si="2"/>
        <v>2</v>
      </c>
      <c r="T14" s="5" t="str">
        <f>VLOOKUP(S14,Meses,2,FALSE)</f>
        <v>Febrero</v>
      </c>
    </row>
    <row r="15" ht="15.75" customHeight="1">
      <c r="A15" s="1" t="s">
        <v>121</v>
      </c>
      <c r="B15" s="1" t="s">
        <v>122</v>
      </c>
      <c r="C15" s="1" t="s">
        <v>22</v>
      </c>
      <c r="D15" s="1" t="s">
        <v>123</v>
      </c>
      <c r="E15" s="1" t="s">
        <v>24</v>
      </c>
      <c r="F15" s="1" t="s">
        <v>124</v>
      </c>
      <c r="G15" s="1" t="s">
        <v>125</v>
      </c>
      <c r="H15" s="1" t="s">
        <v>126</v>
      </c>
      <c r="I15" s="1" t="s">
        <v>48</v>
      </c>
      <c r="J15" s="1" t="s">
        <v>29</v>
      </c>
      <c r="K15" s="1" t="s">
        <v>127</v>
      </c>
      <c r="L15" s="2">
        <v>45326.0</v>
      </c>
      <c r="M15" s="2">
        <v>45383.0</v>
      </c>
      <c r="N15" s="1" t="s">
        <v>31</v>
      </c>
      <c r="O15" s="1" t="s">
        <v>32</v>
      </c>
      <c r="P15" s="1">
        <v>417633.0</v>
      </c>
      <c r="Q15" s="1">
        <v>402101.0</v>
      </c>
      <c r="R15" s="1" t="str">
        <f t="shared" si="1"/>
        <v>Empresa</v>
      </c>
      <c r="S15" s="4">
        <f t="shared" si="2"/>
        <v>2</v>
      </c>
      <c r="T15" s="5" t="str">
        <f>VLOOKUP(S15,Meses,2,FALSE)</f>
        <v>Febrero</v>
      </c>
    </row>
    <row r="16" ht="15.75" customHeight="1">
      <c r="A16" s="1" t="s">
        <v>121</v>
      </c>
      <c r="B16" s="1" t="s">
        <v>122</v>
      </c>
      <c r="C16" s="1" t="s">
        <v>22</v>
      </c>
      <c r="D16" s="1" t="s">
        <v>123</v>
      </c>
      <c r="E16" s="1" t="s">
        <v>24</v>
      </c>
      <c r="F16" s="1" t="s">
        <v>124</v>
      </c>
      <c r="G16" s="1" t="s">
        <v>125</v>
      </c>
      <c r="H16" s="1" t="s">
        <v>126</v>
      </c>
      <c r="I16" s="1" t="s">
        <v>48</v>
      </c>
      <c r="J16" s="1" t="s">
        <v>29</v>
      </c>
      <c r="K16" s="1" t="s">
        <v>127</v>
      </c>
      <c r="L16" s="2">
        <v>45326.0</v>
      </c>
      <c r="M16" s="2">
        <v>45383.0</v>
      </c>
      <c r="N16" s="1" t="s">
        <v>31</v>
      </c>
      <c r="O16" s="1" t="s">
        <v>32</v>
      </c>
      <c r="P16" s="1">
        <v>169763.0</v>
      </c>
      <c r="Q16" s="1">
        <v>402101.0</v>
      </c>
      <c r="R16" s="1" t="str">
        <f t="shared" si="1"/>
        <v>Empresa</v>
      </c>
      <c r="S16" s="4">
        <f t="shared" si="2"/>
        <v>2</v>
      </c>
      <c r="T16" s="5" t="str">
        <f>VLOOKUP(S16,Meses,2,FALSE)</f>
        <v>Febrero</v>
      </c>
    </row>
    <row r="17" ht="15.75" customHeight="1">
      <c r="A17" s="1" t="s">
        <v>128</v>
      </c>
      <c r="B17" s="1" t="s">
        <v>129</v>
      </c>
      <c r="C17" s="1" t="s">
        <v>22</v>
      </c>
      <c r="D17" s="1" t="s">
        <v>130</v>
      </c>
      <c r="E17" s="1" t="s">
        <v>24</v>
      </c>
      <c r="F17" s="1" t="s">
        <v>131</v>
      </c>
      <c r="G17" s="1" t="s">
        <v>132</v>
      </c>
      <c r="H17" s="1" t="s">
        <v>133</v>
      </c>
      <c r="I17" s="1" t="s">
        <v>28</v>
      </c>
      <c r="J17" s="1" t="s">
        <v>39</v>
      </c>
      <c r="K17" s="1" t="s">
        <v>134</v>
      </c>
      <c r="L17" s="2">
        <v>45326.0</v>
      </c>
      <c r="M17" s="2">
        <v>45383.0</v>
      </c>
      <c r="N17" s="1" t="s">
        <v>31</v>
      </c>
      <c r="O17" s="1" t="s">
        <v>32</v>
      </c>
      <c r="P17" s="1">
        <v>453421.0</v>
      </c>
      <c r="Q17" s="1">
        <v>402101.0</v>
      </c>
      <c r="R17" s="1" t="str">
        <f t="shared" si="1"/>
        <v>Empresa</v>
      </c>
      <c r="S17" s="4">
        <f t="shared" si="2"/>
        <v>2</v>
      </c>
      <c r="T17" s="5" t="str">
        <f>VLOOKUP(S17,Meses,2,FALSE)</f>
        <v>Febrero</v>
      </c>
    </row>
    <row r="18" ht="15.75" customHeight="1">
      <c r="A18" s="1" t="s">
        <v>135</v>
      </c>
      <c r="B18" s="1" t="s">
        <v>136</v>
      </c>
      <c r="C18" s="7" t="s">
        <v>69</v>
      </c>
      <c r="D18" s="1" t="s">
        <v>137</v>
      </c>
      <c r="E18" s="1" t="s">
        <v>138</v>
      </c>
      <c r="F18" s="1" t="s">
        <v>139</v>
      </c>
      <c r="G18" s="1" t="s">
        <v>140</v>
      </c>
      <c r="H18" s="1" t="s">
        <v>141</v>
      </c>
      <c r="I18" s="1" t="s">
        <v>24</v>
      </c>
      <c r="J18" s="1" t="s">
        <v>29</v>
      </c>
      <c r="K18" s="1" t="s">
        <v>142</v>
      </c>
      <c r="L18" s="2">
        <v>45326.0</v>
      </c>
      <c r="M18" s="2">
        <v>45383.0</v>
      </c>
      <c r="N18" s="1" t="s">
        <v>31</v>
      </c>
      <c r="O18" s="1" t="s">
        <v>32</v>
      </c>
      <c r="P18" s="6">
        <v>102271.0</v>
      </c>
      <c r="Q18" s="1">
        <v>403101.0</v>
      </c>
      <c r="R18" s="1" t="str">
        <f t="shared" si="1"/>
        <v>Individuo</v>
      </c>
      <c r="S18" s="4">
        <f t="shared" si="2"/>
        <v>2</v>
      </c>
      <c r="T18" s="5" t="str">
        <f>VLOOKUP(S18,Meses,2,FALSE)</f>
        <v>Febrero</v>
      </c>
    </row>
    <row r="19" ht="15.75" customHeight="1">
      <c r="A19" s="1" t="s">
        <v>143</v>
      </c>
      <c r="B19" s="1" t="s">
        <v>144</v>
      </c>
      <c r="C19" s="1" t="s">
        <v>53</v>
      </c>
      <c r="D19" s="1" t="s">
        <v>145</v>
      </c>
      <c r="E19" s="1" t="s">
        <v>146</v>
      </c>
      <c r="F19" s="1" t="s">
        <v>147</v>
      </c>
      <c r="G19" s="1" t="s">
        <v>148</v>
      </c>
      <c r="H19" s="1" t="s">
        <v>149</v>
      </c>
      <c r="I19" s="1" t="s">
        <v>24</v>
      </c>
      <c r="J19" s="1" t="s">
        <v>59</v>
      </c>
      <c r="K19" s="1" t="s">
        <v>150</v>
      </c>
      <c r="L19" s="2">
        <v>45328.0</v>
      </c>
      <c r="M19" s="2">
        <v>45383.0</v>
      </c>
      <c r="N19" s="1" t="s">
        <v>31</v>
      </c>
      <c r="O19" s="1" t="s">
        <v>50</v>
      </c>
      <c r="P19" s="6">
        <v>114077.0</v>
      </c>
      <c r="Q19" s="1">
        <v>403101.0</v>
      </c>
      <c r="R19" s="1" t="str">
        <f t="shared" si="1"/>
        <v>Individuo</v>
      </c>
      <c r="S19" s="4">
        <f t="shared" si="2"/>
        <v>2</v>
      </c>
      <c r="T19" s="5" t="str">
        <f>VLOOKUP(S19,Meses,2,FALSE)</f>
        <v>Febrero</v>
      </c>
    </row>
    <row r="20" ht="15.75" customHeight="1">
      <c r="A20" s="1" t="s">
        <v>151</v>
      </c>
      <c r="B20" s="1" t="s">
        <v>152</v>
      </c>
      <c r="C20" s="1" t="s">
        <v>22</v>
      </c>
      <c r="D20" s="1" t="s">
        <v>153</v>
      </c>
      <c r="E20" s="1" t="s">
        <v>24</v>
      </c>
      <c r="F20" s="1" t="s">
        <v>154</v>
      </c>
      <c r="G20" s="1" t="s">
        <v>155</v>
      </c>
      <c r="H20" s="1" t="s">
        <v>156</v>
      </c>
      <c r="I20" s="7" t="s">
        <v>69</v>
      </c>
      <c r="J20" s="1" t="s">
        <v>39</v>
      </c>
      <c r="K20" s="1" t="s">
        <v>157</v>
      </c>
      <c r="L20" s="2">
        <v>45329.0</v>
      </c>
      <c r="M20" s="2">
        <v>45383.0</v>
      </c>
      <c r="N20" s="1" t="s">
        <v>31</v>
      </c>
      <c r="O20" s="1" t="s">
        <v>50</v>
      </c>
      <c r="P20" s="1">
        <v>499223.0</v>
      </c>
      <c r="Q20" s="1">
        <v>403101.0</v>
      </c>
      <c r="R20" s="1" t="str">
        <f t="shared" si="1"/>
        <v>Empresa</v>
      </c>
      <c r="S20" s="4">
        <f t="shared" si="2"/>
        <v>2</v>
      </c>
      <c r="T20" s="5" t="str">
        <f>VLOOKUP(S20,Meses,2,FALSE)</f>
        <v>Febrero</v>
      </c>
    </row>
    <row r="21" ht="15.75" customHeight="1">
      <c r="A21" s="1" t="s">
        <v>158</v>
      </c>
      <c r="B21" s="1" t="s">
        <v>159</v>
      </c>
      <c r="C21" s="1" t="s">
        <v>53</v>
      </c>
      <c r="D21" s="1" t="s">
        <v>160</v>
      </c>
      <c r="E21" s="1" t="s">
        <v>161</v>
      </c>
      <c r="F21" s="1" t="s">
        <v>162</v>
      </c>
      <c r="G21" s="1" t="s">
        <v>163</v>
      </c>
      <c r="H21" s="1" t="s">
        <v>164</v>
      </c>
      <c r="I21" s="1" t="s">
        <v>24</v>
      </c>
      <c r="J21" s="1" t="s">
        <v>29</v>
      </c>
      <c r="K21" s="1" t="s">
        <v>165</v>
      </c>
      <c r="L21" s="2">
        <v>45330.0</v>
      </c>
      <c r="M21" s="2">
        <v>45383.0</v>
      </c>
      <c r="N21" s="1" t="s">
        <v>31</v>
      </c>
      <c r="O21" s="1" t="s">
        <v>32</v>
      </c>
      <c r="P21" s="6">
        <v>63095.0</v>
      </c>
      <c r="Q21" s="1">
        <v>402102.0</v>
      </c>
      <c r="R21" s="1" t="str">
        <f t="shared" si="1"/>
        <v>Individuo</v>
      </c>
      <c r="S21" s="4">
        <f t="shared" si="2"/>
        <v>2</v>
      </c>
      <c r="T21" s="5" t="str">
        <f>VLOOKUP(S21,Meses,2,FALSE)</f>
        <v>Febrero</v>
      </c>
    </row>
    <row r="22" ht="15.75" customHeight="1">
      <c r="A22" s="1" t="s">
        <v>166</v>
      </c>
      <c r="B22" s="1" t="s">
        <v>167</v>
      </c>
      <c r="C22" s="1" t="s">
        <v>22</v>
      </c>
      <c r="D22" s="1" t="s">
        <v>168</v>
      </c>
      <c r="E22" s="1" t="s">
        <v>24</v>
      </c>
      <c r="F22" s="1" t="s">
        <v>169</v>
      </c>
      <c r="G22" s="1" t="s">
        <v>170</v>
      </c>
      <c r="H22" s="1" t="s">
        <v>171</v>
      </c>
      <c r="I22" s="1" t="s">
        <v>48</v>
      </c>
      <c r="J22" s="1" t="s">
        <v>39</v>
      </c>
      <c r="K22" s="1" t="s">
        <v>172</v>
      </c>
      <c r="L22" s="2">
        <v>45333.0</v>
      </c>
      <c r="M22" s="2">
        <v>45383.0</v>
      </c>
      <c r="N22" s="1" t="s">
        <v>31</v>
      </c>
      <c r="O22" s="1" t="s">
        <v>32</v>
      </c>
      <c r="P22" s="6">
        <v>406733.0</v>
      </c>
      <c r="Q22" s="1">
        <v>402101.0</v>
      </c>
      <c r="R22" s="1" t="str">
        <f t="shared" si="1"/>
        <v>Empresa</v>
      </c>
      <c r="S22" s="4">
        <f t="shared" si="2"/>
        <v>2</v>
      </c>
      <c r="T22" s="5" t="str">
        <f>VLOOKUP(S22,Meses,2,FALSE)</f>
        <v>Febrero</v>
      </c>
    </row>
    <row r="23" ht="15.75" customHeight="1">
      <c r="A23" s="1" t="s">
        <v>173</v>
      </c>
      <c r="B23" s="1" t="s">
        <v>174</v>
      </c>
      <c r="C23" s="1" t="s">
        <v>53</v>
      </c>
      <c r="D23" s="1" t="s">
        <v>175</v>
      </c>
      <c r="E23" s="1" t="s">
        <v>55</v>
      </c>
      <c r="F23" s="1" t="s">
        <v>176</v>
      </c>
      <c r="G23" s="1" t="s">
        <v>177</v>
      </c>
      <c r="H23" s="1" t="s">
        <v>178</v>
      </c>
      <c r="I23" s="1" t="s">
        <v>24</v>
      </c>
      <c r="J23" s="1" t="s">
        <v>59</v>
      </c>
      <c r="K23" s="1" t="s">
        <v>179</v>
      </c>
      <c r="L23" s="2">
        <v>45338.0</v>
      </c>
      <c r="M23" s="2">
        <v>45383.0</v>
      </c>
      <c r="N23" s="1" t="s">
        <v>31</v>
      </c>
      <c r="O23" s="1" t="s">
        <v>50</v>
      </c>
      <c r="P23" s="1">
        <v>165727.0</v>
      </c>
      <c r="Q23" s="1">
        <v>403101.0</v>
      </c>
      <c r="R23" s="1" t="str">
        <f t="shared" si="1"/>
        <v>Individuo</v>
      </c>
      <c r="S23" s="4">
        <f t="shared" si="2"/>
        <v>2</v>
      </c>
      <c r="T23" s="5" t="str">
        <f>VLOOKUP(S23,Meses,2,FALSE)</f>
        <v>Febrero</v>
      </c>
    </row>
    <row r="24" ht="15.75" customHeight="1">
      <c r="A24" s="1" t="s">
        <v>180</v>
      </c>
      <c r="B24" s="1" t="s">
        <v>181</v>
      </c>
      <c r="C24" s="1" t="s">
        <v>53</v>
      </c>
      <c r="D24" s="1" t="s">
        <v>182</v>
      </c>
      <c r="E24" s="1" t="s">
        <v>55</v>
      </c>
      <c r="F24" s="1" t="s">
        <v>183</v>
      </c>
      <c r="G24" s="1" t="s">
        <v>184</v>
      </c>
      <c r="H24" s="1" t="s">
        <v>185</v>
      </c>
      <c r="I24" s="1" t="s">
        <v>24</v>
      </c>
      <c r="J24" s="1" t="s">
        <v>59</v>
      </c>
      <c r="K24" s="1" t="s">
        <v>186</v>
      </c>
      <c r="L24" s="2">
        <v>45339.0</v>
      </c>
      <c r="M24" s="2">
        <v>45383.0</v>
      </c>
      <c r="N24" s="1" t="s">
        <v>31</v>
      </c>
      <c r="O24" s="1" t="s">
        <v>50</v>
      </c>
      <c r="P24" s="6">
        <v>109167.0</v>
      </c>
      <c r="Q24" s="1">
        <v>403101.0</v>
      </c>
      <c r="R24" s="1" t="str">
        <f t="shared" si="1"/>
        <v>Individuo</v>
      </c>
      <c r="S24" s="4">
        <f t="shared" si="2"/>
        <v>2</v>
      </c>
      <c r="T24" s="5" t="str">
        <f>VLOOKUP(S24,Meses,2,FALSE)</f>
        <v>Febrero</v>
      </c>
    </row>
    <row r="25" ht="15.75" customHeight="1">
      <c r="A25" s="1" t="s">
        <v>187</v>
      </c>
      <c r="B25" s="1" t="s">
        <v>188</v>
      </c>
      <c r="C25" s="1" t="s">
        <v>53</v>
      </c>
      <c r="D25" s="1" t="s">
        <v>189</v>
      </c>
      <c r="E25" s="1" t="s">
        <v>64</v>
      </c>
      <c r="F25" s="1" t="s">
        <v>190</v>
      </c>
      <c r="G25" s="1" t="s">
        <v>191</v>
      </c>
      <c r="H25" s="1" t="s">
        <v>192</v>
      </c>
      <c r="I25" s="1" t="s">
        <v>24</v>
      </c>
      <c r="J25" s="1" t="s">
        <v>39</v>
      </c>
      <c r="K25" s="1" t="s">
        <v>193</v>
      </c>
      <c r="L25" s="2">
        <v>45341.0</v>
      </c>
      <c r="M25" s="2">
        <v>45383.0</v>
      </c>
      <c r="N25" s="1" t="s">
        <v>31</v>
      </c>
      <c r="O25" s="1" t="s">
        <v>41</v>
      </c>
      <c r="P25" s="1">
        <v>173825.0</v>
      </c>
      <c r="Q25" s="1">
        <v>403101.0</v>
      </c>
      <c r="R25" s="1" t="str">
        <f t="shared" si="1"/>
        <v>Individuo</v>
      </c>
      <c r="S25" s="4">
        <f t="shared" si="2"/>
        <v>2</v>
      </c>
      <c r="T25" s="5" t="str">
        <f>VLOOKUP(S25,Meses,2,FALSE)</f>
        <v>Febrero</v>
      </c>
    </row>
    <row r="26" ht="15.75" customHeight="1">
      <c r="A26" s="1" t="s">
        <v>194</v>
      </c>
      <c r="B26" s="1" t="s">
        <v>195</v>
      </c>
      <c r="C26" s="1" t="s">
        <v>53</v>
      </c>
      <c r="D26" s="1" t="s">
        <v>196</v>
      </c>
      <c r="E26" s="1" t="s">
        <v>55</v>
      </c>
      <c r="F26" s="1" t="s">
        <v>197</v>
      </c>
      <c r="G26" s="1" t="s">
        <v>198</v>
      </c>
      <c r="H26" s="1" t="s">
        <v>199</v>
      </c>
      <c r="I26" s="1" t="s">
        <v>24</v>
      </c>
      <c r="J26" s="1" t="s">
        <v>59</v>
      </c>
      <c r="K26" s="1" t="s">
        <v>200</v>
      </c>
      <c r="L26" s="2">
        <v>45344.0</v>
      </c>
      <c r="M26" s="2">
        <v>45383.0</v>
      </c>
      <c r="N26" s="1" t="s">
        <v>31</v>
      </c>
      <c r="O26" s="1" t="s">
        <v>50</v>
      </c>
      <c r="P26" s="1">
        <v>125419.0</v>
      </c>
      <c r="Q26" s="1">
        <v>403101.0</v>
      </c>
      <c r="R26" s="1" t="str">
        <f t="shared" si="1"/>
        <v>Individuo</v>
      </c>
      <c r="S26" s="4">
        <f t="shared" si="2"/>
        <v>2</v>
      </c>
      <c r="T26" s="5" t="str">
        <f>VLOOKUP(S26,Meses,2,FALSE)</f>
        <v>Febrero</v>
      </c>
    </row>
    <row r="27" ht="15.75" customHeight="1">
      <c r="A27" s="1" t="s">
        <v>201</v>
      </c>
      <c r="B27" s="1" t="s">
        <v>202</v>
      </c>
      <c r="C27" s="1" t="s">
        <v>53</v>
      </c>
      <c r="D27" s="1" t="s">
        <v>203</v>
      </c>
      <c r="E27" s="1" t="s">
        <v>204</v>
      </c>
      <c r="F27" s="1" t="s">
        <v>205</v>
      </c>
      <c r="G27" s="1" t="s">
        <v>206</v>
      </c>
      <c r="H27" s="1" t="s">
        <v>207</v>
      </c>
      <c r="I27" s="1" t="s">
        <v>24</v>
      </c>
      <c r="J27" s="1" t="s">
        <v>39</v>
      </c>
      <c r="K27" s="1" t="s">
        <v>208</v>
      </c>
      <c r="L27" s="2">
        <v>45344.0</v>
      </c>
      <c r="M27" s="2">
        <v>45383.0</v>
      </c>
      <c r="N27" s="1" t="s">
        <v>31</v>
      </c>
      <c r="O27" s="1" t="s">
        <v>41</v>
      </c>
      <c r="P27" s="1">
        <v>195855.0</v>
      </c>
      <c r="Q27" s="1">
        <v>403101.0</v>
      </c>
      <c r="R27" s="1" t="str">
        <f t="shared" si="1"/>
        <v>Individuo</v>
      </c>
      <c r="S27" s="4">
        <f t="shared" si="2"/>
        <v>2</v>
      </c>
      <c r="T27" s="5" t="str">
        <f>VLOOKUP(S27,Meses,2,FALSE)</f>
        <v>Febrero</v>
      </c>
    </row>
    <row r="28" ht="15.75" customHeight="1">
      <c r="A28" s="1" t="s">
        <v>209</v>
      </c>
      <c r="B28" s="1" t="s">
        <v>210</v>
      </c>
      <c r="C28" s="1" t="s">
        <v>22</v>
      </c>
      <c r="D28" s="1" t="s">
        <v>211</v>
      </c>
      <c r="E28" s="1" t="s">
        <v>24</v>
      </c>
      <c r="F28" s="1" t="s">
        <v>212</v>
      </c>
      <c r="G28" s="1" t="s">
        <v>213</v>
      </c>
      <c r="H28" s="1" t="s">
        <v>214</v>
      </c>
      <c r="I28" s="1" t="s">
        <v>48</v>
      </c>
      <c r="J28" s="1" t="s">
        <v>29</v>
      </c>
      <c r="K28" s="1" t="s">
        <v>215</v>
      </c>
      <c r="L28" s="2">
        <v>45348.0</v>
      </c>
      <c r="M28" s="2">
        <v>45383.0</v>
      </c>
      <c r="N28" s="1" t="s">
        <v>31</v>
      </c>
      <c r="O28" s="1" t="s">
        <v>32</v>
      </c>
      <c r="P28" s="1">
        <v>292732.0</v>
      </c>
      <c r="Q28" s="1">
        <v>402101.0</v>
      </c>
      <c r="R28" s="1" t="str">
        <f t="shared" si="1"/>
        <v>Empresa</v>
      </c>
      <c r="S28" s="4">
        <f t="shared" si="2"/>
        <v>2</v>
      </c>
      <c r="T28" s="5" t="str">
        <f>VLOOKUP(S28,Meses,2,FALSE)</f>
        <v>Febrero</v>
      </c>
    </row>
    <row r="29" ht="15.75" customHeight="1">
      <c r="A29" s="1" t="s">
        <v>216</v>
      </c>
      <c r="B29" s="1" t="s">
        <v>217</v>
      </c>
      <c r="C29" s="1" t="s">
        <v>53</v>
      </c>
      <c r="D29" s="1" t="s">
        <v>218</v>
      </c>
      <c r="E29" s="1" t="s">
        <v>138</v>
      </c>
      <c r="F29" s="1" t="s">
        <v>219</v>
      </c>
      <c r="G29" s="1" t="s">
        <v>220</v>
      </c>
      <c r="H29" s="1" t="s">
        <v>221</v>
      </c>
      <c r="I29" s="1" t="s">
        <v>24</v>
      </c>
      <c r="J29" s="1" t="s">
        <v>29</v>
      </c>
      <c r="K29" s="1" t="s">
        <v>222</v>
      </c>
      <c r="L29" s="2">
        <v>45348.0</v>
      </c>
      <c r="M29" s="2">
        <v>45383.0</v>
      </c>
      <c r="N29" s="1" t="s">
        <v>31</v>
      </c>
      <c r="O29" s="1" t="s">
        <v>32</v>
      </c>
      <c r="P29" s="1">
        <v>156325.0</v>
      </c>
      <c r="Q29" s="1">
        <v>402102.0</v>
      </c>
      <c r="R29" s="1" t="str">
        <f t="shared" si="1"/>
        <v>Individuo</v>
      </c>
      <c r="S29" s="4">
        <f t="shared" si="2"/>
        <v>2</v>
      </c>
      <c r="T29" s="5" t="str">
        <f>VLOOKUP(S29,Meses,2,FALSE)</f>
        <v>Febrero</v>
      </c>
    </row>
    <row r="30" ht="15.75" customHeight="1">
      <c r="A30" s="1" t="s">
        <v>223</v>
      </c>
      <c r="B30" s="1" t="s">
        <v>224</v>
      </c>
      <c r="C30" s="1" t="s">
        <v>53</v>
      </c>
      <c r="D30" s="1" t="s">
        <v>225</v>
      </c>
      <c r="E30" s="1" t="s">
        <v>204</v>
      </c>
      <c r="F30" s="1" t="s">
        <v>226</v>
      </c>
      <c r="G30" s="1" t="s">
        <v>227</v>
      </c>
      <c r="H30" s="1" t="s">
        <v>228</v>
      </c>
      <c r="I30" s="1" t="s">
        <v>24</v>
      </c>
      <c r="J30" s="1" t="s">
        <v>39</v>
      </c>
      <c r="K30" s="1" t="s">
        <v>229</v>
      </c>
      <c r="L30" s="2">
        <v>45351.0</v>
      </c>
      <c r="M30" s="2">
        <v>45383.0</v>
      </c>
      <c r="N30" s="1" t="s">
        <v>31</v>
      </c>
      <c r="O30" s="1" t="s">
        <v>41</v>
      </c>
      <c r="P30" s="1">
        <v>86846.0</v>
      </c>
      <c r="Q30" s="1">
        <v>403101.0</v>
      </c>
      <c r="R30" s="1" t="str">
        <f t="shared" si="1"/>
        <v>Individuo</v>
      </c>
      <c r="S30" s="4">
        <f t="shared" si="2"/>
        <v>2</v>
      </c>
      <c r="T30" s="5" t="str">
        <f>VLOOKUP(S30,Meses,2,FALSE)</f>
        <v>Febrero</v>
      </c>
    </row>
    <row r="31" ht="15.75" customHeight="1">
      <c r="A31" s="1" t="s">
        <v>230</v>
      </c>
      <c r="B31" s="1" t="s">
        <v>231</v>
      </c>
      <c r="C31" s="1" t="s">
        <v>22</v>
      </c>
      <c r="D31" s="1" t="s">
        <v>232</v>
      </c>
      <c r="E31" s="1" t="s">
        <v>24</v>
      </c>
      <c r="F31" s="1" t="s">
        <v>233</v>
      </c>
      <c r="G31" s="1" t="s">
        <v>234</v>
      </c>
      <c r="H31" s="1" t="s">
        <v>235</v>
      </c>
      <c r="I31" s="1" t="s">
        <v>28</v>
      </c>
      <c r="J31" s="1" t="s">
        <v>39</v>
      </c>
      <c r="K31" s="1" t="s">
        <v>236</v>
      </c>
      <c r="L31" s="2">
        <v>45355.0</v>
      </c>
      <c r="M31" s="2">
        <v>45383.0</v>
      </c>
      <c r="N31" s="1" t="s">
        <v>31</v>
      </c>
      <c r="O31" s="1" t="s">
        <v>41</v>
      </c>
      <c r="P31" s="1">
        <v>452948.0</v>
      </c>
      <c r="Q31" s="1">
        <v>403101.0</v>
      </c>
      <c r="R31" s="1" t="str">
        <f t="shared" si="1"/>
        <v>Empresa</v>
      </c>
      <c r="S31" s="4">
        <f t="shared" si="2"/>
        <v>3</v>
      </c>
      <c r="T31" s="5" t="str">
        <f>VLOOKUP(S31,Meses,2,FALSE)</f>
        <v>Marzo</v>
      </c>
    </row>
    <row r="32" ht="15.75" customHeight="1">
      <c r="A32" s="1" t="s">
        <v>237</v>
      </c>
      <c r="B32" s="1" t="s">
        <v>238</v>
      </c>
      <c r="C32" s="1" t="s">
        <v>53</v>
      </c>
      <c r="D32" s="1" t="s">
        <v>239</v>
      </c>
      <c r="E32" s="1" t="s">
        <v>138</v>
      </c>
      <c r="F32" s="1" t="s">
        <v>240</v>
      </c>
      <c r="G32" s="1" t="s">
        <v>241</v>
      </c>
      <c r="H32" s="1" t="s">
        <v>242</v>
      </c>
      <c r="I32" s="1" t="s">
        <v>24</v>
      </c>
      <c r="J32" s="1" t="s">
        <v>29</v>
      </c>
      <c r="K32" s="1" t="s">
        <v>243</v>
      </c>
      <c r="L32" s="2">
        <v>45355.0</v>
      </c>
      <c r="M32" s="2">
        <v>45383.0</v>
      </c>
      <c r="N32" s="1" t="s">
        <v>31</v>
      </c>
      <c r="O32" s="1" t="s">
        <v>32</v>
      </c>
      <c r="P32" s="1">
        <v>174259.0</v>
      </c>
      <c r="Q32" s="1">
        <v>402102.0</v>
      </c>
      <c r="R32" s="1" t="str">
        <f t="shared" si="1"/>
        <v>Individuo</v>
      </c>
      <c r="S32" s="4">
        <f t="shared" si="2"/>
        <v>3</v>
      </c>
      <c r="T32" s="5" t="str">
        <f>VLOOKUP(S32,Meses,2,FALSE)</f>
        <v>Marzo</v>
      </c>
    </row>
    <row r="33" ht="15.75" customHeight="1">
      <c r="A33" s="1" t="s">
        <v>244</v>
      </c>
      <c r="B33" s="1" t="s">
        <v>245</v>
      </c>
      <c r="C33" s="7" t="s">
        <v>69</v>
      </c>
      <c r="D33" s="1" t="s">
        <v>246</v>
      </c>
      <c r="E33" s="1" t="s">
        <v>161</v>
      </c>
      <c r="F33" s="1" t="s">
        <v>247</v>
      </c>
      <c r="G33" s="1" t="s">
        <v>248</v>
      </c>
      <c r="H33" s="1" t="s">
        <v>249</v>
      </c>
      <c r="I33" s="1" t="s">
        <v>24</v>
      </c>
      <c r="J33" s="1" t="s">
        <v>29</v>
      </c>
      <c r="K33" s="1" t="s">
        <v>250</v>
      </c>
      <c r="L33" s="2">
        <v>45357.0</v>
      </c>
      <c r="M33" s="2">
        <v>45383.0</v>
      </c>
      <c r="N33" s="1" t="s">
        <v>31</v>
      </c>
      <c r="O33" s="1" t="s">
        <v>32</v>
      </c>
      <c r="P33" s="1">
        <v>188151.0</v>
      </c>
      <c r="Q33" s="1">
        <v>403101.0</v>
      </c>
      <c r="R33" s="1" t="str">
        <f t="shared" si="1"/>
        <v>Individuo</v>
      </c>
      <c r="S33" s="4">
        <f t="shared" si="2"/>
        <v>3</v>
      </c>
      <c r="T33" s="5" t="str">
        <f>VLOOKUP(S33,Meses,2,FALSE)</f>
        <v>Marzo</v>
      </c>
    </row>
    <row r="34" ht="15.75" customHeight="1">
      <c r="A34" s="1" t="s">
        <v>251</v>
      </c>
      <c r="B34" s="1" t="s">
        <v>252</v>
      </c>
      <c r="C34" s="1" t="s">
        <v>53</v>
      </c>
      <c r="D34" s="1" t="s">
        <v>253</v>
      </c>
      <c r="E34" s="1" t="s">
        <v>64</v>
      </c>
      <c r="F34" s="1" t="s">
        <v>254</v>
      </c>
      <c r="G34" s="1" t="s">
        <v>255</v>
      </c>
      <c r="H34" s="1" t="s">
        <v>256</v>
      </c>
      <c r="I34" s="1" t="s">
        <v>24</v>
      </c>
      <c r="J34" s="1" t="s">
        <v>39</v>
      </c>
      <c r="K34" s="1" t="s">
        <v>257</v>
      </c>
      <c r="L34" s="2">
        <v>45360.0</v>
      </c>
      <c r="M34" s="2">
        <v>45383.0</v>
      </c>
      <c r="N34" s="1" t="s">
        <v>31</v>
      </c>
      <c r="O34" s="1" t="s">
        <v>41</v>
      </c>
      <c r="P34" s="1">
        <v>123679.0</v>
      </c>
      <c r="Q34" s="1">
        <v>403101.0</v>
      </c>
      <c r="R34" s="1" t="str">
        <f t="shared" si="1"/>
        <v>Individuo</v>
      </c>
      <c r="S34" s="4">
        <f t="shared" si="2"/>
        <v>3</v>
      </c>
      <c r="T34" s="5" t="str">
        <f>VLOOKUP(S34,Meses,2,FALSE)</f>
        <v>Marzo</v>
      </c>
    </row>
    <row r="35" ht="15.75" customHeight="1">
      <c r="A35" s="1" t="s">
        <v>258</v>
      </c>
      <c r="B35" s="1" t="s">
        <v>259</v>
      </c>
      <c r="C35" s="1" t="s">
        <v>22</v>
      </c>
      <c r="D35" s="1" t="s">
        <v>260</v>
      </c>
      <c r="E35" s="1" t="s">
        <v>24</v>
      </c>
      <c r="F35" s="1" t="s">
        <v>261</v>
      </c>
      <c r="G35" s="1" t="s">
        <v>262</v>
      </c>
      <c r="H35" s="1" t="s">
        <v>263</v>
      </c>
      <c r="I35" s="1" t="s">
        <v>48</v>
      </c>
      <c r="J35" s="1" t="s">
        <v>29</v>
      </c>
      <c r="K35" s="1" t="s">
        <v>264</v>
      </c>
      <c r="L35" s="2">
        <v>45364.0</v>
      </c>
      <c r="M35" s="2">
        <v>45383.0</v>
      </c>
      <c r="N35" s="1" t="s">
        <v>31</v>
      </c>
      <c r="O35" s="1" t="s">
        <v>41</v>
      </c>
      <c r="P35" s="6">
        <v>398095.0</v>
      </c>
      <c r="Q35" s="1">
        <v>403101.0</v>
      </c>
      <c r="R35" s="1" t="str">
        <f t="shared" si="1"/>
        <v>Empresa</v>
      </c>
      <c r="S35" s="4">
        <f t="shared" si="2"/>
        <v>3</v>
      </c>
      <c r="T35" s="5" t="str">
        <f>VLOOKUP(S35,Meses,2,FALSE)</f>
        <v>Marzo</v>
      </c>
    </row>
    <row r="36" ht="15.75" customHeight="1">
      <c r="A36" s="1" t="s">
        <v>265</v>
      </c>
      <c r="B36" s="1" t="s">
        <v>266</v>
      </c>
      <c r="C36" s="1" t="s">
        <v>22</v>
      </c>
      <c r="D36" s="1" t="s">
        <v>267</v>
      </c>
      <c r="E36" s="1" t="s">
        <v>24</v>
      </c>
      <c r="F36" s="1" t="s">
        <v>268</v>
      </c>
      <c r="G36" s="1" t="s">
        <v>269</v>
      </c>
      <c r="H36" s="1" t="s">
        <v>270</v>
      </c>
      <c r="I36" s="1" t="s">
        <v>48</v>
      </c>
      <c r="J36" s="1" t="s">
        <v>39</v>
      </c>
      <c r="K36" s="1" t="s">
        <v>271</v>
      </c>
      <c r="L36" s="8">
        <v>45364.0</v>
      </c>
      <c r="M36" s="2" t="s">
        <v>69</v>
      </c>
      <c r="N36" s="1" t="s">
        <v>272</v>
      </c>
      <c r="O36" s="1" t="s">
        <v>50</v>
      </c>
      <c r="P36" s="1">
        <v>385421.0</v>
      </c>
      <c r="Q36" s="1">
        <v>403101.0</v>
      </c>
      <c r="R36" s="1" t="str">
        <f t="shared" si="1"/>
        <v>Empresa</v>
      </c>
      <c r="S36" s="4">
        <f t="shared" si="2"/>
        <v>3</v>
      </c>
      <c r="T36" s="5" t="str">
        <f>VLOOKUP(S36,Meses,2,FALSE)</f>
        <v>Marzo</v>
      </c>
    </row>
    <row r="37" ht="15.75" customHeight="1">
      <c r="A37" s="1" t="s">
        <v>273</v>
      </c>
      <c r="B37" s="1" t="s">
        <v>274</v>
      </c>
      <c r="C37" s="1" t="s">
        <v>53</v>
      </c>
      <c r="D37" s="1" t="s">
        <v>275</v>
      </c>
      <c r="E37" s="1" t="s">
        <v>108</v>
      </c>
      <c r="F37" s="1" t="s">
        <v>276</v>
      </c>
      <c r="G37" s="1" t="s">
        <v>277</v>
      </c>
      <c r="H37" s="1" t="s">
        <v>278</v>
      </c>
      <c r="I37" s="1" t="s">
        <v>24</v>
      </c>
      <c r="J37" s="1" t="s">
        <v>59</v>
      </c>
      <c r="K37" s="1" t="s">
        <v>279</v>
      </c>
      <c r="L37" s="2">
        <v>45364.0</v>
      </c>
      <c r="M37" s="2">
        <v>45383.0</v>
      </c>
      <c r="N37" s="1" t="s">
        <v>31</v>
      </c>
      <c r="O37" s="1" t="s">
        <v>50</v>
      </c>
      <c r="P37" s="6">
        <v>90786.0</v>
      </c>
      <c r="Q37" s="1">
        <v>403101.0</v>
      </c>
      <c r="R37" s="1" t="str">
        <f t="shared" si="1"/>
        <v>Individuo</v>
      </c>
      <c r="S37" s="4">
        <f t="shared" si="2"/>
        <v>3</v>
      </c>
      <c r="T37" s="5" t="str">
        <f>VLOOKUP(S37,Meses,2,FALSE)</f>
        <v>Marzo</v>
      </c>
    </row>
    <row r="38" ht="15.75" customHeight="1">
      <c r="A38" s="1" t="s">
        <v>280</v>
      </c>
      <c r="B38" s="1" t="s">
        <v>281</v>
      </c>
      <c r="C38" s="1" t="s">
        <v>53</v>
      </c>
      <c r="D38" s="1" t="s">
        <v>282</v>
      </c>
      <c r="E38" s="1" t="s">
        <v>138</v>
      </c>
      <c r="F38" s="1" t="s">
        <v>283</v>
      </c>
      <c r="G38" s="1" t="s">
        <v>284</v>
      </c>
      <c r="H38" s="1" t="s">
        <v>285</v>
      </c>
      <c r="I38" s="1" t="s">
        <v>24</v>
      </c>
      <c r="J38" s="1" t="s">
        <v>29</v>
      </c>
      <c r="K38" s="1" t="s">
        <v>286</v>
      </c>
      <c r="L38" s="2">
        <v>45366.0</v>
      </c>
      <c r="M38" s="2">
        <v>45383.0</v>
      </c>
      <c r="N38" s="1" t="s">
        <v>31</v>
      </c>
      <c r="O38" s="1" t="s">
        <v>32</v>
      </c>
      <c r="P38" s="1">
        <v>55258.0</v>
      </c>
      <c r="Q38" s="1">
        <v>402102.0</v>
      </c>
      <c r="R38" s="1" t="str">
        <f t="shared" si="1"/>
        <v>Individuo</v>
      </c>
      <c r="S38" s="4">
        <f t="shared" si="2"/>
        <v>3</v>
      </c>
      <c r="T38" s="5" t="str">
        <f>VLOOKUP(S38,Meses,2,FALSE)</f>
        <v>Marzo</v>
      </c>
    </row>
    <row r="39" ht="15.75" customHeight="1">
      <c r="A39" s="1" t="s">
        <v>287</v>
      </c>
      <c r="B39" s="1" t="s">
        <v>288</v>
      </c>
      <c r="C39" s="1" t="s">
        <v>53</v>
      </c>
      <c r="D39" s="1" t="s">
        <v>289</v>
      </c>
      <c r="E39" s="1" t="s">
        <v>204</v>
      </c>
      <c r="F39" s="1" t="s">
        <v>290</v>
      </c>
      <c r="G39" s="1" t="s">
        <v>291</v>
      </c>
      <c r="H39" s="1" t="s">
        <v>292</v>
      </c>
      <c r="I39" s="1" t="s">
        <v>24</v>
      </c>
      <c r="J39" s="1" t="s">
        <v>39</v>
      </c>
      <c r="K39" s="1" t="s">
        <v>293</v>
      </c>
      <c r="L39" s="2">
        <v>45366.0</v>
      </c>
      <c r="M39" s="2">
        <v>45383.0</v>
      </c>
      <c r="N39" s="1" t="s">
        <v>31</v>
      </c>
      <c r="O39" s="1" t="s">
        <v>41</v>
      </c>
      <c r="P39" s="1">
        <v>76383.0</v>
      </c>
      <c r="Q39" s="1">
        <v>403101.0</v>
      </c>
      <c r="R39" s="1" t="str">
        <f t="shared" si="1"/>
        <v>Individuo</v>
      </c>
      <c r="S39" s="4">
        <f t="shared" si="2"/>
        <v>3</v>
      </c>
      <c r="T39" s="5" t="str">
        <f>VLOOKUP(S39,Meses,2,FALSE)</f>
        <v>Marzo</v>
      </c>
    </row>
    <row r="40" ht="15.75" customHeight="1">
      <c r="A40" s="1" t="s">
        <v>294</v>
      </c>
      <c r="B40" s="1" t="s">
        <v>295</v>
      </c>
      <c r="C40" s="1" t="s">
        <v>22</v>
      </c>
      <c r="D40" s="1" t="s">
        <v>296</v>
      </c>
      <c r="E40" s="1" t="s">
        <v>24</v>
      </c>
      <c r="F40" s="1" t="s">
        <v>297</v>
      </c>
      <c r="G40" s="1" t="s">
        <v>298</v>
      </c>
      <c r="H40" s="1" t="s">
        <v>299</v>
      </c>
      <c r="I40" s="1" t="s">
        <v>48</v>
      </c>
      <c r="J40" s="1" t="s">
        <v>29</v>
      </c>
      <c r="K40" s="1" t="s">
        <v>300</v>
      </c>
      <c r="L40" s="2">
        <v>45367.0</v>
      </c>
      <c r="M40" s="2">
        <v>45383.0</v>
      </c>
      <c r="N40" s="1" t="s">
        <v>31</v>
      </c>
      <c r="O40" s="1" t="s">
        <v>41</v>
      </c>
      <c r="P40" s="1">
        <v>152834.0</v>
      </c>
      <c r="Q40" s="1">
        <v>403101.0</v>
      </c>
      <c r="R40" s="1" t="str">
        <f t="shared" si="1"/>
        <v>Empresa</v>
      </c>
      <c r="S40" s="4">
        <f t="shared" si="2"/>
        <v>3</v>
      </c>
      <c r="T40" s="5" t="str">
        <f>VLOOKUP(S40,Meses,2,FALSE)</f>
        <v>Marzo</v>
      </c>
    </row>
    <row r="41" ht="15.75" customHeight="1">
      <c r="A41" s="1" t="s">
        <v>301</v>
      </c>
      <c r="B41" s="1" t="s">
        <v>302</v>
      </c>
      <c r="C41" s="1" t="s">
        <v>53</v>
      </c>
      <c r="D41" s="1" t="s">
        <v>303</v>
      </c>
      <c r="E41" s="1" t="s">
        <v>161</v>
      </c>
      <c r="F41" s="1" t="s">
        <v>304</v>
      </c>
      <c r="G41" s="1" t="s">
        <v>305</v>
      </c>
      <c r="H41" s="1" t="s">
        <v>306</v>
      </c>
      <c r="I41" s="1" t="s">
        <v>24</v>
      </c>
      <c r="J41" s="1" t="s">
        <v>29</v>
      </c>
      <c r="K41" s="1" t="s">
        <v>307</v>
      </c>
      <c r="L41" s="2">
        <v>45368.0</v>
      </c>
      <c r="M41" s="2">
        <v>45383.0</v>
      </c>
      <c r="N41" s="1" t="s">
        <v>31</v>
      </c>
      <c r="O41" s="1" t="s">
        <v>32</v>
      </c>
      <c r="P41" s="6">
        <v>104373.0</v>
      </c>
      <c r="Q41" s="1">
        <v>402102.0</v>
      </c>
      <c r="R41" s="1" t="str">
        <f t="shared" si="1"/>
        <v>Individuo</v>
      </c>
      <c r="S41" s="4">
        <f t="shared" si="2"/>
        <v>3</v>
      </c>
      <c r="T41" s="5" t="str">
        <f>VLOOKUP(S41,Meses,2,FALSE)</f>
        <v>Marzo</v>
      </c>
    </row>
    <row r="42" ht="15.75" customHeight="1">
      <c r="A42" s="1" t="s">
        <v>308</v>
      </c>
      <c r="B42" s="1" t="s">
        <v>309</v>
      </c>
      <c r="C42" s="1" t="s">
        <v>22</v>
      </c>
      <c r="D42" s="1" t="s">
        <v>310</v>
      </c>
      <c r="E42" s="1" t="s">
        <v>24</v>
      </c>
      <c r="F42" s="1" t="s">
        <v>311</v>
      </c>
      <c r="G42" s="1" t="s">
        <v>312</v>
      </c>
      <c r="H42" s="1" t="s">
        <v>313</v>
      </c>
      <c r="I42" s="1" t="s">
        <v>28</v>
      </c>
      <c r="J42" s="1" t="s">
        <v>29</v>
      </c>
      <c r="K42" s="1" t="s">
        <v>314</v>
      </c>
      <c r="L42" s="2">
        <v>45374.0</v>
      </c>
      <c r="M42" s="2">
        <v>45383.0</v>
      </c>
      <c r="N42" s="1" t="s">
        <v>31</v>
      </c>
      <c r="O42" s="1" t="s">
        <v>50</v>
      </c>
      <c r="P42" s="6">
        <v>109935.0</v>
      </c>
      <c r="Q42" s="1">
        <v>403101.0</v>
      </c>
      <c r="R42" s="1" t="str">
        <f t="shared" si="1"/>
        <v>Empresa</v>
      </c>
      <c r="S42" s="4">
        <f t="shared" si="2"/>
        <v>3</v>
      </c>
      <c r="T42" s="5" t="str">
        <f>VLOOKUP(S42,Meses,2,FALSE)</f>
        <v>Marzo</v>
      </c>
    </row>
    <row r="43" ht="15.75" customHeight="1">
      <c r="A43" s="1" t="s">
        <v>315</v>
      </c>
      <c r="B43" s="1" t="s">
        <v>316</v>
      </c>
      <c r="C43" s="1" t="s">
        <v>22</v>
      </c>
      <c r="D43" s="1" t="s">
        <v>317</v>
      </c>
      <c r="E43" s="1" t="s">
        <v>24</v>
      </c>
      <c r="F43" s="1" t="s">
        <v>318</v>
      </c>
      <c r="G43" s="1" t="s">
        <v>319</v>
      </c>
      <c r="H43" s="1" t="s">
        <v>320</v>
      </c>
      <c r="I43" s="1" t="s">
        <v>28</v>
      </c>
      <c r="J43" s="1" t="s">
        <v>29</v>
      </c>
      <c r="K43" s="1" t="s">
        <v>321</v>
      </c>
      <c r="L43" s="2">
        <v>45380.0</v>
      </c>
      <c r="M43" s="2">
        <v>45383.0</v>
      </c>
      <c r="N43" s="1" t="s">
        <v>31</v>
      </c>
      <c r="O43" s="1" t="s">
        <v>41</v>
      </c>
      <c r="P43" s="1">
        <v>349289.0</v>
      </c>
      <c r="Q43" s="1">
        <v>403101.0</v>
      </c>
      <c r="R43" s="1" t="str">
        <f t="shared" si="1"/>
        <v>Empresa</v>
      </c>
      <c r="S43" s="4">
        <f t="shared" si="2"/>
        <v>3</v>
      </c>
      <c r="T43" s="5" t="str">
        <f>VLOOKUP(S43,Meses,2,FALSE)</f>
        <v>Marzo</v>
      </c>
    </row>
    <row r="44" ht="15.75" customHeight="1">
      <c r="A44" s="1" t="s">
        <v>322</v>
      </c>
      <c r="B44" s="1" t="s">
        <v>323</v>
      </c>
      <c r="C44" s="1" t="s">
        <v>22</v>
      </c>
      <c r="D44" s="1" t="s">
        <v>324</v>
      </c>
      <c r="E44" s="1" t="s">
        <v>24</v>
      </c>
      <c r="F44" s="1" t="s">
        <v>325</v>
      </c>
      <c r="G44" s="1" t="s">
        <v>326</v>
      </c>
      <c r="H44" s="1" t="s">
        <v>327</v>
      </c>
      <c r="I44" s="1" t="s">
        <v>28</v>
      </c>
      <c r="J44" s="1" t="s">
        <v>39</v>
      </c>
      <c r="K44" s="1" t="s">
        <v>328</v>
      </c>
      <c r="L44" s="2">
        <v>45381.0</v>
      </c>
      <c r="M44" s="2" t="s">
        <v>69</v>
      </c>
      <c r="N44" s="1" t="s">
        <v>272</v>
      </c>
      <c r="O44" s="1" t="s">
        <v>50</v>
      </c>
      <c r="P44" s="1">
        <v>191824.0</v>
      </c>
      <c r="Q44" s="1">
        <v>403101.0</v>
      </c>
      <c r="R44" s="1" t="str">
        <f t="shared" si="1"/>
        <v>Empresa</v>
      </c>
      <c r="S44" s="4">
        <f t="shared" si="2"/>
        <v>3</v>
      </c>
      <c r="T44" s="5" t="str">
        <f>VLOOKUP(S44,Meses,2,FALSE)</f>
        <v>Marzo</v>
      </c>
    </row>
    <row r="45" ht="15.75" customHeight="1">
      <c r="A45" s="1" t="s">
        <v>329</v>
      </c>
      <c r="B45" s="1" t="s">
        <v>330</v>
      </c>
      <c r="C45" s="1" t="s">
        <v>22</v>
      </c>
      <c r="D45" s="1" t="s">
        <v>331</v>
      </c>
      <c r="E45" s="1" t="s">
        <v>24</v>
      </c>
      <c r="F45" s="1" t="s">
        <v>332</v>
      </c>
      <c r="G45" s="1" t="s">
        <v>333</v>
      </c>
      <c r="H45" s="1" t="s">
        <v>334</v>
      </c>
      <c r="I45" s="1" t="s">
        <v>48</v>
      </c>
      <c r="J45" s="1" t="s">
        <v>39</v>
      </c>
      <c r="K45" s="1" t="s">
        <v>335</v>
      </c>
      <c r="L45" s="2">
        <v>45383.0</v>
      </c>
      <c r="M45" s="2" t="s">
        <v>69</v>
      </c>
      <c r="N45" s="1" t="s">
        <v>272</v>
      </c>
      <c r="O45" s="1" t="s">
        <v>32</v>
      </c>
      <c r="P45" s="6">
        <v>362840.0</v>
      </c>
      <c r="Q45" s="1">
        <v>402101.0</v>
      </c>
      <c r="R45" s="1" t="str">
        <f t="shared" si="1"/>
        <v>Empresa</v>
      </c>
      <c r="S45" s="4">
        <f t="shared" si="2"/>
        <v>4</v>
      </c>
      <c r="T45" s="5" t="str">
        <f>VLOOKUP(S45,Meses,2,FALSE)</f>
        <v>Abril</v>
      </c>
    </row>
    <row r="46" ht="15.75" customHeight="1">
      <c r="A46" s="1" t="s">
        <v>336</v>
      </c>
      <c r="B46" s="1" t="s">
        <v>337</v>
      </c>
      <c r="C46" s="7" t="s">
        <v>69</v>
      </c>
      <c r="D46" s="1" t="s">
        <v>338</v>
      </c>
      <c r="E46" s="1" t="s">
        <v>138</v>
      </c>
      <c r="F46" s="1" t="s">
        <v>339</v>
      </c>
      <c r="G46" s="1" t="s">
        <v>340</v>
      </c>
      <c r="H46" s="1" t="s">
        <v>341</v>
      </c>
      <c r="I46" s="1" t="s">
        <v>24</v>
      </c>
      <c r="J46" s="1" t="s">
        <v>29</v>
      </c>
      <c r="K46" s="1" t="s">
        <v>342</v>
      </c>
      <c r="L46" s="2">
        <v>45384.0</v>
      </c>
      <c r="M46" s="2" t="s">
        <v>69</v>
      </c>
      <c r="N46" s="1" t="s">
        <v>272</v>
      </c>
      <c r="O46" s="1" t="s">
        <v>32</v>
      </c>
      <c r="P46" s="6">
        <v>84706.0</v>
      </c>
      <c r="Q46" s="1">
        <v>403101.0</v>
      </c>
      <c r="R46" s="1" t="str">
        <f t="shared" si="1"/>
        <v>Individuo</v>
      </c>
      <c r="S46" s="4">
        <f t="shared" si="2"/>
        <v>4</v>
      </c>
      <c r="T46" s="5" t="str">
        <f>VLOOKUP(S46,Meses,2,FALSE)</f>
        <v>Abril</v>
      </c>
    </row>
    <row r="47" ht="15.75" customHeight="1">
      <c r="A47" s="1" t="s">
        <v>343</v>
      </c>
      <c r="B47" s="1" t="s">
        <v>344</v>
      </c>
      <c r="C47" s="1" t="s">
        <v>53</v>
      </c>
      <c r="D47" s="1" t="s">
        <v>345</v>
      </c>
      <c r="E47" s="1" t="s">
        <v>64</v>
      </c>
      <c r="F47" s="1" t="s">
        <v>346</v>
      </c>
      <c r="G47" s="1" t="s">
        <v>347</v>
      </c>
      <c r="H47" s="1" t="s">
        <v>348</v>
      </c>
      <c r="I47" s="1" t="s">
        <v>24</v>
      </c>
      <c r="J47" s="1" t="s">
        <v>39</v>
      </c>
      <c r="K47" s="1" t="s">
        <v>349</v>
      </c>
      <c r="L47" s="2">
        <v>45385.0</v>
      </c>
      <c r="M47" s="2" t="s">
        <v>69</v>
      </c>
      <c r="N47" s="1" t="s">
        <v>272</v>
      </c>
      <c r="O47" s="1" t="s">
        <v>41</v>
      </c>
      <c r="P47" s="6">
        <v>130021.0</v>
      </c>
      <c r="Q47" s="1">
        <v>403101.0</v>
      </c>
      <c r="R47" s="1" t="str">
        <f t="shared" si="1"/>
        <v>Individuo</v>
      </c>
      <c r="S47" s="4">
        <f t="shared" si="2"/>
        <v>4</v>
      </c>
      <c r="T47" s="5" t="str">
        <f>VLOOKUP(S47,Meses,2,FALSE)</f>
        <v>Abril</v>
      </c>
    </row>
    <row r="48" ht="15.75" customHeight="1">
      <c r="A48" s="1" t="s">
        <v>350</v>
      </c>
      <c r="B48" s="1" t="s">
        <v>351</v>
      </c>
      <c r="C48" s="1" t="s">
        <v>53</v>
      </c>
      <c r="D48" s="1" t="s">
        <v>352</v>
      </c>
      <c r="E48" s="1" t="s">
        <v>64</v>
      </c>
      <c r="F48" s="1" t="s">
        <v>353</v>
      </c>
      <c r="G48" s="1" t="s">
        <v>354</v>
      </c>
      <c r="H48" s="1" t="s">
        <v>355</v>
      </c>
      <c r="I48" s="1" t="s">
        <v>24</v>
      </c>
      <c r="J48" s="1" t="s">
        <v>39</v>
      </c>
      <c r="K48" s="1" t="s">
        <v>356</v>
      </c>
      <c r="L48" s="2">
        <v>45387.0</v>
      </c>
      <c r="M48" s="2" t="s">
        <v>69</v>
      </c>
      <c r="N48" s="1" t="s">
        <v>272</v>
      </c>
      <c r="O48" s="1" t="s">
        <v>41</v>
      </c>
      <c r="P48" s="1">
        <v>113891.0</v>
      </c>
      <c r="Q48" s="1">
        <v>403101.0</v>
      </c>
      <c r="R48" s="1" t="str">
        <f t="shared" si="1"/>
        <v>Individuo</v>
      </c>
      <c r="S48" s="4">
        <f t="shared" si="2"/>
        <v>4</v>
      </c>
      <c r="T48" s="5" t="str">
        <f>VLOOKUP(S48,Meses,2,FALSE)</f>
        <v>Abril</v>
      </c>
    </row>
    <row r="49" ht="15.75" customHeight="1">
      <c r="A49" s="1" t="s">
        <v>357</v>
      </c>
      <c r="B49" s="1" t="s">
        <v>358</v>
      </c>
      <c r="C49" s="1" t="s">
        <v>22</v>
      </c>
      <c r="D49" s="1" t="s">
        <v>359</v>
      </c>
      <c r="E49" s="1" t="s">
        <v>24</v>
      </c>
      <c r="F49" s="1" t="s">
        <v>360</v>
      </c>
      <c r="G49" s="1" t="s">
        <v>361</v>
      </c>
      <c r="H49" s="1" t="s">
        <v>362</v>
      </c>
      <c r="I49" s="7" t="s">
        <v>69</v>
      </c>
      <c r="J49" s="1" t="s">
        <v>39</v>
      </c>
      <c r="K49" s="1" t="s">
        <v>363</v>
      </c>
      <c r="L49" s="2">
        <v>45389.0</v>
      </c>
      <c r="M49" s="2" t="s">
        <v>69</v>
      </c>
      <c r="N49" s="1" t="s">
        <v>272</v>
      </c>
      <c r="O49" s="1" t="s">
        <v>32</v>
      </c>
      <c r="P49" s="1">
        <v>483186.0</v>
      </c>
      <c r="Q49" s="1">
        <v>402101.0</v>
      </c>
      <c r="R49" s="1" t="str">
        <f t="shared" si="1"/>
        <v>Empresa</v>
      </c>
      <c r="S49" s="4">
        <f t="shared" si="2"/>
        <v>4</v>
      </c>
      <c r="T49" s="5" t="str">
        <f>VLOOKUP(S49,Meses,2,FALSE)</f>
        <v>Abril</v>
      </c>
    </row>
    <row r="50" ht="15.75" customHeight="1">
      <c r="A50" s="1" t="s">
        <v>364</v>
      </c>
      <c r="B50" s="1" t="s">
        <v>365</v>
      </c>
      <c r="C50" s="1" t="s">
        <v>53</v>
      </c>
      <c r="D50" s="1" t="s">
        <v>366</v>
      </c>
      <c r="E50" s="1" t="s">
        <v>161</v>
      </c>
      <c r="F50" s="1" t="s">
        <v>367</v>
      </c>
      <c r="G50" s="1" t="s">
        <v>368</v>
      </c>
      <c r="H50" s="1" t="s">
        <v>369</v>
      </c>
      <c r="I50" s="1" t="s">
        <v>24</v>
      </c>
      <c r="J50" s="1" t="s">
        <v>29</v>
      </c>
      <c r="K50" s="1" t="s">
        <v>370</v>
      </c>
      <c r="L50" s="2">
        <v>45389.0</v>
      </c>
      <c r="M50" s="2" t="s">
        <v>69</v>
      </c>
      <c r="N50" s="1" t="s">
        <v>272</v>
      </c>
      <c r="O50" s="1" t="s">
        <v>32</v>
      </c>
      <c r="P50" s="1">
        <v>89589.0</v>
      </c>
      <c r="Q50" s="1">
        <v>402102.0</v>
      </c>
      <c r="R50" s="1" t="str">
        <f t="shared" si="1"/>
        <v>Individuo</v>
      </c>
      <c r="S50" s="4">
        <f t="shared" si="2"/>
        <v>4</v>
      </c>
      <c r="T50" s="5" t="str">
        <f>VLOOKUP(S50,Meses,2,FALSE)</f>
        <v>Abril</v>
      </c>
    </row>
    <row r="51" ht="15.75" customHeight="1">
      <c r="A51" s="6" t="s">
        <v>371</v>
      </c>
      <c r="B51" s="1" t="s">
        <v>372</v>
      </c>
      <c r="C51" s="1" t="s">
        <v>53</v>
      </c>
      <c r="D51" s="1" t="s">
        <v>373</v>
      </c>
      <c r="E51" s="1" t="s">
        <v>108</v>
      </c>
      <c r="F51" s="1" t="s">
        <v>374</v>
      </c>
      <c r="G51" s="1" t="s">
        <v>375</v>
      </c>
      <c r="H51" s="1" t="s">
        <v>376</v>
      </c>
      <c r="I51" s="1" t="s">
        <v>24</v>
      </c>
      <c r="J51" s="1" t="s">
        <v>59</v>
      </c>
      <c r="K51" s="1" t="s">
        <v>377</v>
      </c>
      <c r="L51" s="2">
        <v>45392.0</v>
      </c>
      <c r="M51" s="2" t="s">
        <v>69</v>
      </c>
      <c r="N51" s="1" t="s">
        <v>272</v>
      </c>
      <c r="O51" s="1" t="s">
        <v>50</v>
      </c>
      <c r="P51" s="6">
        <v>65020.0</v>
      </c>
      <c r="Q51" s="1">
        <v>403101.0</v>
      </c>
      <c r="R51" s="1" t="str">
        <f t="shared" si="1"/>
        <v>Individuo</v>
      </c>
      <c r="S51" s="4">
        <f t="shared" si="2"/>
        <v>4</v>
      </c>
      <c r="T51" s="5" t="str">
        <f>VLOOKUP(S51,Meses,2,FALSE)</f>
        <v>Abril</v>
      </c>
    </row>
    <row r="52" ht="15.75" customHeight="1">
      <c r="A52" s="1" t="s">
        <v>378</v>
      </c>
      <c r="B52" s="1" t="s">
        <v>379</v>
      </c>
      <c r="C52" s="1" t="s">
        <v>53</v>
      </c>
      <c r="D52" s="1" t="s">
        <v>380</v>
      </c>
      <c r="E52" s="1" t="s">
        <v>204</v>
      </c>
      <c r="F52" s="1" t="s">
        <v>381</v>
      </c>
      <c r="G52" s="1" t="s">
        <v>382</v>
      </c>
      <c r="H52" s="1" t="s">
        <v>383</v>
      </c>
      <c r="I52" s="1" t="s">
        <v>24</v>
      </c>
      <c r="J52" s="1" t="s">
        <v>39</v>
      </c>
      <c r="K52" s="1" t="s">
        <v>384</v>
      </c>
      <c r="L52" s="2">
        <v>45393.0</v>
      </c>
      <c r="M52" s="2" t="s">
        <v>69</v>
      </c>
      <c r="N52" s="1" t="s">
        <v>272</v>
      </c>
      <c r="O52" s="1" t="s">
        <v>41</v>
      </c>
      <c r="P52" s="6">
        <v>104301.0</v>
      </c>
      <c r="Q52" s="1">
        <v>403101.0</v>
      </c>
      <c r="R52" s="1" t="str">
        <f t="shared" si="1"/>
        <v>Individuo</v>
      </c>
      <c r="S52" s="4">
        <f t="shared" si="2"/>
        <v>4</v>
      </c>
      <c r="T52" s="5" t="str">
        <f>VLOOKUP(S52,Meses,2,FALSE)</f>
        <v>Abril</v>
      </c>
    </row>
    <row r="53" ht="15.75" customHeight="1">
      <c r="A53" s="1" t="s">
        <v>385</v>
      </c>
      <c r="B53" s="1" t="s">
        <v>386</v>
      </c>
      <c r="C53" s="1" t="s">
        <v>53</v>
      </c>
      <c r="D53" s="1" t="s">
        <v>387</v>
      </c>
      <c r="E53" s="1" t="s">
        <v>388</v>
      </c>
      <c r="F53" s="1" t="s">
        <v>389</v>
      </c>
      <c r="G53" s="1" t="s">
        <v>390</v>
      </c>
      <c r="H53" s="1" t="s">
        <v>391</v>
      </c>
      <c r="I53" s="1" t="s">
        <v>24</v>
      </c>
      <c r="J53" s="1" t="s">
        <v>59</v>
      </c>
      <c r="K53" s="1" t="s">
        <v>392</v>
      </c>
      <c r="L53" s="2">
        <v>45394.0</v>
      </c>
      <c r="M53" s="2" t="s">
        <v>69</v>
      </c>
      <c r="N53" s="1" t="s">
        <v>272</v>
      </c>
      <c r="O53" s="1" t="s">
        <v>50</v>
      </c>
      <c r="P53" s="1">
        <v>135342.0</v>
      </c>
      <c r="Q53" s="1">
        <v>403101.0</v>
      </c>
      <c r="R53" s="1" t="str">
        <f t="shared" si="1"/>
        <v>Individuo</v>
      </c>
      <c r="S53" s="4">
        <f t="shared" si="2"/>
        <v>4</v>
      </c>
      <c r="T53" s="5" t="str">
        <f>VLOOKUP(S53,Meses,2,FALSE)</f>
        <v>Abril</v>
      </c>
    </row>
    <row r="54" ht="15.75" customHeight="1">
      <c r="A54" s="1" t="s">
        <v>393</v>
      </c>
      <c r="B54" s="1" t="s">
        <v>394</v>
      </c>
      <c r="C54" s="1" t="s">
        <v>53</v>
      </c>
      <c r="D54" s="1" t="s">
        <v>395</v>
      </c>
      <c r="E54" s="1" t="s">
        <v>161</v>
      </c>
      <c r="F54" s="1" t="s">
        <v>396</v>
      </c>
      <c r="G54" s="1" t="s">
        <v>397</v>
      </c>
      <c r="H54" s="1" t="s">
        <v>398</v>
      </c>
      <c r="I54" s="1" t="s">
        <v>24</v>
      </c>
      <c r="J54" s="1" t="s">
        <v>29</v>
      </c>
      <c r="K54" s="1" t="s">
        <v>399</v>
      </c>
      <c r="L54" s="2">
        <v>45394.0</v>
      </c>
      <c r="M54" s="2" t="s">
        <v>69</v>
      </c>
      <c r="N54" s="1" t="s">
        <v>272</v>
      </c>
      <c r="O54" s="1" t="s">
        <v>32</v>
      </c>
      <c r="P54" s="1">
        <v>184834.0</v>
      </c>
      <c r="Q54" s="1">
        <v>402102.0</v>
      </c>
      <c r="R54" s="1" t="str">
        <f t="shared" si="1"/>
        <v>Individuo</v>
      </c>
      <c r="S54" s="4">
        <f t="shared" si="2"/>
        <v>4</v>
      </c>
      <c r="T54" s="5" t="str">
        <f>VLOOKUP(S54,Meses,2,FALSE)</f>
        <v>Abril</v>
      </c>
    </row>
    <row r="55" ht="15.75" customHeight="1">
      <c r="A55" s="1" t="s">
        <v>400</v>
      </c>
      <c r="B55" s="1" t="s">
        <v>401</v>
      </c>
      <c r="C55" s="1" t="s">
        <v>22</v>
      </c>
      <c r="D55" s="1" t="s">
        <v>402</v>
      </c>
      <c r="E55" s="1" t="s">
        <v>24</v>
      </c>
      <c r="F55" s="1" t="s">
        <v>403</v>
      </c>
      <c r="G55" s="1" t="s">
        <v>404</v>
      </c>
      <c r="H55" s="1" t="s">
        <v>405</v>
      </c>
      <c r="I55" s="1" t="s">
        <v>48</v>
      </c>
      <c r="J55" s="1" t="s">
        <v>39</v>
      </c>
      <c r="K55" s="1" t="s">
        <v>406</v>
      </c>
      <c r="L55" s="2">
        <v>45397.0</v>
      </c>
      <c r="M55" s="2" t="s">
        <v>69</v>
      </c>
      <c r="N55" s="1" t="s">
        <v>272</v>
      </c>
      <c r="O55" s="1" t="s">
        <v>50</v>
      </c>
      <c r="P55" s="6">
        <v>175310.0</v>
      </c>
      <c r="Q55" s="1">
        <v>403101.0</v>
      </c>
      <c r="R55" s="1" t="str">
        <f t="shared" si="1"/>
        <v>Empresa</v>
      </c>
      <c r="S55" s="4">
        <f t="shared" si="2"/>
        <v>4</v>
      </c>
      <c r="T55" s="5" t="str">
        <f>VLOOKUP(S55,Meses,2,FALSE)</f>
        <v>Abril</v>
      </c>
    </row>
    <row r="56" ht="15.75" customHeight="1">
      <c r="A56" s="1" t="s">
        <v>407</v>
      </c>
      <c r="B56" s="1" t="s">
        <v>408</v>
      </c>
      <c r="C56" s="1" t="s">
        <v>53</v>
      </c>
      <c r="D56" s="1" t="s">
        <v>409</v>
      </c>
      <c r="E56" s="1" t="s">
        <v>108</v>
      </c>
      <c r="F56" s="1" t="s">
        <v>410</v>
      </c>
      <c r="G56" s="1" t="s">
        <v>411</v>
      </c>
      <c r="H56" s="1" t="s">
        <v>412</v>
      </c>
      <c r="I56" s="1" t="s">
        <v>24</v>
      </c>
      <c r="J56" s="1" t="s">
        <v>59</v>
      </c>
      <c r="K56" s="1" t="s">
        <v>413</v>
      </c>
      <c r="L56" s="2">
        <v>45397.0</v>
      </c>
      <c r="M56" s="2" t="s">
        <v>69</v>
      </c>
      <c r="N56" s="1" t="s">
        <v>272</v>
      </c>
      <c r="O56" s="1" t="s">
        <v>50</v>
      </c>
      <c r="P56" s="1">
        <v>114424.0</v>
      </c>
      <c r="Q56" s="1">
        <v>403101.0</v>
      </c>
      <c r="R56" s="1" t="str">
        <f t="shared" si="1"/>
        <v>Individuo</v>
      </c>
      <c r="S56" s="4">
        <f t="shared" si="2"/>
        <v>4</v>
      </c>
      <c r="T56" s="5" t="str">
        <f>VLOOKUP(S56,Meses,2,FALSE)</f>
        <v>Abril</v>
      </c>
    </row>
    <row r="57" ht="15.75" customHeight="1">
      <c r="A57" s="1" t="s">
        <v>407</v>
      </c>
      <c r="B57" s="1" t="s">
        <v>408</v>
      </c>
      <c r="C57" s="1" t="s">
        <v>53</v>
      </c>
      <c r="D57" s="1" t="s">
        <v>409</v>
      </c>
      <c r="E57" s="1" t="s">
        <v>108</v>
      </c>
      <c r="F57" s="1" t="s">
        <v>410</v>
      </c>
      <c r="G57" s="1" t="s">
        <v>411</v>
      </c>
      <c r="H57" s="1" t="s">
        <v>412</v>
      </c>
      <c r="I57" s="1" t="s">
        <v>24</v>
      </c>
      <c r="J57" s="1" t="s">
        <v>59</v>
      </c>
      <c r="K57" s="1" t="s">
        <v>413</v>
      </c>
      <c r="L57" s="2">
        <v>45397.0</v>
      </c>
      <c r="M57" s="2" t="s">
        <v>69</v>
      </c>
      <c r="N57" s="1" t="s">
        <v>272</v>
      </c>
      <c r="O57" s="1" t="s">
        <v>50</v>
      </c>
      <c r="P57" s="6">
        <v>110881.0</v>
      </c>
      <c r="Q57" s="1">
        <v>403101.0</v>
      </c>
      <c r="R57" s="1" t="str">
        <f t="shared" si="1"/>
        <v>Individuo</v>
      </c>
      <c r="S57" s="4">
        <f t="shared" si="2"/>
        <v>4</v>
      </c>
      <c r="T57" s="5" t="str">
        <f>VLOOKUP(S57,Meses,2,FALSE)</f>
        <v>Abril</v>
      </c>
    </row>
    <row r="58" ht="15.75" customHeight="1">
      <c r="A58" s="1" t="s">
        <v>407</v>
      </c>
      <c r="B58" s="1" t="s">
        <v>408</v>
      </c>
      <c r="C58" s="1" t="s">
        <v>53</v>
      </c>
      <c r="D58" s="1" t="s">
        <v>409</v>
      </c>
      <c r="E58" s="1" t="s">
        <v>108</v>
      </c>
      <c r="F58" s="1" t="s">
        <v>410</v>
      </c>
      <c r="G58" s="1" t="s">
        <v>411</v>
      </c>
      <c r="H58" s="1" t="s">
        <v>412</v>
      </c>
      <c r="I58" s="1" t="s">
        <v>24</v>
      </c>
      <c r="J58" s="1" t="s">
        <v>59</v>
      </c>
      <c r="K58" s="1" t="s">
        <v>413</v>
      </c>
      <c r="L58" s="2">
        <v>45397.0</v>
      </c>
      <c r="M58" s="2" t="s">
        <v>69</v>
      </c>
      <c r="N58" s="1" t="s">
        <v>272</v>
      </c>
      <c r="O58" s="1" t="s">
        <v>50</v>
      </c>
      <c r="P58" s="1">
        <v>57867.0</v>
      </c>
      <c r="Q58" s="1">
        <v>403101.0</v>
      </c>
      <c r="R58" s="1" t="str">
        <f t="shared" si="1"/>
        <v>Individuo</v>
      </c>
      <c r="S58" s="4">
        <f t="shared" si="2"/>
        <v>4</v>
      </c>
      <c r="T58" s="5" t="str">
        <f>VLOOKUP(S58,Meses,2,FALSE)</f>
        <v>Abril</v>
      </c>
    </row>
    <row r="59" ht="15.75" customHeight="1">
      <c r="A59" s="1" t="s">
        <v>414</v>
      </c>
      <c r="B59" s="1" t="s">
        <v>415</v>
      </c>
      <c r="C59" s="1" t="s">
        <v>22</v>
      </c>
      <c r="D59" s="1" t="s">
        <v>416</v>
      </c>
      <c r="E59" s="1" t="s">
        <v>24</v>
      </c>
      <c r="F59" s="1" t="s">
        <v>417</v>
      </c>
      <c r="G59" s="1" t="s">
        <v>418</v>
      </c>
      <c r="H59" s="1" t="s">
        <v>419</v>
      </c>
      <c r="I59" s="1" t="s">
        <v>28</v>
      </c>
      <c r="J59" s="1" t="s">
        <v>29</v>
      </c>
      <c r="K59" s="1" t="s">
        <v>420</v>
      </c>
      <c r="L59" s="2">
        <v>45398.0</v>
      </c>
      <c r="M59" s="2" t="s">
        <v>69</v>
      </c>
      <c r="N59" s="1" t="s">
        <v>272</v>
      </c>
      <c r="O59" s="1" t="s">
        <v>50</v>
      </c>
      <c r="P59" s="1">
        <v>359387.0</v>
      </c>
      <c r="Q59" s="1">
        <v>403101.0</v>
      </c>
      <c r="R59" s="1" t="str">
        <f t="shared" si="1"/>
        <v>Empresa</v>
      </c>
      <c r="S59" s="4">
        <f t="shared" si="2"/>
        <v>4</v>
      </c>
      <c r="T59" s="5" t="str">
        <f>VLOOKUP(S59,Meses,2,FALSE)</f>
        <v>Abril</v>
      </c>
    </row>
    <row r="60" ht="15.75" customHeight="1">
      <c r="A60" s="1" t="s">
        <v>421</v>
      </c>
      <c r="B60" s="1" t="s">
        <v>422</v>
      </c>
      <c r="C60" s="1" t="s">
        <v>53</v>
      </c>
      <c r="D60" s="1" t="s">
        <v>423</v>
      </c>
      <c r="E60" s="1" t="s">
        <v>55</v>
      </c>
      <c r="F60" s="1" t="s">
        <v>424</v>
      </c>
      <c r="G60" s="1" t="s">
        <v>425</v>
      </c>
      <c r="H60" s="1" t="s">
        <v>426</v>
      </c>
      <c r="I60" s="1" t="s">
        <v>24</v>
      </c>
      <c r="J60" s="1" t="s">
        <v>59</v>
      </c>
      <c r="K60" s="1" t="s">
        <v>427</v>
      </c>
      <c r="L60" s="2">
        <v>45399.0</v>
      </c>
      <c r="M60" s="2" t="s">
        <v>69</v>
      </c>
      <c r="N60" s="1" t="s">
        <v>272</v>
      </c>
      <c r="O60" s="1" t="s">
        <v>50</v>
      </c>
      <c r="P60" s="1">
        <v>176989.0</v>
      </c>
      <c r="Q60" s="1">
        <v>403101.0</v>
      </c>
      <c r="R60" s="1" t="str">
        <f t="shared" si="1"/>
        <v>Individuo</v>
      </c>
      <c r="S60" s="4">
        <f t="shared" si="2"/>
        <v>4</v>
      </c>
      <c r="T60" s="5" t="str">
        <f>VLOOKUP(S60,Meses,2,FALSE)</f>
        <v>Abril</v>
      </c>
    </row>
    <row r="61" ht="15.75" customHeight="1">
      <c r="A61" s="1" t="s">
        <v>428</v>
      </c>
      <c r="B61" s="1" t="s">
        <v>429</v>
      </c>
      <c r="C61" s="1" t="s">
        <v>53</v>
      </c>
      <c r="D61" s="1" t="s">
        <v>430</v>
      </c>
      <c r="E61" s="1" t="s">
        <v>204</v>
      </c>
      <c r="F61" s="1" t="s">
        <v>431</v>
      </c>
      <c r="G61" s="1" t="s">
        <v>432</v>
      </c>
      <c r="H61" s="1" t="s">
        <v>433</v>
      </c>
      <c r="I61" s="1" t="s">
        <v>24</v>
      </c>
      <c r="J61" s="1" t="s">
        <v>39</v>
      </c>
      <c r="K61" s="1" t="s">
        <v>434</v>
      </c>
      <c r="L61" s="2">
        <v>45399.0</v>
      </c>
      <c r="M61" s="2" t="s">
        <v>69</v>
      </c>
      <c r="N61" s="1" t="s">
        <v>272</v>
      </c>
      <c r="O61" s="1" t="s">
        <v>41</v>
      </c>
      <c r="P61" s="1">
        <v>133689.0</v>
      </c>
      <c r="Q61" s="1">
        <v>403101.0</v>
      </c>
      <c r="R61" s="1" t="str">
        <f t="shared" si="1"/>
        <v>Individuo</v>
      </c>
      <c r="S61" s="4">
        <f t="shared" si="2"/>
        <v>4</v>
      </c>
      <c r="T61" s="5" t="str">
        <f>VLOOKUP(S61,Meses,2,FALSE)</f>
        <v>Abril</v>
      </c>
    </row>
    <row r="62" ht="15.75" customHeight="1">
      <c r="A62" s="1" t="s">
        <v>435</v>
      </c>
      <c r="B62" s="1" t="s">
        <v>436</v>
      </c>
      <c r="C62" s="1" t="s">
        <v>22</v>
      </c>
      <c r="D62" s="1" t="s">
        <v>437</v>
      </c>
      <c r="E62" s="1" t="s">
        <v>24</v>
      </c>
      <c r="F62" s="1" t="s">
        <v>438</v>
      </c>
      <c r="G62" s="1" t="s">
        <v>439</v>
      </c>
      <c r="H62" s="1" t="s">
        <v>440</v>
      </c>
      <c r="I62" s="1" t="s">
        <v>28</v>
      </c>
      <c r="J62" s="1" t="s">
        <v>29</v>
      </c>
      <c r="K62" s="1" t="s">
        <v>441</v>
      </c>
      <c r="L62" s="2">
        <v>45403.0</v>
      </c>
      <c r="M62" s="2" t="s">
        <v>69</v>
      </c>
      <c r="N62" s="1" t="s">
        <v>272</v>
      </c>
      <c r="O62" s="1" t="s">
        <v>50</v>
      </c>
      <c r="P62" s="6">
        <v>154409.0</v>
      </c>
      <c r="Q62" s="1">
        <v>403101.0</v>
      </c>
      <c r="R62" s="1" t="str">
        <f t="shared" si="1"/>
        <v>Empresa</v>
      </c>
      <c r="S62" s="4">
        <f t="shared" si="2"/>
        <v>4</v>
      </c>
      <c r="T62" s="5" t="str">
        <f>VLOOKUP(S62,Meses,2,FALSE)</f>
        <v>Abril</v>
      </c>
    </row>
    <row r="63" ht="15.75" customHeight="1">
      <c r="A63" s="1" t="s">
        <v>442</v>
      </c>
      <c r="B63" s="1" t="s">
        <v>443</v>
      </c>
      <c r="C63" s="1" t="s">
        <v>53</v>
      </c>
      <c r="D63" s="1" t="s">
        <v>444</v>
      </c>
      <c r="E63" s="1" t="s">
        <v>64</v>
      </c>
      <c r="F63" s="1" t="s">
        <v>445</v>
      </c>
      <c r="G63" s="1" t="s">
        <v>446</v>
      </c>
      <c r="H63" s="1" t="s">
        <v>447</v>
      </c>
      <c r="I63" s="1" t="s">
        <v>24</v>
      </c>
      <c r="J63" s="1" t="s">
        <v>39</v>
      </c>
      <c r="K63" s="1" t="s">
        <v>448</v>
      </c>
      <c r="L63" s="2">
        <v>45404.0</v>
      </c>
      <c r="M63" s="2" t="s">
        <v>69</v>
      </c>
      <c r="N63" s="1" t="s">
        <v>272</v>
      </c>
      <c r="O63" s="1" t="s">
        <v>41</v>
      </c>
      <c r="P63" s="6">
        <v>75404.0</v>
      </c>
      <c r="Q63" s="1">
        <v>403101.0</v>
      </c>
      <c r="R63" s="1" t="str">
        <f t="shared" si="1"/>
        <v>Individuo</v>
      </c>
      <c r="S63" s="4">
        <f t="shared" si="2"/>
        <v>4</v>
      </c>
      <c r="T63" s="5" t="str">
        <f>VLOOKUP(S63,Meses,2,FALSE)</f>
        <v>Abril</v>
      </c>
    </row>
    <row r="64" ht="15.75" customHeight="1">
      <c r="A64" s="1" t="s">
        <v>449</v>
      </c>
      <c r="B64" s="1" t="s">
        <v>450</v>
      </c>
      <c r="C64" s="1" t="s">
        <v>53</v>
      </c>
      <c r="D64" s="1" t="s">
        <v>451</v>
      </c>
      <c r="E64" s="1" t="s">
        <v>161</v>
      </c>
      <c r="F64" s="1" t="s">
        <v>452</v>
      </c>
      <c r="G64" s="1" t="s">
        <v>453</v>
      </c>
      <c r="H64" s="1" t="s">
        <v>454</v>
      </c>
      <c r="I64" s="1" t="s">
        <v>24</v>
      </c>
      <c r="J64" s="1" t="s">
        <v>29</v>
      </c>
      <c r="K64" s="1" t="s">
        <v>455</v>
      </c>
      <c r="L64" s="2">
        <v>45404.0</v>
      </c>
      <c r="M64" s="2" t="s">
        <v>69</v>
      </c>
      <c r="N64" s="1" t="s">
        <v>272</v>
      </c>
      <c r="O64" s="1" t="s">
        <v>32</v>
      </c>
      <c r="P64" s="6">
        <v>163410.0</v>
      </c>
      <c r="Q64" s="1">
        <v>402102.0</v>
      </c>
      <c r="R64" s="1" t="str">
        <f t="shared" si="1"/>
        <v>Individuo</v>
      </c>
      <c r="S64" s="4">
        <f t="shared" si="2"/>
        <v>4</v>
      </c>
      <c r="T64" s="5" t="str">
        <f>VLOOKUP(S64,Meses,2,FALSE)</f>
        <v>Abril</v>
      </c>
    </row>
    <row r="65" ht="15.75" customHeight="1">
      <c r="A65" s="1" t="s">
        <v>456</v>
      </c>
      <c r="B65" s="1" t="s">
        <v>457</v>
      </c>
      <c r="C65" s="1" t="s">
        <v>22</v>
      </c>
      <c r="D65" s="1" t="s">
        <v>458</v>
      </c>
      <c r="E65" s="1" t="s">
        <v>24</v>
      </c>
      <c r="F65" s="1" t="s">
        <v>459</v>
      </c>
      <c r="G65" s="1" t="s">
        <v>460</v>
      </c>
      <c r="H65" s="1" t="s">
        <v>461</v>
      </c>
      <c r="I65" s="1" t="s">
        <v>48</v>
      </c>
      <c r="J65" s="1" t="s">
        <v>39</v>
      </c>
      <c r="K65" s="1" t="s">
        <v>462</v>
      </c>
      <c r="L65" s="2">
        <v>45409.0</v>
      </c>
      <c r="M65" s="2" t="s">
        <v>69</v>
      </c>
      <c r="N65" s="1" t="s">
        <v>272</v>
      </c>
      <c r="O65" s="1" t="s">
        <v>32</v>
      </c>
      <c r="P65" s="1">
        <v>333954.0</v>
      </c>
      <c r="Q65" s="1">
        <v>402101.0</v>
      </c>
      <c r="R65" s="1" t="str">
        <f t="shared" si="1"/>
        <v>Empresa</v>
      </c>
      <c r="S65" s="4">
        <f t="shared" si="2"/>
        <v>4</v>
      </c>
      <c r="T65" s="5" t="str">
        <f>VLOOKUP(S65,Meses,2,FALSE)</f>
        <v>Abril</v>
      </c>
    </row>
    <row r="66" ht="15.75" customHeight="1">
      <c r="A66" s="1" t="s">
        <v>463</v>
      </c>
      <c r="B66" s="1" t="s">
        <v>464</v>
      </c>
      <c r="C66" s="1" t="s">
        <v>53</v>
      </c>
      <c r="D66" s="1" t="s">
        <v>465</v>
      </c>
      <c r="E66" s="1" t="s">
        <v>108</v>
      </c>
      <c r="F66" s="1" t="s">
        <v>466</v>
      </c>
      <c r="G66" s="1" t="s">
        <v>467</v>
      </c>
      <c r="H66" s="1" t="s">
        <v>468</v>
      </c>
      <c r="I66" s="1" t="s">
        <v>24</v>
      </c>
      <c r="J66" s="1" t="s">
        <v>59</v>
      </c>
      <c r="K66" s="1" t="s">
        <v>469</v>
      </c>
      <c r="L66" s="2">
        <v>45414.0</v>
      </c>
      <c r="M66" s="2" t="s">
        <v>69</v>
      </c>
      <c r="N66" s="1" t="s">
        <v>272</v>
      </c>
      <c r="O66" s="1" t="s">
        <v>50</v>
      </c>
      <c r="P66" s="1">
        <v>158669.0</v>
      </c>
      <c r="Q66" s="1">
        <v>403101.0</v>
      </c>
      <c r="R66" s="1" t="str">
        <f t="shared" si="1"/>
        <v>Individuo</v>
      </c>
      <c r="S66" s="4">
        <f t="shared" si="2"/>
        <v>5</v>
      </c>
      <c r="T66" s="5" t="str">
        <f>VLOOKUP(S66,Meses,2,FALSE)</f>
        <v>Mayo</v>
      </c>
    </row>
    <row r="67" ht="15.75" customHeight="1">
      <c r="A67" s="1" t="s">
        <v>470</v>
      </c>
      <c r="B67" s="1" t="s">
        <v>471</v>
      </c>
      <c r="C67" s="1" t="s">
        <v>53</v>
      </c>
      <c r="D67" s="1" t="s">
        <v>472</v>
      </c>
      <c r="E67" s="1" t="s">
        <v>161</v>
      </c>
      <c r="F67" s="1" t="s">
        <v>473</v>
      </c>
      <c r="G67" s="1" t="s">
        <v>474</v>
      </c>
      <c r="H67" s="1" t="s">
        <v>475</v>
      </c>
      <c r="I67" s="1" t="s">
        <v>24</v>
      </c>
      <c r="J67" s="1" t="s">
        <v>29</v>
      </c>
      <c r="K67" s="1" t="s">
        <v>476</v>
      </c>
      <c r="L67" s="8">
        <v>45414.0</v>
      </c>
      <c r="M67" s="2" t="s">
        <v>69</v>
      </c>
      <c r="N67" s="1" t="s">
        <v>272</v>
      </c>
      <c r="O67" s="1" t="s">
        <v>32</v>
      </c>
      <c r="P67" s="1">
        <v>166965.0</v>
      </c>
      <c r="Q67" s="1">
        <v>402102.0</v>
      </c>
      <c r="R67" s="1" t="str">
        <f t="shared" si="1"/>
        <v>Individuo</v>
      </c>
      <c r="S67" s="4">
        <f t="shared" si="2"/>
        <v>5</v>
      </c>
      <c r="T67" s="5" t="str">
        <f>VLOOKUP(S67,Meses,2,FALSE)</f>
        <v>Mayo</v>
      </c>
    </row>
    <row r="68" ht="15.75" customHeight="1">
      <c r="A68" s="1" t="s">
        <v>477</v>
      </c>
      <c r="B68" s="1" t="s">
        <v>478</v>
      </c>
      <c r="C68" s="1" t="s">
        <v>53</v>
      </c>
      <c r="D68" s="1" t="s">
        <v>479</v>
      </c>
      <c r="E68" s="1" t="s">
        <v>64</v>
      </c>
      <c r="F68" s="1" t="s">
        <v>480</v>
      </c>
      <c r="G68" s="1" t="s">
        <v>481</v>
      </c>
      <c r="H68" s="1" t="s">
        <v>482</v>
      </c>
      <c r="I68" s="1" t="s">
        <v>24</v>
      </c>
      <c r="J68" s="1" t="s">
        <v>39</v>
      </c>
      <c r="K68" s="1" t="s">
        <v>483</v>
      </c>
      <c r="L68" s="2">
        <v>45417.0</v>
      </c>
      <c r="M68" s="2" t="s">
        <v>69</v>
      </c>
      <c r="N68" s="1" t="s">
        <v>272</v>
      </c>
      <c r="O68" s="1" t="s">
        <v>41</v>
      </c>
      <c r="P68" s="1">
        <v>133131.0</v>
      </c>
      <c r="Q68" s="1">
        <v>403101.0</v>
      </c>
      <c r="R68" s="1" t="str">
        <f t="shared" si="1"/>
        <v>Individuo</v>
      </c>
      <c r="S68" s="4">
        <f t="shared" si="2"/>
        <v>5</v>
      </c>
      <c r="T68" s="5" t="str">
        <f>VLOOKUP(S68,Meses,2,FALSE)</f>
        <v>Mayo</v>
      </c>
    </row>
    <row r="69" ht="15.75" customHeight="1">
      <c r="A69" s="1" t="s">
        <v>484</v>
      </c>
      <c r="B69" s="1" t="s">
        <v>485</v>
      </c>
      <c r="C69" s="1" t="s">
        <v>22</v>
      </c>
      <c r="D69" s="1" t="s">
        <v>486</v>
      </c>
      <c r="E69" s="1" t="s">
        <v>24</v>
      </c>
      <c r="F69" s="1" t="s">
        <v>487</v>
      </c>
      <c r="G69" s="1" t="s">
        <v>488</v>
      </c>
      <c r="H69" s="1" t="s">
        <v>489</v>
      </c>
      <c r="I69" s="1" t="s">
        <v>48</v>
      </c>
      <c r="J69" s="1" t="s">
        <v>39</v>
      </c>
      <c r="K69" s="1" t="s">
        <v>490</v>
      </c>
      <c r="L69" s="2">
        <v>45419.0</v>
      </c>
      <c r="M69" s="2" t="s">
        <v>69</v>
      </c>
      <c r="N69" s="1" t="s">
        <v>272</v>
      </c>
      <c r="O69" s="1" t="s">
        <v>41</v>
      </c>
      <c r="P69" s="1">
        <v>115526.0</v>
      </c>
      <c r="Q69" s="1">
        <v>403101.0</v>
      </c>
      <c r="R69" s="1" t="str">
        <f t="shared" si="1"/>
        <v>Empresa</v>
      </c>
      <c r="S69" s="4">
        <f t="shared" si="2"/>
        <v>5</v>
      </c>
      <c r="T69" s="5" t="str">
        <f>VLOOKUP(S69,Meses,2,FALSE)</f>
        <v>Mayo</v>
      </c>
    </row>
    <row r="70" ht="15.75" customHeight="1">
      <c r="A70" s="1" t="s">
        <v>491</v>
      </c>
      <c r="B70" s="1" t="s">
        <v>492</v>
      </c>
      <c r="C70" s="1" t="s">
        <v>53</v>
      </c>
      <c r="D70" s="1" t="s">
        <v>493</v>
      </c>
      <c r="E70" s="1" t="s">
        <v>204</v>
      </c>
      <c r="F70" s="1" t="s">
        <v>494</v>
      </c>
      <c r="G70" s="1" t="s">
        <v>495</v>
      </c>
      <c r="H70" s="1" t="s">
        <v>496</v>
      </c>
      <c r="I70" s="1" t="s">
        <v>24</v>
      </c>
      <c r="J70" s="1" t="s">
        <v>39</v>
      </c>
      <c r="K70" s="1" t="s">
        <v>497</v>
      </c>
      <c r="L70" s="2">
        <v>45421.0</v>
      </c>
      <c r="M70" s="2" t="s">
        <v>69</v>
      </c>
      <c r="N70" s="1" t="s">
        <v>272</v>
      </c>
      <c r="O70" s="1" t="s">
        <v>41</v>
      </c>
      <c r="P70" s="6">
        <v>119390.0</v>
      </c>
      <c r="Q70" s="1">
        <v>403101.0</v>
      </c>
      <c r="R70" s="1" t="str">
        <f t="shared" si="1"/>
        <v>Individuo</v>
      </c>
      <c r="S70" s="4">
        <f t="shared" si="2"/>
        <v>5</v>
      </c>
      <c r="T70" s="5" t="str">
        <f>VLOOKUP(S70,Meses,2,FALSE)</f>
        <v>Mayo</v>
      </c>
    </row>
    <row r="71" ht="15.75" customHeight="1">
      <c r="A71" s="1" t="s">
        <v>498</v>
      </c>
      <c r="B71" s="1" t="s">
        <v>499</v>
      </c>
      <c r="C71" s="1" t="s">
        <v>53</v>
      </c>
      <c r="D71" s="1" t="s">
        <v>500</v>
      </c>
      <c r="E71" s="1" t="s">
        <v>108</v>
      </c>
      <c r="F71" s="1" t="s">
        <v>501</v>
      </c>
      <c r="G71" s="1" t="s">
        <v>502</v>
      </c>
      <c r="H71" s="1" t="s">
        <v>503</v>
      </c>
      <c r="I71" s="1" t="s">
        <v>24</v>
      </c>
      <c r="J71" s="1" t="s">
        <v>59</v>
      </c>
      <c r="K71" s="1" t="s">
        <v>504</v>
      </c>
      <c r="L71" s="2">
        <v>45423.0</v>
      </c>
      <c r="M71" s="2" t="s">
        <v>69</v>
      </c>
      <c r="N71" s="1" t="s">
        <v>272</v>
      </c>
      <c r="O71" s="1" t="s">
        <v>50</v>
      </c>
      <c r="P71" s="1">
        <v>55466.0</v>
      </c>
      <c r="Q71" s="1">
        <v>403101.0</v>
      </c>
      <c r="R71" s="1" t="str">
        <f t="shared" si="1"/>
        <v>Individuo</v>
      </c>
      <c r="S71" s="4">
        <f t="shared" si="2"/>
        <v>5</v>
      </c>
      <c r="T71" s="5" t="str">
        <f>VLOOKUP(S71,Meses,2,FALSE)</f>
        <v>Mayo</v>
      </c>
    </row>
    <row r="72" ht="15.75" customHeight="1">
      <c r="A72" s="1" t="s">
        <v>505</v>
      </c>
      <c r="B72" s="1" t="s">
        <v>506</v>
      </c>
      <c r="C72" s="1" t="s">
        <v>53</v>
      </c>
      <c r="D72" s="1" t="s">
        <v>507</v>
      </c>
      <c r="E72" s="1" t="s">
        <v>108</v>
      </c>
      <c r="F72" s="1" t="s">
        <v>508</v>
      </c>
      <c r="G72" s="1" t="s">
        <v>509</v>
      </c>
      <c r="H72" s="1" t="s">
        <v>510</v>
      </c>
      <c r="I72" s="1" t="s">
        <v>24</v>
      </c>
      <c r="J72" s="1" t="s">
        <v>59</v>
      </c>
      <c r="K72" s="1" t="s">
        <v>511</v>
      </c>
      <c r="L72" s="2">
        <v>45425.0</v>
      </c>
      <c r="M72" s="2" t="s">
        <v>69</v>
      </c>
      <c r="N72" s="1" t="s">
        <v>272</v>
      </c>
      <c r="O72" s="1" t="s">
        <v>50</v>
      </c>
      <c r="P72" s="1">
        <v>58351.0</v>
      </c>
      <c r="Q72" s="1">
        <v>403101.0</v>
      </c>
      <c r="R72" s="1" t="str">
        <f t="shared" si="1"/>
        <v>Individuo</v>
      </c>
      <c r="S72" s="4">
        <f t="shared" si="2"/>
        <v>5</v>
      </c>
      <c r="T72" s="5" t="str">
        <f>VLOOKUP(S72,Meses,2,FALSE)</f>
        <v>Mayo</v>
      </c>
    </row>
    <row r="73" ht="15.75" customHeight="1">
      <c r="A73" s="1" t="s">
        <v>512</v>
      </c>
      <c r="B73" s="1" t="s">
        <v>513</v>
      </c>
      <c r="C73" s="1" t="s">
        <v>53</v>
      </c>
      <c r="D73" s="1" t="s">
        <v>514</v>
      </c>
      <c r="E73" s="1" t="s">
        <v>161</v>
      </c>
      <c r="F73" s="1" t="s">
        <v>515</v>
      </c>
      <c r="G73" s="1" t="s">
        <v>516</v>
      </c>
      <c r="H73" s="1" t="s">
        <v>517</v>
      </c>
      <c r="I73" s="1" t="s">
        <v>24</v>
      </c>
      <c r="J73" s="1" t="s">
        <v>29</v>
      </c>
      <c r="K73" s="1" t="s">
        <v>518</v>
      </c>
      <c r="L73" s="2">
        <v>45426.0</v>
      </c>
      <c r="M73" s="2" t="s">
        <v>69</v>
      </c>
      <c r="N73" s="1" t="s">
        <v>272</v>
      </c>
      <c r="O73" s="1" t="s">
        <v>32</v>
      </c>
      <c r="P73" s="6">
        <v>70569.0</v>
      </c>
      <c r="Q73" s="1">
        <v>402102.0</v>
      </c>
      <c r="R73" s="1" t="str">
        <f t="shared" si="1"/>
        <v>Individuo</v>
      </c>
      <c r="S73" s="4">
        <f t="shared" si="2"/>
        <v>5</v>
      </c>
      <c r="T73" s="5" t="str">
        <f>VLOOKUP(S73,Meses,2,FALSE)</f>
        <v>Mayo</v>
      </c>
    </row>
    <row r="74" ht="15.75" customHeight="1">
      <c r="A74" s="1" t="s">
        <v>519</v>
      </c>
      <c r="B74" s="1" t="s">
        <v>520</v>
      </c>
      <c r="C74" s="1" t="s">
        <v>53</v>
      </c>
      <c r="D74" s="1" t="s">
        <v>521</v>
      </c>
      <c r="E74" s="1" t="s">
        <v>64</v>
      </c>
      <c r="F74" s="1" t="s">
        <v>522</v>
      </c>
      <c r="G74" s="1" t="s">
        <v>523</v>
      </c>
      <c r="H74" s="1" t="s">
        <v>524</v>
      </c>
      <c r="I74" s="1" t="s">
        <v>24</v>
      </c>
      <c r="J74" s="1" t="s">
        <v>39</v>
      </c>
      <c r="K74" s="1" t="s">
        <v>525</v>
      </c>
      <c r="L74" s="2">
        <v>45428.0</v>
      </c>
      <c r="M74" s="2" t="s">
        <v>69</v>
      </c>
      <c r="N74" s="1" t="s">
        <v>272</v>
      </c>
      <c r="O74" s="1" t="s">
        <v>41</v>
      </c>
      <c r="P74" s="1">
        <v>167335.0</v>
      </c>
      <c r="Q74" s="1">
        <v>403101.0</v>
      </c>
      <c r="R74" s="1" t="str">
        <f t="shared" si="1"/>
        <v>Individuo</v>
      </c>
      <c r="S74" s="4">
        <f t="shared" si="2"/>
        <v>5</v>
      </c>
      <c r="T74" s="5" t="str">
        <f>VLOOKUP(S74,Meses,2,FALSE)</f>
        <v>Mayo</v>
      </c>
    </row>
    <row r="75" ht="15.75" customHeight="1">
      <c r="A75" s="1" t="s">
        <v>526</v>
      </c>
      <c r="B75" s="1" t="s">
        <v>527</v>
      </c>
      <c r="C75" s="1" t="s">
        <v>22</v>
      </c>
      <c r="D75" s="1" t="s">
        <v>528</v>
      </c>
      <c r="E75" s="1" t="s">
        <v>24</v>
      </c>
      <c r="F75" s="1" t="s">
        <v>529</v>
      </c>
      <c r="G75" s="1" t="s">
        <v>530</v>
      </c>
      <c r="H75" s="1" t="s">
        <v>531</v>
      </c>
      <c r="I75" s="1" t="s">
        <v>48</v>
      </c>
      <c r="J75" s="1" t="s">
        <v>29</v>
      </c>
      <c r="K75" s="1" t="s">
        <v>532</v>
      </c>
      <c r="L75" s="2">
        <v>45429.0</v>
      </c>
      <c r="M75" s="2" t="s">
        <v>69</v>
      </c>
      <c r="N75" s="1" t="s">
        <v>272</v>
      </c>
      <c r="O75" s="1" t="s">
        <v>50</v>
      </c>
      <c r="P75" s="1">
        <v>428367.0</v>
      </c>
      <c r="Q75" s="1">
        <v>403101.0</v>
      </c>
      <c r="R75" s="1" t="str">
        <f t="shared" si="1"/>
        <v>Empresa</v>
      </c>
      <c r="S75" s="4">
        <f t="shared" si="2"/>
        <v>5</v>
      </c>
      <c r="T75" s="5" t="str">
        <f>VLOOKUP(S75,Meses,2,FALSE)</f>
        <v>Mayo</v>
      </c>
    </row>
    <row r="76" ht="15.75" customHeight="1">
      <c r="A76" s="1" t="s">
        <v>533</v>
      </c>
      <c r="B76" s="1" t="s">
        <v>534</v>
      </c>
      <c r="C76" s="1" t="s">
        <v>53</v>
      </c>
      <c r="D76" s="1" t="s">
        <v>535</v>
      </c>
      <c r="E76" s="1" t="s">
        <v>138</v>
      </c>
      <c r="F76" s="1" t="s">
        <v>536</v>
      </c>
      <c r="G76" s="1" t="s">
        <v>537</v>
      </c>
      <c r="H76" s="1" t="s">
        <v>538</v>
      </c>
      <c r="I76" s="1" t="s">
        <v>24</v>
      </c>
      <c r="J76" s="1" t="s">
        <v>29</v>
      </c>
      <c r="K76" s="1" t="s">
        <v>539</v>
      </c>
      <c r="L76" s="2">
        <v>45430.0</v>
      </c>
      <c r="M76" s="2" t="s">
        <v>69</v>
      </c>
      <c r="N76" s="1" t="s">
        <v>272</v>
      </c>
      <c r="O76" s="1" t="s">
        <v>32</v>
      </c>
      <c r="P76" s="6">
        <v>106340.0</v>
      </c>
      <c r="Q76" s="1">
        <v>402102.0</v>
      </c>
      <c r="R76" s="1" t="str">
        <f t="shared" si="1"/>
        <v>Individuo</v>
      </c>
      <c r="S76" s="4">
        <f t="shared" si="2"/>
        <v>5</v>
      </c>
      <c r="T76" s="5" t="str">
        <f>VLOOKUP(S76,Meses,2,FALSE)</f>
        <v>Mayo</v>
      </c>
    </row>
    <row r="77" ht="15.75" customHeight="1">
      <c r="A77" s="1" t="s">
        <v>540</v>
      </c>
      <c r="B77" s="1" t="s">
        <v>541</v>
      </c>
      <c r="C77" s="1" t="s">
        <v>22</v>
      </c>
      <c r="D77" s="1" t="s">
        <v>542</v>
      </c>
      <c r="E77" s="1" t="s">
        <v>24</v>
      </c>
      <c r="F77" s="1" t="s">
        <v>543</v>
      </c>
      <c r="G77" s="1" t="s">
        <v>544</v>
      </c>
      <c r="H77" s="1" t="s">
        <v>545</v>
      </c>
      <c r="I77" s="1" t="s">
        <v>48</v>
      </c>
      <c r="J77" s="1" t="s">
        <v>39</v>
      </c>
      <c r="K77" s="1" t="s">
        <v>546</v>
      </c>
      <c r="L77" s="2">
        <v>45432.0</v>
      </c>
      <c r="M77" s="2" t="s">
        <v>69</v>
      </c>
      <c r="N77" s="1" t="s">
        <v>272</v>
      </c>
      <c r="O77" s="1" t="s">
        <v>41</v>
      </c>
      <c r="P77" s="1">
        <v>259341.0</v>
      </c>
      <c r="Q77" s="1">
        <v>403101.0</v>
      </c>
      <c r="R77" s="1" t="str">
        <f t="shared" si="1"/>
        <v>Empresa</v>
      </c>
      <c r="S77" s="4">
        <f t="shared" si="2"/>
        <v>5</v>
      </c>
      <c r="T77" s="5" t="str">
        <f>VLOOKUP(S77,Meses,2,FALSE)</f>
        <v>Mayo</v>
      </c>
    </row>
    <row r="78" ht="15.75" customHeight="1">
      <c r="A78" s="1" t="s">
        <v>547</v>
      </c>
      <c r="B78" s="1" t="s">
        <v>548</v>
      </c>
      <c r="C78" s="1" t="s">
        <v>53</v>
      </c>
      <c r="D78" s="1" t="s">
        <v>549</v>
      </c>
      <c r="E78" s="1" t="s">
        <v>108</v>
      </c>
      <c r="F78" s="1" t="s">
        <v>550</v>
      </c>
      <c r="G78" s="1" t="s">
        <v>551</v>
      </c>
      <c r="H78" s="1" t="s">
        <v>552</v>
      </c>
      <c r="I78" s="1" t="s">
        <v>24</v>
      </c>
      <c r="J78" s="1" t="s">
        <v>59</v>
      </c>
      <c r="K78" s="1" t="s">
        <v>553</v>
      </c>
      <c r="L78" s="2">
        <v>45436.0</v>
      </c>
      <c r="M78" s="2" t="s">
        <v>69</v>
      </c>
      <c r="N78" s="1" t="s">
        <v>272</v>
      </c>
      <c r="O78" s="1" t="s">
        <v>50</v>
      </c>
      <c r="P78" s="1">
        <v>164792.0</v>
      </c>
      <c r="Q78" s="1">
        <v>403101.0</v>
      </c>
      <c r="R78" s="1" t="str">
        <f t="shared" si="1"/>
        <v>Individuo</v>
      </c>
      <c r="S78" s="4">
        <f t="shared" si="2"/>
        <v>5</v>
      </c>
      <c r="T78" s="5" t="str">
        <f>VLOOKUP(S78,Meses,2,FALSE)</f>
        <v>Mayo</v>
      </c>
    </row>
    <row r="79" ht="15.75" customHeight="1">
      <c r="A79" s="1" t="s">
        <v>554</v>
      </c>
      <c r="B79" s="1" t="s">
        <v>555</v>
      </c>
      <c r="C79" s="1" t="s">
        <v>53</v>
      </c>
      <c r="D79" s="1" t="s">
        <v>556</v>
      </c>
      <c r="E79" s="1" t="s">
        <v>161</v>
      </c>
      <c r="F79" s="1" t="s">
        <v>557</v>
      </c>
      <c r="G79" s="1" t="s">
        <v>558</v>
      </c>
      <c r="H79" s="1" t="s">
        <v>559</v>
      </c>
      <c r="I79" s="1" t="s">
        <v>24</v>
      </c>
      <c r="J79" s="1" t="s">
        <v>29</v>
      </c>
      <c r="K79" s="1" t="s">
        <v>560</v>
      </c>
      <c r="L79" s="2">
        <v>45440.0</v>
      </c>
      <c r="M79" s="2" t="s">
        <v>69</v>
      </c>
      <c r="N79" s="1" t="s">
        <v>272</v>
      </c>
      <c r="O79" s="1" t="s">
        <v>32</v>
      </c>
      <c r="P79" s="1">
        <v>139723.0</v>
      </c>
      <c r="Q79" s="1">
        <v>402102.0</v>
      </c>
      <c r="R79" s="1" t="str">
        <f t="shared" si="1"/>
        <v>Individuo</v>
      </c>
      <c r="S79" s="4">
        <f t="shared" si="2"/>
        <v>5</v>
      </c>
      <c r="T79" s="5" t="str">
        <f>VLOOKUP(S79,Meses,2,FALSE)</f>
        <v>Mayo</v>
      </c>
    </row>
    <row r="80" ht="15.75" customHeight="1">
      <c r="A80" s="1" t="s">
        <v>561</v>
      </c>
      <c r="B80" s="1" t="s">
        <v>562</v>
      </c>
      <c r="C80" s="1" t="s">
        <v>22</v>
      </c>
      <c r="D80" s="1" t="s">
        <v>563</v>
      </c>
      <c r="E80" s="1" t="s">
        <v>24</v>
      </c>
      <c r="F80" s="1" t="s">
        <v>564</v>
      </c>
      <c r="G80" s="1" t="s">
        <v>565</v>
      </c>
      <c r="H80" s="1" t="s">
        <v>566</v>
      </c>
      <c r="I80" s="1" t="s">
        <v>48</v>
      </c>
      <c r="J80" s="1" t="s">
        <v>29</v>
      </c>
      <c r="K80" s="1" t="s">
        <v>567</v>
      </c>
      <c r="L80" s="2">
        <v>45441.0</v>
      </c>
      <c r="M80" s="2" t="s">
        <v>69</v>
      </c>
      <c r="N80" s="1" t="s">
        <v>272</v>
      </c>
      <c r="O80" s="1" t="s">
        <v>41</v>
      </c>
      <c r="P80" s="1">
        <v>352572.0</v>
      </c>
      <c r="Q80" s="1">
        <v>403101.0</v>
      </c>
      <c r="R80" s="1" t="str">
        <f t="shared" si="1"/>
        <v>Empresa</v>
      </c>
      <c r="S80" s="4">
        <f t="shared" si="2"/>
        <v>5</v>
      </c>
      <c r="T80" s="5" t="str">
        <f>VLOOKUP(S80,Meses,2,FALSE)</f>
        <v>Mayo</v>
      </c>
    </row>
    <row r="81" ht="15.75" customHeight="1">
      <c r="A81" s="1" t="s">
        <v>568</v>
      </c>
      <c r="B81" s="1" t="s">
        <v>569</v>
      </c>
      <c r="C81" s="1" t="s">
        <v>53</v>
      </c>
      <c r="D81" s="1" t="s">
        <v>570</v>
      </c>
      <c r="E81" s="1" t="s">
        <v>138</v>
      </c>
      <c r="F81" s="1" t="s">
        <v>571</v>
      </c>
      <c r="G81" s="1" t="s">
        <v>572</v>
      </c>
      <c r="H81" s="1" t="s">
        <v>573</v>
      </c>
      <c r="I81" s="1" t="s">
        <v>24</v>
      </c>
      <c r="J81" s="1" t="s">
        <v>29</v>
      </c>
      <c r="K81" s="1" t="s">
        <v>574</v>
      </c>
      <c r="L81" s="2">
        <v>45441.0</v>
      </c>
      <c r="M81" s="2" t="s">
        <v>69</v>
      </c>
      <c r="N81" s="1" t="s">
        <v>272</v>
      </c>
      <c r="O81" s="1" t="s">
        <v>32</v>
      </c>
      <c r="P81" s="1">
        <v>121715.0</v>
      </c>
      <c r="Q81" s="1">
        <v>402102.0</v>
      </c>
      <c r="R81" s="1" t="str">
        <f t="shared" si="1"/>
        <v>Individuo</v>
      </c>
      <c r="S81" s="4">
        <f t="shared" si="2"/>
        <v>5</v>
      </c>
      <c r="T81" s="5" t="str">
        <f>VLOOKUP(S81,Meses,2,FALSE)</f>
        <v>Mayo</v>
      </c>
    </row>
    <row r="82" ht="15.75" customHeight="1">
      <c r="A82" s="1" t="s">
        <v>575</v>
      </c>
      <c r="B82" s="1" t="s">
        <v>576</v>
      </c>
      <c r="C82" s="1" t="s">
        <v>22</v>
      </c>
      <c r="D82" s="1" t="s">
        <v>577</v>
      </c>
      <c r="E82" s="1" t="s">
        <v>24</v>
      </c>
      <c r="F82" s="1" t="s">
        <v>578</v>
      </c>
      <c r="G82" s="1" t="s">
        <v>579</v>
      </c>
      <c r="H82" s="1" t="s">
        <v>580</v>
      </c>
      <c r="I82" s="1" t="s">
        <v>28</v>
      </c>
      <c r="J82" s="1" t="s">
        <v>29</v>
      </c>
      <c r="K82" s="1" t="s">
        <v>581</v>
      </c>
      <c r="L82" s="2">
        <v>45442.0</v>
      </c>
      <c r="M82" s="2" t="s">
        <v>69</v>
      </c>
      <c r="N82" s="1" t="s">
        <v>272</v>
      </c>
      <c r="O82" s="1" t="s">
        <v>41</v>
      </c>
      <c r="P82" s="1">
        <v>333679.0</v>
      </c>
      <c r="Q82" s="1">
        <v>403101.0</v>
      </c>
      <c r="R82" s="1" t="str">
        <f t="shared" si="1"/>
        <v>Empresa</v>
      </c>
      <c r="S82" s="4">
        <f t="shared" si="2"/>
        <v>5</v>
      </c>
      <c r="T82" s="5" t="str">
        <f>VLOOKUP(S82,Meses,2,FALSE)</f>
        <v>Mayo</v>
      </c>
    </row>
    <row r="83" ht="15.75" customHeight="1">
      <c r="A83" s="1" t="s">
        <v>582</v>
      </c>
      <c r="B83" s="1" t="s">
        <v>583</v>
      </c>
      <c r="C83" s="1" t="s">
        <v>22</v>
      </c>
      <c r="D83" s="1" t="s">
        <v>584</v>
      </c>
      <c r="E83" s="1" t="s">
        <v>24</v>
      </c>
      <c r="F83" s="1" t="s">
        <v>585</v>
      </c>
      <c r="G83" s="1" t="s">
        <v>586</v>
      </c>
      <c r="H83" s="1" t="s">
        <v>587</v>
      </c>
      <c r="I83" s="1" t="s">
        <v>28</v>
      </c>
      <c r="J83" s="1" t="s">
        <v>39</v>
      </c>
      <c r="K83" s="1" t="s">
        <v>588</v>
      </c>
      <c r="L83" s="2">
        <v>45443.0</v>
      </c>
      <c r="M83" s="2" t="s">
        <v>69</v>
      </c>
      <c r="N83" s="1" t="s">
        <v>272</v>
      </c>
      <c r="O83" s="1" t="s">
        <v>50</v>
      </c>
      <c r="P83" s="1">
        <v>152261.0</v>
      </c>
      <c r="Q83" s="1">
        <v>403101.0</v>
      </c>
      <c r="R83" s="1" t="str">
        <f t="shared" si="1"/>
        <v>Empresa</v>
      </c>
      <c r="S83" s="4">
        <f t="shared" si="2"/>
        <v>5</v>
      </c>
      <c r="T83" s="5" t="str">
        <f>VLOOKUP(S83,Meses,2,FALSE)</f>
        <v>Mayo</v>
      </c>
    </row>
    <row r="84" ht="15.75" customHeight="1">
      <c r="A84" s="1" t="s">
        <v>589</v>
      </c>
      <c r="B84" s="1" t="s">
        <v>590</v>
      </c>
      <c r="C84" s="1" t="s">
        <v>22</v>
      </c>
      <c r="D84" s="1" t="s">
        <v>218</v>
      </c>
      <c r="E84" s="1" t="s">
        <v>24</v>
      </c>
      <c r="F84" s="1" t="s">
        <v>591</v>
      </c>
      <c r="G84" s="1" t="s">
        <v>592</v>
      </c>
      <c r="H84" s="1" t="s">
        <v>593</v>
      </c>
      <c r="I84" s="1" t="s">
        <v>594</v>
      </c>
      <c r="J84" s="1" t="s">
        <v>29</v>
      </c>
      <c r="K84" s="1" t="s">
        <v>595</v>
      </c>
      <c r="L84" s="2">
        <v>45443.0</v>
      </c>
      <c r="M84" s="2" t="s">
        <v>69</v>
      </c>
      <c r="N84" s="6" t="s">
        <v>272</v>
      </c>
      <c r="O84" s="1" t="s">
        <v>50</v>
      </c>
      <c r="P84" s="1">
        <v>120000.0</v>
      </c>
      <c r="Q84" s="1">
        <v>409021.0</v>
      </c>
      <c r="R84" s="1" t="str">
        <f t="shared" si="1"/>
        <v>Empresa</v>
      </c>
      <c r="S84" s="4">
        <f t="shared" si="2"/>
        <v>5</v>
      </c>
      <c r="T84" s="5" t="str">
        <f>VLOOKUP(S84,Meses,2,FALSE)</f>
        <v>Mayo</v>
      </c>
    </row>
    <row r="85" ht="15.75" customHeight="1">
      <c r="A85" s="1" t="s">
        <v>596</v>
      </c>
      <c r="B85" s="1" t="s">
        <v>597</v>
      </c>
      <c r="C85" s="1" t="s">
        <v>22</v>
      </c>
      <c r="D85" s="1" t="s">
        <v>598</v>
      </c>
      <c r="E85" s="1" t="s">
        <v>24</v>
      </c>
      <c r="F85" s="1" t="s">
        <v>599</v>
      </c>
      <c r="G85" s="1" t="s">
        <v>600</v>
      </c>
      <c r="H85" s="1" t="s">
        <v>601</v>
      </c>
      <c r="I85" s="1" t="s">
        <v>48</v>
      </c>
      <c r="J85" s="1" t="s">
        <v>39</v>
      </c>
      <c r="K85" s="1" t="s">
        <v>602</v>
      </c>
      <c r="L85" s="2">
        <v>45444.0</v>
      </c>
      <c r="M85" s="2" t="s">
        <v>69</v>
      </c>
      <c r="N85" s="1" t="s">
        <v>272</v>
      </c>
      <c r="O85" s="1" t="s">
        <v>32</v>
      </c>
      <c r="P85" s="6">
        <v>380153.0</v>
      </c>
      <c r="Q85" s="1">
        <v>402101.0</v>
      </c>
      <c r="R85" s="1" t="str">
        <f t="shared" si="1"/>
        <v>Empresa</v>
      </c>
      <c r="S85" s="4">
        <f t="shared" si="2"/>
        <v>6</v>
      </c>
      <c r="T85" s="5" t="str">
        <f>VLOOKUP(S85,Meses,2,FALSE)</f>
        <v>Junio</v>
      </c>
    </row>
    <row r="86" ht="15.75" customHeight="1">
      <c r="A86" s="1" t="s">
        <v>603</v>
      </c>
      <c r="B86" s="1" t="s">
        <v>604</v>
      </c>
      <c r="C86" s="1" t="s">
        <v>22</v>
      </c>
      <c r="D86" s="1" t="s">
        <v>218</v>
      </c>
      <c r="E86" s="1" t="s">
        <v>24</v>
      </c>
      <c r="F86" s="1" t="s">
        <v>605</v>
      </c>
      <c r="G86" s="1" t="s">
        <v>606</v>
      </c>
      <c r="H86" s="1" t="s">
        <v>607</v>
      </c>
      <c r="I86" s="1" t="s">
        <v>608</v>
      </c>
      <c r="J86" s="1" t="s">
        <v>29</v>
      </c>
      <c r="K86" s="1" t="s">
        <v>609</v>
      </c>
      <c r="L86" s="2">
        <v>45444.0</v>
      </c>
      <c r="M86" s="2" t="s">
        <v>69</v>
      </c>
      <c r="N86" s="6" t="s">
        <v>272</v>
      </c>
      <c r="O86" s="1" t="s">
        <v>50</v>
      </c>
      <c r="P86" s="1">
        <v>150000.0</v>
      </c>
      <c r="Q86" s="1">
        <v>409021.0</v>
      </c>
      <c r="R86" s="1" t="str">
        <f t="shared" si="1"/>
        <v>Empresa</v>
      </c>
      <c r="S86" s="4">
        <f t="shared" si="2"/>
        <v>6</v>
      </c>
      <c r="T86" s="5" t="str">
        <f>VLOOKUP(S86,Meses,2,FALSE)</f>
        <v>Junio</v>
      </c>
    </row>
    <row r="87" ht="15.75" customHeight="1">
      <c r="A87" s="1" t="s">
        <v>610</v>
      </c>
      <c r="B87" s="1" t="s">
        <v>611</v>
      </c>
      <c r="C87" s="1" t="s">
        <v>22</v>
      </c>
      <c r="D87" s="1" t="s">
        <v>218</v>
      </c>
      <c r="E87" s="1" t="s">
        <v>24</v>
      </c>
      <c r="F87" s="1" t="s">
        <v>612</v>
      </c>
      <c r="G87" s="1" t="s">
        <v>613</v>
      </c>
      <c r="H87" s="1" t="s">
        <v>614</v>
      </c>
      <c r="I87" s="1" t="s">
        <v>594</v>
      </c>
      <c r="J87" s="1" t="s">
        <v>29</v>
      </c>
      <c r="K87" s="1" t="s">
        <v>615</v>
      </c>
      <c r="L87" s="2">
        <v>45445.0</v>
      </c>
      <c r="M87" s="2" t="s">
        <v>69</v>
      </c>
      <c r="N87" s="6" t="s">
        <v>272</v>
      </c>
      <c r="O87" s="1" t="s">
        <v>41</v>
      </c>
      <c r="P87" s="1">
        <v>200000.0</v>
      </c>
      <c r="Q87" s="1">
        <v>409021.0</v>
      </c>
      <c r="R87" s="1" t="str">
        <f t="shared" si="1"/>
        <v>Empresa</v>
      </c>
      <c r="S87" s="4">
        <f t="shared" si="2"/>
        <v>6</v>
      </c>
      <c r="T87" s="5" t="str">
        <f>VLOOKUP(S87,Meses,2,FALSE)</f>
        <v>Junio</v>
      </c>
    </row>
    <row r="88" ht="15.75" customHeight="1">
      <c r="A88" s="1" t="s">
        <v>616</v>
      </c>
      <c r="B88" s="1" t="s">
        <v>617</v>
      </c>
      <c r="C88" s="1" t="s">
        <v>22</v>
      </c>
      <c r="D88" s="1" t="s">
        <v>218</v>
      </c>
      <c r="E88" s="1" t="s">
        <v>24</v>
      </c>
      <c r="F88" s="1" t="s">
        <v>618</v>
      </c>
      <c r="G88" s="1" t="s">
        <v>619</v>
      </c>
      <c r="H88" s="1" t="s">
        <v>620</v>
      </c>
      <c r="I88" s="1" t="s">
        <v>608</v>
      </c>
      <c r="J88" s="1" t="s">
        <v>29</v>
      </c>
      <c r="K88" s="1" t="s">
        <v>621</v>
      </c>
      <c r="L88" s="2">
        <v>45446.0</v>
      </c>
      <c r="M88" s="2" t="s">
        <v>69</v>
      </c>
      <c r="N88" s="6" t="s">
        <v>272</v>
      </c>
      <c r="O88" s="1" t="s">
        <v>41</v>
      </c>
      <c r="P88" s="1">
        <v>180000.0</v>
      </c>
      <c r="Q88" s="1">
        <v>409021.0</v>
      </c>
      <c r="R88" s="1" t="str">
        <f t="shared" si="1"/>
        <v>Empresa</v>
      </c>
      <c r="S88" s="4">
        <f t="shared" si="2"/>
        <v>6</v>
      </c>
      <c r="T88" s="5" t="str">
        <f>VLOOKUP(S88,Meses,2,FALSE)</f>
        <v>Junio</v>
      </c>
    </row>
    <row r="89" ht="15.75" customHeight="1">
      <c r="A89" s="1" t="s">
        <v>622</v>
      </c>
      <c r="B89" s="1" t="s">
        <v>623</v>
      </c>
      <c r="C89" s="1" t="s">
        <v>22</v>
      </c>
      <c r="D89" s="1" t="s">
        <v>218</v>
      </c>
      <c r="E89" s="1" t="s">
        <v>24</v>
      </c>
      <c r="F89" s="1" t="s">
        <v>624</v>
      </c>
      <c r="G89" s="1" t="s">
        <v>625</v>
      </c>
      <c r="H89" s="7" t="s">
        <v>69</v>
      </c>
      <c r="I89" s="1" t="s">
        <v>608</v>
      </c>
      <c r="J89" s="1" t="s">
        <v>29</v>
      </c>
      <c r="K89" s="1" t="s">
        <v>626</v>
      </c>
      <c r="L89" s="2">
        <v>45447.0</v>
      </c>
      <c r="M89" s="2" t="s">
        <v>69</v>
      </c>
      <c r="N89" s="6" t="s">
        <v>272</v>
      </c>
      <c r="O89" s="1" t="s">
        <v>41</v>
      </c>
      <c r="P89" s="1">
        <v>220000.0</v>
      </c>
      <c r="Q89" s="1">
        <v>409021.0</v>
      </c>
      <c r="R89" s="1" t="str">
        <f t="shared" si="1"/>
        <v>Empresa</v>
      </c>
      <c r="S89" s="4">
        <f t="shared" si="2"/>
        <v>6</v>
      </c>
      <c r="T89" s="5" t="str">
        <f>VLOOKUP(S89,Meses,2,FALSE)</f>
        <v>Junio</v>
      </c>
    </row>
    <row r="90" ht="15.75" customHeight="1">
      <c r="A90" s="1" t="s">
        <v>627</v>
      </c>
      <c r="B90" s="1" t="s">
        <v>628</v>
      </c>
      <c r="C90" s="1" t="s">
        <v>22</v>
      </c>
      <c r="D90" s="1" t="s">
        <v>629</v>
      </c>
      <c r="E90" s="1" t="s">
        <v>24</v>
      </c>
      <c r="F90" s="1" t="s">
        <v>630</v>
      </c>
      <c r="G90" s="1" t="s">
        <v>631</v>
      </c>
      <c r="H90" s="1" t="s">
        <v>632</v>
      </c>
      <c r="I90" s="1" t="s">
        <v>28</v>
      </c>
      <c r="J90" s="1" t="s">
        <v>39</v>
      </c>
      <c r="K90" s="1" t="s">
        <v>633</v>
      </c>
      <c r="L90" s="2">
        <v>45448.0</v>
      </c>
      <c r="M90" s="2" t="s">
        <v>69</v>
      </c>
      <c r="N90" s="1" t="s">
        <v>272</v>
      </c>
      <c r="O90" s="1" t="s">
        <v>41</v>
      </c>
      <c r="P90" s="1">
        <v>244263.0</v>
      </c>
      <c r="Q90" s="1">
        <v>403101.0</v>
      </c>
      <c r="R90" s="1" t="str">
        <f t="shared" si="1"/>
        <v>Empresa</v>
      </c>
      <c r="S90" s="4">
        <f t="shared" si="2"/>
        <v>6</v>
      </c>
      <c r="T90" s="5" t="str">
        <f>VLOOKUP(S90,Meses,2,FALSE)</f>
        <v>Junio</v>
      </c>
    </row>
    <row r="91" ht="15.75" customHeight="1">
      <c r="A91" s="1" t="s">
        <v>634</v>
      </c>
      <c r="B91" s="1" t="s">
        <v>635</v>
      </c>
      <c r="C91" s="1" t="s">
        <v>22</v>
      </c>
      <c r="D91" s="1" t="s">
        <v>636</v>
      </c>
      <c r="E91" s="1" t="s">
        <v>24</v>
      </c>
      <c r="F91" s="1" t="s">
        <v>637</v>
      </c>
      <c r="G91" s="1" t="s">
        <v>638</v>
      </c>
      <c r="H91" s="1" t="s">
        <v>639</v>
      </c>
      <c r="I91" s="1" t="s">
        <v>28</v>
      </c>
      <c r="J91" s="1" t="s">
        <v>29</v>
      </c>
      <c r="K91" s="1" t="s">
        <v>640</v>
      </c>
      <c r="L91" s="2">
        <v>45448.0</v>
      </c>
      <c r="M91" s="2" t="s">
        <v>69</v>
      </c>
      <c r="N91" s="1" t="s">
        <v>272</v>
      </c>
      <c r="O91" s="1" t="s">
        <v>50</v>
      </c>
      <c r="P91" s="1">
        <v>414446.0</v>
      </c>
      <c r="Q91" s="1">
        <v>403101.0</v>
      </c>
      <c r="R91" s="1" t="str">
        <f t="shared" si="1"/>
        <v>Empresa</v>
      </c>
      <c r="S91" s="4">
        <f t="shared" si="2"/>
        <v>6</v>
      </c>
      <c r="T91" s="5" t="str">
        <f>VLOOKUP(S91,Meses,2,FALSE)</f>
        <v>Junio</v>
      </c>
    </row>
    <row r="92" ht="15.75" customHeight="1">
      <c r="A92" s="1" t="s">
        <v>641</v>
      </c>
      <c r="B92" s="1" t="s">
        <v>642</v>
      </c>
      <c r="C92" s="1" t="s">
        <v>22</v>
      </c>
      <c r="D92" s="1" t="s">
        <v>643</v>
      </c>
      <c r="E92" s="1" t="s">
        <v>24</v>
      </c>
      <c r="F92" s="1" t="s">
        <v>644</v>
      </c>
      <c r="G92" s="1" t="s">
        <v>645</v>
      </c>
      <c r="H92" s="1" t="s">
        <v>646</v>
      </c>
      <c r="I92" s="1" t="s">
        <v>48</v>
      </c>
      <c r="J92" s="1" t="s">
        <v>29</v>
      </c>
      <c r="K92" s="1" t="s">
        <v>647</v>
      </c>
      <c r="L92" s="2">
        <v>45448.0</v>
      </c>
      <c r="M92" s="2" t="s">
        <v>69</v>
      </c>
      <c r="N92" s="1" t="s">
        <v>272</v>
      </c>
      <c r="O92" s="1" t="s">
        <v>32</v>
      </c>
      <c r="P92" s="1">
        <v>189438.0</v>
      </c>
      <c r="Q92" s="1">
        <v>402101.0</v>
      </c>
      <c r="R92" s="1" t="str">
        <f t="shared" si="1"/>
        <v>Empresa</v>
      </c>
      <c r="S92" s="4">
        <f t="shared" si="2"/>
        <v>6</v>
      </c>
      <c r="T92" s="5" t="str">
        <f>VLOOKUP(S92,Meses,2,FALSE)</f>
        <v>Junio</v>
      </c>
    </row>
    <row r="93" ht="15.75" customHeight="1">
      <c r="A93" s="1" t="s">
        <v>648</v>
      </c>
      <c r="B93" s="1" t="s">
        <v>649</v>
      </c>
      <c r="C93" s="1" t="s">
        <v>22</v>
      </c>
      <c r="D93" s="1" t="s">
        <v>650</v>
      </c>
      <c r="E93" s="1" t="s">
        <v>24</v>
      </c>
      <c r="F93" s="1" t="s">
        <v>651</v>
      </c>
      <c r="G93" s="1" t="s">
        <v>652</v>
      </c>
      <c r="H93" s="1" t="s">
        <v>653</v>
      </c>
      <c r="I93" s="1" t="s">
        <v>48</v>
      </c>
      <c r="J93" s="1" t="s">
        <v>29</v>
      </c>
      <c r="K93" s="1" t="s">
        <v>654</v>
      </c>
      <c r="L93" s="2">
        <v>45451.0</v>
      </c>
      <c r="M93" s="2" t="s">
        <v>69</v>
      </c>
      <c r="N93" s="1" t="s">
        <v>272</v>
      </c>
      <c r="O93" s="1" t="s">
        <v>50</v>
      </c>
      <c r="P93" s="6">
        <v>276920.0</v>
      </c>
      <c r="Q93" s="1">
        <v>403101.0</v>
      </c>
      <c r="R93" s="1" t="str">
        <f t="shared" si="1"/>
        <v>Empresa</v>
      </c>
      <c r="S93" s="4">
        <f t="shared" si="2"/>
        <v>6</v>
      </c>
      <c r="T93" s="5" t="str">
        <f>VLOOKUP(S93,Meses,2,FALSE)</f>
        <v>Junio</v>
      </c>
    </row>
    <row r="94" ht="15.75" customHeight="1">
      <c r="A94" s="1" t="s">
        <v>655</v>
      </c>
      <c r="B94" s="1" t="s">
        <v>656</v>
      </c>
      <c r="C94" s="1" t="s">
        <v>22</v>
      </c>
      <c r="D94" s="1" t="s">
        <v>657</v>
      </c>
      <c r="E94" s="1" t="s">
        <v>24</v>
      </c>
      <c r="F94" s="1" t="s">
        <v>658</v>
      </c>
      <c r="G94" s="1" t="s">
        <v>659</v>
      </c>
      <c r="H94" s="1" t="s">
        <v>660</v>
      </c>
      <c r="I94" s="1" t="s">
        <v>28</v>
      </c>
      <c r="J94" s="1" t="s">
        <v>29</v>
      </c>
      <c r="K94" s="1" t="s">
        <v>661</v>
      </c>
      <c r="L94" s="2">
        <v>45451.0</v>
      </c>
      <c r="M94" s="2" t="s">
        <v>69</v>
      </c>
      <c r="N94" s="1" t="s">
        <v>272</v>
      </c>
      <c r="O94" s="1" t="s">
        <v>32</v>
      </c>
      <c r="P94" s="6">
        <v>309782.0</v>
      </c>
      <c r="Q94" s="1">
        <v>402101.0</v>
      </c>
      <c r="R94" s="1" t="str">
        <f t="shared" si="1"/>
        <v>Empresa</v>
      </c>
      <c r="S94" s="4">
        <f t="shared" si="2"/>
        <v>6</v>
      </c>
      <c r="T94" s="5" t="str">
        <f>VLOOKUP(S94,Meses,2,FALSE)</f>
        <v>Junio</v>
      </c>
    </row>
    <row r="95" ht="15.75" customHeight="1">
      <c r="A95" s="1" t="s">
        <v>662</v>
      </c>
      <c r="B95" s="1" t="s">
        <v>663</v>
      </c>
      <c r="C95" s="1" t="s">
        <v>53</v>
      </c>
      <c r="D95" s="1" t="s">
        <v>664</v>
      </c>
      <c r="E95" s="1" t="s">
        <v>204</v>
      </c>
      <c r="F95" s="1" t="s">
        <v>665</v>
      </c>
      <c r="G95" s="1" t="s">
        <v>666</v>
      </c>
      <c r="H95" s="1" t="s">
        <v>667</v>
      </c>
      <c r="I95" s="1" t="s">
        <v>24</v>
      </c>
      <c r="J95" s="1" t="s">
        <v>39</v>
      </c>
      <c r="K95" s="1" t="s">
        <v>668</v>
      </c>
      <c r="L95" s="2">
        <v>45453.0</v>
      </c>
      <c r="M95" s="2" t="s">
        <v>69</v>
      </c>
      <c r="N95" s="1" t="s">
        <v>272</v>
      </c>
      <c r="O95" s="1" t="s">
        <v>41</v>
      </c>
      <c r="P95" s="1">
        <v>58739.0</v>
      </c>
      <c r="Q95" s="1">
        <v>403101.0</v>
      </c>
      <c r="R95" s="1" t="str">
        <f t="shared" si="1"/>
        <v>Individuo</v>
      </c>
      <c r="S95" s="4">
        <f t="shared" si="2"/>
        <v>6</v>
      </c>
      <c r="T95" s="5" t="str">
        <f>VLOOKUP(S95,Meses,2,FALSE)</f>
        <v>Junio</v>
      </c>
    </row>
    <row r="96" ht="15.75" customHeight="1">
      <c r="A96" s="1" t="s">
        <v>669</v>
      </c>
      <c r="B96" s="1" t="s">
        <v>670</v>
      </c>
      <c r="C96" s="1" t="s">
        <v>53</v>
      </c>
      <c r="D96" s="1" t="s">
        <v>671</v>
      </c>
      <c r="E96" s="1" t="s">
        <v>204</v>
      </c>
      <c r="F96" s="1" t="s">
        <v>672</v>
      </c>
      <c r="G96" s="1" t="s">
        <v>673</v>
      </c>
      <c r="H96" s="1" t="s">
        <v>674</v>
      </c>
      <c r="I96" s="1" t="s">
        <v>24</v>
      </c>
      <c r="J96" s="1" t="s">
        <v>39</v>
      </c>
      <c r="K96" s="1" t="s">
        <v>675</v>
      </c>
      <c r="L96" s="2">
        <v>45455.0</v>
      </c>
      <c r="M96" s="2" t="s">
        <v>69</v>
      </c>
      <c r="N96" s="1" t="s">
        <v>272</v>
      </c>
      <c r="O96" s="1" t="s">
        <v>41</v>
      </c>
      <c r="P96" s="1">
        <v>181679.0</v>
      </c>
      <c r="Q96" s="1">
        <v>403101.0</v>
      </c>
      <c r="R96" s="1" t="str">
        <f t="shared" si="1"/>
        <v>Individuo</v>
      </c>
      <c r="S96" s="4">
        <f t="shared" si="2"/>
        <v>6</v>
      </c>
      <c r="T96" s="5" t="str">
        <f>VLOOKUP(S96,Meses,2,FALSE)</f>
        <v>Junio</v>
      </c>
    </row>
    <row r="97" ht="15.75" customHeight="1">
      <c r="A97" s="1" t="s">
        <v>676</v>
      </c>
      <c r="B97" s="1" t="s">
        <v>677</v>
      </c>
      <c r="C97" s="1" t="s">
        <v>22</v>
      </c>
      <c r="D97" s="1" t="s">
        <v>678</v>
      </c>
      <c r="E97" s="1" t="s">
        <v>24</v>
      </c>
      <c r="F97" s="1" t="s">
        <v>679</v>
      </c>
      <c r="G97" s="1" t="s">
        <v>680</v>
      </c>
      <c r="H97" s="1" t="s">
        <v>681</v>
      </c>
      <c r="I97" s="1" t="s">
        <v>28</v>
      </c>
      <c r="J97" s="1" t="s">
        <v>39</v>
      </c>
      <c r="K97" s="1" t="s">
        <v>682</v>
      </c>
      <c r="L97" s="2">
        <v>45456.0</v>
      </c>
      <c r="M97" s="2" t="s">
        <v>69</v>
      </c>
      <c r="N97" s="1" t="s">
        <v>272</v>
      </c>
      <c r="O97" s="1" t="s">
        <v>41</v>
      </c>
      <c r="P97" s="6">
        <v>270140.0</v>
      </c>
      <c r="Q97" s="1">
        <v>403101.0</v>
      </c>
      <c r="R97" s="1" t="str">
        <f t="shared" si="1"/>
        <v>Empresa</v>
      </c>
      <c r="S97" s="4">
        <f t="shared" si="2"/>
        <v>6</v>
      </c>
      <c r="T97" s="5" t="str">
        <f>VLOOKUP(S97,Meses,2,FALSE)</f>
        <v>Junio</v>
      </c>
    </row>
    <row r="98" ht="15.75" customHeight="1">
      <c r="A98" s="1" t="s">
        <v>683</v>
      </c>
      <c r="B98" s="1" t="s">
        <v>684</v>
      </c>
      <c r="C98" s="1" t="s">
        <v>53</v>
      </c>
      <c r="D98" s="1" t="s">
        <v>685</v>
      </c>
      <c r="E98" s="1" t="s">
        <v>161</v>
      </c>
      <c r="F98" s="1" t="s">
        <v>686</v>
      </c>
      <c r="G98" s="1" t="s">
        <v>687</v>
      </c>
      <c r="H98" s="1" t="s">
        <v>688</v>
      </c>
      <c r="I98" s="1" t="s">
        <v>24</v>
      </c>
      <c r="J98" s="1" t="s">
        <v>29</v>
      </c>
      <c r="K98" s="1" t="s">
        <v>689</v>
      </c>
      <c r="L98" s="2">
        <v>45456.0</v>
      </c>
      <c r="M98" s="2" t="s">
        <v>69</v>
      </c>
      <c r="N98" s="1" t="s">
        <v>272</v>
      </c>
      <c r="O98" s="1" t="s">
        <v>32</v>
      </c>
      <c r="P98" s="6">
        <v>100701.0</v>
      </c>
      <c r="Q98" s="1">
        <v>402102.0</v>
      </c>
      <c r="R98" s="1" t="str">
        <f t="shared" si="1"/>
        <v>Individuo</v>
      </c>
      <c r="S98" s="4">
        <f t="shared" si="2"/>
        <v>6</v>
      </c>
      <c r="T98" s="5" t="str">
        <f>VLOOKUP(S98,Meses,2,FALSE)</f>
        <v>Junio</v>
      </c>
    </row>
    <row r="99" ht="15.75" customHeight="1">
      <c r="A99" s="1" t="s">
        <v>690</v>
      </c>
      <c r="B99" s="1" t="s">
        <v>691</v>
      </c>
      <c r="C99" s="1" t="s">
        <v>53</v>
      </c>
      <c r="D99" s="1" t="s">
        <v>692</v>
      </c>
      <c r="E99" s="1" t="s">
        <v>108</v>
      </c>
      <c r="F99" s="1" t="s">
        <v>693</v>
      </c>
      <c r="G99" s="1" t="s">
        <v>694</v>
      </c>
      <c r="H99" s="1" t="s">
        <v>695</v>
      </c>
      <c r="I99" s="1" t="s">
        <v>24</v>
      </c>
      <c r="J99" s="1" t="s">
        <v>59</v>
      </c>
      <c r="K99" s="1" t="s">
        <v>696</v>
      </c>
      <c r="L99" s="2">
        <v>45457.0</v>
      </c>
      <c r="M99" s="2" t="s">
        <v>69</v>
      </c>
      <c r="N99" s="1" t="s">
        <v>272</v>
      </c>
      <c r="O99" s="1" t="s">
        <v>50</v>
      </c>
      <c r="P99" s="1">
        <v>167448.0</v>
      </c>
      <c r="Q99" s="1">
        <v>403101.0</v>
      </c>
      <c r="R99" s="1" t="str">
        <f t="shared" si="1"/>
        <v>Individuo</v>
      </c>
      <c r="S99" s="4">
        <f t="shared" si="2"/>
        <v>6</v>
      </c>
      <c r="T99" s="5" t="str">
        <f>VLOOKUP(S99,Meses,2,FALSE)</f>
        <v>Junio</v>
      </c>
    </row>
    <row r="100" ht="15.75" customHeight="1">
      <c r="A100" s="1" t="s">
        <v>697</v>
      </c>
      <c r="B100" s="1" t="s">
        <v>698</v>
      </c>
      <c r="C100" s="1" t="s">
        <v>22</v>
      </c>
      <c r="D100" s="1" t="s">
        <v>699</v>
      </c>
      <c r="E100" s="1" t="s">
        <v>24</v>
      </c>
      <c r="F100" s="1" t="s">
        <v>700</v>
      </c>
      <c r="G100" s="1" t="s">
        <v>701</v>
      </c>
      <c r="H100" s="1" t="s">
        <v>702</v>
      </c>
      <c r="I100" s="1" t="s">
        <v>48</v>
      </c>
      <c r="J100" s="1" t="s">
        <v>29</v>
      </c>
      <c r="K100" s="1" t="s">
        <v>703</v>
      </c>
      <c r="L100" s="2">
        <v>45461.0</v>
      </c>
      <c r="M100" s="2" t="s">
        <v>69</v>
      </c>
      <c r="N100" s="1" t="s">
        <v>272</v>
      </c>
      <c r="O100" s="1" t="s">
        <v>41</v>
      </c>
      <c r="P100" s="1">
        <v>272633.0</v>
      </c>
      <c r="Q100" s="1">
        <v>403101.0</v>
      </c>
      <c r="R100" s="1" t="str">
        <f t="shared" si="1"/>
        <v>Empresa</v>
      </c>
      <c r="S100" s="4">
        <f t="shared" si="2"/>
        <v>6</v>
      </c>
      <c r="T100" s="5" t="str">
        <f>VLOOKUP(S100,Meses,2,FALSE)</f>
        <v>Junio</v>
      </c>
    </row>
    <row r="101" ht="15.75" customHeight="1">
      <c r="A101" s="1" t="s">
        <v>704</v>
      </c>
      <c r="B101" s="1" t="s">
        <v>705</v>
      </c>
      <c r="C101" s="1" t="s">
        <v>53</v>
      </c>
      <c r="D101" s="1" t="s">
        <v>706</v>
      </c>
      <c r="E101" s="1" t="s">
        <v>108</v>
      </c>
      <c r="F101" s="1" t="s">
        <v>707</v>
      </c>
      <c r="G101" s="1" t="s">
        <v>708</v>
      </c>
      <c r="H101" s="1" t="s">
        <v>709</v>
      </c>
      <c r="I101" s="1" t="s">
        <v>24</v>
      </c>
      <c r="J101" s="1" t="s">
        <v>59</v>
      </c>
      <c r="K101" s="1" t="s">
        <v>710</v>
      </c>
      <c r="L101" s="2">
        <v>45461.0</v>
      </c>
      <c r="M101" s="2" t="s">
        <v>69</v>
      </c>
      <c r="N101" s="1" t="s">
        <v>272</v>
      </c>
      <c r="O101" s="1" t="s">
        <v>50</v>
      </c>
      <c r="P101" s="1">
        <v>137963.0</v>
      </c>
      <c r="Q101" s="1">
        <v>403101.0</v>
      </c>
      <c r="R101" s="1" t="str">
        <f t="shared" si="1"/>
        <v>Individuo</v>
      </c>
      <c r="S101" s="4">
        <f t="shared" si="2"/>
        <v>6</v>
      </c>
      <c r="T101" s="5" t="str">
        <f>VLOOKUP(S101,Meses,2,FALSE)</f>
        <v>Junio</v>
      </c>
    </row>
    <row r="102" ht="15.75" customHeight="1">
      <c r="A102" s="1" t="s">
        <v>711</v>
      </c>
      <c r="B102" s="1" t="s">
        <v>712</v>
      </c>
      <c r="C102" s="1" t="s">
        <v>53</v>
      </c>
      <c r="D102" s="1" t="s">
        <v>713</v>
      </c>
      <c r="E102" s="1" t="s">
        <v>204</v>
      </c>
      <c r="F102" s="1" t="s">
        <v>714</v>
      </c>
      <c r="G102" s="1" t="s">
        <v>715</v>
      </c>
      <c r="H102" s="1" t="s">
        <v>716</v>
      </c>
      <c r="I102" s="1" t="s">
        <v>24</v>
      </c>
      <c r="J102" s="1" t="s">
        <v>39</v>
      </c>
      <c r="K102" s="1" t="s">
        <v>717</v>
      </c>
      <c r="L102" s="2">
        <v>45463.0</v>
      </c>
      <c r="M102" s="2" t="s">
        <v>69</v>
      </c>
      <c r="N102" s="1" t="s">
        <v>272</v>
      </c>
      <c r="O102" s="1" t="s">
        <v>41</v>
      </c>
      <c r="P102" s="6">
        <v>130340.0</v>
      </c>
      <c r="Q102" s="1">
        <v>403101.0</v>
      </c>
      <c r="R102" s="1" t="str">
        <f t="shared" si="1"/>
        <v>Individuo</v>
      </c>
      <c r="S102" s="4">
        <f t="shared" si="2"/>
        <v>6</v>
      </c>
      <c r="T102" s="5" t="str">
        <f>VLOOKUP(S102,Meses,2,FALSE)</f>
        <v>Junio</v>
      </c>
    </row>
    <row r="103" ht="15.75" customHeight="1">
      <c r="A103" s="1" t="s">
        <v>718</v>
      </c>
      <c r="B103" s="1" t="s">
        <v>719</v>
      </c>
      <c r="C103" s="1" t="s">
        <v>53</v>
      </c>
      <c r="D103" s="1" t="s">
        <v>720</v>
      </c>
      <c r="E103" s="1" t="s">
        <v>138</v>
      </c>
      <c r="F103" s="1" t="s">
        <v>721</v>
      </c>
      <c r="G103" s="1" t="s">
        <v>722</v>
      </c>
      <c r="H103" s="1" t="s">
        <v>723</v>
      </c>
      <c r="I103" s="1" t="s">
        <v>24</v>
      </c>
      <c r="J103" s="1" t="s">
        <v>29</v>
      </c>
      <c r="K103" s="1" t="s">
        <v>724</v>
      </c>
      <c r="L103" s="2">
        <v>45467.0</v>
      </c>
      <c r="M103" s="2" t="s">
        <v>69</v>
      </c>
      <c r="N103" s="1" t="s">
        <v>272</v>
      </c>
      <c r="O103" s="1" t="s">
        <v>32</v>
      </c>
      <c r="P103" s="1">
        <v>114296.0</v>
      </c>
      <c r="Q103" s="1">
        <v>402102.0</v>
      </c>
      <c r="R103" s="1" t="str">
        <f t="shared" si="1"/>
        <v>Individuo</v>
      </c>
      <c r="S103" s="4">
        <f t="shared" si="2"/>
        <v>6</v>
      </c>
      <c r="T103" s="5" t="str">
        <f>VLOOKUP(S103,Meses,2,FALSE)</f>
        <v>Junio</v>
      </c>
    </row>
    <row r="104" ht="15.75" customHeight="1">
      <c r="A104" s="1" t="s">
        <v>725</v>
      </c>
      <c r="B104" s="1" t="s">
        <v>726</v>
      </c>
      <c r="C104" s="1" t="s">
        <v>22</v>
      </c>
      <c r="D104" s="1" t="s">
        <v>727</v>
      </c>
      <c r="E104" s="1" t="s">
        <v>24</v>
      </c>
      <c r="F104" s="1" t="s">
        <v>728</v>
      </c>
      <c r="G104" s="1" t="s">
        <v>729</v>
      </c>
      <c r="H104" s="1" t="s">
        <v>730</v>
      </c>
      <c r="I104" s="1" t="s">
        <v>48</v>
      </c>
      <c r="J104" s="1" t="s">
        <v>29</v>
      </c>
      <c r="K104" s="1" t="s">
        <v>731</v>
      </c>
      <c r="L104" s="2">
        <v>45469.0</v>
      </c>
      <c r="M104" s="2" t="s">
        <v>69</v>
      </c>
      <c r="N104" s="1" t="s">
        <v>272</v>
      </c>
      <c r="O104" s="1" t="s">
        <v>32</v>
      </c>
      <c r="P104" s="6">
        <v>344730.0</v>
      </c>
      <c r="Q104" s="1">
        <v>402101.0</v>
      </c>
      <c r="R104" s="1" t="str">
        <f t="shared" si="1"/>
        <v>Empresa</v>
      </c>
      <c r="S104" s="4">
        <f t="shared" si="2"/>
        <v>6</v>
      </c>
      <c r="T104" s="5" t="str">
        <f>VLOOKUP(S104,Meses,2,FALSE)</f>
        <v>Junio</v>
      </c>
    </row>
    <row r="105" ht="15.75" customHeight="1">
      <c r="A105" s="1" t="s">
        <v>732</v>
      </c>
      <c r="B105" s="1" t="s">
        <v>733</v>
      </c>
      <c r="C105" s="1" t="s">
        <v>22</v>
      </c>
      <c r="D105" s="1" t="s">
        <v>734</v>
      </c>
      <c r="E105" s="1" t="s">
        <v>24</v>
      </c>
      <c r="F105" s="1" t="s">
        <v>735</v>
      </c>
      <c r="G105" s="1" t="s">
        <v>736</v>
      </c>
      <c r="H105" s="1" t="s">
        <v>737</v>
      </c>
      <c r="I105" s="1" t="s">
        <v>48</v>
      </c>
      <c r="J105" s="1" t="s">
        <v>39</v>
      </c>
      <c r="K105" s="1" t="s">
        <v>738</v>
      </c>
      <c r="L105" s="8">
        <v>45469.0</v>
      </c>
      <c r="M105" s="2" t="s">
        <v>69</v>
      </c>
      <c r="N105" s="1" t="s">
        <v>272</v>
      </c>
      <c r="O105" s="1" t="s">
        <v>41</v>
      </c>
      <c r="P105" s="1">
        <v>489625.0</v>
      </c>
      <c r="Q105" s="1">
        <v>403101.0</v>
      </c>
      <c r="R105" s="1" t="str">
        <f t="shared" si="1"/>
        <v>Empresa</v>
      </c>
      <c r="S105" s="4">
        <f t="shared" si="2"/>
        <v>6</v>
      </c>
      <c r="T105" s="5" t="str">
        <f>VLOOKUP(S105,Meses,2,FALSE)</f>
        <v>Junio</v>
      </c>
    </row>
    <row r="106" ht="15.75" customHeight="1">
      <c r="A106" s="6" t="s">
        <v>739</v>
      </c>
      <c r="B106" s="1" t="s">
        <v>740</v>
      </c>
      <c r="C106" s="1" t="s">
        <v>53</v>
      </c>
      <c r="D106" s="1" t="s">
        <v>741</v>
      </c>
      <c r="E106" s="1" t="s">
        <v>138</v>
      </c>
      <c r="F106" s="1" t="s">
        <v>742</v>
      </c>
      <c r="G106" s="1" t="s">
        <v>743</v>
      </c>
      <c r="H106" s="1" t="s">
        <v>744</v>
      </c>
      <c r="I106" s="1" t="s">
        <v>24</v>
      </c>
      <c r="J106" s="1" t="s">
        <v>29</v>
      </c>
      <c r="K106" s="1" t="s">
        <v>745</v>
      </c>
      <c r="L106" s="2">
        <v>45469.0</v>
      </c>
      <c r="M106" s="2" t="s">
        <v>69</v>
      </c>
      <c r="N106" s="1" t="s">
        <v>272</v>
      </c>
      <c r="O106" s="1" t="s">
        <v>32</v>
      </c>
      <c r="P106" s="6">
        <v>60683.0</v>
      </c>
      <c r="Q106" s="1">
        <v>402102.0</v>
      </c>
      <c r="R106" s="1" t="str">
        <f t="shared" si="1"/>
        <v>Individuo</v>
      </c>
      <c r="S106" s="4">
        <f t="shared" si="2"/>
        <v>6</v>
      </c>
      <c r="T106" s="5" t="str">
        <f>VLOOKUP(S106,Meses,2,FALSE)</f>
        <v>Junio</v>
      </c>
    </row>
    <row r="107" ht="15.75" customHeight="1">
      <c r="A107" s="1" t="s">
        <v>746</v>
      </c>
      <c r="B107" s="1" t="s">
        <v>747</v>
      </c>
      <c r="C107" s="1" t="s">
        <v>53</v>
      </c>
      <c r="D107" s="1" t="s">
        <v>748</v>
      </c>
      <c r="E107" s="1" t="s">
        <v>204</v>
      </c>
      <c r="F107" s="1" t="s">
        <v>749</v>
      </c>
      <c r="G107" s="1" t="s">
        <v>750</v>
      </c>
      <c r="H107" s="1" t="s">
        <v>751</v>
      </c>
      <c r="I107" s="1" t="s">
        <v>24</v>
      </c>
      <c r="J107" s="1" t="s">
        <v>39</v>
      </c>
      <c r="K107" s="1" t="s">
        <v>752</v>
      </c>
      <c r="L107" s="2">
        <v>45470.0</v>
      </c>
      <c r="M107" s="2" t="s">
        <v>69</v>
      </c>
      <c r="N107" s="1" t="s">
        <v>272</v>
      </c>
      <c r="O107" s="1" t="s">
        <v>41</v>
      </c>
      <c r="P107" s="1">
        <v>154758.0</v>
      </c>
      <c r="Q107" s="1">
        <v>403101.0</v>
      </c>
      <c r="R107" s="1" t="str">
        <f t="shared" si="1"/>
        <v>Individuo</v>
      </c>
      <c r="S107" s="4">
        <f t="shared" si="2"/>
        <v>6</v>
      </c>
      <c r="T107" s="5" t="str">
        <f>VLOOKUP(S107,Meses,2,FALSE)</f>
        <v>Junio</v>
      </c>
    </row>
    <row r="108" ht="15.75" customHeight="1">
      <c r="A108" s="1" t="s">
        <v>753</v>
      </c>
      <c r="B108" s="1" t="s">
        <v>754</v>
      </c>
      <c r="C108" s="1" t="s">
        <v>22</v>
      </c>
      <c r="D108" s="1" t="s">
        <v>755</v>
      </c>
      <c r="E108" s="1" t="s">
        <v>24</v>
      </c>
      <c r="F108" s="1" t="s">
        <v>756</v>
      </c>
      <c r="G108" s="1" t="s">
        <v>757</v>
      </c>
      <c r="H108" s="1" t="s">
        <v>758</v>
      </c>
      <c r="I108" s="1" t="s">
        <v>48</v>
      </c>
      <c r="J108" s="1" t="s">
        <v>29</v>
      </c>
      <c r="K108" s="1" t="s">
        <v>759</v>
      </c>
      <c r="L108" s="2">
        <v>45471.0</v>
      </c>
      <c r="M108" s="2" t="s">
        <v>69</v>
      </c>
      <c r="N108" s="1" t="s">
        <v>272</v>
      </c>
      <c r="O108" s="1" t="s">
        <v>50</v>
      </c>
      <c r="P108" s="6">
        <v>406805.0</v>
      </c>
      <c r="Q108" s="1">
        <v>403101.0</v>
      </c>
      <c r="R108" s="1" t="str">
        <f t="shared" si="1"/>
        <v>Empresa</v>
      </c>
      <c r="S108" s="4">
        <f t="shared" si="2"/>
        <v>6</v>
      </c>
      <c r="T108" s="5" t="str">
        <f>VLOOKUP(S108,Meses,2,FALSE)</f>
        <v>Junio</v>
      </c>
    </row>
    <row r="109" ht="15.75" customHeight="1">
      <c r="A109" s="1" t="s">
        <v>760</v>
      </c>
      <c r="B109" s="1" t="s">
        <v>761</v>
      </c>
      <c r="C109" s="1" t="s">
        <v>53</v>
      </c>
      <c r="D109" s="1" t="s">
        <v>762</v>
      </c>
      <c r="E109" s="1" t="s">
        <v>138</v>
      </c>
      <c r="F109" s="1" t="s">
        <v>763</v>
      </c>
      <c r="G109" s="1" t="s">
        <v>764</v>
      </c>
      <c r="H109" s="1" t="s">
        <v>765</v>
      </c>
      <c r="I109" s="1" t="s">
        <v>24</v>
      </c>
      <c r="J109" s="1" t="s">
        <v>29</v>
      </c>
      <c r="K109" s="1" t="s">
        <v>766</v>
      </c>
      <c r="L109" s="2">
        <v>45471.0</v>
      </c>
      <c r="M109" s="2" t="s">
        <v>69</v>
      </c>
      <c r="N109" s="1" t="s">
        <v>272</v>
      </c>
      <c r="O109" s="1" t="s">
        <v>32</v>
      </c>
      <c r="P109" s="1">
        <v>121338.0</v>
      </c>
      <c r="Q109" s="1">
        <v>402102.0</v>
      </c>
      <c r="R109" s="1" t="str">
        <f t="shared" si="1"/>
        <v>Individuo</v>
      </c>
      <c r="S109" s="4">
        <f t="shared" si="2"/>
        <v>6</v>
      </c>
      <c r="T109" s="5" t="str">
        <f>VLOOKUP(S109,Meses,2,FALSE)</f>
        <v>Junio</v>
      </c>
    </row>
    <row r="110" ht="15.75" customHeight="1">
      <c r="A110" s="1" t="s">
        <v>767</v>
      </c>
      <c r="B110" s="1" t="s">
        <v>768</v>
      </c>
      <c r="C110" s="1" t="s">
        <v>53</v>
      </c>
      <c r="D110" s="1" t="s">
        <v>769</v>
      </c>
      <c r="E110" s="1" t="s">
        <v>64</v>
      </c>
      <c r="F110" s="1" t="s">
        <v>770</v>
      </c>
      <c r="G110" s="1" t="s">
        <v>771</v>
      </c>
      <c r="H110" s="1" t="s">
        <v>772</v>
      </c>
      <c r="I110" s="1" t="s">
        <v>24</v>
      </c>
      <c r="J110" s="1" t="s">
        <v>39</v>
      </c>
      <c r="K110" s="1" t="s">
        <v>773</v>
      </c>
      <c r="L110" s="2">
        <v>45473.0</v>
      </c>
      <c r="M110" s="2" t="s">
        <v>69</v>
      </c>
      <c r="N110" s="1" t="s">
        <v>272</v>
      </c>
      <c r="O110" s="1" t="s">
        <v>41</v>
      </c>
      <c r="P110" s="1">
        <v>136947.0</v>
      </c>
      <c r="Q110" s="1">
        <v>403101.0</v>
      </c>
      <c r="R110" s="1" t="str">
        <f t="shared" si="1"/>
        <v>Individuo</v>
      </c>
      <c r="S110" s="4">
        <f t="shared" si="2"/>
        <v>6</v>
      </c>
      <c r="T110" s="5" t="str">
        <f>VLOOKUP(S110,Meses,2,FALSE)</f>
        <v>Junio</v>
      </c>
    </row>
    <row r="111" ht="15.75" customHeight="1"/>
    <row r="112" ht="15.75" customHeight="1">
      <c r="P112" s="9">
        <f>SUM(P2:P110)</f>
        <v>21853095</v>
      </c>
    </row>
    <row r="113" ht="15.75" customHeight="1">
      <c r="G113" s="10" t="s">
        <v>774</v>
      </c>
      <c r="H113" s="10" t="s">
        <v>19</v>
      </c>
      <c r="P113" s="9">
        <f>AVERAGE(P2:P110)</f>
        <v>200487.1101</v>
      </c>
    </row>
    <row r="114" ht="15.75" customHeight="1">
      <c r="G114" s="10">
        <v>1.0</v>
      </c>
      <c r="H114" s="10" t="s">
        <v>775</v>
      </c>
    </row>
    <row r="115" ht="15.75" customHeight="1">
      <c r="G115" s="11">
        <f t="shared" ref="G115:G125" si="3">G114+1</f>
        <v>2</v>
      </c>
      <c r="H115" s="10" t="s">
        <v>776</v>
      </c>
    </row>
    <row r="116" ht="15.75" customHeight="1">
      <c r="G116" s="11">
        <f t="shared" si="3"/>
        <v>3</v>
      </c>
      <c r="H116" s="10" t="s">
        <v>777</v>
      </c>
    </row>
    <row r="117" ht="15.75" customHeight="1">
      <c r="G117" s="11">
        <f t="shared" si="3"/>
        <v>4</v>
      </c>
      <c r="H117" s="10" t="s">
        <v>778</v>
      </c>
    </row>
    <row r="118" ht="15.75" customHeight="1">
      <c r="G118" s="11">
        <f t="shared" si="3"/>
        <v>5</v>
      </c>
      <c r="H118" s="10" t="s">
        <v>779</v>
      </c>
    </row>
    <row r="119" ht="15.75" customHeight="1">
      <c r="G119" s="11">
        <f t="shared" si="3"/>
        <v>6</v>
      </c>
      <c r="H119" s="10" t="s">
        <v>780</v>
      </c>
    </row>
    <row r="120" ht="15.75" customHeight="1">
      <c r="G120" s="11">
        <f t="shared" si="3"/>
        <v>7</v>
      </c>
      <c r="H120" s="10" t="s">
        <v>781</v>
      </c>
    </row>
    <row r="121" ht="15.75" customHeight="1">
      <c r="G121" s="11">
        <f t="shared" si="3"/>
        <v>8</v>
      </c>
      <c r="H121" s="10" t="s">
        <v>782</v>
      </c>
    </row>
    <row r="122" ht="15.75" customHeight="1">
      <c r="G122" s="11">
        <f t="shared" si="3"/>
        <v>9</v>
      </c>
      <c r="H122" s="10" t="s">
        <v>783</v>
      </c>
    </row>
    <row r="123" ht="15.75" customHeight="1">
      <c r="G123" s="11">
        <f t="shared" si="3"/>
        <v>10</v>
      </c>
      <c r="H123" s="10" t="s">
        <v>784</v>
      </c>
    </row>
    <row r="124" ht="15.75" customHeight="1">
      <c r="G124" s="11">
        <f t="shared" si="3"/>
        <v>11</v>
      </c>
      <c r="H124" s="10" t="s">
        <v>785</v>
      </c>
    </row>
    <row r="125" ht="15.75" customHeight="1">
      <c r="G125" s="11">
        <f t="shared" si="3"/>
        <v>12</v>
      </c>
      <c r="H125" s="10" t="s">
        <v>786</v>
      </c>
    </row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S$110">
    <sortState ref="A1:S110">
      <sortCondition ref="S1:S110"/>
    </sortState>
  </autoFil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8.75"/>
    <col customWidth="1" min="2" max="2" width="26.88"/>
    <col customWidth="1" min="3" max="3" width="25.5"/>
    <col customWidth="1" min="4" max="4" width="19.0"/>
    <col customWidth="1" min="5" max="5" width="14.75"/>
    <col customWidth="1" min="6" max="6" width="15.75"/>
    <col customWidth="1" min="7" max="7" width="22.13"/>
    <col customWidth="1" min="8" max="8" width="15.13"/>
  </cols>
  <sheetData>
    <row r="1">
      <c r="A1" s="12" t="s">
        <v>787</v>
      </c>
      <c r="B1" s="12" t="s">
        <v>788</v>
      </c>
      <c r="C1" s="12" t="s">
        <v>789</v>
      </c>
      <c r="D1" s="12" t="s">
        <v>790</v>
      </c>
      <c r="E1" s="12" t="s">
        <v>791</v>
      </c>
      <c r="F1" s="13"/>
    </row>
    <row r="2">
      <c r="A2" s="14">
        <f>'Relacion Donantes Proveedores'!G268</f>
        <v>21853095</v>
      </c>
      <c r="B2" s="14">
        <f>'Relacion Donantes Proveedores'!G269</f>
        <v>21489754</v>
      </c>
      <c r="C2" s="14">
        <f>A2-B2</f>
        <v>363341</v>
      </c>
      <c r="D2" s="15">
        <f>'Relacion Donantes Proveedores'!G270</f>
        <v>223</v>
      </c>
      <c r="E2" s="15">
        <f>'Relacion Donantes Proveedores'!G271</f>
        <v>41</v>
      </c>
      <c r="F2" s="12" t="s">
        <v>792</v>
      </c>
      <c r="G2" s="15">
        <f>'Relacion Donantes Proveedores'!G272</f>
        <v>109</v>
      </c>
    </row>
    <row r="3">
      <c r="F3" s="12" t="s">
        <v>793</v>
      </c>
      <c r="G3" s="15">
        <f>'Relacion Donantes Proveedores'!G273</f>
        <v>155</v>
      </c>
    </row>
    <row r="4">
      <c r="F4" s="12" t="s">
        <v>794</v>
      </c>
      <c r="G4" s="15">
        <f>SUM(G2:G3)</f>
        <v>264</v>
      </c>
    </row>
    <row r="5">
      <c r="C5" s="16"/>
      <c r="D5" s="16"/>
    </row>
    <row r="6">
      <c r="C6" s="16"/>
      <c r="D6" s="16"/>
    </row>
    <row r="7">
      <c r="C7" s="16"/>
      <c r="D7" s="16"/>
    </row>
    <row r="8">
      <c r="C8" s="16"/>
      <c r="D8" s="16"/>
    </row>
    <row r="9">
      <c r="C9" s="16"/>
      <c r="D9" s="16"/>
    </row>
    <row r="10">
      <c r="C10" s="16"/>
      <c r="D10" s="16"/>
    </row>
    <row r="18">
      <c r="D18" s="17"/>
    </row>
    <row r="32">
      <c r="B32" s="18"/>
    </row>
    <row r="33">
      <c r="B33" s="16"/>
      <c r="C33" s="16"/>
      <c r="D33" s="16"/>
      <c r="E33" s="16"/>
      <c r="F33" s="16"/>
      <c r="G33" s="16"/>
      <c r="H33" s="19"/>
    </row>
    <row r="34">
      <c r="B34" s="16"/>
      <c r="C34" s="16"/>
      <c r="D34" s="16"/>
      <c r="E34" s="16"/>
      <c r="F34" s="16"/>
      <c r="G34" s="16"/>
      <c r="H34" s="19"/>
    </row>
    <row r="35">
      <c r="B35" s="18"/>
      <c r="C35" s="18"/>
      <c r="D35" s="18"/>
      <c r="E35" s="18"/>
      <c r="F35" s="18"/>
      <c r="G35" s="18"/>
      <c r="H35" s="18"/>
    </row>
    <row r="39"/>
    <row r="40"/>
    <row r="41"/>
    <row r="42"/>
    <row r="43">
      <c r="G43" s="16"/>
      <c r="H43" s="16"/>
    </row>
    <row r="44">
      <c r="G44" s="16"/>
      <c r="H44" s="16"/>
    </row>
    <row r="45">
      <c r="G45" s="16"/>
      <c r="H45" s="16"/>
    </row>
    <row r="46">
      <c r="G46" s="16"/>
      <c r="H46" s="16"/>
    </row>
    <row r="50"/>
    <row r="51"/>
    <row r="52"/>
    <row r="55"/>
    <row r="56"/>
    <row r="57"/>
    <row r="58"/>
    <row r="59"/>
    <row r="60"/>
    <row r="61"/>
    <row r="62"/>
    <row r="68">
      <c r="B68" s="18"/>
    </row>
    <row r="69">
      <c r="B69" s="18"/>
    </row>
    <row r="70">
      <c r="B70" s="18"/>
      <c r="D70" s="18"/>
      <c r="E70" s="18"/>
      <c r="F70" s="18"/>
      <c r="G70" s="18"/>
      <c r="H70" s="18"/>
      <c r="I70" s="18"/>
    </row>
    <row r="71">
      <c r="B71" s="18"/>
      <c r="D71" s="18"/>
      <c r="E71" s="18"/>
      <c r="F71" s="18"/>
      <c r="G71" s="18"/>
      <c r="H71" s="18"/>
      <c r="I71" s="18"/>
    </row>
    <row r="75">
      <c r="B75" s="18"/>
    </row>
    <row r="76">
      <c r="B76" s="18"/>
    </row>
    <row r="77">
      <c r="B77" s="18"/>
    </row>
    <row r="84">
      <c r="B84" s="18"/>
    </row>
    <row r="85">
      <c r="B85" s="18"/>
    </row>
    <row r="86">
      <c r="B86" s="18"/>
    </row>
    <row r="87">
      <c r="B87" s="18"/>
    </row>
    <row r="88">
      <c r="B88" s="18"/>
    </row>
    <row r="89">
      <c r="B89" s="18"/>
    </row>
  </sheetData>
  <drawing r:id="rId7"/>
  <legacy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5"/>
    <col customWidth="1" min="2" max="2" width="28.75"/>
    <col customWidth="1" min="3" max="3" width="18.38"/>
    <col customWidth="1" min="6" max="6" width="23.63"/>
  </cols>
  <sheetData>
    <row r="1">
      <c r="A1" s="23" t="s">
        <v>0</v>
      </c>
      <c r="B1" s="23" t="s">
        <v>1</v>
      </c>
      <c r="C1" s="24" t="s">
        <v>797</v>
      </c>
      <c r="D1" s="25" t="s">
        <v>11</v>
      </c>
      <c r="E1" s="26" t="s">
        <v>12</v>
      </c>
      <c r="F1" s="24" t="s">
        <v>800</v>
      </c>
      <c r="G1" s="24" t="s">
        <v>15</v>
      </c>
      <c r="H1" s="27" t="s">
        <v>18</v>
      </c>
      <c r="I1" s="24" t="s">
        <v>19</v>
      </c>
    </row>
    <row r="2">
      <c r="A2" s="28" t="s">
        <v>20</v>
      </c>
      <c r="B2" s="28" t="s">
        <v>21</v>
      </c>
      <c r="C2" s="29" t="s">
        <v>799</v>
      </c>
      <c r="D2" s="30">
        <v>45292.0</v>
      </c>
      <c r="E2" s="30">
        <v>45383.0</v>
      </c>
      <c r="F2" s="31" t="str">
        <f t="shared" ref="F2:F265" si="1">if(E2="","Activo","Inactivo")</f>
        <v>Inactivo</v>
      </c>
      <c r="G2" s="28">
        <v>349612.0</v>
      </c>
      <c r="H2" s="32">
        <f t="shared" ref="H2:H265" si="2">Month(D2)</f>
        <v>1</v>
      </c>
      <c r="I2" s="5" t="str">
        <f>VLOOKUP(H2,Meses,2,FALSE)</f>
        <v>Enero</v>
      </c>
    </row>
    <row r="3">
      <c r="A3" s="28" t="s">
        <v>33</v>
      </c>
      <c r="B3" s="28" t="s">
        <v>34</v>
      </c>
      <c r="C3" s="29" t="s">
        <v>799</v>
      </c>
      <c r="D3" s="30">
        <v>45303.0</v>
      </c>
      <c r="E3" s="30">
        <v>45383.0</v>
      </c>
      <c r="F3" s="31" t="str">
        <f t="shared" si="1"/>
        <v>Inactivo</v>
      </c>
      <c r="G3" s="28">
        <v>326439.0</v>
      </c>
      <c r="H3" s="32">
        <f t="shared" si="2"/>
        <v>1</v>
      </c>
      <c r="I3" s="5" t="str">
        <f>VLOOKUP(H3,Meses,2,FALSE)</f>
        <v>Enero</v>
      </c>
    </row>
    <row r="4">
      <c r="A4" s="28" t="s">
        <v>42</v>
      </c>
      <c r="B4" s="28" t="s">
        <v>43</v>
      </c>
      <c r="C4" s="29" t="s">
        <v>799</v>
      </c>
      <c r="D4" s="30">
        <v>45313.0</v>
      </c>
      <c r="E4" s="30">
        <v>45383.0</v>
      </c>
      <c r="F4" s="31" t="str">
        <f t="shared" si="1"/>
        <v>Inactivo</v>
      </c>
      <c r="G4" s="28">
        <v>445169.0</v>
      </c>
      <c r="H4" s="32">
        <f t="shared" si="2"/>
        <v>1</v>
      </c>
      <c r="I4" s="5" t="str">
        <f>VLOOKUP(H4,Meses,2,FALSE)</f>
        <v>Enero</v>
      </c>
    </row>
    <row r="5">
      <c r="A5" s="28" t="s">
        <v>51</v>
      </c>
      <c r="B5" s="28" t="s">
        <v>52</v>
      </c>
      <c r="C5" s="29" t="s">
        <v>799</v>
      </c>
      <c r="D5" s="30">
        <v>45316.0</v>
      </c>
      <c r="E5" s="30">
        <v>45383.0</v>
      </c>
      <c r="F5" s="31" t="str">
        <f t="shared" si="1"/>
        <v>Inactivo</v>
      </c>
      <c r="G5" s="28">
        <v>162961.0</v>
      </c>
      <c r="H5" s="32">
        <f t="shared" si="2"/>
        <v>1</v>
      </c>
      <c r="I5" s="5" t="str">
        <f>VLOOKUP(H5,Meses,2,FALSE)</f>
        <v>Enero</v>
      </c>
      <c r="J5" s="33"/>
      <c r="K5" s="33"/>
      <c r="L5" s="33"/>
    </row>
    <row r="6">
      <c r="A6" s="28" t="s">
        <v>61</v>
      </c>
      <c r="B6" s="28" t="s">
        <v>62</v>
      </c>
      <c r="C6" s="29" t="s">
        <v>799</v>
      </c>
      <c r="D6" s="30">
        <v>45317.0</v>
      </c>
      <c r="E6" s="30">
        <v>45383.0</v>
      </c>
      <c r="F6" s="31" t="str">
        <f t="shared" si="1"/>
        <v>Inactivo</v>
      </c>
      <c r="G6" s="29">
        <v>186202.0</v>
      </c>
      <c r="H6" s="32">
        <f t="shared" si="2"/>
        <v>1</v>
      </c>
      <c r="I6" s="5" t="str">
        <f>VLOOKUP(H6,Meses,2,FALSE)</f>
        <v>Enero</v>
      </c>
      <c r="J6" s="33"/>
      <c r="K6" s="33"/>
      <c r="L6" s="33"/>
    </row>
    <row r="7">
      <c r="A7" s="28" t="s">
        <v>61</v>
      </c>
      <c r="B7" s="28" t="s">
        <v>62</v>
      </c>
      <c r="C7" s="29" t="s">
        <v>799</v>
      </c>
      <c r="D7" s="30">
        <v>45317.0</v>
      </c>
      <c r="E7" s="30">
        <v>45383.0</v>
      </c>
      <c r="F7" s="31" t="str">
        <f t="shared" si="1"/>
        <v>Inactivo</v>
      </c>
      <c r="G7" s="28">
        <v>173157.0</v>
      </c>
      <c r="H7" s="32">
        <f t="shared" si="2"/>
        <v>1</v>
      </c>
      <c r="I7" s="5" t="str">
        <f>VLOOKUP(H7,Meses,2,FALSE)</f>
        <v>Enero</v>
      </c>
      <c r="J7" s="33"/>
      <c r="K7" s="33"/>
      <c r="L7" s="33"/>
    </row>
    <row r="8">
      <c r="A8" s="28" t="s">
        <v>70</v>
      </c>
      <c r="B8" s="28" t="s">
        <v>71</v>
      </c>
      <c r="C8" s="29" t="s">
        <v>799</v>
      </c>
      <c r="D8" s="30">
        <v>45318.0</v>
      </c>
      <c r="E8" s="30">
        <v>45383.0</v>
      </c>
      <c r="F8" s="31" t="str">
        <f t="shared" si="1"/>
        <v>Inactivo</v>
      </c>
      <c r="G8" s="28">
        <v>218575.0</v>
      </c>
      <c r="H8" s="32">
        <f t="shared" si="2"/>
        <v>1</v>
      </c>
      <c r="I8" s="5" t="str">
        <f>VLOOKUP(H8,Meses,2,FALSE)</f>
        <v>Enero</v>
      </c>
      <c r="J8" s="33"/>
      <c r="K8" s="33"/>
      <c r="L8" s="33"/>
    </row>
    <row r="9">
      <c r="A9" s="28" t="s">
        <v>77</v>
      </c>
      <c r="B9" s="28" t="s">
        <v>78</v>
      </c>
      <c r="C9" s="29" t="s">
        <v>799</v>
      </c>
      <c r="D9" s="30">
        <v>45320.0</v>
      </c>
      <c r="E9" s="30">
        <v>45383.0</v>
      </c>
      <c r="F9" s="31" t="str">
        <f t="shared" si="1"/>
        <v>Inactivo</v>
      </c>
      <c r="G9" s="29">
        <v>99055.0</v>
      </c>
      <c r="H9" s="32">
        <f t="shared" si="2"/>
        <v>1</v>
      </c>
      <c r="I9" s="5" t="str">
        <f>VLOOKUP(H9,Meses,2,FALSE)</f>
        <v>Enero</v>
      </c>
      <c r="J9" s="33"/>
      <c r="K9" s="33"/>
      <c r="L9" s="33"/>
    </row>
    <row r="10">
      <c r="A10" s="28" t="s">
        <v>84</v>
      </c>
      <c r="B10" s="28" t="s">
        <v>85</v>
      </c>
      <c r="C10" s="29" t="s">
        <v>799</v>
      </c>
      <c r="D10" s="30">
        <v>45320.0</v>
      </c>
      <c r="E10" s="30">
        <v>45383.0</v>
      </c>
      <c r="F10" s="31" t="str">
        <f t="shared" si="1"/>
        <v>Inactivo</v>
      </c>
      <c r="G10" s="29">
        <v>126605.0</v>
      </c>
      <c r="H10" s="32">
        <f t="shared" si="2"/>
        <v>1</v>
      </c>
      <c r="I10" s="5" t="str">
        <f>VLOOKUP(H10,Meses,2,FALSE)</f>
        <v>Enero</v>
      </c>
      <c r="J10" s="33"/>
      <c r="K10" s="33"/>
      <c r="L10" s="33"/>
    </row>
    <row r="11">
      <c r="A11" s="28" t="s">
        <v>91</v>
      </c>
      <c r="B11" s="28" t="s">
        <v>92</v>
      </c>
      <c r="C11" s="29" t="s">
        <v>799</v>
      </c>
      <c r="D11" s="30">
        <v>45321.0</v>
      </c>
      <c r="E11" s="30">
        <v>45383.0</v>
      </c>
      <c r="F11" s="31" t="str">
        <f t="shared" si="1"/>
        <v>Inactivo</v>
      </c>
      <c r="G11" s="28">
        <v>151978.0</v>
      </c>
      <c r="H11" s="32">
        <f t="shared" si="2"/>
        <v>1</v>
      </c>
      <c r="I11" s="5" t="str">
        <f>VLOOKUP(H11,Meses,2,FALSE)</f>
        <v>Enero</v>
      </c>
      <c r="J11" s="33"/>
      <c r="K11" s="33"/>
      <c r="L11" s="33"/>
    </row>
    <row r="12">
      <c r="A12" s="28" t="s">
        <v>98</v>
      </c>
      <c r="B12" s="28" t="s">
        <v>99</v>
      </c>
      <c r="C12" s="29" t="s">
        <v>799</v>
      </c>
      <c r="D12" s="30">
        <v>45323.0</v>
      </c>
      <c r="E12" s="30">
        <v>45383.0</v>
      </c>
      <c r="F12" s="31" t="str">
        <f t="shared" si="1"/>
        <v>Inactivo</v>
      </c>
      <c r="G12" s="29">
        <v>397090.0</v>
      </c>
      <c r="H12" s="32">
        <f t="shared" si="2"/>
        <v>2</v>
      </c>
      <c r="I12" s="5" t="str">
        <f>VLOOKUP(H12,Meses,2,FALSE)</f>
        <v>Febrero</v>
      </c>
    </row>
    <row r="13">
      <c r="A13" s="28" t="s">
        <v>105</v>
      </c>
      <c r="B13" s="28" t="s">
        <v>106</v>
      </c>
      <c r="C13" s="29" t="s">
        <v>799</v>
      </c>
      <c r="D13" s="30">
        <v>45323.0</v>
      </c>
      <c r="E13" s="30">
        <v>45383.0</v>
      </c>
      <c r="F13" s="31" t="str">
        <f t="shared" si="1"/>
        <v>Inactivo</v>
      </c>
      <c r="G13" s="28">
        <v>117232.0</v>
      </c>
      <c r="H13" s="32">
        <f t="shared" si="2"/>
        <v>2</v>
      </c>
      <c r="I13" s="5" t="str">
        <f>VLOOKUP(H13,Meses,2,FALSE)</f>
        <v>Febrero</v>
      </c>
    </row>
    <row r="14">
      <c r="A14" s="28" t="s">
        <v>113</v>
      </c>
      <c r="B14" s="28" t="s">
        <v>114</v>
      </c>
      <c r="C14" s="29" t="s">
        <v>799</v>
      </c>
      <c r="D14" s="30">
        <v>45324.0</v>
      </c>
      <c r="E14" s="30">
        <v>45383.0</v>
      </c>
      <c r="F14" s="31" t="str">
        <f t="shared" si="1"/>
        <v>Inactivo</v>
      </c>
      <c r="G14" s="29">
        <v>166200.0</v>
      </c>
      <c r="H14" s="32">
        <f t="shared" si="2"/>
        <v>2</v>
      </c>
      <c r="I14" s="5" t="str">
        <f>VLOOKUP(H14,Meses,2,FALSE)</f>
        <v>Febrero</v>
      </c>
    </row>
    <row r="15">
      <c r="A15" s="28" t="s">
        <v>121</v>
      </c>
      <c r="B15" s="28" t="s">
        <v>122</v>
      </c>
      <c r="C15" s="29" t="s">
        <v>799</v>
      </c>
      <c r="D15" s="30">
        <v>45326.0</v>
      </c>
      <c r="E15" s="30">
        <v>45383.0</v>
      </c>
      <c r="F15" s="31" t="str">
        <f t="shared" si="1"/>
        <v>Inactivo</v>
      </c>
      <c r="G15" s="28">
        <v>417633.0</v>
      </c>
      <c r="H15" s="32">
        <f t="shared" si="2"/>
        <v>2</v>
      </c>
      <c r="I15" s="5" t="str">
        <f>VLOOKUP(H15,Meses,2,FALSE)</f>
        <v>Febrero</v>
      </c>
    </row>
    <row r="16">
      <c r="A16" s="28" t="s">
        <v>121</v>
      </c>
      <c r="B16" s="28" t="s">
        <v>122</v>
      </c>
      <c r="C16" s="29" t="s">
        <v>799</v>
      </c>
      <c r="D16" s="30">
        <v>45326.0</v>
      </c>
      <c r="E16" s="30">
        <v>45383.0</v>
      </c>
      <c r="F16" s="31" t="str">
        <f t="shared" si="1"/>
        <v>Inactivo</v>
      </c>
      <c r="G16" s="28">
        <v>169763.0</v>
      </c>
      <c r="H16" s="32">
        <f t="shared" si="2"/>
        <v>2</v>
      </c>
      <c r="I16" s="5" t="str">
        <f>VLOOKUP(H16,Meses,2,FALSE)</f>
        <v>Febrero</v>
      </c>
    </row>
    <row r="17">
      <c r="A17" s="28" t="s">
        <v>128</v>
      </c>
      <c r="B17" s="28" t="s">
        <v>129</v>
      </c>
      <c r="C17" s="29" t="s">
        <v>799</v>
      </c>
      <c r="D17" s="30">
        <v>45326.0</v>
      </c>
      <c r="E17" s="30">
        <v>45383.0</v>
      </c>
      <c r="F17" s="31" t="str">
        <f t="shared" si="1"/>
        <v>Inactivo</v>
      </c>
      <c r="G17" s="28">
        <v>453421.0</v>
      </c>
      <c r="H17" s="32">
        <f t="shared" si="2"/>
        <v>2</v>
      </c>
      <c r="I17" s="5" t="str">
        <f>VLOOKUP(H17,Meses,2,FALSE)</f>
        <v>Febrero</v>
      </c>
    </row>
    <row r="18">
      <c r="A18" s="28" t="s">
        <v>135</v>
      </c>
      <c r="B18" s="28" t="s">
        <v>136</v>
      </c>
      <c r="C18" s="29" t="s">
        <v>799</v>
      </c>
      <c r="D18" s="30">
        <v>45326.0</v>
      </c>
      <c r="E18" s="30">
        <v>45383.0</v>
      </c>
      <c r="F18" s="31" t="str">
        <f t="shared" si="1"/>
        <v>Inactivo</v>
      </c>
      <c r="G18" s="29">
        <v>102271.0</v>
      </c>
      <c r="H18" s="32">
        <f t="shared" si="2"/>
        <v>2</v>
      </c>
      <c r="I18" s="5" t="str">
        <f>VLOOKUP(H18,Meses,2,FALSE)</f>
        <v>Febrero</v>
      </c>
    </row>
    <row r="19">
      <c r="A19" s="28" t="s">
        <v>143</v>
      </c>
      <c r="B19" s="28" t="s">
        <v>144</v>
      </c>
      <c r="C19" s="29" t="s">
        <v>799</v>
      </c>
      <c r="D19" s="30">
        <v>45328.0</v>
      </c>
      <c r="E19" s="30">
        <v>45383.0</v>
      </c>
      <c r="F19" s="31" t="str">
        <f t="shared" si="1"/>
        <v>Inactivo</v>
      </c>
      <c r="G19" s="29">
        <v>114077.0</v>
      </c>
      <c r="H19" s="32">
        <f t="shared" si="2"/>
        <v>2</v>
      </c>
      <c r="I19" s="5" t="str">
        <f>VLOOKUP(H19,Meses,2,FALSE)</f>
        <v>Febrero</v>
      </c>
    </row>
    <row r="20">
      <c r="A20" s="28" t="s">
        <v>151</v>
      </c>
      <c r="B20" s="28" t="s">
        <v>152</v>
      </c>
      <c r="C20" s="29" t="s">
        <v>799</v>
      </c>
      <c r="D20" s="30">
        <v>45329.0</v>
      </c>
      <c r="E20" s="30">
        <v>45383.0</v>
      </c>
      <c r="F20" s="31" t="str">
        <f t="shared" si="1"/>
        <v>Inactivo</v>
      </c>
      <c r="G20" s="28">
        <v>499223.0</v>
      </c>
      <c r="H20" s="32">
        <f t="shared" si="2"/>
        <v>2</v>
      </c>
      <c r="I20" s="5" t="str">
        <f>VLOOKUP(H20,Meses,2,FALSE)</f>
        <v>Febrero</v>
      </c>
    </row>
    <row r="21">
      <c r="A21" s="28" t="s">
        <v>158</v>
      </c>
      <c r="B21" s="28" t="s">
        <v>159</v>
      </c>
      <c r="C21" s="29" t="s">
        <v>799</v>
      </c>
      <c r="D21" s="30">
        <v>45330.0</v>
      </c>
      <c r="E21" s="30">
        <v>45383.0</v>
      </c>
      <c r="F21" s="31" t="str">
        <f t="shared" si="1"/>
        <v>Inactivo</v>
      </c>
      <c r="G21" s="29">
        <v>63095.0</v>
      </c>
      <c r="H21" s="32">
        <f t="shared" si="2"/>
        <v>2</v>
      </c>
      <c r="I21" s="5" t="str">
        <f>VLOOKUP(H21,Meses,2,FALSE)</f>
        <v>Febrero</v>
      </c>
    </row>
    <row r="22">
      <c r="A22" s="28" t="s">
        <v>166</v>
      </c>
      <c r="B22" s="28" t="s">
        <v>167</v>
      </c>
      <c r="C22" s="29" t="s">
        <v>799</v>
      </c>
      <c r="D22" s="30">
        <v>45333.0</v>
      </c>
      <c r="E22" s="30">
        <v>45383.0</v>
      </c>
      <c r="F22" s="31" t="str">
        <f t="shared" si="1"/>
        <v>Inactivo</v>
      </c>
      <c r="G22" s="29">
        <v>406733.0</v>
      </c>
      <c r="H22" s="32">
        <f t="shared" si="2"/>
        <v>2</v>
      </c>
      <c r="I22" s="5" t="str">
        <f>VLOOKUP(H22,Meses,2,FALSE)</f>
        <v>Febrero</v>
      </c>
    </row>
    <row r="23">
      <c r="A23" s="28" t="s">
        <v>173</v>
      </c>
      <c r="B23" s="28" t="s">
        <v>174</v>
      </c>
      <c r="C23" s="29" t="s">
        <v>799</v>
      </c>
      <c r="D23" s="30">
        <v>45338.0</v>
      </c>
      <c r="E23" s="30">
        <v>45383.0</v>
      </c>
      <c r="F23" s="31" t="str">
        <f t="shared" si="1"/>
        <v>Inactivo</v>
      </c>
      <c r="G23" s="28">
        <v>165727.0</v>
      </c>
      <c r="H23" s="32">
        <f t="shared" si="2"/>
        <v>2</v>
      </c>
      <c r="I23" s="5" t="str">
        <f>VLOOKUP(H23,Meses,2,FALSE)</f>
        <v>Febrero</v>
      </c>
    </row>
    <row r="24">
      <c r="A24" s="28" t="s">
        <v>180</v>
      </c>
      <c r="B24" s="28" t="s">
        <v>181</v>
      </c>
      <c r="C24" s="29" t="s">
        <v>799</v>
      </c>
      <c r="D24" s="30">
        <v>45339.0</v>
      </c>
      <c r="E24" s="30">
        <v>45383.0</v>
      </c>
      <c r="F24" s="31" t="str">
        <f t="shared" si="1"/>
        <v>Inactivo</v>
      </c>
      <c r="G24" s="29">
        <v>109167.0</v>
      </c>
      <c r="H24" s="32">
        <f t="shared" si="2"/>
        <v>2</v>
      </c>
      <c r="I24" s="5" t="str">
        <f>VLOOKUP(H24,Meses,2,FALSE)</f>
        <v>Febrero</v>
      </c>
      <c r="J24" s="34"/>
      <c r="K24" s="34"/>
      <c r="L24" s="34"/>
    </row>
    <row r="25">
      <c r="A25" s="28" t="s">
        <v>187</v>
      </c>
      <c r="B25" s="28" t="s">
        <v>188</v>
      </c>
      <c r="C25" s="29" t="s">
        <v>799</v>
      </c>
      <c r="D25" s="30">
        <v>45341.0</v>
      </c>
      <c r="E25" s="30">
        <v>45383.0</v>
      </c>
      <c r="F25" s="31" t="str">
        <f t="shared" si="1"/>
        <v>Inactivo</v>
      </c>
      <c r="G25" s="28">
        <v>173825.0</v>
      </c>
      <c r="H25" s="32">
        <f t="shared" si="2"/>
        <v>2</v>
      </c>
      <c r="I25" s="5" t="str">
        <f>VLOOKUP(H25,Meses,2,FALSE)</f>
        <v>Febrero</v>
      </c>
      <c r="J25" s="34"/>
      <c r="K25" s="34"/>
      <c r="L25" s="34"/>
    </row>
    <row r="26">
      <c r="A26" s="28" t="s">
        <v>194</v>
      </c>
      <c r="B26" s="28" t="s">
        <v>195</v>
      </c>
      <c r="C26" s="29" t="s">
        <v>799</v>
      </c>
      <c r="D26" s="30">
        <v>45344.0</v>
      </c>
      <c r="E26" s="30">
        <v>45383.0</v>
      </c>
      <c r="F26" s="31" t="str">
        <f t="shared" si="1"/>
        <v>Inactivo</v>
      </c>
      <c r="G26" s="28">
        <v>125419.0</v>
      </c>
      <c r="H26" s="32">
        <f t="shared" si="2"/>
        <v>2</v>
      </c>
      <c r="I26" s="5" t="str">
        <f>VLOOKUP(H26,Meses,2,FALSE)</f>
        <v>Febrero</v>
      </c>
      <c r="J26" s="34"/>
      <c r="K26" s="34"/>
      <c r="L26" s="34"/>
    </row>
    <row r="27">
      <c r="A27" s="28" t="s">
        <v>201</v>
      </c>
      <c r="B27" s="28" t="s">
        <v>202</v>
      </c>
      <c r="C27" s="29" t="s">
        <v>799</v>
      </c>
      <c r="D27" s="30">
        <v>45344.0</v>
      </c>
      <c r="E27" s="30">
        <v>45383.0</v>
      </c>
      <c r="F27" s="31" t="str">
        <f t="shared" si="1"/>
        <v>Inactivo</v>
      </c>
      <c r="G27" s="28">
        <v>195855.0</v>
      </c>
      <c r="H27" s="32">
        <f t="shared" si="2"/>
        <v>2</v>
      </c>
      <c r="I27" s="5" t="str">
        <f>VLOOKUP(H27,Meses,2,FALSE)</f>
        <v>Febrero</v>
      </c>
      <c r="J27" s="34"/>
      <c r="K27" s="34"/>
      <c r="L27" s="34"/>
    </row>
    <row r="28">
      <c r="A28" s="28" t="s">
        <v>209</v>
      </c>
      <c r="B28" s="28" t="s">
        <v>210</v>
      </c>
      <c r="C28" s="29" t="s">
        <v>799</v>
      </c>
      <c r="D28" s="30">
        <v>45348.0</v>
      </c>
      <c r="E28" s="30">
        <v>45383.0</v>
      </c>
      <c r="F28" s="31" t="str">
        <f t="shared" si="1"/>
        <v>Inactivo</v>
      </c>
      <c r="G28" s="28">
        <v>292732.0</v>
      </c>
      <c r="H28" s="32">
        <f t="shared" si="2"/>
        <v>2</v>
      </c>
      <c r="I28" s="5" t="str">
        <f>VLOOKUP(H28,Meses,2,FALSE)</f>
        <v>Febrero</v>
      </c>
      <c r="J28" s="34"/>
      <c r="K28" s="34"/>
      <c r="L28" s="34"/>
    </row>
    <row r="29">
      <c r="A29" s="28" t="s">
        <v>216</v>
      </c>
      <c r="B29" s="28" t="s">
        <v>217</v>
      </c>
      <c r="C29" s="29" t="s">
        <v>799</v>
      </c>
      <c r="D29" s="30">
        <v>45348.0</v>
      </c>
      <c r="E29" s="30">
        <v>45383.0</v>
      </c>
      <c r="F29" s="31" t="str">
        <f t="shared" si="1"/>
        <v>Inactivo</v>
      </c>
      <c r="G29" s="28">
        <v>156325.0</v>
      </c>
      <c r="H29" s="32">
        <f t="shared" si="2"/>
        <v>2</v>
      </c>
      <c r="I29" s="5" t="str">
        <f>VLOOKUP(H29,Meses,2,FALSE)</f>
        <v>Febrero</v>
      </c>
      <c r="J29" s="34"/>
      <c r="K29" s="34"/>
      <c r="L29" s="34"/>
    </row>
    <row r="30">
      <c r="A30" s="28" t="s">
        <v>223</v>
      </c>
      <c r="B30" s="28" t="s">
        <v>224</v>
      </c>
      <c r="C30" s="29" t="s">
        <v>799</v>
      </c>
      <c r="D30" s="30">
        <v>45351.0</v>
      </c>
      <c r="E30" s="30">
        <v>45383.0</v>
      </c>
      <c r="F30" s="31" t="str">
        <f t="shared" si="1"/>
        <v>Inactivo</v>
      </c>
      <c r="G30" s="28">
        <v>86846.0</v>
      </c>
      <c r="H30" s="32">
        <f t="shared" si="2"/>
        <v>2</v>
      </c>
      <c r="I30" s="5" t="str">
        <f>VLOOKUP(H30,Meses,2,FALSE)</f>
        <v>Febrero</v>
      </c>
      <c r="J30" s="34"/>
      <c r="K30" s="34"/>
      <c r="L30" s="34"/>
    </row>
    <row r="31">
      <c r="A31" s="28" t="s">
        <v>230</v>
      </c>
      <c r="B31" s="28" t="s">
        <v>231</v>
      </c>
      <c r="C31" s="29" t="s">
        <v>799</v>
      </c>
      <c r="D31" s="30">
        <v>45355.0</v>
      </c>
      <c r="E31" s="30">
        <v>45383.0</v>
      </c>
      <c r="F31" s="31" t="str">
        <f t="shared" si="1"/>
        <v>Inactivo</v>
      </c>
      <c r="G31" s="28">
        <v>452948.0</v>
      </c>
      <c r="H31" s="32">
        <f t="shared" si="2"/>
        <v>3</v>
      </c>
      <c r="I31" s="5" t="str">
        <f>VLOOKUP(H31,Meses,2,FALSE)</f>
        <v>Marzo</v>
      </c>
      <c r="J31" s="34"/>
      <c r="K31" s="34"/>
      <c r="L31" s="34"/>
    </row>
    <row r="32">
      <c r="A32" s="28" t="s">
        <v>237</v>
      </c>
      <c r="B32" s="28" t="s">
        <v>238</v>
      </c>
      <c r="C32" s="29" t="s">
        <v>799</v>
      </c>
      <c r="D32" s="30">
        <v>45355.0</v>
      </c>
      <c r="E32" s="30">
        <v>45383.0</v>
      </c>
      <c r="F32" s="31" t="str">
        <f t="shared" si="1"/>
        <v>Inactivo</v>
      </c>
      <c r="G32" s="28">
        <v>174259.0</v>
      </c>
      <c r="H32" s="32">
        <f t="shared" si="2"/>
        <v>3</v>
      </c>
      <c r="I32" s="5" t="str">
        <f>VLOOKUP(H32,Meses,2,FALSE)</f>
        <v>Marzo</v>
      </c>
      <c r="J32" s="34"/>
      <c r="K32" s="34"/>
      <c r="L32" s="34"/>
    </row>
    <row r="33">
      <c r="A33" s="28" t="s">
        <v>244</v>
      </c>
      <c r="B33" s="28" t="s">
        <v>245</v>
      </c>
      <c r="C33" s="29" t="s">
        <v>799</v>
      </c>
      <c r="D33" s="30">
        <v>45357.0</v>
      </c>
      <c r="E33" s="30">
        <v>45383.0</v>
      </c>
      <c r="F33" s="31" t="str">
        <f t="shared" si="1"/>
        <v>Inactivo</v>
      </c>
      <c r="G33" s="28">
        <v>188151.0</v>
      </c>
      <c r="H33" s="32">
        <f t="shared" si="2"/>
        <v>3</v>
      </c>
      <c r="I33" s="5" t="str">
        <f>VLOOKUP(H33,Meses,2,FALSE)</f>
        <v>Marzo</v>
      </c>
    </row>
    <row r="34">
      <c r="A34" s="28" t="s">
        <v>251</v>
      </c>
      <c r="B34" s="28" t="s">
        <v>252</v>
      </c>
      <c r="C34" s="29" t="s">
        <v>799</v>
      </c>
      <c r="D34" s="30">
        <v>45360.0</v>
      </c>
      <c r="E34" s="30">
        <v>45383.0</v>
      </c>
      <c r="F34" s="31" t="str">
        <f t="shared" si="1"/>
        <v>Inactivo</v>
      </c>
      <c r="G34" s="28">
        <v>123679.0</v>
      </c>
      <c r="H34" s="32">
        <f t="shared" si="2"/>
        <v>3</v>
      </c>
      <c r="I34" s="5" t="str">
        <f>VLOOKUP(H34,Meses,2,FALSE)</f>
        <v>Marzo</v>
      </c>
    </row>
    <row r="35">
      <c r="A35" s="28" t="s">
        <v>258</v>
      </c>
      <c r="B35" s="28" t="s">
        <v>259</v>
      </c>
      <c r="C35" s="29" t="s">
        <v>799</v>
      </c>
      <c r="D35" s="30">
        <v>45364.0</v>
      </c>
      <c r="E35" s="30">
        <v>45383.0</v>
      </c>
      <c r="F35" s="31" t="str">
        <f t="shared" si="1"/>
        <v>Inactivo</v>
      </c>
      <c r="G35" s="29">
        <v>398095.0</v>
      </c>
      <c r="H35" s="32">
        <f t="shared" si="2"/>
        <v>3</v>
      </c>
      <c r="I35" s="5" t="str">
        <f>VLOOKUP(H35,Meses,2,FALSE)</f>
        <v>Marzo</v>
      </c>
    </row>
    <row r="36">
      <c r="A36" s="28" t="s">
        <v>265</v>
      </c>
      <c r="B36" s="28" t="s">
        <v>266</v>
      </c>
      <c r="C36" s="29" t="s">
        <v>799</v>
      </c>
      <c r="D36" s="35">
        <v>45364.0</v>
      </c>
      <c r="E36" s="30" t="s">
        <v>69</v>
      </c>
      <c r="F36" s="31" t="str">
        <f t="shared" si="1"/>
        <v>Activo</v>
      </c>
      <c r="G36" s="28">
        <v>385421.0</v>
      </c>
      <c r="H36" s="32">
        <f t="shared" si="2"/>
        <v>3</v>
      </c>
      <c r="I36" s="5" t="str">
        <f>VLOOKUP(H36,Meses,2,FALSE)</f>
        <v>Marzo</v>
      </c>
    </row>
    <row r="37">
      <c r="A37" s="28" t="s">
        <v>273</v>
      </c>
      <c r="B37" s="28" t="s">
        <v>274</v>
      </c>
      <c r="C37" s="29" t="s">
        <v>799</v>
      </c>
      <c r="D37" s="30">
        <v>45364.0</v>
      </c>
      <c r="E37" s="30">
        <v>45383.0</v>
      </c>
      <c r="F37" s="31" t="str">
        <f t="shared" si="1"/>
        <v>Inactivo</v>
      </c>
      <c r="G37" s="29">
        <v>90786.0</v>
      </c>
      <c r="H37" s="32">
        <f t="shared" si="2"/>
        <v>3</v>
      </c>
      <c r="I37" s="5" t="str">
        <f>VLOOKUP(H37,Meses,2,FALSE)</f>
        <v>Marzo</v>
      </c>
    </row>
    <row r="38">
      <c r="A38" s="28" t="s">
        <v>280</v>
      </c>
      <c r="B38" s="28" t="s">
        <v>281</v>
      </c>
      <c r="C38" s="29" t="s">
        <v>799</v>
      </c>
      <c r="D38" s="30">
        <v>45366.0</v>
      </c>
      <c r="E38" s="30">
        <v>45383.0</v>
      </c>
      <c r="F38" s="31" t="str">
        <f t="shared" si="1"/>
        <v>Inactivo</v>
      </c>
      <c r="G38" s="28">
        <v>55258.0</v>
      </c>
      <c r="H38" s="32">
        <f t="shared" si="2"/>
        <v>3</v>
      </c>
      <c r="I38" s="5" t="str">
        <f>VLOOKUP(H38,Meses,2,FALSE)</f>
        <v>Marzo</v>
      </c>
    </row>
    <row r="39">
      <c r="A39" s="28" t="s">
        <v>287</v>
      </c>
      <c r="B39" s="28" t="s">
        <v>288</v>
      </c>
      <c r="C39" s="29" t="s">
        <v>799</v>
      </c>
      <c r="D39" s="30">
        <v>45366.0</v>
      </c>
      <c r="E39" s="30">
        <v>45383.0</v>
      </c>
      <c r="F39" s="31" t="str">
        <f t="shared" si="1"/>
        <v>Inactivo</v>
      </c>
      <c r="G39" s="28">
        <v>76383.0</v>
      </c>
      <c r="H39" s="32">
        <f t="shared" si="2"/>
        <v>3</v>
      </c>
      <c r="I39" s="5" t="str">
        <f>VLOOKUP(H39,Meses,2,FALSE)</f>
        <v>Marzo</v>
      </c>
    </row>
    <row r="40">
      <c r="A40" s="28" t="s">
        <v>294</v>
      </c>
      <c r="B40" s="28" t="s">
        <v>295</v>
      </c>
      <c r="C40" s="29" t="s">
        <v>799</v>
      </c>
      <c r="D40" s="30">
        <v>45367.0</v>
      </c>
      <c r="E40" s="30">
        <v>45383.0</v>
      </c>
      <c r="F40" s="31" t="str">
        <f t="shared" si="1"/>
        <v>Inactivo</v>
      </c>
      <c r="G40" s="28">
        <v>152834.0</v>
      </c>
      <c r="H40" s="32">
        <f t="shared" si="2"/>
        <v>3</v>
      </c>
      <c r="I40" s="5" t="str">
        <f>VLOOKUP(H40,Meses,2,FALSE)</f>
        <v>Marzo</v>
      </c>
    </row>
    <row r="41">
      <c r="A41" s="28" t="s">
        <v>301</v>
      </c>
      <c r="B41" s="28" t="s">
        <v>302</v>
      </c>
      <c r="C41" s="29" t="s">
        <v>799</v>
      </c>
      <c r="D41" s="30">
        <v>45368.0</v>
      </c>
      <c r="E41" s="30">
        <v>45383.0</v>
      </c>
      <c r="F41" s="31" t="str">
        <f t="shared" si="1"/>
        <v>Inactivo</v>
      </c>
      <c r="G41" s="29">
        <v>104373.0</v>
      </c>
      <c r="H41" s="32">
        <f t="shared" si="2"/>
        <v>3</v>
      </c>
      <c r="I41" s="5" t="str">
        <f>VLOOKUP(H41,Meses,2,FALSE)</f>
        <v>Marzo</v>
      </c>
    </row>
    <row r="42">
      <c r="A42" s="28" t="s">
        <v>308</v>
      </c>
      <c r="B42" s="28" t="s">
        <v>309</v>
      </c>
      <c r="C42" s="29" t="s">
        <v>799</v>
      </c>
      <c r="D42" s="30">
        <v>45374.0</v>
      </c>
      <c r="E42" s="30">
        <v>45383.0</v>
      </c>
      <c r="F42" s="31" t="str">
        <f t="shared" si="1"/>
        <v>Inactivo</v>
      </c>
      <c r="G42" s="29">
        <v>109935.0</v>
      </c>
      <c r="H42" s="32">
        <f t="shared" si="2"/>
        <v>3</v>
      </c>
      <c r="I42" s="5" t="str">
        <f>VLOOKUP(H42,Meses,2,FALSE)</f>
        <v>Marzo</v>
      </c>
    </row>
    <row r="43">
      <c r="A43" s="28" t="s">
        <v>315</v>
      </c>
      <c r="B43" s="28" t="s">
        <v>316</v>
      </c>
      <c r="C43" s="29" t="s">
        <v>799</v>
      </c>
      <c r="D43" s="30">
        <v>45380.0</v>
      </c>
      <c r="E43" s="30">
        <v>45383.0</v>
      </c>
      <c r="F43" s="31" t="str">
        <f t="shared" si="1"/>
        <v>Inactivo</v>
      </c>
      <c r="G43" s="28">
        <v>349289.0</v>
      </c>
      <c r="H43" s="32">
        <f t="shared" si="2"/>
        <v>3</v>
      </c>
      <c r="I43" s="5" t="str">
        <f>VLOOKUP(H43,Meses,2,FALSE)</f>
        <v>Marzo</v>
      </c>
    </row>
    <row r="44">
      <c r="A44" s="28" t="s">
        <v>322</v>
      </c>
      <c r="B44" s="28" t="s">
        <v>323</v>
      </c>
      <c r="C44" s="29" t="s">
        <v>799</v>
      </c>
      <c r="D44" s="30">
        <v>45381.0</v>
      </c>
      <c r="E44" s="30" t="s">
        <v>69</v>
      </c>
      <c r="F44" s="31" t="str">
        <f t="shared" si="1"/>
        <v>Activo</v>
      </c>
      <c r="G44" s="28">
        <v>191824.0</v>
      </c>
      <c r="H44" s="32">
        <f t="shared" si="2"/>
        <v>3</v>
      </c>
      <c r="I44" s="5" t="str">
        <f>VLOOKUP(H44,Meses,2,FALSE)</f>
        <v>Marzo</v>
      </c>
    </row>
    <row r="45">
      <c r="A45" s="28" t="s">
        <v>329</v>
      </c>
      <c r="B45" s="28" t="s">
        <v>330</v>
      </c>
      <c r="C45" s="29" t="s">
        <v>799</v>
      </c>
      <c r="D45" s="30">
        <v>45383.0</v>
      </c>
      <c r="E45" s="30" t="s">
        <v>69</v>
      </c>
      <c r="F45" s="31" t="str">
        <f t="shared" si="1"/>
        <v>Activo</v>
      </c>
      <c r="G45" s="29">
        <v>362840.0</v>
      </c>
      <c r="H45" s="32">
        <f t="shared" si="2"/>
        <v>4</v>
      </c>
      <c r="I45" s="5" t="str">
        <f>VLOOKUP(H45,Meses,2,FALSE)</f>
        <v>Abril</v>
      </c>
    </row>
    <row r="46">
      <c r="A46" s="28" t="s">
        <v>336</v>
      </c>
      <c r="B46" s="28" t="s">
        <v>337</v>
      </c>
      <c r="C46" s="29" t="s">
        <v>799</v>
      </c>
      <c r="D46" s="30">
        <v>45384.0</v>
      </c>
      <c r="E46" s="30" t="s">
        <v>69</v>
      </c>
      <c r="F46" s="31" t="str">
        <f t="shared" si="1"/>
        <v>Activo</v>
      </c>
      <c r="G46" s="29">
        <v>84706.0</v>
      </c>
      <c r="H46" s="32">
        <f t="shared" si="2"/>
        <v>4</v>
      </c>
      <c r="I46" s="5" t="str">
        <f>VLOOKUP(H46,Meses,2,FALSE)</f>
        <v>Abril</v>
      </c>
      <c r="J46" s="33"/>
      <c r="K46" s="33"/>
    </row>
    <row r="47">
      <c r="A47" s="28" t="s">
        <v>343</v>
      </c>
      <c r="B47" s="28" t="s">
        <v>344</v>
      </c>
      <c r="C47" s="29" t="s">
        <v>799</v>
      </c>
      <c r="D47" s="30">
        <v>45385.0</v>
      </c>
      <c r="E47" s="30" t="s">
        <v>69</v>
      </c>
      <c r="F47" s="31" t="str">
        <f t="shared" si="1"/>
        <v>Activo</v>
      </c>
      <c r="G47" s="29">
        <v>130021.0</v>
      </c>
      <c r="H47" s="32">
        <f t="shared" si="2"/>
        <v>4</v>
      </c>
      <c r="I47" s="5" t="str">
        <f>VLOOKUP(H47,Meses,2,FALSE)</f>
        <v>Abril</v>
      </c>
      <c r="J47" s="36"/>
      <c r="K47" s="36"/>
    </row>
    <row r="48">
      <c r="A48" s="28" t="s">
        <v>350</v>
      </c>
      <c r="B48" s="28" t="s">
        <v>351</v>
      </c>
      <c r="C48" s="29" t="s">
        <v>799</v>
      </c>
      <c r="D48" s="30">
        <v>45387.0</v>
      </c>
      <c r="E48" s="30" t="s">
        <v>69</v>
      </c>
      <c r="F48" s="31" t="str">
        <f t="shared" si="1"/>
        <v>Activo</v>
      </c>
      <c r="G48" s="28">
        <v>113891.0</v>
      </c>
      <c r="H48" s="32">
        <f t="shared" si="2"/>
        <v>4</v>
      </c>
      <c r="I48" s="5" t="str">
        <f>VLOOKUP(H48,Meses,2,FALSE)</f>
        <v>Abril</v>
      </c>
      <c r="J48" s="36"/>
      <c r="K48" s="36"/>
    </row>
    <row r="49">
      <c r="A49" s="28" t="s">
        <v>357</v>
      </c>
      <c r="B49" s="28" t="s">
        <v>358</v>
      </c>
      <c r="C49" s="29" t="s">
        <v>799</v>
      </c>
      <c r="D49" s="30">
        <v>45389.0</v>
      </c>
      <c r="E49" s="30" t="s">
        <v>69</v>
      </c>
      <c r="F49" s="31" t="str">
        <f t="shared" si="1"/>
        <v>Activo</v>
      </c>
      <c r="G49" s="28">
        <v>483186.0</v>
      </c>
      <c r="H49" s="32">
        <f t="shared" si="2"/>
        <v>4</v>
      </c>
      <c r="I49" s="5" t="str">
        <f>VLOOKUP(H49,Meses,2,FALSE)</f>
        <v>Abril</v>
      </c>
      <c r="J49" s="36"/>
      <c r="K49" s="36"/>
    </row>
    <row r="50">
      <c r="A50" s="28" t="s">
        <v>364</v>
      </c>
      <c r="B50" s="28" t="s">
        <v>365</v>
      </c>
      <c r="C50" s="29" t="s">
        <v>799</v>
      </c>
      <c r="D50" s="30">
        <v>45389.0</v>
      </c>
      <c r="E50" s="30" t="s">
        <v>69</v>
      </c>
      <c r="F50" s="31" t="str">
        <f t="shared" si="1"/>
        <v>Activo</v>
      </c>
      <c r="G50" s="28">
        <v>89589.0</v>
      </c>
      <c r="H50" s="32">
        <f t="shared" si="2"/>
        <v>4</v>
      </c>
      <c r="I50" s="5" t="str">
        <f>VLOOKUP(H50,Meses,2,FALSE)</f>
        <v>Abril</v>
      </c>
      <c r="J50" s="36"/>
      <c r="K50" s="36"/>
    </row>
    <row r="51">
      <c r="A51" s="29" t="s">
        <v>371</v>
      </c>
      <c r="B51" s="28" t="s">
        <v>372</v>
      </c>
      <c r="C51" s="29" t="s">
        <v>799</v>
      </c>
      <c r="D51" s="30">
        <v>45392.0</v>
      </c>
      <c r="E51" s="30" t="s">
        <v>69</v>
      </c>
      <c r="F51" s="31" t="str">
        <f t="shared" si="1"/>
        <v>Activo</v>
      </c>
      <c r="G51" s="29">
        <v>65020.0</v>
      </c>
      <c r="H51" s="32">
        <f t="shared" si="2"/>
        <v>4</v>
      </c>
      <c r="I51" s="5" t="str">
        <f>VLOOKUP(H51,Meses,2,FALSE)</f>
        <v>Abril</v>
      </c>
      <c r="J51" s="36"/>
      <c r="K51" s="36"/>
    </row>
    <row r="52">
      <c r="A52" s="28" t="s">
        <v>378</v>
      </c>
      <c r="B52" s="28" t="s">
        <v>379</v>
      </c>
      <c r="C52" s="29" t="s">
        <v>799</v>
      </c>
      <c r="D52" s="30">
        <v>45393.0</v>
      </c>
      <c r="E52" s="30" t="s">
        <v>69</v>
      </c>
      <c r="F52" s="31" t="str">
        <f t="shared" si="1"/>
        <v>Activo</v>
      </c>
      <c r="G52" s="29">
        <v>104301.0</v>
      </c>
      <c r="H52" s="32">
        <f t="shared" si="2"/>
        <v>4</v>
      </c>
      <c r="I52" s="5" t="str">
        <f>VLOOKUP(H52,Meses,2,FALSE)</f>
        <v>Abril</v>
      </c>
    </row>
    <row r="53">
      <c r="A53" s="28" t="s">
        <v>385</v>
      </c>
      <c r="B53" s="28" t="s">
        <v>386</v>
      </c>
      <c r="C53" s="29" t="s">
        <v>799</v>
      </c>
      <c r="D53" s="30">
        <v>45394.0</v>
      </c>
      <c r="E53" s="30" t="s">
        <v>69</v>
      </c>
      <c r="F53" s="31" t="str">
        <f t="shared" si="1"/>
        <v>Activo</v>
      </c>
      <c r="G53" s="28">
        <v>135342.0</v>
      </c>
      <c r="H53" s="32">
        <f t="shared" si="2"/>
        <v>4</v>
      </c>
      <c r="I53" s="5" t="str">
        <f>VLOOKUP(H53,Meses,2,FALSE)</f>
        <v>Abril</v>
      </c>
    </row>
    <row r="54">
      <c r="A54" s="28" t="s">
        <v>393</v>
      </c>
      <c r="B54" s="28" t="s">
        <v>394</v>
      </c>
      <c r="C54" s="29" t="s">
        <v>799</v>
      </c>
      <c r="D54" s="30">
        <v>45394.0</v>
      </c>
      <c r="E54" s="30" t="s">
        <v>69</v>
      </c>
      <c r="F54" s="31" t="str">
        <f t="shared" si="1"/>
        <v>Activo</v>
      </c>
      <c r="G54" s="28">
        <v>184834.0</v>
      </c>
      <c r="H54" s="32">
        <f t="shared" si="2"/>
        <v>4</v>
      </c>
      <c r="I54" s="5" t="str">
        <f>VLOOKUP(H54,Meses,2,FALSE)</f>
        <v>Abril</v>
      </c>
    </row>
    <row r="55">
      <c r="A55" s="28" t="s">
        <v>400</v>
      </c>
      <c r="B55" s="28" t="s">
        <v>401</v>
      </c>
      <c r="C55" s="29" t="s">
        <v>799</v>
      </c>
      <c r="D55" s="30">
        <v>45397.0</v>
      </c>
      <c r="E55" s="30" t="s">
        <v>69</v>
      </c>
      <c r="F55" s="31" t="str">
        <f t="shared" si="1"/>
        <v>Activo</v>
      </c>
      <c r="G55" s="29">
        <v>175310.0</v>
      </c>
      <c r="H55" s="32">
        <f t="shared" si="2"/>
        <v>4</v>
      </c>
      <c r="I55" s="5" t="str">
        <f>VLOOKUP(H55,Meses,2,FALSE)</f>
        <v>Abril</v>
      </c>
    </row>
    <row r="56">
      <c r="A56" s="28" t="s">
        <v>407</v>
      </c>
      <c r="B56" s="28" t="s">
        <v>408</v>
      </c>
      <c r="C56" s="29" t="s">
        <v>799</v>
      </c>
      <c r="D56" s="30">
        <v>45397.0</v>
      </c>
      <c r="E56" s="30" t="s">
        <v>69</v>
      </c>
      <c r="F56" s="31" t="str">
        <f t="shared" si="1"/>
        <v>Activo</v>
      </c>
      <c r="G56" s="28">
        <v>114424.0</v>
      </c>
      <c r="H56" s="32">
        <f t="shared" si="2"/>
        <v>4</v>
      </c>
      <c r="I56" s="5" t="str">
        <f>VLOOKUP(H56,Meses,2,FALSE)</f>
        <v>Abril</v>
      </c>
    </row>
    <row r="57">
      <c r="A57" s="28" t="s">
        <v>407</v>
      </c>
      <c r="B57" s="28" t="s">
        <v>408</v>
      </c>
      <c r="C57" s="29" t="s">
        <v>799</v>
      </c>
      <c r="D57" s="30">
        <v>45397.0</v>
      </c>
      <c r="E57" s="30" t="s">
        <v>69</v>
      </c>
      <c r="F57" s="31" t="str">
        <f t="shared" si="1"/>
        <v>Activo</v>
      </c>
      <c r="G57" s="29">
        <v>110881.0</v>
      </c>
      <c r="H57" s="32">
        <f t="shared" si="2"/>
        <v>4</v>
      </c>
      <c r="I57" s="5" t="str">
        <f>VLOOKUP(H57,Meses,2,FALSE)</f>
        <v>Abril</v>
      </c>
    </row>
    <row r="58">
      <c r="A58" s="28" t="s">
        <v>407</v>
      </c>
      <c r="B58" s="28" t="s">
        <v>408</v>
      </c>
      <c r="C58" s="29" t="s">
        <v>799</v>
      </c>
      <c r="D58" s="30">
        <v>45397.0</v>
      </c>
      <c r="E58" s="30" t="s">
        <v>69</v>
      </c>
      <c r="F58" s="31" t="str">
        <f t="shared" si="1"/>
        <v>Activo</v>
      </c>
      <c r="G58" s="28">
        <v>57867.0</v>
      </c>
      <c r="H58" s="32">
        <f t="shared" si="2"/>
        <v>4</v>
      </c>
      <c r="I58" s="5" t="str">
        <f>VLOOKUP(H58,Meses,2,FALSE)</f>
        <v>Abril</v>
      </c>
    </row>
    <row r="59">
      <c r="A59" s="28" t="s">
        <v>414</v>
      </c>
      <c r="B59" s="28" t="s">
        <v>415</v>
      </c>
      <c r="C59" s="29" t="s">
        <v>799</v>
      </c>
      <c r="D59" s="30">
        <v>45398.0</v>
      </c>
      <c r="E59" s="30" t="s">
        <v>69</v>
      </c>
      <c r="F59" s="31" t="str">
        <f t="shared" si="1"/>
        <v>Activo</v>
      </c>
      <c r="G59" s="28">
        <v>359387.0</v>
      </c>
      <c r="H59" s="32">
        <f t="shared" si="2"/>
        <v>4</v>
      </c>
      <c r="I59" s="5" t="str">
        <f>VLOOKUP(H59,Meses,2,FALSE)</f>
        <v>Abril</v>
      </c>
    </row>
    <row r="60">
      <c r="A60" s="28" t="s">
        <v>421</v>
      </c>
      <c r="B60" s="28" t="s">
        <v>422</v>
      </c>
      <c r="C60" s="29" t="s">
        <v>799</v>
      </c>
      <c r="D60" s="30">
        <v>45399.0</v>
      </c>
      <c r="E60" s="30" t="s">
        <v>69</v>
      </c>
      <c r="F60" s="31" t="str">
        <f t="shared" si="1"/>
        <v>Activo</v>
      </c>
      <c r="G60" s="28">
        <v>176989.0</v>
      </c>
      <c r="H60" s="32">
        <f t="shared" si="2"/>
        <v>4</v>
      </c>
      <c r="I60" s="5" t="str">
        <f>VLOOKUP(H60,Meses,2,FALSE)</f>
        <v>Abril</v>
      </c>
    </row>
    <row r="61">
      <c r="A61" s="28" t="s">
        <v>428</v>
      </c>
      <c r="B61" s="28" t="s">
        <v>429</v>
      </c>
      <c r="C61" s="29" t="s">
        <v>799</v>
      </c>
      <c r="D61" s="30">
        <v>45399.0</v>
      </c>
      <c r="E61" s="30" t="s">
        <v>69</v>
      </c>
      <c r="F61" s="31" t="str">
        <f t="shared" si="1"/>
        <v>Activo</v>
      </c>
      <c r="G61" s="28">
        <v>133689.0</v>
      </c>
      <c r="H61" s="32">
        <f t="shared" si="2"/>
        <v>4</v>
      </c>
      <c r="I61" s="5" t="str">
        <f>VLOOKUP(H61,Meses,2,FALSE)</f>
        <v>Abril</v>
      </c>
    </row>
    <row r="62">
      <c r="A62" s="28" t="s">
        <v>435</v>
      </c>
      <c r="B62" s="28" t="s">
        <v>436</v>
      </c>
      <c r="C62" s="29" t="s">
        <v>799</v>
      </c>
      <c r="D62" s="30">
        <v>45403.0</v>
      </c>
      <c r="E62" s="30" t="s">
        <v>69</v>
      </c>
      <c r="F62" s="31" t="str">
        <f t="shared" si="1"/>
        <v>Activo</v>
      </c>
      <c r="G62" s="29">
        <v>154409.0</v>
      </c>
      <c r="H62" s="32">
        <f t="shared" si="2"/>
        <v>4</v>
      </c>
      <c r="I62" s="5" t="str">
        <f>VLOOKUP(H62,Meses,2,FALSE)</f>
        <v>Abril</v>
      </c>
    </row>
    <row r="63">
      <c r="A63" s="28" t="s">
        <v>442</v>
      </c>
      <c r="B63" s="28" t="s">
        <v>443</v>
      </c>
      <c r="C63" s="29" t="s">
        <v>799</v>
      </c>
      <c r="D63" s="30">
        <v>45404.0</v>
      </c>
      <c r="E63" s="30" t="s">
        <v>69</v>
      </c>
      <c r="F63" s="31" t="str">
        <f t="shared" si="1"/>
        <v>Activo</v>
      </c>
      <c r="G63" s="29">
        <v>75404.0</v>
      </c>
      <c r="H63" s="32">
        <f t="shared" si="2"/>
        <v>4</v>
      </c>
      <c r="I63" s="5" t="str">
        <f>VLOOKUP(H63,Meses,2,FALSE)</f>
        <v>Abril</v>
      </c>
    </row>
    <row r="64">
      <c r="A64" s="28" t="s">
        <v>449</v>
      </c>
      <c r="B64" s="28" t="s">
        <v>450</v>
      </c>
      <c r="C64" s="29" t="s">
        <v>799</v>
      </c>
      <c r="D64" s="30">
        <v>45404.0</v>
      </c>
      <c r="E64" s="30" t="s">
        <v>69</v>
      </c>
      <c r="F64" s="31" t="str">
        <f t="shared" si="1"/>
        <v>Activo</v>
      </c>
      <c r="G64" s="29">
        <v>163410.0</v>
      </c>
      <c r="H64" s="32">
        <f t="shared" si="2"/>
        <v>4</v>
      </c>
      <c r="I64" s="5" t="str">
        <f>VLOOKUP(H64,Meses,2,FALSE)</f>
        <v>Abril</v>
      </c>
    </row>
    <row r="65">
      <c r="A65" s="28" t="s">
        <v>456</v>
      </c>
      <c r="B65" s="28" t="s">
        <v>457</v>
      </c>
      <c r="C65" s="29" t="s">
        <v>799</v>
      </c>
      <c r="D65" s="30">
        <v>45409.0</v>
      </c>
      <c r="E65" s="30" t="s">
        <v>69</v>
      </c>
      <c r="F65" s="31" t="str">
        <f t="shared" si="1"/>
        <v>Activo</v>
      </c>
      <c r="G65" s="28">
        <v>333954.0</v>
      </c>
      <c r="H65" s="32">
        <f t="shared" si="2"/>
        <v>4</v>
      </c>
      <c r="I65" s="5" t="str">
        <f>VLOOKUP(H65,Meses,2,FALSE)</f>
        <v>Abril</v>
      </c>
    </row>
    <row r="66">
      <c r="A66" s="28" t="s">
        <v>463</v>
      </c>
      <c r="B66" s="28" t="s">
        <v>464</v>
      </c>
      <c r="C66" s="29" t="s">
        <v>799</v>
      </c>
      <c r="D66" s="30">
        <v>45414.0</v>
      </c>
      <c r="E66" s="30" t="s">
        <v>69</v>
      </c>
      <c r="F66" s="31" t="str">
        <f t="shared" si="1"/>
        <v>Activo</v>
      </c>
      <c r="G66" s="28">
        <v>158669.0</v>
      </c>
      <c r="H66" s="32">
        <f t="shared" si="2"/>
        <v>5</v>
      </c>
      <c r="I66" s="5" t="str">
        <f>VLOOKUP(H66,Meses,2,FALSE)</f>
        <v>Mayo</v>
      </c>
    </row>
    <row r="67">
      <c r="A67" s="28" t="s">
        <v>470</v>
      </c>
      <c r="B67" s="28" t="s">
        <v>471</v>
      </c>
      <c r="C67" s="29" t="s">
        <v>799</v>
      </c>
      <c r="D67" s="35">
        <v>45414.0</v>
      </c>
      <c r="E67" s="30" t="s">
        <v>69</v>
      </c>
      <c r="F67" s="31" t="str">
        <f t="shared" si="1"/>
        <v>Activo</v>
      </c>
      <c r="G67" s="28">
        <v>166965.0</v>
      </c>
      <c r="H67" s="32">
        <f t="shared" si="2"/>
        <v>5</v>
      </c>
      <c r="I67" s="5" t="str">
        <f>VLOOKUP(H67,Meses,2,FALSE)</f>
        <v>Mayo</v>
      </c>
    </row>
    <row r="68">
      <c r="A68" s="28" t="s">
        <v>477</v>
      </c>
      <c r="B68" s="28" t="s">
        <v>478</v>
      </c>
      <c r="C68" s="29" t="s">
        <v>799</v>
      </c>
      <c r="D68" s="30">
        <v>45417.0</v>
      </c>
      <c r="E68" s="30" t="s">
        <v>69</v>
      </c>
      <c r="F68" s="31" t="str">
        <f t="shared" si="1"/>
        <v>Activo</v>
      </c>
      <c r="G68" s="28">
        <v>133131.0</v>
      </c>
      <c r="H68" s="32">
        <f t="shared" si="2"/>
        <v>5</v>
      </c>
      <c r="I68" s="5" t="str">
        <f>VLOOKUP(H68,Meses,2,FALSE)</f>
        <v>Mayo</v>
      </c>
      <c r="J68" s="34"/>
      <c r="K68" s="34"/>
      <c r="L68" s="34"/>
    </row>
    <row r="69">
      <c r="A69" s="28" t="s">
        <v>484</v>
      </c>
      <c r="B69" s="28" t="s">
        <v>485</v>
      </c>
      <c r="C69" s="29" t="s">
        <v>799</v>
      </c>
      <c r="D69" s="30">
        <v>45419.0</v>
      </c>
      <c r="E69" s="30" t="s">
        <v>69</v>
      </c>
      <c r="F69" s="31" t="str">
        <f t="shared" si="1"/>
        <v>Activo</v>
      </c>
      <c r="G69" s="28">
        <v>115526.0</v>
      </c>
      <c r="H69" s="32">
        <f t="shared" si="2"/>
        <v>5</v>
      </c>
      <c r="I69" s="5" t="str">
        <f>VLOOKUP(H69,Meses,2,FALSE)</f>
        <v>Mayo</v>
      </c>
      <c r="J69" s="33"/>
      <c r="K69" s="33"/>
      <c r="L69" s="34"/>
    </row>
    <row r="70">
      <c r="A70" s="28" t="s">
        <v>491</v>
      </c>
      <c r="B70" s="28" t="s">
        <v>492</v>
      </c>
      <c r="C70" s="29" t="s">
        <v>799</v>
      </c>
      <c r="D70" s="30">
        <v>45421.0</v>
      </c>
      <c r="E70" s="30" t="s">
        <v>69</v>
      </c>
      <c r="F70" s="31" t="str">
        <f t="shared" si="1"/>
        <v>Activo</v>
      </c>
      <c r="G70" s="29">
        <v>119390.0</v>
      </c>
      <c r="H70" s="32">
        <f t="shared" si="2"/>
        <v>5</v>
      </c>
      <c r="I70" s="5" t="str">
        <f>VLOOKUP(H70,Meses,2,FALSE)</f>
        <v>Mayo</v>
      </c>
      <c r="J70" s="33"/>
      <c r="K70" s="33"/>
      <c r="L70" s="34"/>
    </row>
    <row r="71">
      <c r="A71" s="28" t="s">
        <v>498</v>
      </c>
      <c r="B71" s="28" t="s">
        <v>499</v>
      </c>
      <c r="C71" s="29" t="s">
        <v>799</v>
      </c>
      <c r="D71" s="30">
        <v>45423.0</v>
      </c>
      <c r="E71" s="30" t="s">
        <v>69</v>
      </c>
      <c r="F71" s="31" t="str">
        <f t="shared" si="1"/>
        <v>Activo</v>
      </c>
      <c r="G71" s="28">
        <v>55466.0</v>
      </c>
      <c r="H71" s="32">
        <f t="shared" si="2"/>
        <v>5</v>
      </c>
      <c r="I71" s="5" t="str">
        <f>VLOOKUP(H71,Meses,2,FALSE)</f>
        <v>Mayo</v>
      </c>
      <c r="J71" s="33"/>
      <c r="K71" s="33"/>
      <c r="L71" s="34"/>
    </row>
    <row r="72">
      <c r="A72" s="28" t="s">
        <v>505</v>
      </c>
      <c r="B72" s="28" t="s">
        <v>506</v>
      </c>
      <c r="C72" s="29" t="s">
        <v>799</v>
      </c>
      <c r="D72" s="30">
        <v>45425.0</v>
      </c>
      <c r="E72" s="30" t="s">
        <v>69</v>
      </c>
      <c r="F72" s="31" t="str">
        <f t="shared" si="1"/>
        <v>Activo</v>
      </c>
      <c r="G72" s="28">
        <v>58351.0</v>
      </c>
      <c r="H72" s="32">
        <f t="shared" si="2"/>
        <v>5</v>
      </c>
      <c r="I72" s="5" t="str">
        <f>VLOOKUP(H72,Meses,2,FALSE)</f>
        <v>Mayo</v>
      </c>
      <c r="J72" s="33"/>
      <c r="K72" s="33"/>
      <c r="L72" s="34"/>
    </row>
    <row r="73">
      <c r="A73" s="28" t="s">
        <v>512</v>
      </c>
      <c r="B73" s="28" t="s">
        <v>513</v>
      </c>
      <c r="C73" s="29" t="s">
        <v>799</v>
      </c>
      <c r="D73" s="30">
        <v>45426.0</v>
      </c>
      <c r="E73" s="30" t="s">
        <v>69</v>
      </c>
      <c r="F73" s="31" t="str">
        <f t="shared" si="1"/>
        <v>Activo</v>
      </c>
      <c r="G73" s="29">
        <v>70569.0</v>
      </c>
      <c r="H73" s="32">
        <f t="shared" si="2"/>
        <v>5</v>
      </c>
      <c r="I73" s="5" t="str">
        <f>VLOOKUP(H73,Meses,2,FALSE)</f>
        <v>Mayo</v>
      </c>
      <c r="J73" s="37"/>
      <c r="K73" s="37"/>
    </row>
    <row r="74">
      <c r="A74" s="28" t="s">
        <v>519</v>
      </c>
      <c r="B74" s="28" t="s">
        <v>520</v>
      </c>
      <c r="C74" s="29" t="s">
        <v>799</v>
      </c>
      <c r="D74" s="30">
        <v>45428.0</v>
      </c>
      <c r="E74" s="30" t="s">
        <v>69</v>
      </c>
      <c r="F74" s="31" t="str">
        <f t="shared" si="1"/>
        <v>Activo</v>
      </c>
      <c r="G74" s="28">
        <v>167335.0</v>
      </c>
      <c r="H74" s="32">
        <f t="shared" si="2"/>
        <v>5</v>
      </c>
      <c r="I74" s="5" t="str">
        <f>VLOOKUP(H74,Meses,2,FALSE)</f>
        <v>Mayo</v>
      </c>
    </row>
    <row r="75">
      <c r="A75" s="28" t="s">
        <v>526</v>
      </c>
      <c r="B75" s="28" t="s">
        <v>527</v>
      </c>
      <c r="C75" s="29" t="s">
        <v>799</v>
      </c>
      <c r="D75" s="30">
        <v>45429.0</v>
      </c>
      <c r="E75" s="30" t="s">
        <v>69</v>
      </c>
      <c r="F75" s="31" t="str">
        <f t="shared" si="1"/>
        <v>Activo</v>
      </c>
      <c r="G75" s="28">
        <v>428367.0</v>
      </c>
      <c r="H75" s="32">
        <f t="shared" si="2"/>
        <v>5</v>
      </c>
      <c r="I75" s="5" t="str">
        <f>VLOOKUP(H75,Meses,2,FALSE)</f>
        <v>Mayo</v>
      </c>
    </row>
    <row r="76">
      <c r="A76" s="28" t="s">
        <v>533</v>
      </c>
      <c r="B76" s="28" t="s">
        <v>534</v>
      </c>
      <c r="C76" s="29" t="s">
        <v>799</v>
      </c>
      <c r="D76" s="30">
        <v>45430.0</v>
      </c>
      <c r="E76" s="30" t="s">
        <v>69</v>
      </c>
      <c r="F76" s="31" t="str">
        <f t="shared" si="1"/>
        <v>Activo</v>
      </c>
      <c r="G76" s="29">
        <v>106340.0</v>
      </c>
      <c r="H76" s="32">
        <f t="shared" si="2"/>
        <v>5</v>
      </c>
      <c r="I76" s="5" t="str">
        <f>VLOOKUP(H76,Meses,2,FALSE)</f>
        <v>Mayo</v>
      </c>
    </row>
    <row r="77">
      <c r="A77" s="28" t="s">
        <v>540</v>
      </c>
      <c r="B77" s="28" t="s">
        <v>541</v>
      </c>
      <c r="C77" s="29" t="s">
        <v>799</v>
      </c>
      <c r="D77" s="30">
        <v>45432.0</v>
      </c>
      <c r="E77" s="30" t="s">
        <v>69</v>
      </c>
      <c r="F77" s="31" t="str">
        <f t="shared" si="1"/>
        <v>Activo</v>
      </c>
      <c r="G77" s="28">
        <v>259341.0</v>
      </c>
      <c r="H77" s="32">
        <f t="shared" si="2"/>
        <v>5</v>
      </c>
      <c r="I77" s="5" t="str">
        <f>VLOOKUP(H77,Meses,2,FALSE)</f>
        <v>Mayo</v>
      </c>
    </row>
    <row r="78">
      <c r="A78" s="28" t="s">
        <v>547</v>
      </c>
      <c r="B78" s="28" t="s">
        <v>548</v>
      </c>
      <c r="C78" s="29" t="s">
        <v>799</v>
      </c>
      <c r="D78" s="30">
        <v>45436.0</v>
      </c>
      <c r="E78" s="30" t="s">
        <v>69</v>
      </c>
      <c r="F78" s="31" t="str">
        <f t="shared" si="1"/>
        <v>Activo</v>
      </c>
      <c r="G78" s="28">
        <v>164792.0</v>
      </c>
      <c r="H78" s="32">
        <f t="shared" si="2"/>
        <v>5</v>
      </c>
      <c r="I78" s="5" t="str">
        <f>VLOOKUP(H78,Meses,2,FALSE)</f>
        <v>Mayo</v>
      </c>
    </row>
    <row r="79">
      <c r="A79" s="28" t="s">
        <v>554</v>
      </c>
      <c r="B79" s="28" t="s">
        <v>555</v>
      </c>
      <c r="C79" s="29" t="s">
        <v>799</v>
      </c>
      <c r="D79" s="30">
        <v>45440.0</v>
      </c>
      <c r="E79" s="30" t="s">
        <v>69</v>
      </c>
      <c r="F79" s="31" t="str">
        <f t="shared" si="1"/>
        <v>Activo</v>
      </c>
      <c r="G79" s="28">
        <v>139723.0</v>
      </c>
      <c r="H79" s="32">
        <f t="shared" si="2"/>
        <v>5</v>
      </c>
      <c r="I79" s="5" t="str">
        <f>VLOOKUP(H79,Meses,2,FALSE)</f>
        <v>Mayo</v>
      </c>
    </row>
    <row r="80">
      <c r="A80" s="28" t="s">
        <v>561</v>
      </c>
      <c r="B80" s="28" t="s">
        <v>562</v>
      </c>
      <c r="C80" s="29" t="s">
        <v>799</v>
      </c>
      <c r="D80" s="30">
        <v>45441.0</v>
      </c>
      <c r="E80" s="30" t="s">
        <v>69</v>
      </c>
      <c r="F80" s="31" t="str">
        <f t="shared" si="1"/>
        <v>Activo</v>
      </c>
      <c r="G80" s="28">
        <v>352572.0</v>
      </c>
      <c r="H80" s="32">
        <f t="shared" si="2"/>
        <v>5</v>
      </c>
      <c r="I80" s="5" t="str">
        <f>VLOOKUP(H80,Meses,2,FALSE)</f>
        <v>Mayo</v>
      </c>
    </row>
    <row r="81">
      <c r="A81" s="28" t="s">
        <v>568</v>
      </c>
      <c r="B81" s="28" t="s">
        <v>569</v>
      </c>
      <c r="C81" s="29" t="s">
        <v>799</v>
      </c>
      <c r="D81" s="30">
        <v>45441.0</v>
      </c>
      <c r="E81" s="30" t="s">
        <v>69</v>
      </c>
      <c r="F81" s="31" t="str">
        <f t="shared" si="1"/>
        <v>Activo</v>
      </c>
      <c r="G81" s="28">
        <v>121715.0</v>
      </c>
      <c r="H81" s="32">
        <f t="shared" si="2"/>
        <v>5</v>
      </c>
      <c r="I81" s="5" t="str">
        <f>VLOOKUP(H81,Meses,2,FALSE)</f>
        <v>Mayo</v>
      </c>
    </row>
    <row r="82">
      <c r="A82" s="28" t="s">
        <v>575</v>
      </c>
      <c r="B82" s="28" t="s">
        <v>576</v>
      </c>
      <c r="C82" s="29" t="s">
        <v>799</v>
      </c>
      <c r="D82" s="30">
        <v>45442.0</v>
      </c>
      <c r="E82" s="30" t="s">
        <v>69</v>
      </c>
      <c r="F82" s="31" t="str">
        <f t="shared" si="1"/>
        <v>Activo</v>
      </c>
      <c r="G82" s="28">
        <v>333679.0</v>
      </c>
      <c r="H82" s="32">
        <f t="shared" si="2"/>
        <v>5</v>
      </c>
      <c r="I82" s="5" t="str">
        <f>VLOOKUP(H82,Meses,2,FALSE)</f>
        <v>Mayo</v>
      </c>
    </row>
    <row r="83">
      <c r="A83" s="28" t="s">
        <v>582</v>
      </c>
      <c r="B83" s="28" t="s">
        <v>583</v>
      </c>
      <c r="C83" s="29" t="s">
        <v>799</v>
      </c>
      <c r="D83" s="30">
        <v>45443.0</v>
      </c>
      <c r="E83" s="30" t="s">
        <v>69</v>
      </c>
      <c r="F83" s="31" t="str">
        <f t="shared" si="1"/>
        <v>Activo</v>
      </c>
      <c r="G83" s="28">
        <v>152261.0</v>
      </c>
      <c r="H83" s="32">
        <f t="shared" si="2"/>
        <v>5</v>
      </c>
      <c r="I83" s="5" t="str">
        <f>VLOOKUP(H83,Meses,2,FALSE)</f>
        <v>Mayo</v>
      </c>
    </row>
    <row r="84">
      <c r="A84" s="28" t="s">
        <v>589</v>
      </c>
      <c r="B84" s="28" t="s">
        <v>590</v>
      </c>
      <c r="C84" s="29" t="s">
        <v>799</v>
      </c>
      <c r="D84" s="30">
        <v>45443.0</v>
      </c>
      <c r="E84" s="30" t="s">
        <v>69</v>
      </c>
      <c r="F84" s="31" t="str">
        <f t="shared" si="1"/>
        <v>Activo</v>
      </c>
      <c r="G84" s="28">
        <v>120000.0</v>
      </c>
      <c r="H84" s="32">
        <f t="shared" si="2"/>
        <v>5</v>
      </c>
      <c r="I84" s="5" t="str">
        <f>VLOOKUP(H84,Meses,2,FALSE)</f>
        <v>Mayo</v>
      </c>
    </row>
    <row r="85">
      <c r="A85" s="28" t="s">
        <v>596</v>
      </c>
      <c r="B85" s="28" t="s">
        <v>597</v>
      </c>
      <c r="C85" s="29" t="s">
        <v>799</v>
      </c>
      <c r="D85" s="30">
        <v>45444.0</v>
      </c>
      <c r="E85" s="30" t="s">
        <v>69</v>
      </c>
      <c r="F85" s="31" t="str">
        <f t="shared" si="1"/>
        <v>Activo</v>
      </c>
      <c r="G85" s="29">
        <v>380153.0</v>
      </c>
      <c r="H85" s="32">
        <f t="shared" si="2"/>
        <v>6</v>
      </c>
      <c r="I85" s="5" t="str">
        <f>VLOOKUP(H85,Meses,2,FALSE)</f>
        <v>Junio</v>
      </c>
    </row>
    <row r="86">
      <c r="A86" s="28" t="s">
        <v>603</v>
      </c>
      <c r="B86" s="28" t="s">
        <v>604</v>
      </c>
      <c r="C86" s="29" t="s">
        <v>799</v>
      </c>
      <c r="D86" s="30">
        <v>45444.0</v>
      </c>
      <c r="E86" s="30" t="s">
        <v>69</v>
      </c>
      <c r="F86" s="31" t="str">
        <f t="shared" si="1"/>
        <v>Activo</v>
      </c>
      <c r="G86" s="28">
        <v>150000.0</v>
      </c>
      <c r="H86" s="32">
        <f t="shared" si="2"/>
        <v>6</v>
      </c>
      <c r="I86" s="5" t="str">
        <f>VLOOKUP(H86,Meses,2,FALSE)</f>
        <v>Junio</v>
      </c>
    </row>
    <row r="87">
      <c r="A87" s="28" t="s">
        <v>610</v>
      </c>
      <c r="B87" s="28" t="s">
        <v>611</v>
      </c>
      <c r="C87" s="29" t="s">
        <v>799</v>
      </c>
      <c r="D87" s="30">
        <v>45445.0</v>
      </c>
      <c r="E87" s="30" t="s">
        <v>69</v>
      </c>
      <c r="F87" s="31" t="str">
        <f t="shared" si="1"/>
        <v>Activo</v>
      </c>
      <c r="G87" s="28">
        <v>200000.0</v>
      </c>
      <c r="H87" s="32">
        <f t="shared" si="2"/>
        <v>6</v>
      </c>
      <c r="I87" s="5" t="str">
        <f>VLOOKUP(H87,Meses,2,FALSE)</f>
        <v>Junio</v>
      </c>
    </row>
    <row r="88">
      <c r="A88" s="28" t="s">
        <v>616</v>
      </c>
      <c r="B88" s="28" t="s">
        <v>617</v>
      </c>
      <c r="C88" s="29" t="s">
        <v>799</v>
      </c>
      <c r="D88" s="30">
        <v>45446.0</v>
      </c>
      <c r="E88" s="30" t="s">
        <v>69</v>
      </c>
      <c r="F88" s="31" t="str">
        <f t="shared" si="1"/>
        <v>Activo</v>
      </c>
      <c r="G88" s="28">
        <v>180000.0</v>
      </c>
      <c r="H88" s="32">
        <f t="shared" si="2"/>
        <v>6</v>
      </c>
      <c r="I88" s="5" t="str">
        <f>VLOOKUP(H88,Meses,2,FALSE)</f>
        <v>Junio</v>
      </c>
    </row>
    <row r="89">
      <c r="A89" s="28" t="s">
        <v>622</v>
      </c>
      <c r="B89" s="28" t="s">
        <v>623</v>
      </c>
      <c r="C89" s="29" t="s">
        <v>799</v>
      </c>
      <c r="D89" s="30">
        <v>45447.0</v>
      </c>
      <c r="E89" s="30" t="s">
        <v>69</v>
      </c>
      <c r="F89" s="31" t="str">
        <f t="shared" si="1"/>
        <v>Activo</v>
      </c>
      <c r="G89" s="28">
        <v>220000.0</v>
      </c>
      <c r="H89" s="32">
        <f t="shared" si="2"/>
        <v>6</v>
      </c>
      <c r="I89" s="5" t="str">
        <f>VLOOKUP(H89,Meses,2,FALSE)</f>
        <v>Junio</v>
      </c>
    </row>
    <row r="90">
      <c r="A90" s="28" t="s">
        <v>627</v>
      </c>
      <c r="B90" s="28" t="s">
        <v>628</v>
      </c>
      <c r="C90" s="29" t="s">
        <v>799</v>
      </c>
      <c r="D90" s="30">
        <v>45448.0</v>
      </c>
      <c r="E90" s="30" t="s">
        <v>69</v>
      </c>
      <c r="F90" s="31" t="str">
        <f t="shared" si="1"/>
        <v>Activo</v>
      </c>
      <c r="G90" s="28">
        <v>244263.0</v>
      </c>
      <c r="H90" s="32">
        <f t="shared" si="2"/>
        <v>6</v>
      </c>
      <c r="I90" s="5" t="str">
        <f>VLOOKUP(H90,Meses,2,FALSE)</f>
        <v>Junio</v>
      </c>
    </row>
    <row r="91">
      <c r="A91" s="28" t="s">
        <v>634</v>
      </c>
      <c r="B91" s="28" t="s">
        <v>635</v>
      </c>
      <c r="C91" s="29" t="s">
        <v>799</v>
      </c>
      <c r="D91" s="30">
        <v>45448.0</v>
      </c>
      <c r="E91" s="30" t="s">
        <v>69</v>
      </c>
      <c r="F91" s="31" t="str">
        <f t="shared" si="1"/>
        <v>Activo</v>
      </c>
      <c r="G91" s="28">
        <v>414446.0</v>
      </c>
      <c r="H91" s="32">
        <f t="shared" si="2"/>
        <v>6</v>
      </c>
      <c r="I91" s="5" t="str">
        <f>VLOOKUP(H91,Meses,2,FALSE)</f>
        <v>Junio</v>
      </c>
    </row>
    <row r="92">
      <c r="A92" s="28" t="s">
        <v>641</v>
      </c>
      <c r="B92" s="28" t="s">
        <v>642</v>
      </c>
      <c r="C92" s="29" t="s">
        <v>799</v>
      </c>
      <c r="D92" s="30">
        <v>45448.0</v>
      </c>
      <c r="E92" s="30" t="s">
        <v>69</v>
      </c>
      <c r="F92" s="31" t="str">
        <f t="shared" si="1"/>
        <v>Activo</v>
      </c>
      <c r="G92" s="28">
        <v>189438.0</v>
      </c>
      <c r="H92" s="32">
        <f t="shared" si="2"/>
        <v>6</v>
      </c>
      <c r="I92" s="5" t="str">
        <f>VLOOKUP(H92,Meses,2,FALSE)</f>
        <v>Junio</v>
      </c>
    </row>
    <row r="93">
      <c r="A93" s="28" t="s">
        <v>648</v>
      </c>
      <c r="B93" s="28" t="s">
        <v>649</v>
      </c>
      <c r="C93" s="29" t="s">
        <v>799</v>
      </c>
      <c r="D93" s="30">
        <v>45451.0</v>
      </c>
      <c r="E93" s="30" t="s">
        <v>69</v>
      </c>
      <c r="F93" s="31" t="str">
        <f t="shared" si="1"/>
        <v>Activo</v>
      </c>
      <c r="G93" s="29">
        <v>276920.0</v>
      </c>
      <c r="H93" s="32">
        <f t="shared" si="2"/>
        <v>6</v>
      </c>
      <c r="I93" s="5" t="str">
        <f>VLOOKUP(H93,Meses,2,FALSE)</f>
        <v>Junio</v>
      </c>
    </row>
    <row r="94">
      <c r="A94" s="28" t="s">
        <v>655</v>
      </c>
      <c r="B94" s="28" t="s">
        <v>656</v>
      </c>
      <c r="C94" s="29" t="s">
        <v>799</v>
      </c>
      <c r="D94" s="30">
        <v>45451.0</v>
      </c>
      <c r="E94" s="30" t="s">
        <v>69</v>
      </c>
      <c r="F94" s="31" t="str">
        <f t="shared" si="1"/>
        <v>Activo</v>
      </c>
      <c r="G94" s="29">
        <v>309782.0</v>
      </c>
      <c r="H94" s="32">
        <f t="shared" si="2"/>
        <v>6</v>
      </c>
      <c r="I94" s="5" t="str">
        <f>VLOOKUP(H94,Meses,2,FALSE)</f>
        <v>Junio</v>
      </c>
    </row>
    <row r="95">
      <c r="A95" s="28" t="s">
        <v>662</v>
      </c>
      <c r="B95" s="28" t="s">
        <v>663</v>
      </c>
      <c r="C95" s="29" t="s">
        <v>799</v>
      </c>
      <c r="D95" s="30">
        <v>45453.0</v>
      </c>
      <c r="E95" s="30" t="s">
        <v>69</v>
      </c>
      <c r="F95" s="31" t="str">
        <f t="shared" si="1"/>
        <v>Activo</v>
      </c>
      <c r="G95" s="28">
        <v>58739.0</v>
      </c>
      <c r="H95" s="32">
        <f t="shared" si="2"/>
        <v>6</v>
      </c>
      <c r="I95" s="5" t="str">
        <f>VLOOKUP(H95,Meses,2,FALSE)</f>
        <v>Junio</v>
      </c>
    </row>
    <row r="96">
      <c r="A96" s="28" t="s">
        <v>669</v>
      </c>
      <c r="B96" s="28" t="s">
        <v>670</v>
      </c>
      <c r="C96" s="29" t="s">
        <v>799</v>
      </c>
      <c r="D96" s="30">
        <v>45455.0</v>
      </c>
      <c r="E96" s="30" t="s">
        <v>69</v>
      </c>
      <c r="F96" s="31" t="str">
        <f t="shared" si="1"/>
        <v>Activo</v>
      </c>
      <c r="G96" s="28">
        <v>181679.0</v>
      </c>
      <c r="H96" s="32">
        <f t="shared" si="2"/>
        <v>6</v>
      </c>
      <c r="I96" s="5" t="str">
        <f>VLOOKUP(H96,Meses,2,FALSE)</f>
        <v>Junio</v>
      </c>
    </row>
    <row r="97">
      <c r="A97" s="28" t="s">
        <v>676</v>
      </c>
      <c r="B97" s="28" t="s">
        <v>677</v>
      </c>
      <c r="C97" s="29" t="s">
        <v>799</v>
      </c>
      <c r="D97" s="30">
        <v>45456.0</v>
      </c>
      <c r="E97" s="30" t="s">
        <v>69</v>
      </c>
      <c r="F97" s="31" t="str">
        <f t="shared" si="1"/>
        <v>Activo</v>
      </c>
      <c r="G97" s="29">
        <v>270140.0</v>
      </c>
      <c r="H97" s="32">
        <f t="shared" si="2"/>
        <v>6</v>
      </c>
      <c r="I97" s="5" t="str">
        <f>VLOOKUP(H97,Meses,2,FALSE)</f>
        <v>Junio</v>
      </c>
    </row>
    <row r="98">
      <c r="A98" s="28" t="s">
        <v>683</v>
      </c>
      <c r="B98" s="28" t="s">
        <v>684</v>
      </c>
      <c r="C98" s="29" t="s">
        <v>799</v>
      </c>
      <c r="D98" s="30">
        <v>45456.0</v>
      </c>
      <c r="E98" s="30" t="s">
        <v>69</v>
      </c>
      <c r="F98" s="31" t="str">
        <f t="shared" si="1"/>
        <v>Activo</v>
      </c>
      <c r="G98" s="29">
        <v>100701.0</v>
      </c>
      <c r="H98" s="32">
        <f t="shared" si="2"/>
        <v>6</v>
      </c>
      <c r="I98" s="5" t="str">
        <f>VLOOKUP(H98,Meses,2,FALSE)</f>
        <v>Junio</v>
      </c>
    </row>
    <row r="99">
      <c r="A99" s="28" t="s">
        <v>690</v>
      </c>
      <c r="B99" s="28" t="s">
        <v>691</v>
      </c>
      <c r="C99" s="29" t="s">
        <v>799</v>
      </c>
      <c r="D99" s="30">
        <v>45457.0</v>
      </c>
      <c r="E99" s="30" t="s">
        <v>69</v>
      </c>
      <c r="F99" s="31" t="str">
        <f t="shared" si="1"/>
        <v>Activo</v>
      </c>
      <c r="G99" s="28">
        <v>167448.0</v>
      </c>
      <c r="H99" s="32">
        <f t="shared" si="2"/>
        <v>6</v>
      </c>
      <c r="I99" s="5" t="str">
        <f>VLOOKUP(H99,Meses,2,FALSE)</f>
        <v>Junio</v>
      </c>
    </row>
    <row r="100">
      <c r="A100" s="28" t="s">
        <v>697</v>
      </c>
      <c r="B100" s="28" t="s">
        <v>698</v>
      </c>
      <c r="C100" s="29" t="s">
        <v>799</v>
      </c>
      <c r="D100" s="30">
        <v>45461.0</v>
      </c>
      <c r="E100" s="30" t="s">
        <v>69</v>
      </c>
      <c r="F100" s="31" t="str">
        <f t="shared" si="1"/>
        <v>Activo</v>
      </c>
      <c r="G100" s="28">
        <v>272633.0</v>
      </c>
      <c r="H100" s="32">
        <f t="shared" si="2"/>
        <v>6</v>
      </c>
      <c r="I100" s="5" t="str">
        <f>VLOOKUP(H100,Meses,2,FALSE)</f>
        <v>Junio</v>
      </c>
    </row>
    <row r="101">
      <c r="A101" s="28" t="s">
        <v>704</v>
      </c>
      <c r="B101" s="28" t="s">
        <v>705</v>
      </c>
      <c r="C101" s="29" t="s">
        <v>799</v>
      </c>
      <c r="D101" s="30">
        <v>45461.0</v>
      </c>
      <c r="E101" s="30" t="s">
        <v>69</v>
      </c>
      <c r="F101" s="31" t="str">
        <f t="shared" si="1"/>
        <v>Activo</v>
      </c>
      <c r="G101" s="28">
        <v>137963.0</v>
      </c>
      <c r="H101" s="32">
        <f t="shared" si="2"/>
        <v>6</v>
      </c>
      <c r="I101" s="5" t="str">
        <f>VLOOKUP(H101,Meses,2,FALSE)</f>
        <v>Junio</v>
      </c>
    </row>
    <row r="102">
      <c r="A102" s="28" t="s">
        <v>711</v>
      </c>
      <c r="B102" s="28" t="s">
        <v>712</v>
      </c>
      <c r="C102" s="29" t="s">
        <v>799</v>
      </c>
      <c r="D102" s="30">
        <v>45463.0</v>
      </c>
      <c r="E102" s="30" t="s">
        <v>69</v>
      </c>
      <c r="F102" s="31" t="str">
        <f t="shared" si="1"/>
        <v>Activo</v>
      </c>
      <c r="G102" s="29">
        <v>130340.0</v>
      </c>
      <c r="H102" s="32">
        <f t="shared" si="2"/>
        <v>6</v>
      </c>
      <c r="I102" s="5" t="str">
        <f>VLOOKUP(H102,Meses,2,FALSE)</f>
        <v>Junio</v>
      </c>
    </row>
    <row r="103">
      <c r="A103" s="28" t="s">
        <v>718</v>
      </c>
      <c r="B103" s="28" t="s">
        <v>719</v>
      </c>
      <c r="C103" s="29" t="s">
        <v>799</v>
      </c>
      <c r="D103" s="30">
        <v>45467.0</v>
      </c>
      <c r="E103" s="30" t="s">
        <v>69</v>
      </c>
      <c r="F103" s="31" t="str">
        <f t="shared" si="1"/>
        <v>Activo</v>
      </c>
      <c r="G103" s="28">
        <v>114296.0</v>
      </c>
      <c r="H103" s="32">
        <f t="shared" si="2"/>
        <v>6</v>
      </c>
      <c r="I103" s="5" t="str">
        <f>VLOOKUP(H103,Meses,2,FALSE)</f>
        <v>Junio</v>
      </c>
    </row>
    <row r="104">
      <c r="A104" s="28" t="s">
        <v>725</v>
      </c>
      <c r="B104" s="28" t="s">
        <v>726</v>
      </c>
      <c r="C104" s="29" t="s">
        <v>799</v>
      </c>
      <c r="D104" s="30">
        <v>45469.0</v>
      </c>
      <c r="E104" s="30" t="s">
        <v>69</v>
      </c>
      <c r="F104" s="31" t="str">
        <f t="shared" si="1"/>
        <v>Activo</v>
      </c>
      <c r="G104" s="29">
        <v>344730.0</v>
      </c>
      <c r="H104" s="32">
        <f t="shared" si="2"/>
        <v>6</v>
      </c>
      <c r="I104" s="5" t="str">
        <f>VLOOKUP(H104,Meses,2,FALSE)</f>
        <v>Junio</v>
      </c>
    </row>
    <row r="105">
      <c r="A105" s="28" t="s">
        <v>732</v>
      </c>
      <c r="B105" s="28" t="s">
        <v>733</v>
      </c>
      <c r="C105" s="29" t="s">
        <v>799</v>
      </c>
      <c r="D105" s="35">
        <v>45469.0</v>
      </c>
      <c r="E105" s="30" t="s">
        <v>69</v>
      </c>
      <c r="F105" s="31" t="str">
        <f t="shared" si="1"/>
        <v>Activo</v>
      </c>
      <c r="G105" s="28">
        <v>489625.0</v>
      </c>
      <c r="H105" s="32">
        <f t="shared" si="2"/>
        <v>6</v>
      </c>
      <c r="I105" s="5" t="str">
        <f>VLOOKUP(H105,Meses,2,FALSE)</f>
        <v>Junio</v>
      </c>
    </row>
    <row r="106">
      <c r="A106" s="29" t="s">
        <v>739</v>
      </c>
      <c r="B106" s="28" t="s">
        <v>740</v>
      </c>
      <c r="C106" s="29" t="s">
        <v>799</v>
      </c>
      <c r="D106" s="30">
        <v>45469.0</v>
      </c>
      <c r="E106" s="30" t="s">
        <v>69</v>
      </c>
      <c r="F106" s="31" t="str">
        <f t="shared" si="1"/>
        <v>Activo</v>
      </c>
      <c r="G106" s="29">
        <v>60683.0</v>
      </c>
      <c r="H106" s="32">
        <f t="shared" si="2"/>
        <v>6</v>
      </c>
      <c r="I106" s="5" t="str">
        <f>VLOOKUP(H106,Meses,2,FALSE)</f>
        <v>Junio</v>
      </c>
    </row>
    <row r="107">
      <c r="A107" s="28" t="s">
        <v>746</v>
      </c>
      <c r="B107" s="28" t="s">
        <v>747</v>
      </c>
      <c r="C107" s="29" t="s">
        <v>799</v>
      </c>
      <c r="D107" s="30">
        <v>45470.0</v>
      </c>
      <c r="E107" s="30" t="s">
        <v>69</v>
      </c>
      <c r="F107" s="31" t="str">
        <f t="shared" si="1"/>
        <v>Activo</v>
      </c>
      <c r="G107" s="28">
        <v>154758.0</v>
      </c>
      <c r="H107" s="32">
        <f t="shared" si="2"/>
        <v>6</v>
      </c>
      <c r="I107" s="5" t="str">
        <f>VLOOKUP(H107,Meses,2,FALSE)</f>
        <v>Junio</v>
      </c>
    </row>
    <row r="108">
      <c r="A108" s="28" t="s">
        <v>753</v>
      </c>
      <c r="B108" s="28" t="s">
        <v>754</v>
      </c>
      <c r="C108" s="29" t="s">
        <v>799</v>
      </c>
      <c r="D108" s="30">
        <v>45471.0</v>
      </c>
      <c r="E108" s="30" t="s">
        <v>69</v>
      </c>
      <c r="F108" s="31" t="str">
        <f t="shared" si="1"/>
        <v>Activo</v>
      </c>
      <c r="G108" s="29">
        <v>406805.0</v>
      </c>
      <c r="H108" s="32">
        <f t="shared" si="2"/>
        <v>6</v>
      </c>
      <c r="I108" s="5" t="str">
        <f>VLOOKUP(H108,Meses,2,FALSE)</f>
        <v>Junio</v>
      </c>
    </row>
    <row r="109">
      <c r="A109" s="28" t="s">
        <v>760</v>
      </c>
      <c r="B109" s="28" t="s">
        <v>761</v>
      </c>
      <c r="C109" s="29" t="s">
        <v>799</v>
      </c>
      <c r="D109" s="30">
        <v>45471.0</v>
      </c>
      <c r="E109" s="30" t="s">
        <v>69</v>
      </c>
      <c r="F109" s="31" t="str">
        <f t="shared" si="1"/>
        <v>Activo</v>
      </c>
      <c r="G109" s="28">
        <v>121338.0</v>
      </c>
      <c r="H109" s="32">
        <f t="shared" si="2"/>
        <v>6</v>
      </c>
      <c r="I109" s="5" t="str">
        <f>VLOOKUP(H109,Meses,2,FALSE)</f>
        <v>Junio</v>
      </c>
    </row>
    <row r="110">
      <c r="A110" s="28" t="s">
        <v>767</v>
      </c>
      <c r="B110" s="28" t="s">
        <v>768</v>
      </c>
      <c r="C110" s="29" t="s">
        <v>799</v>
      </c>
      <c r="D110" s="30">
        <v>45473.0</v>
      </c>
      <c r="E110" s="30" t="s">
        <v>69</v>
      </c>
      <c r="F110" s="31" t="str">
        <f t="shared" si="1"/>
        <v>Activo</v>
      </c>
      <c r="G110" s="28">
        <v>136947.0</v>
      </c>
      <c r="H110" s="32">
        <f t="shared" si="2"/>
        <v>6</v>
      </c>
      <c r="I110" s="5" t="str">
        <f>VLOOKUP(H110,Meses,2,FALSE)</f>
        <v>Junio</v>
      </c>
    </row>
    <row r="111">
      <c r="A111" s="38" t="s">
        <v>807</v>
      </c>
      <c r="B111" s="38" t="s">
        <v>808</v>
      </c>
      <c r="C111" s="29" t="s">
        <v>798</v>
      </c>
      <c r="D111" s="39">
        <v>45292.0</v>
      </c>
      <c r="F111" s="31" t="str">
        <f t="shared" si="1"/>
        <v>Activo</v>
      </c>
      <c r="G111" s="38">
        <v>156568.0</v>
      </c>
      <c r="H111" s="32">
        <f t="shared" si="2"/>
        <v>1</v>
      </c>
      <c r="I111" s="5" t="str">
        <f>VLOOKUP(H111,Meses,2,FALSE)</f>
        <v>Enero</v>
      </c>
    </row>
    <row r="112">
      <c r="A112" s="38" t="s">
        <v>746</v>
      </c>
      <c r="B112" s="38" t="s">
        <v>809</v>
      </c>
      <c r="C112" s="29" t="s">
        <v>798</v>
      </c>
      <c r="D112" s="39">
        <v>45294.0</v>
      </c>
      <c r="F112" s="31" t="str">
        <f t="shared" si="1"/>
        <v>Activo</v>
      </c>
      <c r="G112" s="38">
        <v>164873.0</v>
      </c>
      <c r="H112" s="32">
        <f t="shared" si="2"/>
        <v>1</v>
      </c>
      <c r="I112" s="5" t="str">
        <f>VLOOKUP(H112,Meses,2,FALSE)</f>
        <v>Enero</v>
      </c>
    </row>
    <row r="113">
      <c r="A113" s="38" t="s">
        <v>810</v>
      </c>
      <c r="B113" s="38" t="s">
        <v>811</v>
      </c>
      <c r="C113" s="29" t="s">
        <v>798</v>
      </c>
      <c r="D113" s="39">
        <v>45294.0</v>
      </c>
      <c r="F113" s="31" t="str">
        <f t="shared" si="1"/>
        <v>Activo</v>
      </c>
      <c r="G113" s="38">
        <v>62378.0</v>
      </c>
      <c r="H113" s="32">
        <f t="shared" si="2"/>
        <v>1</v>
      </c>
      <c r="I113" s="5" t="str">
        <f>VLOOKUP(H113,Meses,2,FALSE)</f>
        <v>Enero</v>
      </c>
    </row>
    <row r="114">
      <c r="A114" s="38" t="s">
        <v>812</v>
      </c>
      <c r="B114" s="38" t="s">
        <v>813</v>
      </c>
      <c r="C114" s="29" t="s">
        <v>798</v>
      </c>
      <c r="D114" s="39">
        <v>45295.0</v>
      </c>
      <c r="F114" s="31" t="str">
        <f t="shared" si="1"/>
        <v>Activo</v>
      </c>
      <c r="G114" s="38">
        <v>83555.0</v>
      </c>
      <c r="H114" s="32">
        <f t="shared" si="2"/>
        <v>1</v>
      </c>
      <c r="I114" s="5" t="str">
        <f>VLOOKUP(H114,Meses,2,FALSE)</f>
        <v>Enero</v>
      </c>
    </row>
    <row r="115">
      <c r="A115" s="38" t="s">
        <v>814</v>
      </c>
      <c r="B115" s="38" t="s">
        <v>815</v>
      </c>
      <c r="C115" s="29" t="s">
        <v>798</v>
      </c>
      <c r="D115" s="39">
        <v>45295.0</v>
      </c>
      <c r="F115" s="31" t="str">
        <f t="shared" si="1"/>
        <v>Activo</v>
      </c>
      <c r="G115" s="38">
        <v>184371.0</v>
      </c>
      <c r="H115" s="32">
        <f t="shared" si="2"/>
        <v>1</v>
      </c>
      <c r="I115" s="5" t="str">
        <f>VLOOKUP(H115,Meses,2,FALSE)</f>
        <v>Enero</v>
      </c>
    </row>
    <row r="116">
      <c r="A116" s="38" t="s">
        <v>816</v>
      </c>
      <c r="B116" s="38" t="s">
        <v>817</v>
      </c>
      <c r="C116" s="29" t="s">
        <v>798</v>
      </c>
      <c r="D116" s="39">
        <v>45296.0</v>
      </c>
      <c r="F116" s="31" t="str">
        <f t="shared" si="1"/>
        <v>Activo</v>
      </c>
      <c r="G116" s="38">
        <v>45663.0</v>
      </c>
      <c r="H116" s="32">
        <f t="shared" si="2"/>
        <v>1</v>
      </c>
      <c r="I116" s="5" t="str">
        <f>VLOOKUP(H116,Meses,2,FALSE)</f>
        <v>Enero</v>
      </c>
    </row>
    <row r="117">
      <c r="A117" s="38" t="s">
        <v>818</v>
      </c>
      <c r="B117" s="38" t="s">
        <v>819</v>
      </c>
      <c r="C117" s="29" t="s">
        <v>798</v>
      </c>
      <c r="D117" s="39">
        <v>45296.0</v>
      </c>
      <c r="F117" s="31" t="str">
        <f t="shared" si="1"/>
        <v>Activo</v>
      </c>
      <c r="G117" s="38">
        <v>219093.0</v>
      </c>
      <c r="H117" s="32">
        <f t="shared" si="2"/>
        <v>1</v>
      </c>
      <c r="I117" s="5" t="str">
        <f>VLOOKUP(H117,Meses,2,FALSE)</f>
        <v>Enero</v>
      </c>
    </row>
    <row r="118">
      <c r="A118" s="38" t="s">
        <v>820</v>
      </c>
      <c r="B118" s="38" t="s">
        <v>821</v>
      </c>
      <c r="C118" s="29" t="s">
        <v>798</v>
      </c>
      <c r="D118" s="39">
        <v>45297.0</v>
      </c>
      <c r="F118" s="31" t="str">
        <f t="shared" si="1"/>
        <v>Activo</v>
      </c>
      <c r="G118" s="38">
        <v>85688.0</v>
      </c>
      <c r="H118" s="32">
        <f t="shared" si="2"/>
        <v>1</v>
      </c>
      <c r="I118" s="5" t="str">
        <f>VLOOKUP(H118,Meses,2,FALSE)</f>
        <v>Enero</v>
      </c>
    </row>
    <row r="119">
      <c r="A119" s="38" t="s">
        <v>42</v>
      </c>
      <c r="B119" s="38" t="s">
        <v>822</v>
      </c>
      <c r="C119" s="29" t="s">
        <v>798</v>
      </c>
      <c r="D119" s="39">
        <v>45298.0</v>
      </c>
      <c r="F119" s="31" t="str">
        <f t="shared" si="1"/>
        <v>Activo</v>
      </c>
      <c r="G119" s="38">
        <v>23335.0</v>
      </c>
      <c r="H119" s="32">
        <f t="shared" si="2"/>
        <v>1</v>
      </c>
      <c r="I119" s="5" t="str">
        <f>VLOOKUP(H119,Meses,2,FALSE)</f>
        <v>Enero</v>
      </c>
    </row>
    <row r="120">
      <c r="A120" s="38" t="s">
        <v>823</v>
      </c>
      <c r="B120" s="38" t="s">
        <v>824</v>
      </c>
      <c r="C120" s="29" t="s">
        <v>798</v>
      </c>
      <c r="D120" s="39">
        <v>45298.0</v>
      </c>
      <c r="F120" s="31" t="str">
        <f t="shared" si="1"/>
        <v>Activo</v>
      </c>
      <c r="G120" s="38">
        <v>213343.0</v>
      </c>
      <c r="H120" s="32">
        <f t="shared" si="2"/>
        <v>1</v>
      </c>
      <c r="I120" s="5" t="str">
        <f>VLOOKUP(H120,Meses,2,FALSE)</f>
        <v>Enero</v>
      </c>
    </row>
    <row r="121">
      <c r="A121" s="38" t="s">
        <v>825</v>
      </c>
      <c r="B121" s="38" t="s">
        <v>826</v>
      </c>
      <c r="C121" s="29" t="s">
        <v>798</v>
      </c>
      <c r="D121" s="39">
        <v>45299.0</v>
      </c>
      <c r="F121" s="31" t="str">
        <f t="shared" si="1"/>
        <v>Activo</v>
      </c>
      <c r="G121" s="38">
        <v>40126.0</v>
      </c>
      <c r="H121" s="32">
        <f t="shared" si="2"/>
        <v>1</v>
      </c>
      <c r="I121" s="5" t="str">
        <f>VLOOKUP(H121,Meses,2,FALSE)</f>
        <v>Enero</v>
      </c>
    </row>
    <row r="122">
      <c r="A122" s="38" t="s">
        <v>827</v>
      </c>
      <c r="B122" s="38" t="s">
        <v>828</v>
      </c>
      <c r="C122" s="29" t="s">
        <v>798</v>
      </c>
      <c r="D122" s="39">
        <v>45300.0</v>
      </c>
      <c r="F122" s="31" t="str">
        <f t="shared" si="1"/>
        <v>Activo</v>
      </c>
      <c r="G122" s="38">
        <v>150678.0</v>
      </c>
      <c r="H122" s="32">
        <f t="shared" si="2"/>
        <v>1</v>
      </c>
      <c r="I122" s="5" t="str">
        <f>VLOOKUP(H122,Meses,2,FALSE)</f>
        <v>Enero</v>
      </c>
    </row>
    <row r="123">
      <c r="A123" s="38" t="s">
        <v>829</v>
      </c>
      <c r="B123" s="38" t="s">
        <v>830</v>
      </c>
      <c r="C123" s="29" t="s">
        <v>798</v>
      </c>
      <c r="D123" s="39">
        <v>45300.0</v>
      </c>
      <c r="F123" s="31" t="str">
        <f t="shared" si="1"/>
        <v>Activo</v>
      </c>
      <c r="G123" s="38">
        <v>92650.0</v>
      </c>
      <c r="H123" s="32">
        <f t="shared" si="2"/>
        <v>1</v>
      </c>
      <c r="I123" s="5" t="str">
        <f>VLOOKUP(H123,Meses,2,FALSE)</f>
        <v>Enero</v>
      </c>
    </row>
    <row r="124">
      <c r="A124" s="38" t="s">
        <v>831</v>
      </c>
      <c r="B124" s="38" t="s">
        <v>832</v>
      </c>
      <c r="C124" s="29" t="s">
        <v>798</v>
      </c>
      <c r="D124" s="39">
        <v>45300.0</v>
      </c>
      <c r="F124" s="31" t="str">
        <f t="shared" si="1"/>
        <v>Activo</v>
      </c>
      <c r="G124" s="38">
        <v>135868.0</v>
      </c>
      <c r="H124" s="32">
        <f t="shared" si="2"/>
        <v>1</v>
      </c>
      <c r="I124" s="5" t="str">
        <f>VLOOKUP(H124,Meses,2,FALSE)</f>
        <v>Enero</v>
      </c>
    </row>
    <row r="125">
      <c r="A125" s="38" t="s">
        <v>833</v>
      </c>
      <c r="B125" s="38" t="s">
        <v>834</v>
      </c>
      <c r="C125" s="29" t="s">
        <v>798</v>
      </c>
      <c r="D125" s="39">
        <v>45303.0</v>
      </c>
      <c r="F125" s="31" t="str">
        <f t="shared" si="1"/>
        <v>Activo</v>
      </c>
      <c r="G125" s="38">
        <v>128799.0</v>
      </c>
      <c r="H125" s="32">
        <f t="shared" si="2"/>
        <v>1</v>
      </c>
      <c r="I125" s="5" t="str">
        <f>VLOOKUP(H125,Meses,2,FALSE)</f>
        <v>Enero</v>
      </c>
    </row>
    <row r="126">
      <c r="A126" s="38" t="s">
        <v>835</v>
      </c>
      <c r="B126" s="38" t="s">
        <v>836</v>
      </c>
      <c r="C126" s="29" t="s">
        <v>798</v>
      </c>
      <c r="D126" s="39">
        <v>45303.0</v>
      </c>
      <c r="F126" s="31" t="str">
        <f t="shared" si="1"/>
        <v>Activo</v>
      </c>
      <c r="G126" s="38">
        <v>19483.0</v>
      </c>
      <c r="H126" s="32">
        <f t="shared" si="2"/>
        <v>1</v>
      </c>
      <c r="I126" s="5" t="str">
        <f>VLOOKUP(H126,Meses,2,FALSE)</f>
        <v>Enero</v>
      </c>
    </row>
    <row r="127">
      <c r="A127" s="38" t="s">
        <v>837</v>
      </c>
      <c r="B127" s="38" t="s">
        <v>838</v>
      </c>
      <c r="C127" s="29" t="s">
        <v>798</v>
      </c>
      <c r="D127" s="39">
        <v>45306.0</v>
      </c>
      <c r="F127" s="31" t="str">
        <f t="shared" si="1"/>
        <v>Activo</v>
      </c>
      <c r="G127" s="38">
        <v>78723.0</v>
      </c>
      <c r="H127" s="32">
        <f t="shared" si="2"/>
        <v>1</v>
      </c>
      <c r="I127" s="5" t="str">
        <f>VLOOKUP(H127,Meses,2,FALSE)</f>
        <v>Enero</v>
      </c>
    </row>
    <row r="128">
      <c r="A128" s="38" t="s">
        <v>839</v>
      </c>
      <c r="B128" s="38" t="s">
        <v>840</v>
      </c>
      <c r="C128" s="29" t="s">
        <v>798</v>
      </c>
      <c r="D128" s="39">
        <v>45309.0</v>
      </c>
      <c r="F128" s="31" t="str">
        <f t="shared" si="1"/>
        <v>Activo</v>
      </c>
      <c r="G128" s="38">
        <v>139687.0</v>
      </c>
      <c r="H128" s="32">
        <f t="shared" si="2"/>
        <v>1</v>
      </c>
      <c r="I128" s="5" t="str">
        <f>VLOOKUP(H128,Meses,2,FALSE)</f>
        <v>Enero</v>
      </c>
    </row>
    <row r="129">
      <c r="A129" s="38" t="s">
        <v>841</v>
      </c>
      <c r="B129" s="38" t="s">
        <v>842</v>
      </c>
      <c r="C129" s="29" t="s">
        <v>798</v>
      </c>
      <c r="D129" s="39">
        <v>45309.0</v>
      </c>
      <c r="F129" s="31" t="str">
        <f t="shared" si="1"/>
        <v>Activo</v>
      </c>
      <c r="G129" s="38">
        <v>243339.0</v>
      </c>
      <c r="H129" s="32">
        <f t="shared" si="2"/>
        <v>1</v>
      </c>
      <c r="I129" s="5" t="str">
        <f>VLOOKUP(H129,Meses,2,FALSE)</f>
        <v>Enero</v>
      </c>
    </row>
    <row r="130">
      <c r="A130" s="38" t="s">
        <v>843</v>
      </c>
      <c r="B130" s="38" t="s">
        <v>217</v>
      </c>
      <c r="C130" s="29" t="s">
        <v>798</v>
      </c>
      <c r="D130" s="39">
        <v>45309.0</v>
      </c>
      <c r="F130" s="31" t="str">
        <f t="shared" si="1"/>
        <v>Activo</v>
      </c>
      <c r="G130" s="38">
        <v>214016.0</v>
      </c>
      <c r="H130" s="32">
        <f t="shared" si="2"/>
        <v>1</v>
      </c>
      <c r="I130" s="5" t="str">
        <f>VLOOKUP(H130,Meses,2,FALSE)</f>
        <v>Enero</v>
      </c>
    </row>
    <row r="131">
      <c r="A131" s="38" t="s">
        <v>844</v>
      </c>
      <c r="B131" s="38" t="s">
        <v>845</v>
      </c>
      <c r="C131" s="29" t="s">
        <v>798</v>
      </c>
      <c r="D131" s="39">
        <v>45310.0</v>
      </c>
      <c r="F131" s="31" t="str">
        <f t="shared" si="1"/>
        <v>Activo</v>
      </c>
      <c r="G131" s="38">
        <v>216059.0</v>
      </c>
      <c r="H131" s="32">
        <f t="shared" si="2"/>
        <v>1</v>
      </c>
      <c r="I131" s="5" t="str">
        <f>VLOOKUP(H131,Meses,2,FALSE)</f>
        <v>Enero</v>
      </c>
    </row>
    <row r="132">
      <c r="A132" s="38" t="s">
        <v>846</v>
      </c>
      <c r="B132" s="38" t="s">
        <v>811</v>
      </c>
      <c r="C132" s="29" t="s">
        <v>798</v>
      </c>
      <c r="D132" s="39">
        <v>45310.0</v>
      </c>
      <c r="F132" s="31" t="str">
        <f t="shared" si="1"/>
        <v>Activo</v>
      </c>
      <c r="G132" s="38">
        <v>19014.0</v>
      </c>
      <c r="H132" s="32">
        <f t="shared" si="2"/>
        <v>1</v>
      </c>
      <c r="I132" s="5" t="str">
        <f>VLOOKUP(H132,Meses,2,FALSE)</f>
        <v>Enero</v>
      </c>
    </row>
    <row r="133">
      <c r="A133" s="38" t="s">
        <v>847</v>
      </c>
      <c r="B133" s="38" t="s">
        <v>848</v>
      </c>
      <c r="C133" s="29" t="s">
        <v>798</v>
      </c>
      <c r="D133" s="39">
        <v>45311.0</v>
      </c>
      <c r="F133" s="31" t="str">
        <f t="shared" si="1"/>
        <v>Activo</v>
      </c>
      <c r="G133" s="38">
        <v>98854.0</v>
      </c>
      <c r="H133" s="32">
        <f t="shared" si="2"/>
        <v>1</v>
      </c>
      <c r="I133" s="5" t="str">
        <f>VLOOKUP(H133,Meses,2,FALSE)</f>
        <v>Enero</v>
      </c>
    </row>
    <row r="134">
      <c r="A134" s="38" t="s">
        <v>849</v>
      </c>
      <c r="B134" s="38" t="s">
        <v>850</v>
      </c>
      <c r="C134" s="29" t="s">
        <v>798</v>
      </c>
      <c r="D134" s="39">
        <v>45311.0</v>
      </c>
      <c r="F134" s="31" t="str">
        <f t="shared" si="1"/>
        <v>Activo</v>
      </c>
      <c r="G134" s="38">
        <v>209204.0</v>
      </c>
      <c r="H134" s="32">
        <f t="shared" si="2"/>
        <v>1</v>
      </c>
      <c r="I134" s="5" t="str">
        <f>VLOOKUP(H134,Meses,2,FALSE)</f>
        <v>Enero</v>
      </c>
    </row>
    <row r="135">
      <c r="A135" s="38" t="s">
        <v>851</v>
      </c>
      <c r="B135" s="38" t="s">
        <v>852</v>
      </c>
      <c r="C135" s="29" t="s">
        <v>798</v>
      </c>
      <c r="D135" s="39">
        <v>45312.0</v>
      </c>
      <c r="F135" s="31" t="str">
        <f t="shared" si="1"/>
        <v>Activo</v>
      </c>
      <c r="G135" s="38">
        <v>283772.0</v>
      </c>
      <c r="H135" s="32">
        <f t="shared" si="2"/>
        <v>1</v>
      </c>
      <c r="I135" s="5" t="str">
        <f>VLOOKUP(H135,Meses,2,FALSE)</f>
        <v>Enero</v>
      </c>
    </row>
    <row r="136">
      <c r="A136" s="38" t="s">
        <v>841</v>
      </c>
      <c r="B136" s="38" t="s">
        <v>842</v>
      </c>
      <c r="C136" s="29" t="s">
        <v>798</v>
      </c>
      <c r="D136" s="39">
        <v>45316.0</v>
      </c>
      <c r="F136" s="31" t="str">
        <f t="shared" si="1"/>
        <v>Activo</v>
      </c>
      <c r="G136" s="38">
        <v>160810.0</v>
      </c>
      <c r="H136" s="32">
        <f t="shared" si="2"/>
        <v>1</v>
      </c>
      <c r="I136" s="5" t="str">
        <f>VLOOKUP(H136,Meses,2,FALSE)</f>
        <v>Enero</v>
      </c>
    </row>
    <row r="137">
      <c r="A137" s="38" t="s">
        <v>853</v>
      </c>
      <c r="B137" s="38" t="s">
        <v>854</v>
      </c>
      <c r="C137" s="29" t="s">
        <v>798</v>
      </c>
      <c r="D137" s="39">
        <v>45317.0</v>
      </c>
      <c r="F137" s="31" t="str">
        <f t="shared" si="1"/>
        <v>Activo</v>
      </c>
      <c r="G137" s="38">
        <v>204022.0</v>
      </c>
      <c r="H137" s="32">
        <f t="shared" si="2"/>
        <v>1</v>
      </c>
      <c r="I137" s="5" t="str">
        <f>VLOOKUP(H137,Meses,2,FALSE)</f>
        <v>Enero</v>
      </c>
    </row>
    <row r="138">
      <c r="A138" s="38" t="s">
        <v>855</v>
      </c>
      <c r="B138" s="38" t="s">
        <v>856</v>
      </c>
      <c r="C138" s="29" t="s">
        <v>798</v>
      </c>
      <c r="D138" s="39">
        <v>45319.0</v>
      </c>
      <c r="F138" s="31" t="str">
        <f t="shared" si="1"/>
        <v>Activo</v>
      </c>
      <c r="G138" s="38">
        <v>28033.0</v>
      </c>
      <c r="H138" s="32">
        <f t="shared" si="2"/>
        <v>1</v>
      </c>
      <c r="I138" s="5" t="str">
        <f>VLOOKUP(H138,Meses,2,FALSE)</f>
        <v>Enero</v>
      </c>
    </row>
    <row r="139">
      <c r="A139" s="38" t="s">
        <v>857</v>
      </c>
      <c r="B139" s="38" t="s">
        <v>858</v>
      </c>
      <c r="C139" s="29" t="s">
        <v>798</v>
      </c>
      <c r="D139" s="39">
        <v>45320.0</v>
      </c>
      <c r="F139" s="31" t="str">
        <f t="shared" si="1"/>
        <v>Activo</v>
      </c>
      <c r="G139" s="38">
        <v>32000.0</v>
      </c>
      <c r="H139" s="32">
        <f t="shared" si="2"/>
        <v>1</v>
      </c>
      <c r="I139" s="5" t="str">
        <f>VLOOKUP(H139,Meses,2,FALSE)</f>
        <v>Enero</v>
      </c>
    </row>
    <row r="140">
      <c r="A140" s="38" t="s">
        <v>859</v>
      </c>
      <c r="B140" s="38" t="s">
        <v>860</v>
      </c>
      <c r="C140" s="29" t="s">
        <v>798</v>
      </c>
      <c r="D140" s="39">
        <v>45320.0</v>
      </c>
      <c r="F140" s="31" t="str">
        <f t="shared" si="1"/>
        <v>Activo</v>
      </c>
      <c r="G140" s="38">
        <v>117707.0</v>
      </c>
      <c r="H140" s="32">
        <f t="shared" si="2"/>
        <v>1</v>
      </c>
      <c r="I140" s="5" t="str">
        <f>VLOOKUP(H140,Meses,2,FALSE)</f>
        <v>Enero</v>
      </c>
    </row>
    <row r="141">
      <c r="A141" s="38" t="s">
        <v>823</v>
      </c>
      <c r="B141" s="38" t="s">
        <v>824</v>
      </c>
      <c r="C141" s="29" t="s">
        <v>798</v>
      </c>
      <c r="D141" s="39">
        <v>45322.0</v>
      </c>
      <c r="F141" s="31" t="str">
        <f t="shared" si="1"/>
        <v>Activo</v>
      </c>
      <c r="G141" s="38">
        <v>11660.0</v>
      </c>
      <c r="H141" s="32">
        <f t="shared" si="2"/>
        <v>1</v>
      </c>
      <c r="I141" s="5" t="str">
        <f>VLOOKUP(H141,Meses,2,FALSE)</f>
        <v>Enero</v>
      </c>
    </row>
    <row r="142">
      <c r="A142" s="38" t="s">
        <v>861</v>
      </c>
      <c r="B142" s="38" t="s">
        <v>862</v>
      </c>
      <c r="C142" s="29" t="s">
        <v>798</v>
      </c>
      <c r="D142" s="39">
        <v>45323.0</v>
      </c>
      <c r="F142" s="31" t="str">
        <f t="shared" si="1"/>
        <v>Activo</v>
      </c>
      <c r="G142" s="38">
        <v>168452.0</v>
      </c>
      <c r="H142" s="32">
        <f t="shared" si="2"/>
        <v>2</v>
      </c>
      <c r="I142" s="5" t="str">
        <f>VLOOKUP(H142,Meses,2,FALSE)</f>
        <v>Febrero</v>
      </c>
    </row>
    <row r="143">
      <c r="A143" s="38" t="s">
        <v>810</v>
      </c>
      <c r="B143" s="38" t="s">
        <v>811</v>
      </c>
      <c r="C143" s="29" t="s">
        <v>798</v>
      </c>
      <c r="D143" s="39">
        <v>45326.0</v>
      </c>
      <c r="F143" s="31" t="str">
        <f t="shared" si="1"/>
        <v>Activo</v>
      </c>
      <c r="G143" s="38">
        <v>299795.0</v>
      </c>
      <c r="H143" s="32">
        <f t="shared" si="2"/>
        <v>2</v>
      </c>
      <c r="I143" s="5" t="str">
        <f>VLOOKUP(H143,Meses,2,FALSE)</f>
        <v>Febrero</v>
      </c>
    </row>
    <row r="144">
      <c r="A144" s="38" t="s">
        <v>863</v>
      </c>
      <c r="B144" s="38" t="s">
        <v>864</v>
      </c>
      <c r="C144" s="29" t="s">
        <v>798</v>
      </c>
      <c r="D144" s="39">
        <v>45328.0</v>
      </c>
      <c r="F144" s="31" t="str">
        <f t="shared" si="1"/>
        <v>Activo</v>
      </c>
      <c r="G144" s="38">
        <v>39168.0</v>
      </c>
      <c r="H144" s="32">
        <f t="shared" si="2"/>
        <v>2</v>
      </c>
      <c r="I144" s="5" t="str">
        <f>VLOOKUP(H144,Meses,2,FALSE)</f>
        <v>Febrero</v>
      </c>
    </row>
    <row r="145">
      <c r="A145" s="38" t="s">
        <v>865</v>
      </c>
      <c r="B145" s="38" t="s">
        <v>866</v>
      </c>
      <c r="C145" s="29" t="s">
        <v>798</v>
      </c>
      <c r="D145" s="39">
        <v>45330.0</v>
      </c>
      <c r="F145" s="31" t="str">
        <f t="shared" si="1"/>
        <v>Activo</v>
      </c>
      <c r="G145" s="38">
        <v>18521.0</v>
      </c>
      <c r="H145" s="32">
        <f t="shared" si="2"/>
        <v>2</v>
      </c>
      <c r="I145" s="5" t="str">
        <f>VLOOKUP(H145,Meses,2,FALSE)</f>
        <v>Febrero</v>
      </c>
    </row>
    <row r="146">
      <c r="A146" s="38" t="s">
        <v>867</v>
      </c>
      <c r="B146" s="38" t="s">
        <v>864</v>
      </c>
      <c r="C146" s="29" t="s">
        <v>798</v>
      </c>
      <c r="D146" s="39">
        <v>45331.0</v>
      </c>
      <c r="F146" s="31" t="str">
        <f t="shared" si="1"/>
        <v>Activo</v>
      </c>
      <c r="G146" s="38">
        <v>134052.0</v>
      </c>
      <c r="H146" s="32">
        <f t="shared" si="2"/>
        <v>2</v>
      </c>
      <c r="I146" s="5" t="str">
        <f>VLOOKUP(H146,Meses,2,FALSE)</f>
        <v>Febrero</v>
      </c>
    </row>
    <row r="147">
      <c r="A147" s="38" t="s">
        <v>868</v>
      </c>
      <c r="B147" s="38" t="s">
        <v>809</v>
      </c>
      <c r="C147" s="29" t="s">
        <v>798</v>
      </c>
      <c r="D147" s="39">
        <v>45333.0</v>
      </c>
      <c r="F147" s="31" t="str">
        <f t="shared" si="1"/>
        <v>Activo</v>
      </c>
      <c r="G147" s="38">
        <v>88494.0</v>
      </c>
      <c r="H147" s="32">
        <f t="shared" si="2"/>
        <v>2</v>
      </c>
      <c r="I147" s="5" t="str">
        <f>VLOOKUP(H147,Meses,2,FALSE)</f>
        <v>Febrero</v>
      </c>
    </row>
    <row r="148">
      <c r="A148" s="38" t="s">
        <v>869</v>
      </c>
      <c r="B148" s="38" t="s">
        <v>870</v>
      </c>
      <c r="C148" s="29" t="s">
        <v>798</v>
      </c>
      <c r="D148" s="39">
        <v>45334.0</v>
      </c>
      <c r="F148" s="31" t="str">
        <f t="shared" si="1"/>
        <v>Activo</v>
      </c>
      <c r="G148" s="38">
        <v>138336.0</v>
      </c>
      <c r="H148" s="32">
        <f t="shared" si="2"/>
        <v>2</v>
      </c>
      <c r="I148" s="5" t="str">
        <f>VLOOKUP(H148,Meses,2,FALSE)</f>
        <v>Febrero</v>
      </c>
    </row>
    <row r="149">
      <c r="A149" s="38" t="s">
        <v>818</v>
      </c>
      <c r="B149" s="38" t="s">
        <v>819</v>
      </c>
      <c r="C149" s="29" t="s">
        <v>798</v>
      </c>
      <c r="D149" s="39">
        <v>45334.0</v>
      </c>
      <c r="F149" s="31" t="str">
        <f t="shared" si="1"/>
        <v>Activo</v>
      </c>
      <c r="G149" s="38">
        <v>202128.0</v>
      </c>
      <c r="H149" s="32">
        <f t="shared" si="2"/>
        <v>2</v>
      </c>
      <c r="I149" s="5" t="str">
        <f>VLOOKUP(H149,Meses,2,FALSE)</f>
        <v>Febrero</v>
      </c>
    </row>
    <row r="150">
      <c r="A150" s="38" t="s">
        <v>871</v>
      </c>
      <c r="B150" s="38" t="s">
        <v>872</v>
      </c>
      <c r="C150" s="29" t="s">
        <v>798</v>
      </c>
      <c r="D150" s="39">
        <v>45336.0</v>
      </c>
      <c r="F150" s="31" t="str">
        <f t="shared" si="1"/>
        <v>Activo</v>
      </c>
      <c r="G150" s="38">
        <v>203310.0</v>
      </c>
      <c r="H150" s="32">
        <f t="shared" si="2"/>
        <v>2</v>
      </c>
      <c r="I150" s="5" t="str">
        <f>VLOOKUP(H150,Meses,2,FALSE)</f>
        <v>Febrero</v>
      </c>
    </row>
    <row r="151">
      <c r="A151" s="38" t="s">
        <v>873</v>
      </c>
      <c r="B151" s="38" t="s">
        <v>874</v>
      </c>
      <c r="C151" s="29" t="s">
        <v>798</v>
      </c>
      <c r="D151" s="39">
        <v>45336.0</v>
      </c>
      <c r="F151" s="31" t="str">
        <f t="shared" si="1"/>
        <v>Activo</v>
      </c>
      <c r="G151" s="38">
        <v>153273.0</v>
      </c>
      <c r="H151" s="32">
        <f t="shared" si="2"/>
        <v>2</v>
      </c>
      <c r="I151" s="5" t="str">
        <f>VLOOKUP(H151,Meses,2,FALSE)</f>
        <v>Febrero</v>
      </c>
    </row>
    <row r="152">
      <c r="A152" s="38" t="s">
        <v>875</v>
      </c>
      <c r="B152" s="38" t="s">
        <v>876</v>
      </c>
      <c r="C152" s="29" t="s">
        <v>798</v>
      </c>
      <c r="D152" s="39">
        <v>45337.0</v>
      </c>
      <c r="F152" s="31" t="str">
        <f t="shared" si="1"/>
        <v>Activo</v>
      </c>
      <c r="G152" s="38">
        <v>39175.0</v>
      </c>
      <c r="H152" s="32">
        <f t="shared" si="2"/>
        <v>2</v>
      </c>
      <c r="I152" s="5" t="str">
        <f>VLOOKUP(H152,Meses,2,FALSE)</f>
        <v>Febrero</v>
      </c>
    </row>
    <row r="153">
      <c r="A153" s="38" t="s">
        <v>869</v>
      </c>
      <c r="B153" s="38" t="s">
        <v>870</v>
      </c>
      <c r="C153" s="29" t="s">
        <v>798</v>
      </c>
      <c r="D153" s="39">
        <v>45338.0</v>
      </c>
      <c r="F153" s="31" t="str">
        <f t="shared" si="1"/>
        <v>Activo</v>
      </c>
      <c r="G153" s="38">
        <v>73957.0</v>
      </c>
      <c r="H153" s="32">
        <f t="shared" si="2"/>
        <v>2</v>
      </c>
      <c r="I153" s="5" t="str">
        <f>VLOOKUP(H153,Meses,2,FALSE)</f>
        <v>Febrero</v>
      </c>
    </row>
    <row r="154">
      <c r="A154" s="38" t="s">
        <v>835</v>
      </c>
      <c r="B154" s="38" t="s">
        <v>836</v>
      </c>
      <c r="C154" s="29" t="s">
        <v>798</v>
      </c>
      <c r="D154" s="39">
        <v>45338.0</v>
      </c>
      <c r="F154" s="31" t="str">
        <f t="shared" si="1"/>
        <v>Activo</v>
      </c>
      <c r="G154" s="38">
        <v>228756.0</v>
      </c>
      <c r="H154" s="32">
        <f t="shared" si="2"/>
        <v>2</v>
      </c>
      <c r="I154" s="5" t="str">
        <f>VLOOKUP(H154,Meses,2,FALSE)</f>
        <v>Febrero</v>
      </c>
    </row>
    <row r="155">
      <c r="A155" s="38" t="s">
        <v>877</v>
      </c>
      <c r="B155" s="38" t="s">
        <v>878</v>
      </c>
      <c r="C155" s="29" t="s">
        <v>798</v>
      </c>
      <c r="D155" s="39">
        <v>45340.0</v>
      </c>
      <c r="F155" s="31" t="str">
        <f t="shared" si="1"/>
        <v>Activo</v>
      </c>
      <c r="G155" s="38">
        <v>153937.0</v>
      </c>
      <c r="H155" s="32">
        <f t="shared" si="2"/>
        <v>2</v>
      </c>
      <c r="I155" s="5" t="str">
        <f>VLOOKUP(H155,Meses,2,FALSE)</f>
        <v>Febrero</v>
      </c>
    </row>
    <row r="156">
      <c r="A156" s="38" t="s">
        <v>879</v>
      </c>
      <c r="B156" s="38" t="s">
        <v>880</v>
      </c>
      <c r="C156" s="29" t="s">
        <v>798</v>
      </c>
      <c r="D156" s="39">
        <v>45341.0</v>
      </c>
      <c r="F156" s="31" t="str">
        <f t="shared" si="1"/>
        <v>Activo</v>
      </c>
      <c r="G156" s="38">
        <v>144695.0</v>
      </c>
      <c r="H156" s="32">
        <f t="shared" si="2"/>
        <v>2</v>
      </c>
      <c r="I156" s="5" t="str">
        <f>VLOOKUP(H156,Meses,2,FALSE)</f>
        <v>Febrero</v>
      </c>
    </row>
    <row r="157">
      <c r="A157" s="38" t="s">
        <v>881</v>
      </c>
      <c r="B157" s="38" t="s">
        <v>882</v>
      </c>
      <c r="C157" s="29" t="s">
        <v>798</v>
      </c>
      <c r="D157" s="39">
        <v>45344.0</v>
      </c>
      <c r="F157" s="31" t="str">
        <f t="shared" si="1"/>
        <v>Activo</v>
      </c>
      <c r="G157" s="38">
        <v>112835.0</v>
      </c>
      <c r="H157" s="32">
        <f t="shared" si="2"/>
        <v>2</v>
      </c>
      <c r="I157" s="5" t="str">
        <f>VLOOKUP(H157,Meses,2,FALSE)</f>
        <v>Febrero</v>
      </c>
    </row>
    <row r="158">
      <c r="A158" s="38" t="s">
        <v>846</v>
      </c>
      <c r="B158" s="38" t="s">
        <v>811</v>
      </c>
      <c r="C158" s="29" t="s">
        <v>798</v>
      </c>
      <c r="D158" s="39">
        <v>45344.0</v>
      </c>
      <c r="F158" s="31" t="str">
        <f t="shared" si="1"/>
        <v>Activo</v>
      </c>
      <c r="G158" s="38">
        <v>204823.0</v>
      </c>
      <c r="H158" s="32">
        <f t="shared" si="2"/>
        <v>2</v>
      </c>
      <c r="I158" s="5" t="str">
        <f>VLOOKUP(H158,Meses,2,FALSE)</f>
        <v>Febrero</v>
      </c>
    </row>
    <row r="159">
      <c r="A159" s="38" t="s">
        <v>883</v>
      </c>
      <c r="B159" s="38" t="s">
        <v>884</v>
      </c>
      <c r="C159" s="29" t="s">
        <v>798</v>
      </c>
      <c r="D159" s="39">
        <v>45345.0</v>
      </c>
      <c r="F159" s="31" t="str">
        <f t="shared" si="1"/>
        <v>Activo</v>
      </c>
      <c r="G159" s="38">
        <v>43426.0</v>
      </c>
      <c r="H159" s="32">
        <f t="shared" si="2"/>
        <v>2</v>
      </c>
      <c r="I159" s="5" t="str">
        <f>VLOOKUP(H159,Meses,2,FALSE)</f>
        <v>Febrero</v>
      </c>
    </row>
    <row r="160">
      <c r="A160" s="38" t="s">
        <v>885</v>
      </c>
      <c r="B160" s="38" t="s">
        <v>886</v>
      </c>
      <c r="C160" s="29" t="s">
        <v>798</v>
      </c>
      <c r="D160" s="39">
        <v>45347.0</v>
      </c>
      <c r="F160" s="31" t="str">
        <f t="shared" si="1"/>
        <v>Activo</v>
      </c>
      <c r="G160" s="38">
        <v>174377.0</v>
      </c>
      <c r="H160" s="32">
        <f t="shared" si="2"/>
        <v>2</v>
      </c>
      <c r="I160" s="5" t="str">
        <f>VLOOKUP(H160,Meses,2,FALSE)</f>
        <v>Febrero</v>
      </c>
    </row>
    <row r="161">
      <c r="A161" s="38" t="s">
        <v>843</v>
      </c>
      <c r="B161" s="38" t="s">
        <v>217</v>
      </c>
      <c r="C161" s="29" t="s">
        <v>798</v>
      </c>
      <c r="D161" s="39">
        <v>45349.0</v>
      </c>
      <c r="F161" s="31" t="str">
        <f t="shared" si="1"/>
        <v>Activo</v>
      </c>
      <c r="G161" s="38">
        <v>165406.0</v>
      </c>
      <c r="H161" s="32">
        <f t="shared" si="2"/>
        <v>2</v>
      </c>
      <c r="I161" s="5" t="str">
        <f>VLOOKUP(H161,Meses,2,FALSE)</f>
        <v>Febrero</v>
      </c>
    </row>
    <row r="162">
      <c r="A162" s="38" t="s">
        <v>820</v>
      </c>
      <c r="B162" s="38" t="s">
        <v>821</v>
      </c>
      <c r="C162" s="29" t="s">
        <v>798</v>
      </c>
      <c r="D162" s="39">
        <v>45349.0</v>
      </c>
      <c r="F162" s="31" t="str">
        <f t="shared" si="1"/>
        <v>Activo</v>
      </c>
      <c r="G162" s="38">
        <v>24035.0</v>
      </c>
      <c r="H162" s="32">
        <f t="shared" si="2"/>
        <v>2</v>
      </c>
      <c r="I162" s="5" t="str">
        <f>VLOOKUP(H162,Meses,2,FALSE)</f>
        <v>Febrero</v>
      </c>
    </row>
    <row r="163">
      <c r="A163" s="38" t="s">
        <v>887</v>
      </c>
      <c r="B163" s="38" t="s">
        <v>888</v>
      </c>
      <c r="C163" s="29" t="s">
        <v>798</v>
      </c>
      <c r="D163" s="39">
        <v>45350.0</v>
      </c>
      <c r="F163" s="31" t="str">
        <f t="shared" si="1"/>
        <v>Activo</v>
      </c>
      <c r="G163" s="38">
        <v>110248.0</v>
      </c>
      <c r="H163" s="32">
        <f t="shared" si="2"/>
        <v>2</v>
      </c>
      <c r="I163" s="5" t="str">
        <f>VLOOKUP(H163,Meses,2,FALSE)</f>
        <v>Febrero</v>
      </c>
    </row>
    <row r="164">
      <c r="A164" s="38" t="s">
        <v>889</v>
      </c>
      <c r="B164" s="38" t="s">
        <v>890</v>
      </c>
      <c r="C164" s="29" t="s">
        <v>798</v>
      </c>
      <c r="D164" s="39">
        <v>45351.0</v>
      </c>
      <c r="F164" s="31" t="str">
        <f t="shared" si="1"/>
        <v>Activo</v>
      </c>
      <c r="G164" s="38">
        <v>24710.0</v>
      </c>
      <c r="H164" s="32">
        <f t="shared" si="2"/>
        <v>2</v>
      </c>
      <c r="I164" s="5" t="str">
        <f>VLOOKUP(H164,Meses,2,FALSE)</f>
        <v>Febrero</v>
      </c>
    </row>
    <row r="165">
      <c r="A165" s="38" t="s">
        <v>891</v>
      </c>
      <c r="B165" s="38" t="s">
        <v>892</v>
      </c>
      <c r="C165" s="29" t="s">
        <v>798</v>
      </c>
      <c r="D165" s="39">
        <v>45351.0</v>
      </c>
      <c r="F165" s="31" t="str">
        <f t="shared" si="1"/>
        <v>Activo</v>
      </c>
      <c r="G165" s="38">
        <v>146153.0</v>
      </c>
      <c r="H165" s="32">
        <f t="shared" si="2"/>
        <v>2</v>
      </c>
      <c r="I165" s="5" t="str">
        <f>VLOOKUP(H165,Meses,2,FALSE)</f>
        <v>Febrero</v>
      </c>
    </row>
    <row r="166">
      <c r="A166" s="38" t="s">
        <v>833</v>
      </c>
      <c r="B166" s="38" t="s">
        <v>834</v>
      </c>
      <c r="C166" s="29" t="s">
        <v>798</v>
      </c>
      <c r="D166" s="39">
        <v>45351.0</v>
      </c>
      <c r="F166" s="31" t="str">
        <f t="shared" si="1"/>
        <v>Activo</v>
      </c>
      <c r="G166" s="38">
        <v>197818.0</v>
      </c>
      <c r="H166" s="32">
        <f t="shared" si="2"/>
        <v>2</v>
      </c>
      <c r="I166" s="5" t="str">
        <f>VLOOKUP(H166,Meses,2,FALSE)</f>
        <v>Febrero</v>
      </c>
    </row>
    <row r="167">
      <c r="A167" s="38" t="s">
        <v>893</v>
      </c>
      <c r="B167" s="38" t="s">
        <v>894</v>
      </c>
      <c r="C167" s="29" t="s">
        <v>798</v>
      </c>
      <c r="D167" s="39">
        <v>45353.0</v>
      </c>
      <c r="F167" s="31" t="str">
        <f t="shared" si="1"/>
        <v>Activo</v>
      </c>
      <c r="G167" s="38">
        <v>46612.0</v>
      </c>
      <c r="H167" s="32">
        <f t="shared" si="2"/>
        <v>3</v>
      </c>
      <c r="I167" s="5" t="str">
        <f>VLOOKUP(H167,Meses,2,FALSE)</f>
        <v>Marzo</v>
      </c>
    </row>
    <row r="168">
      <c r="A168" s="38" t="s">
        <v>895</v>
      </c>
      <c r="B168" s="38" t="s">
        <v>896</v>
      </c>
      <c r="C168" s="29" t="s">
        <v>798</v>
      </c>
      <c r="D168" s="39">
        <v>45353.0</v>
      </c>
      <c r="F168" s="31" t="str">
        <f t="shared" si="1"/>
        <v>Activo</v>
      </c>
      <c r="G168" s="38">
        <v>220046.0</v>
      </c>
      <c r="H168" s="32">
        <f t="shared" si="2"/>
        <v>3</v>
      </c>
      <c r="I168" s="5" t="str">
        <f>VLOOKUP(H168,Meses,2,FALSE)</f>
        <v>Marzo</v>
      </c>
    </row>
    <row r="169">
      <c r="A169" s="38" t="s">
        <v>897</v>
      </c>
      <c r="B169" s="38" t="s">
        <v>898</v>
      </c>
      <c r="C169" s="29" t="s">
        <v>798</v>
      </c>
      <c r="D169" s="39">
        <v>45354.0</v>
      </c>
      <c r="F169" s="31" t="str">
        <f t="shared" si="1"/>
        <v>Activo</v>
      </c>
      <c r="G169" s="38">
        <v>202261.0</v>
      </c>
      <c r="H169" s="32">
        <f t="shared" si="2"/>
        <v>3</v>
      </c>
      <c r="I169" s="5" t="str">
        <f>VLOOKUP(H169,Meses,2,FALSE)</f>
        <v>Marzo</v>
      </c>
    </row>
    <row r="170">
      <c r="A170" s="38" t="s">
        <v>899</v>
      </c>
      <c r="B170" s="38" t="s">
        <v>900</v>
      </c>
      <c r="C170" s="29" t="s">
        <v>798</v>
      </c>
      <c r="D170" s="39">
        <v>45354.0</v>
      </c>
      <c r="F170" s="31" t="str">
        <f t="shared" si="1"/>
        <v>Activo</v>
      </c>
      <c r="G170" s="38">
        <v>140396.0</v>
      </c>
      <c r="H170" s="32">
        <f t="shared" si="2"/>
        <v>3</v>
      </c>
      <c r="I170" s="5" t="str">
        <f>VLOOKUP(H170,Meses,2,FALSE)</f>
        <v>Marzo</v>
      </c>
    </row>
    <row r="171">
      <c r="A171" s="38" t="s">
        <v>901</v>
      </c>
      <c r="B171" s="38" t="s">
        <v>534</v>
      </c>
      <c r="C171" s="29" t="s">
        <v>798</v>
      </c>
      <c r="D171" s="39">
        <v>45355.0</v>
      </c>
      <c r="F171" s="31" t="str">
        <f t="shared" si="1"/>
        <v>Activo</v>
      </c>
      <c r="G171" s="38">
        <v>197447.0</v>
      </c>
      <c r="H171" s="32">
        <f t="shared" si="2"/>
        <v>3</v>
      </c>
      <c r="I171" s="5" t="str">
        <f>VLOOKUP(H171,Meses,2,FALSE)</f>
        <v>Marzo</v>
      </c>
    </row>
    <row r="172">
      <c r="A172" s="38" t="s">
        <v>902</v>
      </c>
      <c r="B172" s="38" t="s">
        <v>903</v>
      </c>
      <c r="C172" s="29" t="s">
        <v>798</v>
      </c>
      <c r="D172" s="39">
        <v>45356.0</v>
      </c>
      <c r="F172" s="31" t="str">
        <f t="shared" si="1"/>
        <v>Activo</v>
      </c>
      <c r="G172" s="38">
        <v>252040.0</v>
      </c>
      <c r="H172" s="32">
        <f t="shared" si="2"/>
        <v>3</v>
      </c>
      <c r="I172" s="5" t="str">
        <f>VLOOKUP(H172,Meses,2,FALSE)</f>
        <v>Marzo</v>
      </c>
    </row>
    <row r="173">
      <c r="A173" s="38" t="s">
        <v>899</v>
      </c>
      <c r="B173" s="38" t="s">
        <v>900</v>
      </c>
      <c r="C173" s="29" t="s">
        <v>798</v>
      </c>
      <c r="D173" s="39">
        <v>45357.0</v>
      </c>
      <c r="F173" s="31" t="str">
        <f t="shared" si="1"/>
        <v>Activo</v>
      </c>
      <c r="G173" s="38">
        <v>247318.0</v>
      </c>
      <c r="H173" s="32">
        <f t="shared" si="2"/>
        <v>3</v>
      </c>
      <c r="I173" s="5" t="str">
        <f>VLOOKUP(H173,Meses,2,FALSE)</f>
        <v>Marzo</v>
      </c>
    </row>
    <row r="174">
      <c r="A174" s="38" t="s">
        <v>847</v>
      </c>
      <c r="B174" s="38" t="s">
        <v>848</v>
      </c>
      <c r="C174" s="29" t="s">
        <v>798</v>
      </c>
      <c r="D174" s="39">
        <v>45357.0</v>
      </c>
      <c r="F174" s="31" t="str">
        <f t="shared" si="1"/>
        <v>Activo</v>
      </c>
      <c r="G174" s="38">
        <v>155351.0</v>
      </c>
      <c r="H174" s="32">
        <f t="shared" si="2"/>
        <v>3</v>
      </c>
      <c r="I174" s="5" t="str">
        <f>VLOOKUP(H174,Meses,2,FALSE)</f>
        <v>Marzo</v>
      </c>
    </row>
    <row r="175">
      <c r="A175" s="38" t="s">
        <v>904</v>
      </c>
      <c r="B175" s="38" t="s">
        <v>905</v>
      </c>
      <c r="C175" s="29" t="s">
        <v>798</v>
      </c>
      <c r="D175" s="39">
        <v>45357.0</v>
      </c>
      <c r="F175" s="31" t="str">
        <f t="shared" si="1"/>
        <v>Activo</v>
      </c>
      <c r="G175" s="38">
        <v>127588.0</v>
      </c>
      <c r="H175" s="32">
        <f t="shared" si="2"/>
        <v>3</v>
      </c>
      <c r="I175" s="5" t="str">
        <f>VLOOKUP(H175,Meses,2,FALSE)</f>
        <v>Marzo</v>
      </c>
    </row>
    <row r="176">
      <c r="A176" s="38" t="s">
        <v>98</v>
      </c>
      <c r="B176" s="38" t="s">
        <v>906</v>
      </c>
      <c r="C176" s="29" t="s">
        <v>798</v>
      </c>
      <c r="D176" s="39">
        <v>45359.0</v>
      </c>
      <c r="F176" s="31" t="str">
        <f t="shared" si="1"/>
        <v>Activo</v>
      </c>
      <c r="G176" s="38">
        <v>75330.0</v>
      </c>
      <c r="H176" s="32">
        <f t="shared" si="2"/>
        <v>3</v>
      </c>
      <c r="I176" s="5" t="str">
        <f>VLOOKUP(H176,Meses,2,FALSE)</f>
        <v>Marzo</v>
      </c>
    </row>
    <row r="177">
      <c r="A177" s="38" t="s">
        <v>907</v>
      </c>
      <c r="B177" s="38" t="s">
        <v>908</v>
      </c>
      <c r="C177" s="29" t="s">
        <v>798</v>
      </c>
      <c r="D177" s="39">
        <v>45360.0</v>
      </c>
      <c r="F177" s="31" t="str">
        <f t="shared" si="1"/>
        <v>Activo</v>
      </c>
      <c r="G177" s="38">
        <v>72357.0</v>
      </c>
      <c r="H177" s="32">
        <f t="shared" si="2"/>
        <v>3</v>
      </c>
      <c r="I177" s="5" t="str">
        <f>VLOOKUP(H177,Meses,2,FALSE)</f>
        <v>Marzo</v>
      </c>
    </row>
    <row r="178">
      <c r="A178" s="38" t="s">
        <v>909</v>
      </c>
      <c r="B178" s="38" t="s">
        <v>910</v>
      </c>
      <c r="C178" s="29" t="s">
        <v>798</v>
      </c>
      <c r="D178" s="39">
        <v>45362.0</v>
      </c>
      <c r="F178" s="31" t="str">
        <f t="shared" si="1"/>
        <v>Activo</v>
      </c>
      <c r="G178" s="38">
        <v>246479.0</v>
      </c>
      <c r="H178" s="32">
        <f t="shared" si="2"/>
        <v>3</v>
      </c>
      <c r="I178" s="5" t="str">
        <f>VLOOKUP(H178,Meses,2,FALSE)</f>
        <v>Marzo</v>
      </c>
    </row>
    <row r="179">
      <c r="A179" s="38" t="s">
        <v>911</v>
      </c>
      <c r="B179" s="38" t="s">
        <v>912</v>
      </c>
      <c r="C179" s="29" t="s">
        <v>798</v>
      </c>
      <c r="D179" s="39">
        <v>45362.0</v>
      </c>
      <c r="F179" s="31" t="str">
        <f t="shared" si="1"/>
        <v>Activo</v>
      </c>
      <c r="G179" s="38">
        <v>66873.0</v>
      </c>
      <c r="H179" s="32">
        <f t="shared" si="2"/>
        <v>3</v>
      </c>
      <c r="I179" s="5" t="str">
        <f>VLOOKUP(H179,Meses,2,FALSE)</f>
        <v>Marzo</v>
      </c>
    </row>
    <row r="180">
      <c r="A180" s="38" t="s">
        <v>913</v>
      </c>
      <c r="B180" s="38" t="s">
        <v>914</v>
      </c>
      <c r="C180" s="29" t="s">
        <v>798</v>
      </c>
      <c r="D180" s="39">
        <v>45363.0</v>
      </c>
      <c r="F180" s="31" t="str">
        <f t="shared" si="1"/>
        <v>Activo</v>
      </c>
      <c r="G180" s="38">
        <v>217766.0</v>
      </c>
      <c r="H180" s="32">
        <f t="shared" si="2"/>
        <v>3</v>
      </c>
      <c r="I180" s="5" t="str">
        <f>VLOOKUP(H180,Meses,2,FALSE)</f>
        <v>Marzo</v>
      </c>
    </row>
    <row r="181">
      <c r="A181" s="38" t="s">
        <v>915</v>
      </c>
      <c r="B181" s="38" t="s">
        <v>916</v>
      </c>
      <c r="C181" s="29" t="s">
        <v>798</v>
      </c>
      <c r="D181" s="39">
        <v>45364.0</v>
      </c>
      <c r="F181" s="31" t="str">
        <f t="shared" si="1"/>
        <v>Activo</v>
      </c>
      <c r="G181" s="38">
        <v>158588.0</v>
      </c>
      <c r="H181" s="32">
        <f t="shared" si="2"/>
        <v>3</v>
      </c>
      <c r="I181" s="5" t="str">
        <f>VLOOKUP(H181,Meses,2,FALSE)</f>
        <v>Marzo</v>
      </c>
    </row>
    <row r="182">
      <c r="A182" s="38" t="s">
        <v>843</v>
      </c>
      <c r="B182" s="38" t="s">
        <v>217</v>
      </c>
      <c r="C182" s="29" t="s">
        <v>798</v>
      </c>
      <c r="D182" s="39">
        <v>45365.0</v>
      </c>
      <c r="F182" s="31" t="str">
        <f t="shared" si="1"/>
        <v>Activo</v>
      </c>
      <c r="G182" s="38">
        <v>174615.0</v>
      </c>
      <c r="H182" s="32">
        <f t="shared" si="2"/>
        <v>3</v>
      </c>
      <c r="I182" s="5" t="str">
        <f>VLOOKUP(H182,Meses,2,FALSE)</f>
        <v>Marzo</v>
      </c>
    </row>
    <row r="183">
      <c r="A183" s="38" t="s">
        <v>364</v>
      </c>
      <c r="B183" s="38" t="s">
        <v>917</v>
      </c>
      <c r="C183" s="29" t="s">
        <v>798</v>
      </c>
      <c r="D183" s="39">
        <v>45366.0</v>
      </c>
      <c r="F183" s="31" t="str">
        <f t="shared" si="1"/>
        <v>Activo</v>
      </c>
      <c r="G183" s="38">
        <v>55617.0</v>
      </c>
      <c r="H183" s="32">
        <f t="shared" si="2"/>
        <v>3</v>
      </c>
      <c r="I183" s="5" t="str">
        <f>VLOOKUP(H183,Meses,2,FALSE)</f>
        <v>Marzo</v>
      </c>
    </row>
    <row r="184">
      <c r="A184" s="38" t="s">
        <v>918</v>
      </c>
      <c r="B184" s="38" t="s">
        <v>919</v>
      </c>
      <c r="C184" s="29" t="s">
        <v>798</v>
      </c>
      <c r="D184" s="39">
        <v>45367.0</v>
      </c>
      <c r="F184" s="31" t="str">
        <f t="shared" si="1"/>
        <v>Activo</v>
      </c>
      <c r="G184" s="38">
        <v>56026.0</v>
      </c>
      <c r="H184" s="32">
        <f t="shared" si="2"/>
        <v>3</v>
      </c>
      <c r="I184" s="5" t="str">
        <f>VLOOKUP(H184,Meses,2,FALSE)</f>
        <v>Marzo</v>
      </c>
    </row>
    <row r="185">
      <c r="A185" s="38" t="s">
        <v>920</v>
      </c>
      <c r="B185" s="38" t="s">
        <v>921</v>
      </c>
      <c r="C185" s="29" t="s">
        <v>798</v>
      </c>
      <c r="D185" s="39">
        <v>45368.0</v>
      </c>
      <c r="F185" s="31" t="str">
        <f t="shared" si="1"/>
        <v>Activo</v>
      </c>
      <c r="G185" s="38">
        <v>122127.0</v>
      </c>
      <c r="H185" s="32">
        <f t="shared" si="2"/>
        <v>3</v>
      </c>
      <c r="I185" s="5" t="str">
        <f>VLOOKUP(H185,Meses,2,FALSE)</f>
        <v>Marzo</v>
      </c>
    </row>
    <row r="186">
      <c r="A186" s="38" t="s">
        <v>922</v>
      </c>
      <c r="B186" s="38" t="s">
        <v>824</v>
      </c>
      <c r="C186" s="29" t="s">
        <v>798</v>
      </c>
      <c r="D186" s="39">
        <v>45368.0</v>
      </c>
      <c r="F186" s="31" t="str">
        <f t="shared" si="1"/>
        <v>Activo</v>
      </c>
      <c r="G186" s="38">
        <v>142460.0</v>
      </c>
      <c r="H186" s="32">
        <f t="shared" si="2"/>
        <v>3</v>
      </c>
      <c r="I186" s="5" t="str">
        <f>VLOOKUP(H186,Meses,2,FALSE)</f>
        <v>Marzo</v>
      </c>
    </row>
    <row r="187">
      <c r="A187" s="38" t="s">
        <v>923</v>
      </c>
      <c r="B187" s="38" t="s">
        <v>924</v>
      </c>
      <c r="C187" s="29" t="s">
        <v>798</v>
      </c>
      <c r="D187" s="39">
        <v>45369.0</v>
      </c>
      <c r="F187" s="31" t="str">
        <f t="shared" si="1"/>
        <v>Activo</v>
      </c>
      <c r="G187" s="38">
        <v>189954.0</v>
      </c>
      <c r="H187" s="32">
        <f t="shared" si="2"/>
        <v>3</v>
      </c>
      <c r="I187" s="5" t="str">
        <f>VLOOKUP(H187,Meses,2,FALSE)</f>
        <v>Marzo</v>
      </c>
    </row>
    <row r="188">
      <c r="A188" s="38" t="s">
        <v>925</v>
      </c>
      <c r="B188" s="38" t="s">
        <v>926</v>
      </c>
      <c r="C188" s="29" t="s">
        <v>798</v>
      </c>
      <c r="D188" s="39">
        <v>45369.0</v>
      </c>
      <c r="F188" s="31" t="str">
        <f t="shared" si="1"/>
        <v>Activo</v>
      </c>
      <c r="G188" s="38">
        <v>152989.0</v>
      </c>
      <c r="H188" s="32">
        <f t="shared" si="2"/>
        <v>3</v>
      </c>
      <c r="I188" s="5" t="str">
        <f>VLOOKUP(H188,Meses,2,FALSE)</f>
        <v>Marzo</v>
      </c>
    </row>
    <row r="189">
      <c r="A189" s="38" t="s">
        <v>927</v>
      </c>
      <c r="B189" s="38" t="s">
        <v>928</v>
      </c>
      <c r="C189" s="29" t="s">
        <v>798</v>
      </c>
      <c r="D189" s="39">
        <v>45369.0</v>
      </c>
      <c r="F189" s="31" t="str">
        <f t="shared" si="1"/>
        <v>Activo</v>
      </c>
      <c r="G189" s="38">
        <v>75070.0</v>
      </c>
      <c r="H189" s="32">
        <f t="shared" si="2"/>
        <v>3</v>
      </c>
      <c r="I189" s="5" t="str">
        <f>VLOOKUP(H189,Meses,2,FALSE)</f>
        <v>Marzo</v>
      </c>
    </row>
    <row r="190">
      <c r="A190" s="38" t="s">
        <v>904</v>
      </c>
      <c r="B190" s="38" t="s">
        <v>905</v>
      </c>
      <c r="C190" s="29" t="s">
        <v>798</v>
      </c>
      <c r="D190" s="39">
        <v>45370.0</v>
      </c>
      <c r="F190" s="31" t="str">
        <f t="shared" si="1"/>
        <v>Activo</v>
      </c>
      <c r="G190" s="38">
        <v>171619.0</v>
      </c>
      <c r="H190" s="32">
        <f t="shared" si="2"/>
        <v>3</v>
      </c>
      <c r="I190" s="5" t="str">
        <f>VLOOKUP(H190,Meses,2,FALSE)</f>
        <v>Marzo</v>
      </c>
    </row>
    <row r="191">
      <c r="A191" s="38" t="s">
        <v>929</v>
      </c>
      <c r="B191" s="38" t="s">
        <v>930</v>
      </c>
      <c r="C191" s="29" t="s">
        <v>798</v>
      </c>
      <c r="D191" s="39">
        <v>45371.0</v>
      </c>
      <c r="F191" s="31" t="str">
        <f t="shared" si="1"/>
        <v>Activo</v>
      </c>
      <c r="G191" s="38">
        <v>108214.0</v>
      </c>
      <c r="H191" s="32">
        <f t="shared" si="2"/>
        <v>3</v>
      </c>
      <c r="I191" s="5" t="str">
        <f>VLOOKUP(H191,Meses,2,FALSE)</f>
        <v>Marzo</v>
      </c>
    </row>
    <row r="192">
      <c r="A192" s="38" t="s">
        <v>895</v>
      </c>
      <c r="B192" s="38" t="s">
        <v>896</v>
      </c>
      <c r="C192" s="29" t="s">
        <v>798</v>
      </c>
      <c r="D192" s="39">
        <v>45372.0</v>
      </c>
      <c r="F192" s="31" t="str">
        <f t="shared" si="1"/>
        <v>Activo</v>
      </c>
      <c r="G192" s="38">
        <v>37732.0</v>
      </c>
      <c r="H192" s="32">
        <f t="shared" si="2"/>
        <v>3</v>
      </c>
      <c r="I192" s="5" t="str">
        <f>VLOOKUP(H192,Meses,2,FALSE)</f>
        <v>Marzo</v>
      </c>
    </row>
    <row r="193">
      <c r="A193" s="38" t="s">
        <v>931</v>
      </c>
      <c r="B193" s="38" t="s">
        <v>932</v>
      </c>
      <c r="C193" s="29" t="s">
        <v>798</v>
      </c>
      <c r="D193" s="39">
        <v>45373.0</v>
      </c>
      <c r="F193" s="31" t="str">
        <f t="shared" si="1"/>
        <v>Activo</v>
      </c>
      <c r="G193" s="38">
        <v>111243.0</v>
      </c>
      <c r="H193" s="32">
        <f t="shared" si="2"/>
        <v>3</v>
      </c>
      <c r="I193" s="5" t="str">
        <f>VLOOKUP(H193,Meses,2,FALSE)</f>
        <v>Marzo</v>
      </c>
    </row>
    <row r="194">
      <c r="A194" s="38" t="s">
        <v>933</v>
      </c>
      <c r="B194" s="38" t="s">
        <v>934</v>
      </c>
      <c r="C194" s="29" t="s">
        <v>798</v>
      </c>
      <c r="D194" s="39">
        <v>45374.0</v>
      </c>
      <c r="F194" s="31" t="str">
        <f t="shared" si="1"/>
        <v>Activo</v>
      </c>
      <c r="G194" s="38">
        <v>201108.0</v>
      </c>
      <c r="H194" s="32">
        <f t="shared" si="2"/>
        <v>3</v>
      </c>
      <c r="I194" s="5" t="str">
        <f>VLOOKUP(H194,Meses,2,FALSE)</f>
        <v>Marzo</v>
      </c>
    </row>
    <row r="195">
      <c r="A195" s="38" t="s">
        <v>935</v>
      </c>
      <c r="B195" s="38" t="s">
        <v>936</v>
      </c>
      <c r="C195" s="29" t="s">
        <v>798</v>
      </c>
      <c r="D195" s="39">
        <v>45376.0</v>
      </c>
      <c r="F195" s="31" t="str">
        <f t="shared" si="1"/>
        <v>Activo</v>
      </c>
      <c r="G195" s="38">
        <v>220966.0</v>
      </c>
      <c r="H195" s="32">
        <f t="shared" si="2"/>
        <v>3</v>
      </c>
      <c r="I195" s="5" t="str">
        <f>VLOOKUP(H195,Meses,2,FALSE)</f>
        <v>Marzo</v>
      </c>
    </row>
    <row r="196">
      <c r="A196" s="38" t="s">
        <v>889</v>
      </c>
      <c r="B196" s="38" t="s">
        <v>890</v>
      </c>
      <c r="C196" s="29" t="s">
        <v>798</v>
      </c>
      <c r="D196" s="39">
        <v>45377.0</v>
      </c>
      <c r="F196" s="31" t="str">
        <f t="shared" si="1"/>
        <v>Activo</v>
      </c>
      <c r="G196" s="38">
        <v>224365.0</v>
      </c>
      <c r="H196" s="32">
        <f t="shared" si="2"/>
        <v>3</v>
      </c>
      <c r="I196" s="5" t="str">
        <f>VLOOKUP(H196,Meses,2,FALSE)</f>
        <v>Marzo</v>
      </c>
    </row>
    <row r="197">
      <c r="A197" s="38" t="s">
        <v>937</v>
      </c>
      <c r="B197" s="38" t="s">
        <v>217</v>
      </c>
      <c r="C197" s="29" t="s">
        <v>798</v>
      </c>
      <c r="D197" s="39">
        <v>45378.0</v>
      </c>
      <c r="F197" s="31" t="str">
        <f t="shared" si="1"/>
        <v>Activo</v>
      </c>
      <c r="G197" s="38">
        <v>84567.0</v>
      </c>
      <c r="H197" s="32">
        <f t="shared" si="2"/>
        <v>3</v>
      </c>
      <c r="I197" s="5" t="str">
        <f>VLOOKUP(H197,Meses,2,FALSE)</f>
        <v>Marzo</v>
      </c>
    </row>
    <row r="198">
      <c r="A198" s="38" t="s">
        <v>938</v>
      </c>
      <c r="B198" s="38" t="s">
        <v>939</v>
      </c>
      <c r="C198" s="29" t="s">
        <v>798</v>
      </c>
      <c r="D198" s="39">
        <v>45379.0</v>
      </c>
      <c r="F198" s="31" t="str">
        <f t="shared" si="1"/>
        <v>Activo</v>
      </c>
      <c r="G198" s="38">
        <v>173227.0</v>
      </c>
      <c r="H198" s="32">
        <f t="shared" si="2"/>
        <v>3</v>
      </c>
      <c r="I198" s="5" t="str">
        <f>VLOOKUP(H198,Meses,2,FALSE)</f>
        <v>Marzo</v>
      </c>
    </row>
    <row r="199">
      <c r="A199" s="38" t="s">
        <v>940</v>
      </c>
      <c r="B199" s="38" t="s">
        <v>941</v>
      </c>
      <c r="C199" s="29" t="s">
        <v>798</v>
      </c>
      <c r="D199" s="39">
        <v>45379.0</v>
      </c>
      <c r="F199" s="31" t="str">
        <f t="shared" si="1"/>
        <v>Activo</v>
      </c>
      <c r="G199" s="38">
        <v>270035.0</v>
      </c>
      <c r="H199" s="32">
        <f t="shared" si="2"/>
        <v>3</v>
      </c>
      <c r="I199" s="5" t="str">
        <f>VLOOKUP(H199,Meses,2,FALSE)</f>
        <v>Marzo</v>
      </c>
    </row>
    <row r="200">
      <c r="A200" s="38" t="s">
        <v>857</v>
      </c>
      <c r="B200" s="38" t="s">
        <v>858</v>
      </c>
      <c r="C200" s="29" t="s">
        <v>798</v>
      </c>
      <c r="D200" s="39">
        <v>45380.0</v>
      </c>
      <c r="F200" s="31" t="str">
        <f t="shared" si="1"/>
        <v>Activo</v>
      </c>
      <c r="G200" s="38">
        <v>150420.0</v>
      </c>
      <c r="H200" s="32">
        <f t="shared" si="2"/>
        <v>3</v>
      </c>
      <c r="I200" s="5" t="str">
        <f>VLOOKUP(H200,Meses,2,FALSE)</f>
        <v>Marzo</v>
      </c>
    </row>
    <row r="201">
      <c r="A201" s="38" t="s">
        <v>942</v>
      </c>
      <c r="B201" s="38" t="s">
        <v>943</v>
      </c>
      <c r="C201" s="29" t="s">
        <v>798</v>
      </c>
      <c r="D201" s="39">
        <v>45381.0</v>
      </c>
      <c r="F201" s="31" t="str">
        <f t="shared" si="1"/>
        <v>Activo</v>
      </c>
      <c r="G201" s="38">
        <v>176507.0</v>
      </c>
      <c r="H201" s="32">
        <f t="shared" si="2"/>
        <v>3</v>
      </c>
      <c r="I201" s="5" t="str">
        <f>VLOOKUP(H201,Meses,2,FALSE)</f>
        <v>Marzo</v>
      </c>
    </row>
    <row r="202">
      <c r="A202" s="38" t="s">
        <v>868</v>
      </c>
      <c r="B202" s="38" t="s">
        <v>809</v>
      </c>
      <c r="C202" s="29" t="s">
        <v>798</v>
      </c>
      <c r="D202" s="39">
        <v>45383.0</v>
      </c>
      <c r="F202" s="31" t="str">
        <f t="shared" si="1"/>
        <v>Activo</v>
      </c>
      <c r="G202" s="38">
        <v>98664.0</v>
      </c>
      <c r="H202" s="32">
        <f t="shared" si="2"/>
        <v>4</v>
      </c>
      <c r="I202" s="5" t="str">
        <f>VLOOKUP(H202,Meses,2,FALSE)</f>
        <v>Abril</v>
      </c>
    </row>
    <row r="203">
      <c r="A203" s="38" t="s">
        <v>909</v>
      </c>
      <c r="B203" s="38" t="s">
        <v>910</v>
      </c>
      <c r="C203" s="29" t="s">
        <v>798</v>
      </c>
      <c r="D203" s="39">
        <v>45384.0</v>
      </c>
      <c r="F203" s="31" t="str">
        <f t="shared" si="1"/>
        <v>Activo</v>
      </c>
      <c r="G203" s="38">
        <v>108316.0</v>
      </c>
      <c r="H203" s="32">
        <f t="shared" si="2"/>
        <v>4</v>
      </c>
      <c r="I203" s="5" t="str">
        <f>VLOOKUP(H203,Meses,2,FALSE)</f>
        <v>Abril</v>
      </c>
    </row>
    <row r="204">
      <c r="A204" s="38" t="s">
        <v>885</v>
      </c>
      <c r="B204" s="38" t="s">
        <v>886</v>
      </c>
      <c r="C204" s="29" t="s">
        <v>798</v>
      </c>
      <c r="D204" s="39">
        <v>45386.0</v>
      </c>
      <c r="F204" s="31" t="str">
        <f t="shared" si="1"/>
        <v>Activo</v>
      </c>
      <c r="G204" s="38">
        <v>158472.0</v>
      </c>
      <c r="H204" s="32">
        <f t="shared" si="2"/>
        <v>4</v>
      </c>
      <c r="I204" s="5" t="str">
        <f>VLOOKUP(H204,Meses,2,FALSE)</f>
        <v>Abril</v>
      </c>
    </row>
    <row r="205">
      <c r="A205" s="38" t="s">
        <v>944</v>
      </c>
      <c r="B205" s="38" t="s">
        <v>691</v>
      </c>
      <c r="C205" s="29" t="s">
        <v>798</v>
      </c>
      <c r="D205" s="39">
        <v>45388.0</v>
      </c>
      <c r="F205" s="31" t="str">
        <f t="shared" si="1"/>
        <v>Activo</v>
      </c>
      <c r="G205" s="38">
        <v>128838.0</v>
      </c>
      <c r="H205" s="32">
        <f t="shared" si="2"/>
        <v>4</v>
      </c>
      <c r="I205" s="5" t="str">
        <f>VLOOKUP(H205,Meses,2,FALSE)</f>
        <v>Abril</v>
      </c>
    </row>
    <row r="206">
      <c r="A206" s="38" t="s">
        <v>945</v>
      </c>
      <c r="B206" s="38" t="s">
        <v>946</v>
      </c>
      <c r="C206" s="29" t="s">
        <v>798</v>
      </c>
      <c r="D206" s="39">
        <v>45390.0</v>
      </c>
      <c r="F206" s="31" t="str">
        <f t="shared" si="1"/>
        <v>Activo</v>
      </c>
      <c r="G206" s="38">
        <v>143033.0</v>
      </c>
      <c r="H206" s="32">
        <f t="shared" si="2"/>
        <v>4</v>
      </c>
      <c r="I206" s="5" t="str">
        <f>VLOOKUP(H206,Meses,2,FALSE)</f>
        <v>Abril</v>
      </c>
    </row>
    <row r="207">
      <c r="A207" s="38" t="s">
        <v>947</v>
      </c>
      <c r="B207" s="38" t="s">
        <v>948</v>
      </c>
      <c r="C207" s="29" t="s">
        <v>798</v>
      </c>
      <c r="D207" s="39">
        <v>45391.0</v>
      </c>
      <c r="F207" s="31" t="str">
        <f t="shared" si="1"/>
        <v>Activo</v>
      </c>
      <c r="G207" s="38">
        <v>29110.0</v>
      </c>
      <c r="H207" s="32">
        <f t="shared" si="2"/>
        <v>4</v>
      </c>
      <c r="I207" s="5" t="str">
        <f>VLOOKUP(H207,Meses,2,FALSE)</f>
        <v>Abril</v>
      </c>
    </row>
    <row r="208">
      <c r="A208" s="38" t="s">
        <v>949</v>
      </c>
      <c r="B208" s="38" t="s">
        <v>950</v>
      </c>
      <c r="C208" s="29" t="s">
        <v>798</v>
      </c>
      <c r="D208" s="39">
        <v>45391.0</v>
      </c>
      <c r="F208" s="31" t="str">
        <f t="shared" si="1"/>
        <v>Activo</v>
      </c>
      <c r="G208" s="38">
        <v>234752.0</v>
      </c>
      <c r="H208" s="32">
        <f t="shared" si="2"/>
        <v>4</v>
      </c>
      <c r="I208" s="5" t="str">
        <f>VLOOKUP(H208,Meses,2,FALSE)</f>
        <v>Abril</v>
      </c>
    </row>
    <row r="209">
      <c r="A209" s="38" t="s">
        <v>949</v>
      </c>
      <c r="B209" s="38" t="s">
        <v>950</v>
      </c>
      <c r="C209" s="29" t="s">
        <v>798</v>
      </c>
      <c r="D209" s="39">
        <v>45392.0</v>
      </c>
      <c r="F209" s="31" t="str">
        <f t="shared" si="1"/>
        <v>Activo</v>
      </c>
      <c r="G209" s="38">
        <v>158655.0</v>
      </c>
      <c r="H209" s="32">
        <f t="shared" si="2"/>
        <v>4</v>
      </c>
      <c r="I209" s="5" t="str">
        <f>VLOOKUP(H209,Meses,2,FALSE)</f>
        <v>Abril</v>
      </c>
    </row>
    <row r="210">
      <c r="A210" s="38" t="s">
        <v>951</v>
      </c>
      <c r="B210" s="38" t="s">
        <v>952</v>
      </c>
      <c r="C210" s="29" t="s">
        <v>798</v>
      </c>
      <c r="D210" s="39">
        <v>45394.0</v>
      </c>
      <c r="F210" s="31" t="str">
        <f t="shared" si="1"/>
        <v>Activo</v>
      </c>
      <c r="G210" s="38">
        <v>51264.0</v>
      </c>
      <c r="H210" s="32">
        <f t="shared" si="2"/>
        <v>4</v>
      </c>
      <c r="I210" s="5" t="str">
        <f>VLOOKUP(H210,Meses,2,FALSE)</f>
        <v>Abril</v>
      </c>
    </row>
    <row r="211">
      <c r="A211" s="38" t="s">
        <v>938</v>
      </c>
      <c r="B211" s="38" t="s">
        <v>939</v>
      </c>
      <c r="C211" s="29" t="s">
        <v>798</v>
      </c>
      <c r="D211" s="39">
        <v>45396.0</v>
      </c>
      <c r="F211" s="31" t="str">
        <f t="shared" si="1"/>
        <v>Activo</v>
      </c>
      <c r="G211" s="38">
        <v>30808.0</v>
      </c>
      <c r="H211" s="32">
        <f t="shared" si="2"/>
        <v>4</v>
      </c>
      <c r="I211" s="5" t="str">
        <f>VLOOKUP(H211,Meses,2,FALSE)</f>
        <v>Abril</v>
      </c>
    </row>
    <row r="212">
      <c r="A212" s="38" t="s">
        <v>861</v>
      </c>
      <c r="B212" s="38" t="s">
        <v>862</v>
      </c>
      <c r="C212" s="29" t="s">
        <v>798</v>
      </c>
      <c r="D212" s="39">
        <v>45396.0</v>
      </c>
      <c r="F212" s="31" t="str">
        <f t="shared" si="1"/>
        <v>Activo</v>
      </c>
      <c r="G212" s="38">
        <v>165070.0</v>
      </c>
      <c r="H212" s="32">
        <f t="shared" si="2"/>
        <v>4</v>
      </c>
      <c r="I212" s="5" t="str">
        <f>VLOOKUP(H212,Meses,2,FALSE)</f>
        <v>Abril</v>
      </c>
    </row>
    <row r="213">
      <c r="A213" s="38" t="s">
        <v>953</v>
      </c>
      <c r="B213" s="38" t="s">
        <v>954</v>
      </c>
      <c r="C213" s="29" t="s">
        <v>798</v>
      </c>
      <c r="D213" s="39">
        <v>45397.0</v>
      </c>
      <c r="F213" s="31" t="str">
        <f t="shared" si="1"/>
        <v>Activo</v>
      </c>
      <c r="G213" s="38">
        <v>42905.0</v>
      </c>
      <c r="H213" s="32">
        <f t="shared" si="2"/>
        <v>4</v>
      </c>
      <c r="I213" s="5" t="str">
        <f>VLOOKUP(H213,Meses,2,FALSE)</f>
        <v>Abril</v>
      </c>
    </row>
    <row r="214">
      <c r="A214" s="38" t="s">
        <v>920</v>
      </c>
      <c r="B214" s="38" t="s">
        <v>921</v>
      </c>
      <c r="C214" s="29" t="s">
        <v>798</v>
      </c>
      <c r="D214" s="39">
        <v>45397.0</v>
      </c>
      <c r="F214" s="31" t="str">
        <f t="shared" si="1"/>
        <v>Activo</v>
      </c>
      <c r="G214" s="38">
        <v>292966.0</v>
      </c>
      <c r="H214" s="32">
        <f t="shared" si="2"/>
        <v>4</v>
      </c>
      <c r="I214" s="5" t="str">
        <f>VLOOKUP(H214,Meses,2,FALSE)</f>
        <v>Abril</v>
      </c>
    </row>
    <row r="215">
      <c r="A215" s="38" t="s">
        <v>955</v>
      </c>
      <c r="B215" s="38" t="s">
        <v>956</v>
      </c>
      <c r="C215" s="29" t="s">
        <v>798</v>
      </c>
      <c r="D215" s="39">
        <v>45400.0</v>
      </c>
      <c r="F215" s="31" t="str">
        <f t="shared" si="1"/>
        <v>Activo</v>
      </c>
      <c r="G215" s="38">
        <v>193959.0</v>
      </c>
      <c r="H215" s="32">
        <f t="shared" si="2"/>
        <v>4</v>
      </c>
      <c r="I215" s="5" t="str">
        <f>VLOOKUP(H215,Meses,2,FALSE)</f>
        <v>Abril</v>
      </c>
    </row>
    <row r="216">
      <c r="A216" s="38" t="s">
        <v>957</v>
      </c>
      <c r="B216" s="38" t="s">
        <v>958</v>
      </c>
      <c r="C216" s="29" t="s">
        <v>798</v>
      </c>
      <c r="D216" s="39">
        <v>45400.0</v>
      </c>
      <c r="F216" s="31" t="str">
        <f t="shared" si="1"/>
        <v>Activo</v>
      </c>
      <c r="G216" s="38">
        <v>112002.0</v>
      </c>
      <c r="H216" s="32">
        <f t="shared" si="2"/>
        <v>4</v>
      </c>
      <c r="I216" s="5" t="str">
        <f>VLOOKUP(H216,Meses,2,FALSE)</f>
        <v>Abril</v>
      </c>
    </row>
    <row r="217">
      <c r="A217" s="38" t="s">
        <v>463</v>
      </c>
      <c r="B217" s="38" t="s">
        <v>959</v>
      </c>
      <c r="C217" s="29" t="s">
        <v>798</v>
      </c>
      <c r="D217" s="39">
        <v>45401.0</v>
      </c>
      <c r="F217" s="31" t="str">
        <f t="shared" si="1"/>
        <v>Activo</v>
      </c>
      <c r="G217" s="38">
        <v>204368.0</v>
      </c>
      <c r="H217" s="32">
        <f t="shared" si="2"/>
        <v>4</v>
      </c>
      <c r="I217" s="5" t="str">
        <f>VLOOKUP(H217,Meses,2,FALSE)</f>
        <v>Abril</v>
      </c>
    </row>
    <row r="218">
      <c r="A218" s="38" t="s">
        <v>931</v>
      </c>
      <c r="B218" s="38" t="s">
        <v>932</v>
      </c>
      <c r="C218" s="29" t="s">
        <v>798</v>
      </c>
      <c r="D218" s="39">
        <v>45402.0</v>
      </c>
      <c r="F218" s="31" t="str">
        <f t="shared" si="1"/>
        <v>Activo</v>
      </c>
      <c r="G218" s="38">
        <v>135738.0</v>
      </c>
      <c r="H218" s="32">
        <f t="shared" si="2"/>
        <v>4</v>
      </c>
      <c r="I218" s="5" t="str">
        <f>VLOOKUP(H218,Meses,2,FALSE)</f>
        <v>Abril</v>
      </c>
    </row>
    <row r="219">
      <c r="A219" s="38" t="s">
        <v>902</v>
      </c>
      <c r="B219" s="38" t="s">
        <v>903</v>
      </c>
      <c r="C219" s="29" t="s">
        <v>798</v>
      </c>
      <c r="D219" s="39">
        <v>45413.0</v>
      </c>
      <c r="F219" s="31" t="str">
        <f t="shared" si="1"/>
        <v>Activo</v>
      </c>
      <c r="G219" s="38">
        <v>121086.0</v>
      </c>
      <c r="H219" s="32">
        <f t="shared" si="2"/>
        <v>5</v>
      </c>
      <c r="I219" s="5" t="str">
        <f>VLOOKUP(H219,Meses,2,FALSE)</f>
        <v>Mayo</v>
      </c>
    </row>
    <row r="220">
      <c r="A220" s="38" t="s">
        <v>960</v>
      </c>
      <c r="B220" s="38" t="s">
        <v>961</v>
      </c>
      <c r="C220" s="29" t="s">
        <v>798</v>
      </c>
      <c r="D220" s="39">
        <v>45413.0</v>
      </c>
      <c r="F220" s="31" t="str">
        <f t="shared" si="1"/>
        <v>Activo</v>
      </c>
      <c r="G220" s="38">
        <v>238252.0</v>
      </c>
      <c r="H220" s="32">
        <f t="shared" si="2"/>
        <v>5</v>
      </c>
      <c r="I220" s="5" t="str">
        <f>VLOOKUP(H220,Meses,2,FALSE)</f>
        <v>Mayo</v>
      </c>
    </row>
    <row r="221">
      <c r="A221" s="38" t="s">
        <v>962</v>
      </c>
      <c r="B221" s="38" t="s">
        <v>963</v>
      </c>
      <c r="C221" s="29" t="s">
        <v>798</v>
      </c>
      <c r="D221" s="39">
        <v>45414.0</v>
      </c>
      <c r="F221" s="31" t="str">
        <f t="shared" si="1"/>
        <v>Activo</v>
      </c>
      <c r="G221" s="38">
        <v>71853.0</v>
      </c>
      <c r="H221" s="32">
        <f t="shared" si="2"/>
        <v>5</v>
      </c>
      <c r="I221" s="5" t="str">
        <f>VLOOKUP(H221,Meses,2,FALSE)</f>
        <v>Mayo</v>
      </c>
    </row>
    <row r="222">
      <c r="A222" s="38" t="s">
        <v>855</v>
      </c>
      <c r="B222" s="38" t="s">
        <v>856</v>
      </c>
      <c r="C222" s="29" t="s">
        <v>798</v>
      </c>
      <c r="D222" s="39">
        <v>45414.0</v>
      </c>
      <c r="F222" s="31" t="str">
        <f t="shared" si="1"/>
        <v>Activo</v>
      </c>
      <c r="G222" s="38">
        <v>242014.0</v>
      </c>
      <c r="H222" s="32">
        <f t="shared" si="2"/>
        <v>5</v>
      </c>
      <c r="I222" s="5" t="str">
        <f>VLOOKUP(H222,Meses,2,FALSE)</f>
        <v>Mayo</v>
      </c>
    </row>
    <row r="223">
      <c r="A223" s="38" t="s">
        <v>964</v>
      </c>
      <c r="B223" s="38" t="s">
        <v>965</v>
      </c>
      <c r="C223" s="29" t="s">
        <v>798</v>
      </c>
      <c r="D223" s="39">
        <v>45415.0</v>
      </c>
      <c r="F223" s="31" t="str">
        <f t="shared" si="1"/>
        <v>Activo</v>
      </c>
      <c r="G223" s="38">
        <v>30219.0</v>
      </c>
      <c r="H223" s="32">
        <f t="shared" si="2"/>
        <v>5</v>
      </c>
      <c r="I223" s="5" t="str">
        <f>VLOOKUP(H223,Meses,2,FALSE)</f>
        <v>Mayo</v>
      </c>
    </row>
    <row r="224">
      <c r="A224" s="38" t="s">
        <v>966</v>
      </c>
      <c r="B224" s="38" t="s">
        <v>967</v>
      </c>
      <c r="C224" s="29" t="s">
        <v>798</v>
      </c>
      <c r="D224" s="39">
        <v>45418.0</v>
      </c>
      <c r="F224" s="31" t="str">
        <f t="shared" si="1"/>
        <v>Activo</v>
      </c>
      <c r="G224" s="38">
        <v>101603.0</v>
      </c>
      <c r="H224" s="32">
        <f t="shared" si="2"/>
        <v>5</v>
      </c>
      <c r="I224" s="5" t="str">
        <f>VLOOKUP(H224,Meses,2,FALSE)</f>
        <v>Mayo</v>
      </c>
    </row>
    <row r="225">
      <c r="A225" s="38" t="s">
        <v>940</v>
      </c>
      <c r="B225" s="38" t="s">
        <v>941</v>
      </c>
      <c r="C225" s="29" t="s">
        <v>798</v>
      </c>
      <c r="D225" s="39">
        <v>45418.0</v>
      </c>
      <c r="F225" s="31" t="str">
        <f t="shared" si="1"/>
        <v>Activo</v>
      </c>
      <c r="G225" s="38">
        <v>122880.0</v>
      </c>
      <c r="H225" s="32">
        <f t="shared" si="2"/>
        <v>5</v>
      </c>
      <c r="I225" s="5" t="str">
        <f>VLOOKUP(H225,Meses,2,FALSE)</f>
        <v>Mayo</v>
      </c>
    </row>
    <row r="226">
      <c r="A226" s="38" t="s">
        <v>968</v>
      </c>
      <c r="B226" s="38" t="s">
        <v>969</v>
      </c>
      <c r="C226" s="29" t="s">
        <v>798</v>
      </c>
      <c r="D226" s="39">
        <v>45418.0</v>
      </c>
      <c r="F226" s="31" t="str">
        <f t="shared" si="1"/>
        <v>Activo</v>
      </c>
      <c r="G226" s="38">
        <v>165876.0</v>
      </c>
      <c r="H226" s="32">
        <f t="shared" si="2"/>
        <v>5</v>
      </c>
      <c r="I226" s="5" t="str">
        <f>VLOOKUP(H226,Meses,2,FALSE)</f>
        <v>Mayo</v>
      </c>
    </row>
    <row r="227">
      <c r="A227" s="38" t="s">
        <v>935</v>
      </c>
      <c r="B227" s="38" t="s">
        <v>936</v>
      </c>
      <c r="C227" s="29" t="s">
        <v>798</v>
      </c>
      <c r="D227" s="39">
        <v>45418.0</v>
      </c>
      <c r="F227" s="31" t="str">
        <f t="shared" si="1"/>
        <v>Activo</v>
      </c>
      <c r="G227" s="38">
        <v>209460.0</v>
      </c>
      <c r="H227" s="32">
        <f t="shared" si="2"/>
        <v>5</v>
      </c>
      <c r="I227" s="5" t="str">
        <f>VLOOKUP(H227,Meses,2,FALSE)</f>
        <v>Mayo</v>
      </c>
    </row>
    <row r="228">
      <c r="A228" s="38" t="s">
        <v>829</v>
      </c>
      <c r="B228" s="38" t="s">
        <v>830</v>
      </c>
      <c r="C228" s="29" t="s">
        <v>798</v>
      </c>
      <c r="D228" s="39">
        <v>45419.0</v>
      </c>
      <c r="F228" s="31" t="str">
        <f t="shared" si="1"/>
        <v>Activo</v>
      </c>
      <c r="G228" s="38">
        <v>185402.0</v>
      </c>
      <c r="H228" s="32">
        <f t="shared" si="2"/>
        <v>5</v>
      </c>
      <c r="I228" s="5" t="str">
        <f>VLOOKUP(H228,Meses,2,FALSE)</f>
        <v>Mayo</v>
      </c>
    </row>
    <row r="229">
      <c r="A229" s="38" t="s">
        <v>957</v>
      </c>
      <c r="B229" s="38" t="s">
        <v>958</v>
      </c>
      <c r="C229" s="29" t="s">
        <v>798</v>
      </c>
      <c r="D229" s="39">
        <v>45422.0</v>
      </c>
      <c r="F229" s="31" t="str">
        <f t="shared" si="1"/>
        <v>Activo</v>
      </c>
      <c r="G229" s="38">
        <v>79911.0</v>
      </c>
      <c r="H229" s="32">
        <f t="shared" si="2"/>
        <v>5</v>
      </c>
      <c r="I229" s="5" t="str">
        <f>VLOOKUP(H229,Meses,2,FALSE)</f>
        <v>Mayo</v>
      </c>
    </row>
    <row r="230">
      <c r="A230" s="38" t="s">
        <v>970</v>
      </c>
      <c r="B230" s="38" t="s">
        <v>845</v>
      </c>
      <c r="C230" s="29" t="s">
        <v>798</v>
      </c>
      <c r="D230" s="39">
        <v>45422.0</v>
      </c>
      <c r="F230" s="31" t="str">
        <f t="shared" si="1"/>
        <v>Activo</v>
      </c>
      <c r="G230" s="38">
        <v>74744.0</v>
      </c>
      <c r="H230" s="32">
        <f t="shared" si="2"/>
        <v>5</v>
      </c>
      <c r="I230" s="5" t="str">
        <f>VLOOKUP(H230,Meses,2,FALSE)</f>
        <v>Mayo</v>
      </c>
    </row>
    <row r="231">
      <c r="A231" s="38" t="s">
        <v>901</v>
      </c>
      <c r="B231" s="38" t="s">
        <v>534</v>
      </c>
      <c r="C231" s="29" t="s">
        <v>798</v>
      </c>
      <c r="D231" s="39">
        <v>45423.0</v>
      </c>
      <c r="F231" s="31" t="str">
        <f t="shared" si="1"/>
        <v>Activo</v>
      </c>
      <c r="G231" s="38">
        <v>204006.0</v>
      </c>
      <c r="H231" s="32">
        <f t="shared" si="2"/>
        <v>5</v>
      </c>
      <c r="I231" s="5" t="str">
        <f>VLOOKUP(H231,Meses,2,FALSE)</f>
        <v>Mayo</v>
      </c>
    </row>
    <row r="232">
      <c r="A232" s="38" t="s">
        <v>971</v>
      </c>
      <c r="B232" s="38" t="s">
        <v>972</v>
      </c>
      <c r="C232" s="29" t="s">
        <v>798</v>
      </c>
      <c r="D232" s="39">
        <v>45425.0</v>
      </c>
      <c r="F232" s="31" t="str">
        <f t="shared" si="1"/>
        <v>Activo</v>
      </c>
      <c r="G232" s="38">
        <v>15039.0</v>
      </c>
      <c r="H232" s="32">
        <f t="shared" si="2"/>
        <v>5</v>
      </c>
      <c r="I232" s="5" t="str">
        <f>VLOOKUP(H232,Meses,2,FALSE)</f>
        <v>Mayo</v>
      </c>
    </row>
    <row r="233">
      <c r="A233" s="38" t="s">
        <v>875</v>
      </c>
      <c r="B233" s="38" t="s">
        <v>876</v>
      </c>
      <c r="C233" s="29" t="s">
        <v>798</v>
      </c>
      <c r="D233" s="39">
        <v>45428.0</v>
      </c>
      <c r="F233" s="31" t="str">
        <f t="shared" si="1"/>
        <v>Activo</v>
      </c>
      <c r="G233" s="38">
        <v>130478.0</v>
      </c>
      <c r="H233" s="32">
        <f t="shared" si="2"/>
        <v>5</v>
      </c>
      <c r="I233" s="5" t="str">
        <f>VLOOKUP(H233,Meses,2,FALSE)</f>
        <v>Mayo</v>
      </c>
    </row>
    <row r="234">
      <c r="A234" s="38" t="s">
        <v>944</v>
      </c>
      <c r="B234" s="38" t="s">
        <v>691</v>
      </c>
      <c r="C234" s="29" t="s">
        <v>798</v>
      </c>
      <c r="D234" s="39">
        <v>45429.0</v>
      </c>
      <c r="F234" s="31" t="str">
        <f t="shared" si="1"/>
        <v>Activo</v>
      </c>
      <c r="G234" s="38">
        <v>207617.0</v>
      </c>
      <c r="H234" s="32">
        <f t="shared" si="2"/>
        <v>5</v>
      </c>
      <c r="I234" s="5" t="str">
        <f>VLOOKUP(H234,Meses,2,FALSE)</f>
        <v>Mayo</v>
      </c>
    </row>
    <row r="235">
      <c r="A235" s="38" t="s">
        <v>968</v>
      </c>
      <c r="B235" s="38" t="s">
        <v>969</v>
      </c>
      <c r="C235" s="29" t="s">
        <v>798</v>
      </c>
      <c r="D235" s="39">
        <v>45429.0</v>
      </c>
      <c r="F235" s="31" t="str">
        <f t="shared" si="1"/>
        <v>Activo</v>
      </c>
      <c r="G235" s="38">
        <v>161283.0</v>
      </c>
      <c r="H235" s="32">
        <f t="shared" si="2"/>
        <v>5</v>
      </c>
      <c r="I235" s="5" t="str">
        <f>VLOOKUP(H235,Meses,2,FALSE)</f>
        <v>Mayo</v>
      </c>
    </row>
    <row r="236">
      <c r="A236" s="38" t="s">
        <v>973</v>
      </c>
      <c r="B236" s="38" t="s">
        <v>974</v>
      </c>
      <c r="C236" s="29" t="s">
        <v>798</v>
      </c>
      <c r="D236" s="39">
        <v>45430.0</v>
      </c>
      <c r="F236" s="31" t="str">
        <f t="shared" si="1"/>
        <v>Activo</v>
      </c>
      <c r="G236" s="38">
        <v>212855.0</v>
      </c>
      <c r="H236" s="32">
        <f t="shared" si="2"/>
        <v>5</v>
      </c>
      <c r="I236" s="5" t="str">
        <f>VLOOKUP(H236,Meses,2,FALSE)</f>
        <v>Mayo</v>
      </c>
    </row>
    <row r="237">
      <c r="A237" s="38" t="s">
        <v>975</v>
      </c>
      <c r="B237" s="38" t="s">
        <v>976</v>
      </c>
      <c r="C237" s="29" t="s">
        <v>798</v>
      </c>
      <c r="D237" s="39">
        <v>45431.0</v>
      </c>
      <c r="F237" s="31" t="str">
        <f t="shared" si="1"/>
        <v>Activo</v>
      </c>
      <c r="G237" s="38">
        <v>234322.0</v>
      </c>
      <c r="H237" s="32">
        <f t="shared" si="2"/>
        <v>5</v>
      </c>
      <c r="I237" s="5" t="str">
        <f>VLOOKUP(H237,Meses,2,FALSE)</f>
        <v>Mayo</v>
      </c>
    </row>
    <row r="238">
      <c r="A238" s="38" t="s">
        <v>977</v>
      </c>
      <c r="B238" s="38" t="s">
        <v>978</v>
      </c>
      <c r="C238" s="29" t="s">
        <v>798</v>
      </c>
      <c r="D238" s="39">
        <v>45433.0</v>
      </c>
      <c r="F238" s="31" t="str">
        <f t="shared" si="1"/>
        <v>Activo</v>
      </c>
      <c r="G238" s="38">
        <v>38459.0</v>
      </c>
      <c r="H238" s="32">
        <f t="shared" si="2"/>
        <v>5</v>
      </c>
      <c r="I238" s="5" t="str">
        <f>VLOOKUP(H238,Meses,2,FALSE)</f>
        <v>Mayo</v>
      </c>
    </row>
    <row r="239">
      <c r="A239" s="38" t="s">
        <v>975</v>
      </c>
      <c r="B239" s="38" t="s">
        <v>976</v>
      </c>
      <c r="C239" s="29" t="s">
        <v>798</v>
      </c>
      <c r="D239" s="39">
        <v>45436.0</v>
      </c>
      <c r="F239" s="31" t="str">
        <f t="shared" si="1"/>
        <v>Activo</v>
      </c>
      <c r="G239" s="38">
        <v>115620.0</v>
      </c>
      <c r="H239" s="32">
        <f t="shared" si="2"/>
        <v>5</v>
      </c>
      <c r="I239" s="5" t="str">
        <f>VLOOKUP(H239,Meses,2,FALSE)</f>
        <v>Mayo</v>
      </c>
    </row>
    <row r="240">
      <c r="A240" s="38" t="s">
        <v>979</v>
      </c>
      <c r="B240" s="38" t="s">
        <v>980</v>
      </c>
      <c r="C240" s="29" t="s">
        <v>798</v>
      </c>
      <c r="D240" s="39">
        <v>45438.0</v>
      </c>
      <c r="F240" s="31" t="str">
        <f t="shared" si="1"/>
        <v>Activo</v>
      </c>
      <c r="G240" s="38">
        <v>229885.0</v>
      </c>
      <c r="H240" s="32">
        <f t="shared" si="2"/>
        <v>5</v>
      </c>
      <c r="I240" s="5" t="str">
        <f>VLOOKUP(H240,Meses,2,FALSE)</f>
        <v>Mayo</v>
      </c>
    </row>
    <row r="241">
      <c r="A241" s="38" t="s">
        <v>981</v>
      </c>
      <c r="B241" s="38" t="s">
        <v>982</v>
      </c>
      <c r="C241" s="29" t="s">
        <v>798</v>
      </c>
      <c r="D241" s="39">
        <v>45442.0</v>
      </c>
      <c r="F241" s="31" t="str">
        <f t="shared" si="1"/>
        <v>Activo</v>
      </c>
      <c r="G241" s="38">
        <v>231991.0</v>
      </c>
      <c r="H241" s="32">
        <f t="shared" si="2"/>
        <v>5</v>
      </c>
      <c r="I241" s="5" t="str">
        <f>VLOOKUP(H241,Meses,2,FALSE)</f>
        <v>Mayo</v>
      </c>
    </row>
    <row r="242">
      <c r="A242" s="38" t="s">
        <v>977</v>
      </c>
      <c r="B242" s="38" t="s">
        <v>978</v>
      </c>
      <c r="C242" s="29" t="s">
        <v>798</v>
      </c>
      <c r="D242" s="39">
        <v>45442.0</v>
      </c>
      <c r="F242" s="31" t="str">
        <f t="shared" si="1"/>
        <v>Activo</v>
      </c>
      <c r="G242" s="38">
        <v>155264.0</v>
      </c>
      <c r="H242" s="32">
        <f t="shared" si="2"/>
        <v>5</v>
      </c>
      <c r="I242" s="5" t="str">
        <f>VLOOKUP(H242,Meses,2,FALSE)</f>
        <v>Mayo</v>
      </c>
    </row>
    <row r="243">
      <c r="A243" s="38" t="s">
        <v>983</v>
      </c>
      <c r="B243" s="38" t="s">
        <v>984</v>
      </c>
      <c r="C243" s="29" t="s">
        <v>798</v>
      </c>
      <c r="D243" s="39">
        <v>45445.0</v>
      </c>
      <c r="F243" s="31" t="str">
        <f t="shared" si="1"/>
        <v>Activo</v>
      </c>
      <c r="G243" s="38">
        <v>10164.0</v>
      </c>
      <c r="H243" s="32">
        <f t="shared" si="2"/>
        <v>6</v>
      </c>
      <c r="I243" s="5" t="str">
        <f>VLOOKUP(H243,Meses,2,FALSE)</f>
        <v>Junio</v>
      </c>
    </row>
    <row r="244">
      <c r="A244" s="38" t="s">
        <v>947</v>
      </c>
      <c r="B244" s="38" t="s">
        <v>948</v>
      </c>
      <c r="C244" s="29" t="s">
        <v>798</v>
      </c>
      <c r="D244" s="39">
        <v>45446.0</v>
      </c>
      <c r="F244" s="31" t="str">
        <f t="shared" si="1"/>
        <v>Activo</v>
      </c>
      <c r="G244" s="38">
        <v>128252.0</v>
      </c>
      <c r="H244" s="32">
        <f t="shared" si="2"/>
        <v>6</v>
      </c>
      <c r="I244" s="5" t="str">
        <f>VLOOKUP(H244,Meses,2,FALSE)</f>
        <v>Junio</v>
      </c>
    </row>
    <row r="245">
      <c r="A245" s="38" t="s">
        <v>979</v>
      </c>
      <c r="B245" s="38" t="s">
        <v>980</v>
      </c>
      <c r="C245" s="29" t="s">
        <v>798</v>
      </c>
      <c r="D245" s="39">
        <v>45446.0</v>
      </c>
      <c r="F245" s="31" t="str">
        <f t="shared" si="1"/>
        <v>Activo</v>
      </c>
      <c r="G245" s="38">
        <v>50432.0</v>
      </c>
      <c r="H245" s="32">
        <f t="shared" si="2"/>
        <v>6</v>
      </c>
      <c r="I245" s="5" t="str">
        <f>VLOOKUP(H245,Meses,2,FALSE)</f>
        <v>Junio</v>
      </c>
    </row>
    <row r="246">
      <c r="A246" s="38" t="s">
        <v>294</v>
      </c>
      <c r="B246" s="38" t="s">
        <v>985</v>
      </c>
      <c r="C246" s="29" t="s">
        <v>798</v>
      </c>
      <c r="D246" s="39">
        <v>45447.0</v>
      </c>
      <c r="F246" s="31" t="str">
        <f t="shared" si="1"/>
        <v>Activo</v>
      </c>
      <c r="G246" s="38">
        <v>117106.0</v>
      </c>
      <c r="H246" s="32">
        <f t="shared" si="2"/>
        <v>6</v>
      </c>
      <c r="I246" s="5" t="str">
        <f>VLOOKUP(H246,Meses,2,FALSE)</f>
        <v>Junio</v>
      </c>
    </row>
    <row r="247">
      <c r="A247" s="38" t="s">
        <v>970</v>
      </c>
      <c r="B247" s="38" t="s">
        <v>845</v>
      </c>
      <c r="C247" s="29" t="s">
        <v>798</v>
      </c>
      <c r="D247" s="39">
        <v>45447.0</v>
      </c>
      <c r="F247" s="31" t="str">
        <f t="shared" si="1"/>
        <v>Activo</v>
      </c>
      <c r="G247" s="38">
        <v>86825.0</v>
      </c>
      <c r="H247" s="32">
        <f t="shared" si="2"/>
        <v>6</v>
      </c>
      <c r="I247" s="5" t="str">
        <f>VLOOKUP(H247,Meses,2,FALSE)</f>
        <v>Junio</v>
      </c>
    </row>
    <row r="248">
      <c r="A248" s="38" t="s">
        <v>981</v>
      </c>
      <c r="B248" s="38" t="s">
        <v>982</v>
      </c>
      <c r="C248" s="29" t="s">
        <v>798</v>
      </c>
      <c r="D248" s="39">
        <v>45448.0</v>
      </c>
      <c r="F248" s="31" t="str">
        <f t="shared" si="1"/>
        <v>Activo</v>
      </c>
      <c r="G248" s="38">
        <v>156680.0</v>
      </c>
      <c r="H248" s="32">
        <f t="shared" si="2"/>
        <v>6</v>
      </c>
      <c r="I248" s="5" t="str">
        <f>VLOOKUP(H248,Meses,2,FALSE)</f>
        <v>Junio</v>
      </c>
    </row>
    <row r="249">
      <c r="A249" s="38" t="s">
        <v>867</v>
      </c>
      <c r="B249" s="38" t="s">
        <v>864</v>
      </c>
      <c r="C249" s="29" t="s">
        <v>798</v>
      </c>
      <c r="D249" s="39">
        <v>45452.0</v>
      </c>
      <c r="F249" s="31" t="str">
        <f t="shared" si="1"/>
        <v>Activo</v>
      </c>
      <c r="G249" s="38">
        <v>60583.0</v>
      </c>
      <c r="H249" s="32">
        <f t="shared" si="2"/>
        <v>6</v>
      </c>
      <c r="I249" s="5" t="str">
        <f>VLOOKUP(H249,Meses,2,FALSE)</f>
        <v>Junio</v>
      </c>
    </row>
    <row r="250">
      <c r="A250" s="38" t="s">
        <v>835</v>
      </c>
      <c r="B250" s="38" t="s">
        <v>836</v>
      </c>
      <c r="C250" s="29" t="s">
        <v>798</v>
      </c>
      <c r="D250" s="39">
        <v>45452.0</v>
      </c>
      <c r="F250" s="31" t="str">
        <f t="shared" si="1"/>
        <v>Activo</v>
      </c>
      <c r="G250" s="38">
        <v>202092.0</v>
      </c>
      <c r="H250" s="32">
        <f t="shared" si="2"/>
        <v>6</v>
      </c>
      <c r="I250" s="5" t="str">
        <f>VLOOKUP(H250,Meses,2,FALSE)</f>
        <v>Junio</v>
      </c>
    </row>
    <row r="251">
      <c r="A251" s="38" t="s">
        <v>843</v>
      </c>
      <c r="B251" s="38" t="s">
        <v>217</v>
      </c>
      <c r="C251" s="29" t="s">
        <v>798</v>
      </c>
      <c r="D251" s="39">
        <v>45453.0</v>
      </c>
      <c r="F251" s="31" t="str">
        <f t="shared" si="1"/>
        <v>Activo</v>
      </c>
      <c r="G251" s="38">
        <v>229012.0</v>
      </c>
      <c r="H251" s="32">
        <f t="shared" si="2"/>
        <v>6</v>
      </c>
      <c r="I251" s="5" t="str">
        <f>VLOOKUP(H251,Meses,2,FALSE)</f>
        <v>Junio</v>
      </c>
    </row>
    <row r="252">
      <c r="A252" s="38" t="s">
        <v>851</v>
      </c>
      <c r="B252" s="38" t="s">
        <v>852</v>
      </c>
      <c r="C252" s="29" t="s">
        <v>798</v>
      </c>
      <c r="D252" s="39">
        <v>45455.0</v>
      </c>
      <c r="F252" s="31" t="str">
        <f t="shared" si="1"/>
        <v>Activo</v>
      </c>
      <c r="G252" s="38">
        <v>58428.0</v>
      </c>
      <c r="H252" s="32">
        <f t="shared" si="2"/>
        <v>6</v>
      </c>
      <c r="I252" s="5" t="str">
        <f>VLOOKUP(H252,Meses,2,FALSE)</f>
        <v>Junio</v>
      </c>
    </row>
    <row r="253">
      <c r="A253" s="38" t="s">
        <v>927</v>
      </c>
      <c r="B253" s="38" t="s">
        <v>928</v>
      </c>
      <c r="C253" s="29" t="s">
        <v>798</v>
      </c>
      <c r="D253" s="39">
        <v>45456.0</v>
      </c>
      <c r="F253" s="31" t="str">
        <f t="shared" si="1"/>
        <v>Activo</v>
      </c>
      <c r="G253" s="38">
        <v>24573.0</v>
      </c>
      <c r="H253" s="32">
        <f t="shared" si="2"/>
        <v>6</v>
      </c>
      <c r="I253" s="5" t="str">
        <f>VLOOKUP(H253,Meses,2,FALSE)</f>
        <v>Junio</v>
      </c>
    </row>
    <row r="254">
      <c r="A254" s="38" t="s">
        <v>887</v>
      </c>
      <c r="B254" s="38" t="s">
        <v>888</v>
      </c>
      <c r="C254" s="29" t="s">
        <v>798</v>
      </c>
      <c r="D254" s="39">
        <v>45457.0</v>
      </c>
      <c r="F254" s="31" t="str">
        <f t="shared" si="1"/>
        <v>Activo</v>
      </c>
      <c r="G254" s="38">
        <v>95580.0</v>
      </c>
      <c r="H254" s="32">
        <f t="shared" si="2"/>
        <v>6</v>
      </c>
      <c r="I254" s="5" t="str">
        <f>VLOOKUP(H254,Meses,2,FALSE)</f>
        <v>Junio</v>
      </c>
    </row>
    <row r="255">
      <c r="A255" s="38" t="s">
        <v>945</v>
      </c>
      <c r="B255" s="38" t="s">
        <v>946</v>
      </c>
      <c r="C255" s="29" t="s">
        <v>798</v>
      </c>
      <c r="D255" s="39">
        <v>45458.0</v>
      </c>
      <c r="F255" s="31" t="str">
        <f t="shared" si="1"/>
        <v>Activo</v>
      </c>
      <c r="G255" s="38">
        <v>210166.0</v>
      </c>
      <c r="H255" s="32">
        <f t="shared" si="2"/>
        <v>6</v>
      </c>
      <c r="I255" s="5" t="str">
        <f>VLOOKUP(H255,Meses,2,FALSE)</f>
        <v>Junio</v>
      </c>
    </row>
    <row r="256">
      <c r="A256" s="38" t="s">
        <v>986</v>
      </c>
      <c r="B256" s="38" t="s">
        <v>987</v>
      </c>
      <c r="C256" s="29" t="s">
        <v>798</v>
      </c>
      <c r="D256" s="39">
        <v>45460.0</v>
      </c>
      <c r="F256" s="31" t="str">
        <f t="shared" si="1"/>
        <v>Activo</v>
      </c>
      <c r="G256" s="38">
        <v>188554.0</v>
      </c>
      <c r="H256" s="32">
        <f t="shared" si="2"/>
        <v>6</v>
      </c>
      <c r="I256" s="5" t="str">
        <f>VLOOKUP(H256,Meses,2,FALSE)</f>
        <v>Junio</v>
      </c>
    </row>
    <row r="257">
      <c r="A257" s="38" t="s">
        <v>837</v>
      </c>
      <c r="B257" s="38" t="s">
        <v>838</v>
      </c>
      <c r="C257" s="29" t="s">
        <v>798</v>
      </c>
      <c r="D257" s="39">
        <v>45462.0</v>
      </c>
      <c r="F257" s="31" t="str">
        <f t="shared" si="1"/>
        <v>Activo</v>
      </c>
      <c r="G257" s="38">
        <v>248954.0</v>
      </c>
      <c r="H257" s="32">
        <f t="shared" si="2"/>
        <v>6</v>
      </c>
      <c r="I257" s="5" t="str">
        <f>VLOOKUP(H257,Meses,2,FALSE)</f>
        <v>Junio</v>
      </c>
    </row>
    <row r="258">
      <c r="A258" s="38" t="s">
        <v>988</v>
      </c>
      <c r="B258" s="38" t="s">
        <v>989</v>
      </c>
      <c r="C258" s="29" t="s">
        <v>798</v>
      </c>
      <c r="D258" s="39">
        <v>45464.0</v>
      </c>
      <c r="F258" s="31" t="str">
        <f t="shared" si="1"/>
        <v>Activo</v>
      </c>
      <c r="G258" s="38">
        <v>123157.0</v>
      </c>
      <c r="H258" s="32">
        <f t="shared" si="2"/>
        <v>6</v>
      </c>
      <c r="I258" s="5" t="str">
        <f>VLOOKUP(H258,Meses,2,FALSE)</f>
        <v>Junio</v>
      </c>
    </row>
    <row r="259">
      <c r="A259" s="38" t="s">
        <v>835</v>
      </c>
      <c r="B259" s="38" t="s">
        <v>836</v>
      </c>
      <c r="C259" s="29" t="s">
        <v>798</v>
      </c>
      <c r="D259" s="39">
        <v>45465.0</v>
      </c>
      <c r="F259" s="31" t="str">
        <f t="shared" si="1"/>
        <v>Activo</v>
      </c>
      <c r="G259" s="38">
        <v>248564.0</v>
      </c>
      <c r="H259" s="32">
        <f t="shared" si="2"/>
        <v>6</v>
      </c>
      <c r="I259" s="5" t="str">
        <f>VLOOKUP(H259,Meses,2,FALSE)</f>
        <v>Junio</v>
      </c>
    </row>
    <row r="260">
      <c r="A260" s="38" t="s">
        <v>831</v>
      </c>
      <c r="B260" s="38" t="s">
        <v>832</v>
      </c>
      <c r="C260" s="29" t="s">
        <v>798</v>
      </c>
      <c r="D260" s="39">
        <v>45470.0</v>
      </c>
      <c r="F260" s="31" t="str">
        <f t="shared" si="1"/>
        <v>Activo</v>
      </c>
      <c r="G260" s="38">
        <v>151263.0</v>
      </c>
      <c r="H260" s="32">
        <f t="shared" si="2"/>
        <v>6</v>
      </c>
      <c r="I260" s="5" t="str">
        <f>VLOOKUP(H260,Meses,2,FALSE)</f>
        <v>Junio</v>
      </c>
    </row>
    <row r="261">
      <c r="A261" s="38" t="s">
        <v>942</v>
      </c>
      <c r="B261" s="38" t="s">
        <v>943</v>
      </c>
      <c r="C261" s="29" t="s">
        <v>798</v>
      </c>
      <c r="D261" s="39">
        <v>45471.0</v>
      </c>
      <c r="F261" s="31" t="str">
        <f t="shared" si="1"/>
        <v>Activo</v>
      </c>
      <c r="G261" s="38">
        <v>80841.0</v>
      </c>
      <c r="H261" s="32">
        <f t="shared" si="2"/>
        <v>6</v>
      </c>
      <c r="I261" s="5" t="str">
        <f>VLOOKUP(H261,Meses,2,FALSE)</f>
        <v>Junio</v>
      </c>
    </row>
    <row r="262">
      <c r="A262" s="38" t="s">
        <v>990</v>
      </c>
      <c r="B262" s="38" t="s">
        <v>890</v>
      </c>
      <c r="C262" s="29" t="s">
        <v>798</v>
      </c>
      <c r="D262" s="39">
        <v>45472.0</v>
      </c>
      <c r="F262" s="31" t="str">
        <f t="shared" si="1"/>
        <v>Activo</v>
      </c>
      <c r="G262" s="38">
        <v>121389.0</v>
      </c>
      <c r="H262" s="32">
        <f t="shared" si="2"/>
        <v>6</v>
      </c>
      <c r="I262" s="5" t="str">
        <f>VLOOKUP(H262,Meses,2,FALSE)</f>
        <v>Junio</v>
      </c>
    </row>
    <row r="263">
      <c r="A263" s="38" t="s">
        <v>955</v>
      </c>
      <c r="B263" s="38" t="s">
        <v>956</v>
      </c>
      <c r="C263" s="29" t="s">
        <v>798</v>
      </c>
      <c r="D263" s="39">
        <v>45472.0</v>
      </c>
      <c r="F263" s="31" t="str">
        <f t="shared" si="1"/>
        <v>Activo</v>
      </c>
      <c r="G263" s="38">
        <v>209036.0</v>
      </c>
      <c r="H263" s="32">
        <f t="shared" si="2"/>
        <v>6</v>
      </c>
      <c r="I263" s="5" t="str">
        <f>VLOOKUP(H263,Meses,2,FALSE)</f>
        <v>Junio</v>
      </c>
    </row>
    <row r="264">
      <c r="A264" s="38" t="s">
        <v>918</v>
      </c>
      <c r="B264" s="38" t="s">
        <v>919</v>
      </c>
      <c r="C264" s="29" t="s">
        <v>798</v>
      </c>
      <c r="D264" s="39">
        <v>45473.0</v>
      </c>
      <c r="F264" s="31" t="str">
        <f t="shared" si="1"/>
        <v>Activo</v>
      </c>
      <c r="G264" s="38">
        <v>124891.0</v>
      </c>
      <c r="H264" s="32">
        <f t="shared" si="2"/>
        <v>6</v>
      </c>
      <c r="I264" s="5" t="str">
        <f>VLOOKUP(H264,Meses,2,FALSE)</f>
        <v>Junio</v>
      </c>
    </row>
    <row r="265">
      <c r="A265" s="38" t="s">
        <v>964</v>
      </c>
      <c r="B265" s="38" t="s">
        <v>965</v>
      </c>
      <c r="C265" s="29" t="s">
        <v>798</v>
      </c>
      <c r="D265" s="39">
        <v>45473.0</v>
      </c>
      <c r="F265" s="31" t="str">
        <f t="shared" si="1"/>
        <v>Activo</v>
      </c>
      <c r="G265" s="38">
        <v>215609.0</v>
      </c>
      <c r="H265" s="32">
        <f t="shared" si="2"/>
        <v>6</v>
      </c>
      <c r="I265" s="5" t="str">
        <f>VLOOKUP(H265,Meses,2,FALSE)</f>
        <v>Junio</v>
      </c>
    </row>
    <row r="266">
      <c r="F266" s="31"/>
      <c r="G266" s="31"/>
      <c r="H266" s="20"/>
    </row>
    <row r="267">
      <c r="F267" s="24" t="s">
        <v>991</v>
      </c>
      <c r="G267" s="40">
        <f>SUM(G2:G265)</f>
        <v>43342849</v>
      </c>
      <c r="H267" s="20"/>
    </row>
    <row r="268">
      <c r="F268" s="24" t="s">
        <v>787</v>
      </c>
      <c r="G268" s="40">
        <f>sumif(C2:C265,$C$270,G2:G265)</f>
        <v>21853095</v>
      </c>
      <c r="H268" s="20"/>
    </row>
    <row r="269">
      <c r="C269" s="41" t="s">
        <v>992</v>
      </c>
      <c r="D269" s="41" t="s">
        <v>800</v>
      </c>
      <c r="F269" s="24" t="s">
        <v>993</v>
      </c>
      <c r="G269" s="40">
        <f>sumif(C3:C266,$C$271,G3:G266)</f>
        <v>21489754</v>
      </c>
      <c r="H269" s="20"/>
    </row>
    <row r="270">
      <c r="C270" s="42" t="s">
        <v>799</v>
      </c>
      <c r="D270" s="42" t="s">
        <v>13</v>
      </c>
      <c r="F270" s="24" t="s">
        <v>994</v>
      </c>
      <c r="G270" s="43">
        <f>COUNTIF(F2:F265,$D$270)</f>
        <v>223</v>
      </c>
      <c r="H270" s="20"/>
    </row>
    <row r="271">
      <c r="C271" s="42" t="s">
        <v>798</v>
      </c>
      <c r="D271" s="42" t="s">
        <v>802</v>
      </c>
      <c r="F271" s="24" t="s">
        <v>995</v>
      </c>
      <c r="G271" s="43">
        <f>COUNTIF(F2:F265,$D$271)</f>
        <v>41</v>
      </c>
      <c r="H271" s="20"/>
    </row>
    <row r="272">
      <c r="F272" s="24" t="s">
        <v>792</v>
      </c>
      <c r="G272" s="43">
        <f>COUNTIF(C2:C265,$C$270)</f>
        <v>109</v>
      </c>
      <c r="H272" s="20"/>
    </row>
    <row r="273">
      <c r="C273" s="24"/>
      <c r="D273" s="24"/>
      <c r="F273" s="24" t="s">
        <v>793</v>
      </c>
      <c r="G273" s="43">
        <f>COUNTIF(C2:C265,$C$271)</f>
        <v>155</v>
      </c>
      <c r="H273" s="20"/>
    </row>
    <row r="274">
      <c r="C274" s="29"/>
      <c r="D274" s="29"/>
      <c r="F274" s="24" t="s">
        <v>996</v>
      </c>
      <c r="G274" s="40">
        <f>G268-G269</f>
        <v>363341</v>
      </c>
      <c r="H274" s="20"/>
    </row>
    <row r="275">
      <c r="C275" s="29"/>
      <c r="D275" s="29"/>
      <c r="F275" s="31"/>
      <c r="G275" s="31"/>
      <c r="H275" s="20"/>
    </row>
    <row r="276">
      <c r="C276" s="29"/>
      <c r="D276" s="29"/>
      <c r="F276" s="31"/>
      <c r="G276" s="31"/>
      <c r="H276" s="20"/>
    </row>
    <row r="277">
      <c r="C277" s="29"/>
      <c r="D277" s="29"/>
      <c r="F277" s="31"/>
      <c r="G277" s="31"/>
      <c r="H277" s="20"/>
    </row>
    <row r="278">
      <c r="C278" s="29"/>
      <c r="D278" s="29"/>
      <c r="F278" s="31"/>
      <c r="G278" s="31"/>
      <c r="H278" s="20"/>
    </row>
    <row r="279">
      <c r="C279" s="29"/>
      <c r="D279" s="29"/>
      <c r="F279" s="31"/>
      <c r="G279" s="31"/>
      <c r="H279" s="20"/>
    </row>
    <row r="280">
      <c r="C280" s="29"/>
      <c r="D280" s="29"/>
      <c r="F280" s="31"/>
      <c r="G280" s="31"/>
      <c r="H280" s="20"/>
    </row>
    <row r="281">
      <c r="C281" s="29"/>
      <c r="D281" s="29"/>
      <c r="F281" s="31"/>
      <c r="G281" s="31"/>
      <c r="H281" s="20"/>
    </row>
    <row r="282">
      <c r="C282" s="29"/>
      <c r="D282" s="29"/>
      <c r="F282" s="31"/>
      <c r="G282" s="31"/>
      <c r="H282" s="20"/>
    </row>
    <row r="283">
      <c r="C283" s="29"/>
      <c r="D283" s="29"/>
      <c r="F283" s="31"/>
      <c r="G283" s="31"/>
      <c r="H283" s="20"/>
    </row>
    <row r="284">
      <c r="C284" s="29"/>
      <c r="D284" s="29"/>
      <c r="F284" s="31"/>
      <c r="G284" s="31"/>
      <c r="H284" s="20"/>
    </row>
    <row r="285">
      <c r="C285" s="29"/>
      <c r="D285" s="29"/>
      <c r="F285" s="31"/>
      <c r="G285" s="31"/>
      <c r="H285" s="20"/>
    </row>
    <row r="286">
      <c r="F286" s="31"/>
      <c r="G286" s="31"/>
      <c r="H286" s="20"/>
    </row>
    <row r="287">
      <c r="F287" s="31"/>
      <c r="G287" s="31"/>
      <c r="H287" s="20"/>
    </row>
    <row r="288">
      <c r="F288" s="31"/>
      <c r="G288" s="31"/>
      <c r="H288" s="20"/>
    </row>
    <row r="289">
      <c r="F289" s="31"/>
      <c r="G289" s="31"/>
      <c r="H289" s="20"/>
    </row>
    <row r="290">
      <c r="F290" s="31"/>
      <c r="G290" s="31"/>
      <c r="H290" s="20"/>
    </row>
    <row r="291">
      <c r="F291" s="31"/>
      <c r="G291" s="31"/>
      <c r="H291" s="20"/>
    </row>
    <row r="292">
      <c r="F292" s="31"/>
      <c r="G292" s="31"/>
      <c r="H292" s="20"/>
    </row>
    <row r="293">
      <c r="F293" s="31"/>
      <c r="G293" s="31"/>
      <c r="H293" s="20"/>
    </row>
    <row r="294">
      <c r="F294" s="31"/>
      <c r="G294" s="31"/>
      <c r="H294" s="20"/>
    </row>
    <row r="295">
      <c r="F295" s="31"/>
      <c r="G295" s="31"/>
      <c r="H295" s="20"/>
    </row>
    <row r="296">
      <c r="F296" s="31"/>
      <c r="G296" s="31"/>
      <c r="H296" s="20"/>
    </row>
    <row r="297">
      <c r="F297" s="31"/>
      <c r="G297" s="31"/>
      <c r="H297" s="20"/>
    </row>
    <row r="298">
      <c r="F298" s="31"/>
      <c r="G298" s="31"/>
      <c r="H298" s="20"/>
    </row>
    <row r="299">
      <c r="F299" s="31"/>
      <c r="G299" s="31"/>
      <c r="H299" s="20"/>
    </row>
    <row r="300">
      <c r="F300" s="31"/>
      <c r="G300" s="31"/>
      <c r="H300" s="20"/>
    </row>
    <row r="301">
      <c r="F301" s="31"/>
      <c r="G301" s="31"/>
      <c r="H301" s="20"/>
    </row>
    <row r="302">
      <c r="F302" s="31"/>
      <c r="G302" s="31"/>
      <c r="H302" s="20"/>
    </row>
    <row r="303">
      <c r="F303" s="31"/>
      <c r="G303" s="31"/>
      <c r="H303" s="20"/>
    </row>
    <row r="304">
      <c r="F304" s="31"/>
      <c r="G304" s="31"/>
      <c r="H304" s="20"/>
    </row>
    <row r="305">
      <c r="F305" s="31"/>
      <c r="G305" s="31"/>
      <c r="H305" s="20"/>
    </row>
    <row r="306">
      <c r="F306" s="31"/>
      <c r="G306" s="31"/>
      <c r="H306" s="20"/>
    </row>
    <row r="307">
      <c r="F307" s="31"/>
      <c r="G307" s="31"/>
      <c r="H307" s="20"/>
    </row>
    <row r="308">
      <c r="F308" s="31"/>
      <c r="G308" s="31"/>
      <c r="H308" s="20"/>
    </row>
    <row r="309">
      <c r="F309" s="31"/>
      <c r="G309" s="31"/>
      <c r="H309" s="20"/>
    </row>
    <row r="310">
      <c r="F310" s="31"/>
      <c r="G310" s="31"/>
      <c r="H310" s="20"/>
    </row>
    <row r="311">
      <c r="F311" s="31"/>
      <c r="G311" s="31"/>
      <c r="H311" s="20"/>
    </row>
    <row r="312">
      <c r="F312" s="31"/>
      <c r="G312" s="31"/>
      <c r="H312" s="20"/>
    </row>
    <row r="313">
      <c r="F313" s="31"/>
      <c r="G313" s="31"/>
      <c r="H313" s="20"/>
    </row>
    <row r="314">
      <c r="F314" s="31"/>
      <c r="G314" s="31"/>
      <c r="H314" s="20"/>
    </row>
    <row r="315">
      <c r="F315" s="31"/>
      <c r="G315" s="31"/>
      <c r="H315" s="20"/>
    </row>
    <row r="316">
      <c r="F316" s="31"/>
      <c r="G316" s="31"/>
      <c r="H316" s="20"/>
    </row>
    <row r="317">
      <c r="F317" s="31"/>
      <c r="G317" s="31"/>
      <c r="H317" s="20"/>
    </row>
    <row r="318">
      <c r="F318" s="31"/>
      <c r="G318" s="31"/>
      <c r="H318" s="20"/>
    </row>
    <row r="319">
      <c r="F319" s="31"/>
      <c r="G319" s="31"/>
      <c r="H319" s="20"/>
    </row>
    <row r="320">
      <c r="F320" s="31"/>
      <c r="G320" s="31"/>
      <c r="H320" s="20"/>
    </row>
    <row r="321">
      <c r="F321" s="31"/>
      <c r="G321" s="31"/>
      <c r="H321" s="20"/>
    </row>
    <row r="322">
      <c r="F322" s="31"/>
      <c r="G322" s="31"/>
      <c r="H322" s="20"/>
    </row>
    <row r="323">
      <c r="F323" s="31"/>
      <c r="G323" s="31"/>
      <c r="H323" s="20"/>
    </row>
    <row r="324">
      <c r="F324" s="31"/>
      <c r="G324" s="31"/>
      <c r="H324" s="20"/>
    </row>
    <row r="325">
      <c r="F325" s="31"/>
      <c r="G325" s="31"/>
      <c r="H325" s="20"/>
    </row>
    <row r="326">
      <c r="F326" s="31"/>
      <c r="G326" s="31"/>
      <c r="H326" s="20"/>
    </row>
    <row r="327">
      <c r="F327" s="31"/>
      <c r="G327" s="31"/>
      <c r="H327" s="20"/>
    </row>
    <row r="328">
      <c r="F328" s="31"/>
      <c r="G328" s="31"/>
      <c r="H328" s="20"/>
    </row>
    <row r="329">
      <c r="F329" s="31"/>
      <c r="G329" s="31"/>
      <c r="H329" s="20"/>
    </row>
    <row r="330">
      <c r="F330" s="31"/>
      <c r="G330" s="31"/>
      <c r="H330" s="20"/>
    </row>
    <row r="331">
      <c r="F331" s="31"/>
      <c r="G331" s="31"/>
      <c r="H331" s="20"/>
    </row>
    <row r="332">
      <c r="F332" s="31"/>
      <c r="G332" s="31"/>
      <c r="H332" s="20"/>
    </row>
    <row r="333">
      <c r="F333" s="31"/>
      <c r="G333" s="31"/>
      <c r="H333" s="20"/>
    </row>
    <row r="334">
      <c r="F334" s="31"/>
      <c r="G334" s="31"/>
      <c r="H334" s="20"/>
    </row>
    <row r="335">
      <c r="F335" s="31"/>
      <c r="G335" s="31"/>
      <c r="H335" s="20"/>
    </row>
    <row r="336">
      <c r="F336" s="31"/>
      <c r="G336" s="31"/>
      <c r="H336" s="20"/>
    </row>
    <row r="337">
      <c r="F337" s="31"/>
      <c r="G337" s="31"/>
      <c r="H337" s="20"/>
    </row>
    <row r="338">
      <c r="F338" s="31"/>
      <c r="G338" s="31"/>
      <c r="H338" s="20"/>
    </row>
    <row r="339">
      <c r="F339" s="31"/>
      <c r="G339" s="31"/>
      <c r="H339" s="20"/>
    </row>
    <row r="340">
      <c r="F340" s="31"/>
      <c r="G340" s="31"/>
      <c r="H340" s="20"/>
    </row>
    <row r="341">
      <c r="F341" s="31"/>
      <c r="G341" s="31"/>
      <c r="H341" s="20"/>
    </row>
    <row r="342">
      <c r="F342" s="31"/>
      <c r="G342" s="31"/>
      <c r="H342" s="20"/>
    </row>
    <row r="343">
      <c r="F343" s="31"/>
      <c r="G343" s="31"/>
      <c r="H343" s="20"/>
    </row>
    <row r="344">
      <c r="F344" s="31"/>
      <c r="G344" s="31"/>
      <c r="H344" s="20"/>
    </row>
    <row r="345">
      <c r="F345" s="31"/>
      <c r="G345" s="31"/>
      <c r="H345" s="20"/>
    </row>
    <row r="346">
      <c r="F346" s="31"/>
      <c r="G346" s="31"/>
      <c r="H346" s="20"/>
    </row>
    <row r="347">
      <c r="F347" s="31"/>
      <c r="G347" s="31"/>
      <c r="H347" s="20"/>
    </row>
    <row r="348">
      <c r="F348" s="31"/>
      <c r="G348" s="31"/>
      <c r="H348" s="20"/>
    </row>
    <row r="349">
      <c r="F349" s="31"/>
      <c r="G349" s="31"/>
      <c r="H349" s="20"/>
    </row>
    <row r="350">
      <c r="F350" s="31"/>
      <c r="G350" s="31"/>
      <c r="H350" s="20"/>
    </row>
    <row r="351">
      <c r="F351" s="31"/>
      <c r="G351" s="31"/>
      <c r="H351" s="20"/>
    </row>
    <row r="352">
      <c r="F352" s="31"/>
      <c r="G352" s="31"/>
      <c r="H352" s="20"/>
    </row>
    <row r="353">
      <c r="F353" s="31"/>
      <c r="G353" s="31"/>
      <c r="H353" s="20"/>
    </row>
    <row r="354">
      <c r="F354" s="31"/>
      <c r="G354" s="31"/>
      <c r="H354" s="20"/>
    </row>
    <row r="355">
      <c r="F355" s="31"/>
      <c r="G355" s="31"/>
      <c r="H355" s="20"/>
    </row>
    <row r="356">
      <c r="F356" s="31"/>
      <c r="G356" s="31"/>
      <c r="H356" s="20"/>
    </row>
    <row r="357">
      <c r="F357" s="31"/>
      <c r="G357" s="31"/>
      <c r="H357" s="20"/>
    </row>
    <row r="358">
      <c r="F358" s="31"/>
      <c r="G358" s="31"/>
      <c r="H358" s="20"/>
    </row>
    <row r="359">
      <c r="F359" s="31"/>
      <c r="G359" s="31"/>
      <c r="H359" s="20"/>
    </row>
    <row r="360">
      <c r="F360" s="31"/>
      <c r="G360" s="31"/>
      <c r="H360" s="20"/>
    </row>
    <row r="361">
      <c r="F361" s="31"/>
      <c r="G361" s="31"/>
      <c r="H361" s="20"/>
    </row>
    <row r="362">
      <c r="F362" s="31"/>
      <c r="G362" s="31"/>
      <c r="H362" s="20"/>
    </row>
    <row r="363">
      <c r="F363" s="31"/>
      <c r="G363" s="31"/>
      <c r="H363" s="20"/>
    </row>
    <row r="364">
      <c r="F364" s="31"/>
      <c r="G364" s="31"/>
      <c r="H364" s="20"/>
    </row>
    <row r="365">
      <c r="F365" s="31"/>
      <c r="G365" s="31"/>
      <c r="H365" s="20"/>
    </row>
    <row r="366">
      <c r="F366" s="31"/>
      <c r="G366" s="31"/>
      <c r="H366" s="20"/>
    </row>
    <row r="367">
      <c r="F367" s="31"/>
      <c r="G367" s="31"/>
      <c r="H367" s="20"/>
    </row>
    <row r="368">
      <c r="F368" s="31"/>
      <c r="G368" s="31"/>
      <c r="H368" s="20"/>
    </row>
    <row r="369">
      <c r="F369" s="31"/>
      <c r="G369" s="31"/>
      <c r="H369" s="20"/>
    </row>
    <row r="370">
      <c r="F370" s="31"/>
      <c r="G370" s="31"/>
      <c r="H370" s="20"/>
    </row>
    <row r="371">
      <c r="F371" s="31"/>
      <c r="G371" s="31"/>
      <c r="H371" s="20"/>
    </row>
    <row r="372">
      <c r="F372" s="31"/>
      <c r="G372" s="31"/>
      <c r="H372" s="20"/>
    </row>
    <row r="373">
      <c r="F373" s="31"/>
      <c r="G373" s="31"/>
      <c r="H373" s="20"/>
    </row>
    <row r="374">
      <c r="F374" s="31"/>
      <c r="G374" s="31"/>
      <c r="H374" s="20"/>
    </row>
    <row r="375">
      <c r="F375" s="31"/>
      <c r="G375" s="31"/>
      <c r="H375" s="20"/>
    </row>
    <row r="376">
      <c r="F376" s="31"/>
      <c r="G376" s="31"/>
      <c r="H376" s="20"/>
    </row>
    <row r="377">
      <c r="F377" s="31"/>
      <c r="G377" s="31"/>
      <c r="H377" s="20"/>
    </row>
    <row r="378">
      <c r="F378" s="31"/>
      <c r="G378" s="31"/>
      <c r="H378" s="20"/>
    </row>
    <row r="379">
      <c r="F379" s="31"/>
      <c r="G379" s="31"/>
      <c r="H379" s="20"/>
    </row>
    <row r="380">
      <c r="F380" s="31"/>
      <c r="G380" s="31"/>
      <c r="H380" s="20"/>
    </row>
    <row r="381">
      <c r="F381" s="31"/>
      <c r="G381" s="31"/>
      <c r="H381" s="20"/>
    </row>
    <row r="382">
      <c r="F382" s="31"/>
      <c r="G382" s="31"/>
      <c r="H382" s="20"/>
    </row>
    <row r="383">
      <c r="F383" s="31"/>
      <c r="G383" s="31"/>
      <c r="H383" s="20"/>
    </row>
    <row r="384">
      <c r="F384" s="31"/>
      <c r="G384" s="31"/>
      <c r="H384" s="20"/>
    </row>
    <row r="385">
      <c r="F385" s="31"/>
      <c r="G385" s="31"/>
      <c r="H385" s="20"/>
    </row>
    <row r="386">
      <c r="F386" s="31"/>
      <c r="G386" s="31"/>
      <c r="H386" s="20"/>
    </row>
    <row r="387">
      <c r="F387" s="31"/>
      <c r="G387" s="31"/>
      <c r="H387" s="20"/>
    </row>
    <row r="388">
      <c r="F388" s="31"/>
      <c r="G388" s="31"/>
      <c r="H388" s="20"/>
    </row>
    <row r="389">
      <c r="F389" s="31"/>
      <c r="G389" s="31"/>
      <c r="H389" s="20"/>
    </row>
    <row r="390">
      <c r="F390" s="31"/>
      <c r="G390" s="31"/>
      <c r="H390" s="20"/>
    </row>
    <row r="391">
      <c r="F391" s="31"/>
      <c r="G391" s="31"/>
      <c r="H391" s="20"/>
    </row>
    <row r="392">
      <c r="F392" s="31"/>
      <c r="G392" s="31"/>
      <c r="H392" s="20"/>
    </row>
    <row r="393">
      <c r="F393" s="31"/>
      <c r="G393" s="31"/>
      <c r="H393" s="20"/>
    </row>
    <row r="394">
      <c r="F394" s="31"/>
      <c r="G394" s="31"/>
      <c r="H394" s="20"/>
    </row>
    <row r="395">
      <c r="F395" s="31"/>
      <c r="G395" s="31"/>
      <c r="H395" s="20"/>
    </row>
    <row r="396">
      <c r="F396" s="31"/>
      <c r="G396" s="31"/>
      <c r="H396" s="20"/>
    </row>
    <row r="397">
      <c r="F397" s="31"/>
      <c r="G397" s="31"/>
      <c r="H397" s="20"/>
    </row>
    <row r="398">
      <c r="F398" s="31"/>
      <c r="G398" s="31"/>
      <c r="H398" s="20"/>
    </row>
    <row r="399">
      <c r="F399" s="31"/>
      <c r="G399" s="31"/>
      <c r="H399" s="20"/>
    </row>
    <row r="400">
      <c r="F400" s="31"/>
      <c r="G400" s="31"/>
      <c r="H400" s="20"/>
    </row>
    <row r="401">
      <c r="F401" s="31"/>
      <c r="G401" s="31"/>
      <c r="H401" s="20"/>
    </row>
    <row r="402">
      <c r="F402" s="31"/>
      <c r="G402" s="31"/>
      <c r="H402" s="20"/>
    </row>
    <row r="403">
      <c r="F403" s="31"/>
      <c r="G403" s="31"/>
      <c r="H403" s="20"/>
    </row>
    <row r="404">
      <c r="F404" s="31"/>
      <c r="G404" s="31"/>
      <c r="H404" s="20"/>
    </row>
    <row r="405">
      <c r="F405" s="31"/>
      <c r="G405" s="31"/>
      <c r="H405" s="20"/>
    </row>
    <row r="406">
      <c r="F406" s="31"/>
      <c r="G406" s="31"/>
      <c r="H406" s="20"/>
    </row>
    <row r="407">
      <c r="F407" s="31"/>
      <c r="G407" s="31"/>
      <c r="H407" s="20"/>
    </row>
    <row r="408">
      <c r="F408" s="31"/>
      <c r="G408" s="31"/>
      <c r="H408" s="20"/>
    </row>
    <row r="409">
      <c r="F409" s="31"/>
      <c r="G409" s="31"/>
      <c r="H409" s="20"/>
    </row>
    <row r="410">
      <c r="F410" s="31"/>
      <c r="G410" s="31"/>
      <c r="H410" s="20"/>
    </row>
    <row r="411">
      <c r="F411" s="31"/>
      <c r="G411" s="31"/>
      <c r="H411" s="20"/>
    </row>
    <row r="412">
      <c r="F412" s="31"/>
      <c r="G412" s="31"/>
      <c r="H412" s="20"/>
    </row>
    <row r="413">
      <c r="F413" s="31"/>
      <c r="G413" s="31"/>
      <c r="H413" s="20"/>
    </row>
    <row r="414">
      <c r="F414" s="31"/>
      <c r="G414" s="31"/>
      <c r="H414" s="20"/>
    </row>
    <row r="415">
      <c r="F415" s="31"/>
      <c r="G415" s="31"/>
      <c r="H415" s="20"/>
    </row>
    <row r="416">
      <c r="F416" s="31"/>
      <c r="G416" s="31"/>
      <c r="H416" s="20"/>
    </row>
    <row r="417">
      <c r="F417" s="31"/>
      <c r="G417" s="31"/>
      <c r="H417" s="20"/>
    </row>
    <row r="418">
      <c r="F418" s="31"/>
      <c r="G418" s="31"/>
      <c r="H418" s="20"/>
    </row>
    <row r="419">
      <c r="F419" s="31"/>
      <c r="G419" s="31"/>
      <c r="H419" s="20"/>
    </row>
    <row r="420">
      <c r="F420" s="31"/>
      <c r="G420" s="31"/>
      <c r="H420" s="20"/>
    </row>
    <row r="421">
      <c r="F421" s="31"/>
      <c r="G421" s="31"/>
      <c r="H421" s="20"/>
    </row>
    <row r="422">
      <c r="F422" s="31"/>
      <c r="G422" s="31"/>
      <c r="H422" s="20"/>
    </row>
    <row r="423">
      <c r="F423" s="31"/>
      <c r="G423" s="31"/>
      <c r="H423" s="20"/>
    </row>
    <row r="424">
      <c r="F424" s="31"/>
      <c r="G424" s="31"/>
      <c r="H424" s="20"/>
    </row>
    <row r="425">
      <c r="F425" s="31"/>
      <c r="G425" s="31"/>
      <c r="H425" s="20"/>
    </row>
    <row r="426">
      <c r="F426" s="31"/>
      <c r="G426" s="31"/>
      <c r="H426" s="20"/>
    </row>
    <row r="427">
      <c r="F427" s="31"/>
      <c r="G427" s="31"/>
      <c r="H427" s="20"/>
    </row>
    <row r="428">
      <c r="F428" s="31"/>
      <c r="G428" s="31"/>
      <c r="H428" s="20"/>
    </row>
    <row r="429">
      <c r="F429" s="31"/>
      <c r="G429" s="31"/>
      <c r="H429" s="20"/>
    </row>
    <row r="430">
      <c r="F430" s="31"/>
      <c r="G430" s="31"/>
      <c r="H430" s="20"/>
    </row>
    <row r="431">
      <c r="F431" s="31"/>
      <c r="G431" s="31"/>
      <c r="H431" s="20"/>
    </row>
    <row r="432">
      <c r="F432" s="31"/>
      <c r="G432" s="31"/>
      <c r="H432" s="20"/>
    </row>
    <row r="433">
      <c r="F433" s="31"/>
      <c r="G433" s="31"/>
      <c r="H433" s="20"/>
    </row>
    <row r="434">
      <c r="F434" s="31"/>
      <c r="G434" s="31"/>
      <c r="H434" s="20"/>
    </row>
    <row r="435">
      <c r="F435" s="31"/>
      <c r="G435" s="31"/>
      <c r="H435" s="20"/>
    </row>
    <row r="436">
      <c r="F436" s="31"/>
      <c r="G436" s="31"/>
      <c r="H436" s="20"/>
    </row>
    <row r="437">
      <c r="F437" s="31"/>
      <c r="G437" s="31"/>
      <c r="H437" s="20"/>
    </row>
    <row r="438">
      <c r="F438" s="31"/>
      <c r="G438" s="31"/>
      <c r="H438" s="20"/>
    </row>
    <row r="439">
      <c r="F439" s="31"/>
      <c r="G439" s="31"/>
      <c r="H439" s="20"/>
    </row>
    <row r="440">
      <c r="F440" s="31"/>
      <c r="G440" s="31"/>
      <c r="H440" s="20"/>
    </row>
    <row r="441">
      <c r="F441" s="31"/>
      <c r="G441" s="31"/>
      <c r="H441" s="20"/>
    </row>
    <row r="442">
      <c r="F442" s="31"/>
      <c r="G442" s="31"/>
      <c r="H442" s="20"/>
    </row>
    <row r="443">
      <c r="F443" s="31"/>
      <c r="G443" s="31"/>
      <c r="H443" s="20"/>
    </row>
    <row r="444">
      <c r="F444" s="31"/>
      <c r="G444" s="31"/>
      <c r="H444" s="20"/>
    </row>
    <row r="445">
      <c r="F445" s="31"/>
      <c r="G445" s="31"/>
      <c r="H445" s="20"/>
    </row>
    <row r="446">
      <c r="F446" s="31"/>
      <c r="G446" s="31"/>
      <c r="H446" s="20"/>
    </row>
    <row r="447">
      <c r="F447" s="31"/>
      <c r="G447" s="31"/>
      <c r="H447" s="20"/>
    </row>
    <row r="448">
      <c r="F448" s="31"/>
      <c r="G448" s="31"/>
      <c r="H448" s="20"/>
    </row>
    <row r="449">
      <c r="F449" s="31"/>
      <c r="G449" s="31"/>
      <c r="H449" s="20"/>
    </row>
    <row r="450">
      <c r="F450" s="31"/>
      <c r="G450" s="31"/>
      <c r="H450" s="20"/>
    </row>
    <row r="451">
      <c r="F451" s="31"/>
      <c r="G451" s="31"/>
      <c r="H451" s="20"/>
    </row>
    <row r="452">
      <c r="F452" s="31"/>
      <c r="G452" s="31"/>
      <c r="H452" s="20"/>
    </row>
    <row r="453">
      <c r="F453" s="31"/>
      <c r="G453" s="31"/>
      <c r="H453" s="20"/>
    </row>
    <row r="454">
      <c r="F454" s="31"/>
      <c r="G454" s="31"/>
      <c r="H454" s="20"/>
    </row>
    <row r="455">
      <c r="F455" s="31"/>
      <c r="G455" s="31"/>
      <c r="H455" s="20"/>
    </row>
    <row r="456">
      <c r="F456" s="31"/>
      <c r="G456" s="31"/>
      <c r="H456" s="20"/>
    </row>
    <row r="457">
      <c r="F457" s="31"/>
      <c r="G457" s="31"/>
      <c r="H457" s="20"/>
    </row>
    <row r="458">
      <c r="F458" s="31"/>
      <c r="G458" s="31"/>
      <c r="H458" s="20"/>
    </row>
    <row r="459">
      <c r="F459" s="31"/>
      <c r="G459" s="31"/>
      <c r="H459" s="20"/>
    </row>
    <row r="460">
      <c r="F460" s="31"/>
      <c r="G460" s="31"/>
      <c r="H460" s="20"/>
    </row>
    <row r="461">
      <c r="F461" s="31"/>
      <c r="G461" s="31"/>
      <c r="H461" s="20"/>
    </row>
    <row r="462">
      <c r="F462" s="31"/>
      <c r="G462" s="31"/>
      <c r="H462" s="20"/>
    </row>
    <row r="463">
      <c r="F463" s="31"/>
      <c r="G463" s="31"/>
      <c r="H463" s="20"/>
    </row>
    <row r="464">
      <c r="F464" s="31"/>
      <c r="G464" s="31"/>
      <c r="H464" s="20"/>
    </row>
    <row r="465">
      <c r="F465" s="31"/>
      <c r="G465" s="31"/>
      <c r="H465" s="20"/>
    </row>
    <row r="466">
      <c r="F466" s="31"/>
      <c r="G466" s="31"/>
      <c r="H466" s="20"/>
    </row>
    <row r="467">
      <c r="F467" s="31"/>
      <c r="G467" s="31"/>
      <c r="H467" s="20"/>
    </row>
    <row r="468">
      <c r="F468" s="31"/>
      <c r="G468" s="31"/>
      <c r="H468" s="20"/>
    </row>
    <row r="469">
      <c r="F469" s="31"/>
      <c r="G469" s="31"/>
      <c r="H469" s="20"/>
    </row>
    <row r="470">
      <c r="F470" s="31"/>
      <c r="G470" s="31"/>
      <c r="H470" s="20"/>
    </row>
    <row r="471">
      <c r="F471" s="31"/>
      <c r="G471" s="31"/>
      <c r="H471" s="20"/>
    </row>
    <row r="472">
      <c r="F472" s="31"/>
      <c r="G472" s="31"/>
      <c r="H472" s="20"/>
    </row>
    <row r="473">
      <c r="F473" s="31"/>
      <c r="G473" s="31"/>
      <c r="H473" s="20"/>
    </row>
    <row r="474">
      <c r="F474" s="31"/>
      <c r="G474" s="31"/>
      <c r="H474" s="20"/>
    </row>
    <row r="475">
      <c r="F475" s="31"/>
      <c r="G475" s="31"/>
      <c r="H475" s="20"/>
    </row>
    <row r="476">
      <c r="F476" s="31"/>
      <c r="G476" s="31"/>
      <c r="H476" s="20"/>
    </row>
    <row r="477">
      <c r="F477" s="31"/>
      <c r="G477" s="31"/>
      <c r="H477" s="20"/>
    </row>
    <row r="478">
      <c r="F478" s="31"/>
      <c r="G478" s="31"/>
      <c r="H478" s="20"/>
    </row>
    <row r="479">
      <c r="F479" s="31"/>
      <c r="G479" s="31"/>
      <c r="H479" s="20"/>
    </row>
    <row r="480">
      <c r="F480" s="31"/>
      <c r="G480" s="31"/>
      <c r="H480" s="20"/>
    </row>
    <row r="481">
      <c r="F481" s="31"/>
      <c r="G481" s="31"/>
      <c r="H481" s="20"/>
    </row>
    <row r="482">
      <c r="F482" s="31"/>
      <c r="G482" s="31"/>
      <c r="H482" s="20"/>
    </row>
    <row r="483">
      <c r="F483" s="31"/>
      <c r="G483" s="31"/>
      <c r="H483" s="20"/>
    </row>
    <row r="484">
      <c r="F484" s="31"/>
      <c r="G484" s="31"/>
      <c r="H484" s="20"/>
    </row>
    <row r="485">
      <c r="F485" s="31"/>
      <c r="G485" s="31"/>
      <c r="H485" s="20"/>
    </row>
    <row r="486">
      <c r="F486" s="31"/>
      <c r="G486" s="31"/>
      <c r="H486" s="20"/>
    </row>
    <row r="487">
      <c r="F487" s="31"/>
      <c r="G487" s="31"/>
      <c r="H487" s="20"/>
    </row>
    <row r="488">
      <c r="F488" s="31"/>
      <c r="G488" s="31"/>
      <c r="H488" s="20"/>
    </row>
    <row r="489">
      <c r="F489" s="31"/>
      <c r="G489" s="31"/>
      <c r="H489" s="20"/>
    </row>
    <row r="490">
      <c r="F490" s="31"/>
      <c r="G490" s="31"/>
      <c r="H490" s="20"/>
    </row>
    <row r="491">
      <c r="F491" s="31"/>
      <c r="G491" s="31"/>
      <c r="H491" s="20"/>
    </row>
    <row r="492">
      <c r="F492" s="31"/>
      <c r="G492" s="31"/>
      <c r="H492" s="20"/>
    </row>
    <row r="493">
      <c r="F493" s="31"/>
      <c r="G493" s="31"/>
      <c r="H493" s="20"/>
    </row>
    <row r="494">
      <c r="F494" s="31"/>
      <c r="G494" s="31"/>
      <c r="H494" s="20"/>
    </row>
    <row r="495">
      <c r="F495" s="31"/>
      <c r="G495" s="31"/>
      <c r="H495" s="20"/>
    </row>
    <row r="496">
      <c r="F496" s="31"/>
      <c r="G496" s="31"/>
      <c r="H496" s="20"/>
    </row>
    <row r="497">
      <c r="F497" s="31"/>
      <c r="G497" s="31"/>
      <c r="H497" s="20"/>
    </row>
    <row r="498">
      <c r="F498" s="31"/>
      <c r="G498" s="31"/>
      <c r="H498" s="20"/>
    </row>
    <row r="499">
      <c r="F499" s="31"/>
      <c r="G499" s="31"/>
      <c r="H499" s="20"/>
    </row>
    <row r="500">
      <c r="F500" s="31"/>
      <c r="G500" s="31"/>
      <c r="H500" s="20"/>
    </row>
    <row r="501">
      <c r="F501" s="31"/>
      <c r="G501" s="31"/>
      <c r="H501" s="20"/>
    </row>
    <row r="502">
      <c r="F502" s="31"/>
      <c r="G502" s="31"/>
      <c r="H502" s="20"/>
    </row>
    <row r="503">
      <c r="F503" s="31"/>
      <c r="G503" s="31"/>
      <c r="H503" s="20"/>
    </row>
    <row r="504">
      <c r="F504" s="31"/>
      <c r="G504" s="31"/>
      <c r="H504" s="20"/>
    </row>
    <row r="505">
      <c r="F505" s="31"/>
      <c r="G505" s="31"/>
      <c r="H505" s="20"/>
    </row>
    <row r="506">
      <c r="F506" s="31"/>
      <c r="G506" s="31"/>
      <c r="H506" s="20"/>
    </row>
    <row r="507">
      <c r="F507" s="31"/>
      <c r="G507" s="31"/>
      <c r="H507" s="20"/>
    </row>
    <row r="508">
      <c r="F508" s="31"/>
      <c r="G508" s="31"/>
      <c r="H508" s="20"/>
    </row>
    <row r="509">
      <c r="F509" s="31"/>
      <c r="G509" s="31"/>
      <c r="H509" s="20"/>
    </row>
    <row r="510">
      <c r="F510" s="31"/>
      <c r="G510" s="31"/>
      <c r="H510" s="20"/>
    </row>
    <row r="511">
      <c r="F511" s="31"/>
      <c r="G511" s="31"/>
      <c r="H511" s="20"/>
    </row>
    <row r="512">
      <c r="F512" s="31"/>
      <c r="G512" s="31"/>
      <c r="H512" s="20"/>
    </row>
    <row r="513">
      <c r="F513" s="31"/>
      <c r="G513" s="31"/>
      <c r="H513" s="20"/>
    </row>
    <row r="514">
      <c r="F514" s="31"/>
      <c r="G514" s="31"/>
      <c r="H514" s="20"/>
    </row>
    <row r="515">
      <c r="F515" s="31"/>
      <c r="G515" s="31"/>
      <c r="H515" s="20"/>
    </row>
    <row r="516">
      <c r="F516" s="31"/>
      <c r="G516" s="31"/>
      <c r="H516" s="20"/>
    </row>
    <row r="517">
      <c r="F517" s="31"/>
      <c r="G517" s="31"/>
      <c r="H517" s="20"/>
    </row>
    <row r="518">
      <c r="F518" s="31"/>
      <c r="G518" s="31"/>
      <c r="H518" s="20"/>
    </row>
    <row r="519">
      <c r="F519" s="31"/>
      <c r="G519" s="31"/>
      <c r="H519" s="20"/>
    </row>
    <row r="520">
      <c r="F520" s="31"/>
      <c r="G520" s="31"/>
      <c r="H520" s="20"/>
    </row>
    <row r="521">
      <c r="F521" s="31"/>
      <c r="G521" s="31"/>
      <c r="H521" s="20"/>
    </row>
    <row r="522">
      <c r="F522" s="31"/>
      <c r="G522" s="31"/>
      <c r="H522" s="20"/>
    </row>
    <row r="523">
      <c r="F523" s="31"/>
      <c r="G523" s="31"/>
      <c r="H523" s="20"/>
    </row>
    <row r="524">
      <c r="F524" s="31"/>
      <c r="G524" s="31"/>
      <c r="H524" s="20"/>
    </row>
    <row r="525">
      <c r="F525" s="31"/>
      <c r="G525" s="31"/>
      <c r="H525" s="20"/>
    </row>
    <row r="526">
      <c r="F526" s="31"/>
      <c r="G526" s="31"/>
      <c r="H526" s="20"/>
    </row>
    <row r="527">
      <c r="F527" s="31"/>
      <c r="G527" s="31"/>
      <c r="H527" s="20"/>
    </row>
    <row r="528">
      <c r="F528" s="31"/>
      <c r="G528" s="31"/>
      <c r="H528" s="20"/>
    </row>
    <row r="529">
      <c r="F529" s="31"/>
      <c r="G529" s="31"/>
      <c r="H529" s="20"/>
    </row>
    <row r="530">
      <c r="F530" s="31"/>
      <c r="G530" s="31"/>
      <c r="H530" s="20"/>
    </row>
    <row r="531">
      <c r="F531" s="31"/>
      <c r="G531" s="31"/>
      <c r="H531" s="20"/>
    </row>
    <row r="532">
      <c r="F532" s="31"/>
      <c r="G532" s="31"/>
      <c r="H532" s="20"/>
    </row>
    <row r="533">
      <c r="F533" s="31"/>
      <c r="G533" s="31"/>
      <c r="H533" s="20"/>
    </row>
    <row r="534">
      <c r="F534" s="31"/>
      <c r="G534" s="31"/>
      <c r="H534" s="20"/>
    </row>
    <row r="535">
      <c r="F535" s="31"/>
      <c r="G535" s="31"/>
      <c r="H535" s="20"/>
    </row>
    <row r="536">
      <c r="F536" s="31"/>
      <c r="G536" s="31"/>
      <c r="H536" s="20"/>
    </row>
    <row r="537">
      <c r="F537" s="31"/>
      <c r="G537" s="31"/>
      <c r="H537" s="20"/>
    </row>
    <row r="538">
      <c r="F538" s="31"/>
      <c r="G538" s="31"/>
      <c r="H538" s="20"/>
    </row>
    <row r="539">
      <c r="F539" s="31"/>
      <c r="G539" s="31"/>
      <c r="H539" s="20"/>
    </row>
    <row r="540">
      <c r="F540" s="31"/>
      <c r="G540" s="31"/>
      <c r="H540" s="20"/>
    </row>
    <row r="541">
      <c r="F541" s="31"/>
      <c r="G541" s="31"/>
      <c r="H541" s="20"/>
    </row>
    <row r="542">
      <c r="F542" s="31"/>
      <c r="G542" s="31"/>
      <c r="H542" s="20"/>
    </row>
    <row r="543">
      <c r="F543" s="31"/>
      <c r="G543" s="31"/>
      <c r="H543" s="20"/>
    </row>
    <row r="544">
      <c r="F544" s="31"/>
      <c r="G544" s="31"/>
      <c r="H544" s="20"/>
    </row>
    <row r="545">
      <c r="F545" s="31"/>
      <c r="G545" s="31"/>
      <c r="H545" s="20"/>
    </row>
    <row r="546">
      <c r="F546" s="31"/>
      <c r="G546" s="31"/>
      <c r="H546" s="20"/>
    </row>
    <row r="547">
      <c r="F547" s="31"/>
      <c r="G547" s="31"/>
      <c r="H547" s="20"/>
    </row>
    <row r="548">
      <c r="F548" s="31"/>
      <c r="G548" s="31"/>
      <c r="H548" s="20"/>
    </row>
    <row r="549">
      <c r="F549" s="31"/>
      <c r="G549" s="31"/>
      <c r="H549" s="20"/>
    </row>
    <row r="550">
      <c r="F550" s="31"/>
      <c r="G550" s="31"/>
      <c r="H550" s="20"/>
    </row>
    <row r="551">
      <c r="F551" s="31"/>
      <c r="G551" s="31"/>
      <c r="H551" s="20"/>
    </row>
    <row r="552">
      <c r="F552" s="31"/>
      <c r="G552" s="31"/>
      <c r="H552" s="20"/>
    </row>
    <row r="553">
      <c r="F553" s="31"/>
      <c r="G553" s="31"/>
      <c r="H553" s="20"/>
    </row>
    <row r="554">
      <c r="F554" s="31"/>
      <c r="G554" s="31"/>
      <c r="H554" s="20"/>
    </row>
    <row r="555">
      <c r="F555" s="31"/>
      <c r="G555" s="31"/>
      <c r="H555" s="20"/>
    </row>
    <row r="556">
      <c r="F556" s="31"/>
      <c r="G556" s="31"/>
      <c r="H556" s="20"/>
    </row>
    <row r="557">
      <c r="F557" s="31"/>
      <c r="G557" s="31"/>
      <c r="H557" s="20"/>
    </row>
    <row r="558">
      <c r="F558" s="31"/>
      <c r="G558" s="31"/>
      <c r="H558" s="20"/>
    </row>
    <row r="559">
      <c r="F559" s="31"/>
      <c r="G559" s="31"/>
      <c r="H559" s="20"/>
    </row>
    <row r="560">
      <c r="F560" s="31"/>
      <c r="G560" s="31"/>
      <c r="H560" s="20"/>
    </row>
    <row r="561">
      <c r="F561" s="31"/>
      <c r="G561" s="31"/>
      <c r="H561" s="20"/>
    </row>
    <row r="562">
      <c r="F562" s="31"/>
      <c r="G562" s="31"/>
      <c r="H562" s="20"/>
    </row>
    <row r="563">
      <c r="F563" s="31"/>
      <c r="G563" s="31"/>
      <c r="H563" s="20"/>
    </row>
    <row r="564">
      <c r="F564" s="31"/>
      <c r="G564" s="31"/>
      <c r="H564" s="20"/>
    </row>
    <row r="565">
      <c r="F565" s="31"/>
      <c r="G565" s="31"/>
      <c r="H565" s="20"/>
    </row>
    <row r="566">
      <c r="F566" s="31"/>
      <c r="G566" s="31"/>
      <c r="H566" s="20"/>
    </row>
    <row r="567">
      <c r="F567" s="31"/>
      <c r="G567" s="31"/>
      <c r="H567" s="20"/>
    </row>
    <row r="568">
      <c r="F568" s="31"/>
      <c r="G568" s="31"/>
      <c r="H568" s="20"/>
    </row>
    <row r="569">
      <c r="F569" s="31"/>
      <c r="G569" s="31"/>
      <c r="H569" s="20"/>
    </row>
    <row r="570">
      <c r="F570" s="31"/>
      <c r="G570" s="31"/>
      <c r="H570" s="20"/>
    </row>
    <row r="571">
      <c r="F571" s="31"/>
      <c r="G571" s="31"/>
      <c r="H571" s="20"/>
    </row>
    <row r="572">
      <c r="F572" s="31"/>
      <c r="G572" s="31"/>
      <c r="H572" s="20"/>
    </row>
    <row r="573">
      <c r="F573" s="31"/>
      <c r="G573" s="31"/>
      <c r="H573" s="20"/>
    </row>
    <row r="574">
      <c r="F574" s="31"/>
      <c r="G574" s="31"/>
      <c r="H574" s="20"/>
    </row>
    <row r="575">
      <c r="F575" s="31"/>
      <c r="G575" s="31"/>
      <c r="H575" s="20"/>
    </row>
    <row r="576">
      <c r="F576" s="31"/>
      <c r="G576" s="31"/>
      <c r="H576" s="20"/>
    </row>
    <row r="577">
      <c r="F577" s="31"/>
      <c r="G577" s="31"/>
      <c r="H577" s="20"/>
    </row>
    <row r="578">
      <c r="F578" s="31"/>
      <c r="G578" s="31"/>
      <c r="H578" s="20"/>
    </row>
    <row r="579">
      <c r="F579" s="31"/>
      <c r="G579" s="31"/>
      <c r="H579" s="20"/>
    </row>
    <row r="580">
      <c r="F580" s="31"/>
      <c r="G580" s="31"/>
      <c r="H580" s="20"/>
    </row>
    <row r="581">
      <c r="F581" s="31"/>
      <c r="G581" s="31"/>
      <c r="H581" s="20"/>
    </row>
    <row r="582">
      <c r="F582" s="31"/>
      <c r="G582" s="31"/>
      <c r="H582" s="20"/>
    </row>
    <row r="583">
      <c r="F583" s="31"/>
      <c r="G583" s="31"/>
      <c r="H583" s="20"/>
    </row>
    <row r="584">
      <c r="F584" s="31"/>
      <c r="G584" s="31"/>
      <c r="H584" s="20"/>
    </row>
    <row r="585">
      <c r="F585" s="31"/>
      <c r="G585" s="31"/>
      <c r="H585" s="20"/>
    </row>
    <row r="586">
      <c r="F586" s="31"/>
      <c r="G586" s="31"/>
      <c r="H586" s="20"/>
    </row>
    <row r="587">
      <c r="F587" s="31"/>
      <c r="G587" s="31"/>
      <c r="H587" s="20"/>
    </row>
    <row r="588">
      <c r="F588" s="31"/>
      <c r="G588" s="31"/>
      <c r="H588" s="20"/>
    </row>
    <row r="589">
      <c r="F589" s="31"/>
      <c r="G589" s="31"/>
      <c r="H589" s="20"/>
    </row>
    <row r="590">
      <c r="F590" s="31"/>
      <c r="G590" s="31"/>
      <c r="H590" s="20"/>
    </row>
    <row r="591">
      <c r="F591" s="31"/>
      <c r="G591" s="31"/>
      <c r="H591" s="20"/>
    </row>
    <row r="592">
      <c r="F592" s="31"/>
      <c r="G592" s="31"/>
      <c r="H592" s="20"/>
    </row>
    <row r="593">
      <c r="F593" s="31"/>
      <c r="G593" s="31"/>
      <c r="H593" s="20"/>
    </row>
    <row r="594">
      <c r="F594" s="31"/>
      <c r="G594" s="31"/>
      <c r="H594" s="20"/>
    </row>
    <row r="595">
      <c r="F595" s="31"/>
      <c r="G595" s="31"/>
      <c r="H595" s="20"/>
    </row>
    <row r="596">
      <c r="F596" s="31"/>
      <c r="G596" s="31"/>
      <c r="H596" s="20"/>
    </row>
    <row r="597">
      <c r="F597" s="31"/>
      <c r="G597" s="31"/>
      <c r="H597" s="20"/>
    </row>
    <row r="598">
      <c r="F598" s="31"/>
      <c r="G598" s="31"/>
      <c r="H598" s="20"/>
    </row>
    <row r="599">
      <c r="F599" s="31"/>
      <c r="G599" s="31"/>
      <c r="H599" s="20"/>
    </row>
    <row r="600">
      <c r="F600" s="31"/>
      <c r="G600" s="31"/>
      <c r="H600" s="20"/>
    </row>
    <row r="601">
      <c r="F601" s="31"/>
      <c r="G601" s="31"/>
      <c r="H601" s="20"/>
    </row>
    <row r="602">
      <c r="F602" s="31"/>
      <c r="G602" s="31"/>
      <c r="H602" s="20"/>
    </row>
    <row r="603">
      <c r="F603" s="31"/>
      <c r="G603" s="31"/>
      <c r="H603" s="20"/>
    </row>
    <row r="604">
      <c r="F604" s="31"/>
      <c r="G604" s="31"/>
      <c r="H604" s="20"/>
    </row>
    <row r="605">
      <c r="F605" s="31"/>
      <c r="G605" s="31"/>
      <c r="H605" s="20"/>
    </row>
    <row r="606">
      <c r="F606" s="31"/>
      <c r="G606" s="31"/>
      <c r="H606" s="20"/>
    </row>
    <row r="607">
      <c r="F607" s="31"/>
      <c r="G607" s="31"/>
      <c r="H607" s="20"/>
    </row>
    <row r="608">
      <c r="F608" s="31"/>
      <c r="G608" s="31"/>
      <c r="H608" s="20"/>
    </row>
    <row r="609">
      <c r="F609" s="31"/>
      <c r="G609" s="31"/>
      <c r="H609" s="20"/>
    </row>
    <row r="610">
      <c r="F610" s="31"/>
      <c r="G610" s="31"/>
      <c r="H610" s="20"/>
    </row>
    <row r="611">
      <c r="F611" s="31"/>
      <c r="G611" s="31"/>
      <c r="H611" s="20"/>
    </row>
    <row r="612">
      <c r="F612" s="31"/>
      <c r="G612" s="31"/>
      <c r="H612" s="20"/>
    </row>
    <row r="613">
      <c r="F613" s="31"/>
      <c r="G613" s="31"/>
      <c r="H613" s="20"/>
    </row>
    <row r="614">
      <c r="F614" s="31"/>
      <c r="G614" s="31"/>
      <c r="H614" s="20"/>
    </row>
    <row r="615">
      <c r="F615" s="31"/>
      <c r="G615" s="31"/>
      <c r="H615" s="20"/>
    </row>
    <row r="616">
      <c r="F616" s="31"/>
      <c r="G616" s="31"/>
      <c r="H616" s="20"/>
    </row>
    <row r="617">
      <c r="F617" s="31"/>
      <c r="G617" s="31"/>
      <c r="H617" s="20"/>
    </row>
    <row r="618">
      <c r="F618" s="31"/>
      <c r="G618" s="31"/>
      <c r="H618" s="20"/>
    </row>
    <row r="619">
      <c r="F619" s="31"/>
      <c r="G619" s="31"/>
      <c r="H619" s="20"/>
    </row>
    <row r="620">
      <c r="F620" s="31"/>
      <c r="G620" s="31"/>
      <c r="H620" s="20"/>
    </row>
    <row r="621">
      <c r="F621" s="31"/>
      <c r="G621" s="31"/>
      <c r="H621" s="20"/>
    </row>
    <row r="622">
      <c r="F622" s="31"/>
      <c r="G622" s="31"/>
      <c r="H622" s="20"/>
    </row>
    <row r="623">
      <c r="F623" s="31"/>
      <c r="G623" s="31"/>
      <c r="H623" s="20"/>
    </row>
    <row r="624">
      <c r="F624" s="31"/>
      <c r="G624" s="31"/>
      <c r="H624" s="20"/>
    </row>
    <row r="625">
      <c r="F625" s="31"/>
      <c r="G625" s="31"/>
      <c r="H625" s="20"/>
    </row>
    <row r="626">
      <c r="F626" s="31"/>
      <c r="G626" s="31"/>
      <c r="H626" s="20"/>
    </row>
    <row r="627">
      <c r="F627" s="31"/>
      <c r="G627" s="31"/>
      <c r="H627" s="20"/>
    </row>
    <row r="628">
      <c r="F628" s="31"/>
      <c r="G628" s="31"/>
      <c r="H628" s="20"/>
    </row>
    <row r="629">
      <c r="F629" s="31"/>
      <c r="G629" s="31"/>
      <c r="H629" s="20"/>
    </row>
    <row r="630">
      <c r="F630" s="31"/>
      <c r="G630" s="31"/>
      <c r="H630" s="20"/>
    </row>
    <row r="631">
      <c r="F631" s="31"/>
      <c r="G631" s="31"/>
      <c r="H631" s="20"/>
    </row>
    <row r="632">
      <c r="F632" s="31"/>
      <c r="G632" s="31"/>
      <c r="H632" s="20"/>
    </row>
    <row r="633">
      <c r="F633" s="31"/>
      <c r="G633" s="31"/>
      <c r="H633" s="20"/>
    </row>
    <row r="634">
      <c r="F634" s="31"/>
      <c r="G634" s="31"/>
      <c r="H634" s="20"/>
    </row>
    <row r="635">
      <c r="F635" s="31"/>
      <c r="G635" s="31"/>
      <c r="H635" s="20"/>
    </row>
    <row r="636">
      <c r="F636" s="31"/>
      <c r="G636" s="31"/>
      <c r="H636" s="20"/>
    </row>
    <row r="637">
      <c r="F637" s="31"/>
      <c r="G637" s="31"/>
      <c r="H637" s="20"/>
    </row>
    <row r="638">
      <c r="F638" s="31"/>
      <c r="G638" s="31"/>
      <c r="H638" s="20"/>
    </row>
    <row r="639">
      <c r="F639" s="31"/>
      <c r="G639" s="31"/>
      <c r="H639" s="20"/>
    </row>
    <row r="640">
      <c r="F640" s="31"/>
      <c r="G640" s="31"/>
      <c r="H640" s="20"/>
    </row>
    <row r="641">
      <c r="F641" s="31"/>
      <c r="G641" s="31"/>
      <c r="H641" s="20"/>
    </row>
    <row r="642">
      <c r="F642" s="31"/>
      <c r="G642" s="31"/>
      <c r="H642" s="20"/>
    </row>
    <row r="643">
      <c r="F643" s="31"/>
      <c r="G643" s="31"/>
      <c r="H643" s="20"/>
    </row>
    <row r="644">
      <c r="F644" s="31"/>
      <c r="G644" s="31"/>
      <c r="H644" s="20"/>
    </row>
    <row r="645">
      <c r="F645" s="31"/>
      <c r="G645" s="31"/>
      <c r="H645" s="20"/>
    </row>
    <row r="646">
      <c r="F646" s="31"/>
      <c r="G646" s="31"/>
      <c r="H646" s="20"/>
    </row>
    <row r="647">
      <c r="F647" s="31"/>
      <c r="G647" s="31"/>
      <c r="H647" s="20"/>
    </row>
    <row r="648">
      <c r="F648" s="31"/>
      <c r="G648" s="31"/>
      <c r="H648" s="20"/>
    </row>
    <row r="649">
      <c r="F649" s="31"/>
      <c r="G649" s="31"/>
      <c r="H649" s="20"/>
    </row>
    <row r="650">
      <c r="F650" s="31"/>
      <c r="G650" s="31"/>
      <c r="H650" s="20"/>
    </row>
    <row r="651">
      <c r="F651" s="31"/>
      <c r="G651" s="31"/>
      <c r="H651" s="20"/>
    </row>
    <row r="652">
      <c r="F652" s="31"/>
      <c r="G652" s="31"/>
      <c r="H652" s="20"/>
    </row>
    <row r="653">
      <c r="F653" s="31"/>
      <c r="G653" s="31"/>
      <c r="H653" s="20"/>
    </row>
    <row r="654">
      <c r="F654" s="31"/>
      <c r="G654" s="31"/>
      <c r="H654" s="20"/>
    </row>
    <row r="655">
      <c r="F655" s="31"/>
      <c r="G655" s="31"/>
      <c r="H655" s="20"/>
    </row>
    <row r="656">
      <c r="F656" s="31"/>
      <c r="G656" s="31"/>
      <c r="H656" s="20"/>
    </row>
    <row r="657">
      <c r="F657" s="31"/>
      <c r="G657" s="31"/>
      <c r="H657" s="20"/>
    </row>
    <row r="658">
      <c r="F658" s="31"/>
      <c r="G658" s="31"/>
      <c r="H658" s="20"/>
    </row>
    <row r="659">
      <c r="F659" s="31"/>
      <c r="G659" s="31"/>
      <c r="H659" s="20"/>
    </row>
    <row r="660">
      <c r="F660" s="31"/>
      <c r="G660" s="31"/>
      <c r="H660" s="20"/>
    </row>
    <row r="661">
      <c r="F661" s="31"/>
      <c r="G661" s="31"/>
      <c r="H661" s="20"/>
    </row>
    <row r="662">
      <c r="F662" s="31"/>
      <c r="G662" s="31"/>
      <c r="H662" s="20"/>
    </row>
    <row r="663">
      <c r="F663" s="31"/>
      <c r="G663" s="31"/>
      <c r="H663" s="20"/>
    </row>
    <row r="664">
      <c r="F664" s="31"/>
      <c r="G664" s="31"/>
      <c r="H664" s="20"/>
    </row>
    <row r="665">
      <c r="F665" s="31"/>
      <c r="G665" s="31"/>
      <c r="H665" s="20"/>
    </row>
    <row r="666">
      <c r="F666" s="31"/>
      <c r="G666" s="31"/>
      <c r="H666" s="20"/>
    </row>
    <row r="667">
      <c r="F667" s="31"/>
      <c r="G667" s="31"/>
      <c r="H667" s="20"/>
    </row>
    <row r="668">
      <c r="F668" s="31"/>
      <c r="G668" s="31"/>
      <c r="H668" s="20"/>
    </row>
    <row r="669">
      <c r="F669" s="31"/>
      <c r="G669" s="31"/>
      <c r="H669" s="20"/>
    </row>
    <row r="670">
      <c r="F670" s="31"/>
      <c r="G670" s="31"/>
      <c r="H670" s="20"/>
    </row>
    <row r="671">
      <c r="F671" s="31"/>
      <c r="G671" s="31"/>
      <c r="H671" s="20"/>
    </row>
    <row r="672">
      <c r="F672" s="31"/>
      <c r="G672" s="31"/>
      <c r="H672" s="20"/>
    </row>
    <row r="673">
      <c r="F673" s="31"/>
      <c r="G673" s="31"/>
      <c r="H673" s="20"/>
    </row>
    <row r="674">
      <c r="F674" s="31"/>
      <c r="G674" s="31"/>
      <c r="H674" s="20"/>
    </row>
    <row r="675">
      <c r="F675" s="31"/>
      <c r="G675" s="31"/>
      <c r="H675" s="20"/>
    </row>
    <row r="676">
      <c r="F676" s="31"/>
      <c r="G676" s="31"/>
      <c r="H676" s="20"/>
    </row>
    <row r="677">
      <c r="F677" s="31"/>
      <c r="G677" s="31"/>
      <c r="H677" s="20"/>
    </row>
    <row r="678">
      <c r="F678" s="31"/>
      <c r="G678" s="31"/>
      <c r="H678" s="20"/>
    </row>
    <row r="679">
      <c r="F679" s="31"/>
      <c r="G679" s="31"/>
      <c r="H679" s="20"/>
    </row>
    <row r="680">
      <c r="F680" s="31"/>
      <c r="G680" s="31"/>
      <c r="H680" s="20"/>
    </row>
    <row r="681">
      <c r="F681" s="31"/>
      <c r="G681" s="31"/>
      <c r="H681" s="20"/>
    </row>
    <row r="682">
      <c r="F682" s="31"/>
      <c r="G682" s="31"/>
      <c r="H682" s="20"/>
    </row>
    <row r="683">
      <c r="F683" s="31"/>
      <c r="G683" s="31"/>
      <c r="H683" s="20"/>
    </row>
    <row r="684">
      <c r="F684" s="31"/>
      <c r="G684" s="31"/>
      <c r="H684" s="20"/>
    </row>
    <row r="685">
      <c r="F685" s="31"/>
      <c r="G685" s="31"/>
      <c r="H685" s="20"/>
    </row>
    <row r="686">
      <c r="F686" s="31"/>
      <c r="G686" s="31"/>
      <c r="H686" s="20"/>
    </row>
    <row r="687">
      <c r="F687" s="31"/>
      <c r="G687" s="31"/>
      <c r="H687" s="20"/>
    </row>
    <row r="688">
      <c r="F688" s="31"/>
      <c r="G688" s="31"/>
      <c r="H688" s="20"/>
    </row>
    <row r="689">
      <c r="F689" s="31"/>
      <c r="G689" s="31"/>
      <c r="H689" s="20"/>
    </row>
    <row r="690">
      <c r="F690" s="31"/>
      <c r="G690" s="31"/>
      <c r="H690" s="20"/>
    </row>
    <row r="691">
      <c r="F691" s="31"/>
      <c r="G691" s="31"/>
      <c r="H691" s="20"/>
    </row>
    <row r="692">
      <c r="F692" s="31"/>
      <c r="G692" s="31"/>
      <c r="H692" s="20"/>
    </row>
    <row r="693">
      <c r="F693" s="31"/>
      <c r="G693" s="31"/>
      <c r="H693" s="20"/>
    </row>
    <row r="694">
      <c r="F694" s="31"/>
      <c r="G694" s="31"/>
      <c r="H694" s="20"/>
    </row>
    <row r="695">
      <c r="F695" s="31"/>
      <c r="G695" s="31"/>
      <c r="H695" s="20"/>
    </row>
    <row r="696">
      <c r="F696" s="31"/>
      <c r="G696" s="31"/>
      <c r="H696" s="20"/>
    </row>
    <row r="697">
      <c r="F697" s="31"/>
      <c r="G697" s="31"/>
      <c r="H697" s="20"/>
    </row>
    <row r="698">
      <c r="F698" s="31"/>
      <c r="G698" s="31"/>
      <c r="H698" s="20"/>
    </row>
    <row r="699">
      <c r="F699" s="31"/>
      <c r="G699" s="31"/>
      <c r="H699" s="20"/>
    </row>
    <row r="700">
      <c r="F700" s="31"/>
      <c r="G700" s="31"/>
      <c r="H700" s="20"/>
    </row>
    <row r="701">
      <c r="F701" s="31"/>
      <c r="G701" s="31"/>
      <c r="H701" s="20"/>
    </row>
    <row r="702">
      <c r="F702" s="31"/>
      <c r="G702" s="31"/>
      <c r="H702" s="20"/>
    </row>
    <row r="703">
      <c r="F703" s="31"/>
      <c r="G703" s="31"/>
      <c r="H703" s="20"/>
    </row>
    <row r="704">
      <c r="F704" s="31"/>
      <c r="G704" s="31"/>
      <c r="H704" s="20"/>
    </row>
    <row r="705">
      <c r="F705" s="31"/>
      <c r="G705" s="31"/>
      <c r="H705" s="20"/>
    </row>
    <row r="706">
      <c r="F706" s="31"/>
      <c r="G706" s="31"/>
      <c r="H706" s="20"/>
    </row>
    <row r="707">
      <c r="F707" s="31"/>
      <c r="G707" s="31"/>
      <c r="H707" s="20"/>
    </row>
    <row r="708">
      <c r="F708" s="31"/>
      <c r="G708" s="31"/>
      <c r="H708" s="20"/>
    </row>
    <row r="709">
      <c r="F709" s="31"/>
      <c r="G709" s="31"/>
      <c r="H709" s="20"/>
    </row>
    <row r="710">
      <c r="F710" s="31"/>
      <c r="G710" s="31"/>
      <c r="H710" s="20"/>
    </row>
    <row r="711">
      <c r="F711" s="31"/>
      <c r="G711" s="31"/>
      <c r="H711" s="20"/>
    </row>
    <row r="712">
      <c r="F712" s="31"/>
      <c r="G712" s="31"/>
      <c r="H712" s="20"/>
    </row>
    <row r="713">
      <c r="F713" s="31"/>
      <c r="G713" s="31"/>
      <c r="H713" s="20"/>
    </row>
    <row r="714">
      <c r="F714" s="31"/>
      <c r="G714" s="31"/>
      <c r="H714" s="20"/>
    </row>
    <row r="715">
      <c r="F715" s="31"/>
      <c r="G715" s="31"/>
      <c r="H715" s="20"/>
    </row>
    <row r="716">
      <c r="F716" s="31"/>
      <c r="G716" s="31"/>
      <c r="H716" s="20"/>
    </row>
    <row r="717">
      <c r="F717" s="31"/>
      <c r="G717" s="31"/>
      <c r="H717" s="20"/>
    </row>
    <row r="718">
      <c r="F718" s="31"/>
      <c r="G718" s="31"/>
      <c r="H718" s="20"/>
    </row>
    <row r="719">
      <c r="F719" s="31"/>
      <c r="G719" s="31"/>
      <c r="H719" s="20"/>
    </row>
    <row r="720">
      <c r="F720" s="31"/>
      <c r="G720" s="31"/>
      <c r="H720" s="20"/>
    </row>
    <row r="721">
      <c r="F721" s="31"/>
      <c r="G721" s="31"/>
      <c r="H721" s="20"/>
    </row>
    <row r="722">
      <c r="F722" s="31"/>
      <c r="G722" s="31"/>
      <c r="H722" s="20"/>
    </row>
    <row r="723">
      <c r="F723" s="31"/>
      <c r="G723" s="31"/>
      <c r="H723" s="20"/>
    </row>
    <row r="724">
      <c r="F724" s="31"/>
      <c r="G724" s="31"/>
      <c r="H724" s="20"/>
    </row>
    <row r="725">
      <c r="F725" s="31"/>
      <c r="G725" s="31"/>
      <c r="H725" s="20"/>
    </row>
    <row r="726">
      <c r="F726" s="31"/>
      <c r="G726" s="31"/>
      <c r="H726" s="20"/>
    </row>
    <row r="727">
      <c r="F727" s="31"/>
      <c r="G727" s="31"/>
      <c r="H727" s="20"/>
    </row>
    <row r="728">
      <c r="F728" s="31"/>
      <c r="G728" s="31"/>
      <c r="H728" s="20"/>
    </row>
    <row r="729">
      <c r="F729" s="31"/>
      <c r="G729" s="31"/>
      <c r="H729" s="20"/>
    </row>
    <row r="730">
      <c r="F730" s="31"/>
      <c r="G730" s="31"/>
      <c r="H730" s="20"/>
    </row>
    <row r="731">
      <c r="F731" s="31"/>
      <c r="G731" s="31"/>
      <c r="H731" s="20"/>
    </row>
    <row r="732">
      <c r="F732" s="31"/>
      <c r="G732" s="31"/>
      <c r="H732" s="20"/>
    </row>
    <row r="733">
      <c r="F733" s="31"/>
      <c r="G733" s="31"/>
      <c r="H733" s="20"/>
    </row>
    <row r="734">
      <c r="F734" s="31"/>
      <c r="G734" s="31"/>
      <c r="H734" s="20"/>
    </row>
    <row r="735">
      <c r="F735" s="31"/>
      <c r="G735" s="31"/>
      <c r="H735" s="20"/>
    </row>
    <row r="736">
      <c r="F736" s="31"/>
      <c r="G736" s="31"/>
      <c r="H736" s="20"/>
    </row>
    <row r="737">
      <c r="F737" s="31"/>
      <c r="G737" s="31"/>
      <c r="H737" s="20"/>
    </row>
    <row r="738">
      <c r="F738" s="31"/>
      <c r="G738" s="31"/>
      <c r="H738" s="20"/>
    </row>
    <row r="739">
      <c r="F739" s="31"/>
      <c r="G739" s="31"/>
      <c r="H739" s="20"/>
    </row>
    <row r="740">
      <c r="F740" s="31"/>
      <c r="G740" s="31"/>
      <c r="H740" s="20"/>
    </row>
    <row r="741">
      <c r="F741" s="31"/>
      <c r="G741" s="31"/>
      <c r="H741" s="20"/>
    </row>
    <row r="742">
      <c r="F742" s="31"/>
      <c r="G742" s="31"/>
      <c r="H742" s="20"/>
    </row>
    <row r="743">
      <c r="F743" s="31"/>
      <c r="G743" s="31"/>
      <c r="H743" s="20"/>
    </row>
    <row r="744">
      <c r="F744" s="31"/>
      <c r="G744" s="31"/>
      <c r="H744" s="20"/>
    </row>
    <row r="745">
      <c r="F745" s="31"/>
      <c r="G745" s="31"/>
      <c r="H745" s="20"/>
    </row>
    <row r="746">
      <c r="F746" s="31"/>
      <c r="G746" s="31"/>
      <c r="H746" s="20"/>
    </row>
    <row r="747">
      <c r="F747" s="31"/>
      <c r="G747" s="31"/>
      <c r="H747" s="20"/>
    </row>
    <row r="748">
      <c r="F748" s="31"/>
      <c r="G748" s="31"/>
      <c r="H748" s="20"/>
    </row>
    <row r="749">
      <c r="F749" s="31"/>
      <c r="G749" s="31"/>
      <c r="H749" s="20"/>
    </row>
    <row r="750">
      <c r="F750" s="31"/>
      <c r="G750" s="31"/>
      <c r="H750" s="20"/>
    </row>
    <row r="751">
      <c r="F751" s="31"/>
      <c r="G751" s="31"/>
      <c r="H751" s="20"/>
    </row>
    <row r="752">
      <c r="F752" s="31"/>
      <c r="G752" s="31"/>
      <c r="H752" s="20"/>
    </row>
    <row r="753">
      <c r="F753" s="31"/>
      <c r="G753" s="31"/>
      <c r="H753" s="20"/>
    </row>
    <row r="754">
      <c r="F754" s="31"/>
      <c r="G754" s="31"/>
      <c r="H754" s="20"/>
    </row>
    <row r="755">
      <c r="F755" s="31"/>
      <c r="G755" s="31"/>
      <c r="H755" s="20"/>
    </row>
    <row r="756">
      <c r="F756" s="31"/>
      <c r="G756" s="31"/>
      <c r="H756" s="20"/>
    </row>
    <row r="757">
      <c r="F757" s="31"/>
      <c r="G757" s="31"/>
      <c r="H757" s="20"/>
    </row>
    <row r="758">
      <c r="F758" s="31"/>
      <c r="G758" s="31"/>
      <c r="H758" s="20"/>
    </row>
    <row r="759">
      <c r="F759" s="31"/>
      <c r="G759" s="31"/>
      <c r="H759" s="20"/>
    </row>
    <row r="760">
      <c r="F760" s="31"/>
      <c r="G760" s="31"/>
      <c r="H760" s="20"/>
    </row>
    <row r="761">
      <c r="F761" s="31"/>
      <c r="G761" s="31"/>
      <c r="H761" s="20"/>
    </row>
    <row r="762">
      <c r="F762" s="31"/>
      <c r="G762" s="31"/>
      <c r="H762" s="20"/>
    </row>
    <row r="763">
      <c r="F763" s="31"/>
      <c r="G763" s="31"/>
      <c r="H763" s="20"/>
    </row>
    <row r="764">
      <c r="F764" s="31"/>
      <c r="G764" s="31"/>
      <c r="H764" s="20"/>
    </row>
    <row r="765">
      <c r="F765" s="31"/>
      <c r="G765" s="31"/>
      <c r="H765" s="20"/>
    </row>
    <row r="766">
      <c r="F766" s="31"/>
      <c r="G766" s="31"/>
      <c r="H766" s="20"/>
    </row>
    <row r="767">
      <c r="F767" s="31"/>
      <c r="G767" s="31"/>
      <c r="H767" s="20"/>
    </row>
    <row r="768">
      <c r="F768" s="31"/>
      <c r="G768" s="31"/>
      <c r="H768" s="20"/>
    </row>
    <row r="769">
      <c r="F769" s="31"/>
      <c r="G769" s="31"/>
      <c r="H769" s="20"/>
    </row>
    <row r="770">
      <c r="F770" s="31"/>
      <c r="G770" s="31"/>
      <c r="H770" s="20"/>
    </row>
    <row r="771">
      <c r="F771" s="31"/>
      <c r="G771" s="31"/>
      <c r="H771" s="20"/>
    </row>
    <row r="772">
      <c r="F772" s="31"/>
      <c r="G772" s="31"/>
      <c r="H772" s="20"/>
    </row>
    <row r="773">
      <c r="F773" s="31"/>
      <c r="G773" s="31"/>
      <c r="H773" s="20"/>
    </row>
    <row r="774">
      <c r="F774" s="31"/>
      <c r="G774" s="31"/>
      <c r="H774" s="20"/>
    </row>
    <row r="775">
      <c r="F775" s="31"/>
      <c r="G775" s="31"/>
      <c r="H775" s="20"/>
    </row>
    <row r="776">
      <c r="F776" s="31"/>
      <c r="G776" s="31"/>
      <c r="H776" s="20"/>
    </row>
    <row r="777">
      <c r="F777" s="31"/>
      <c r="G777" s="31"/>
      <c r="H777" s="20"/>
    </row>
    <row r="778">
      <c r="F778" s="31"/>
      <c r="G778" s="31"/>
      <c r="H778" s="20"/>
    </row>
    <row r="779">
      <c r="F779" s="31"/>
      <c r="G779" s="31"/>
      <c r="H779" s="20"/>
    </row>
    <row r="780">
      <c r="F780" s="31"/>
      <c r="G780" s="31"/>
      <c r="H780" s="20"/>
    </row>
    <row r="781">
      <c r="F781" s="31"/>
      <c r="G781" s="31"/>
      <c r="H781" s="20"/>
    </row>
    <row r="782">
      <c r="F782" s="31"/>
      <c r="G782" s="31"/>
      <c r="H782" s="20"/>
    </row>
    <row r="783">
      <c r="F783" s="31"/>
      <c r="G783" s="31"/>
      <c r="H783" s="20"/>
    </row>
    <row r="784">
      <c r="F784" s="31"/>
      <c r="G784" s="31"/>
      <c r="H784" s="20"/>
    </row>
    <row r="785">
      <c r="F785" s="31"/>
      <c r="G785" s="31"/>
      <c r="H785" s="20"/>
    </row>
    <row r="786">
      <c r="F786" s="31"/>
      <c r="G786" s="31"/>
      <c r="H786" s="20"/>
    </row>
    <row r="787">
      <c r="F787" s="31"/>
      <c r="G787" s="31"/>
      <c r="H787" s="20"/>
    </row>
    <row r="788">
      <c r="F788" s="31"/>
      <c r="G788" s="31"/>
      <c r="H788" s="20"/>
    </row>
    <row r="789">
      <c r="F789" s="31"/>
      <c r="G789" s="31"/>
      <c r="H789" s="20"/>
    </row>
    <row r="790">
      <c r="F790" s="31"/>
      <c r="G790" s="31"/>
      <c r="H790" s="20"/>
    </row>
    <row r="791">
      <c r="F791" s="31"/>
      <c r="G791" s="31"/>
      <c r="H791" s="20"/>
    </row>
    <row r="792">
      <c r="F792" s="31"/>
      <c r="G792" s="31"/>
      <c r="H792" s="20"/>
    </row>
    <row r="793">
      <c r="F793" s="31"/>
      <c r="G793" s="31"/>
      <c r="H793" s="20"/>
    </row>
    <row r="794">
      <c r="F794" s="31"/>
      <c r="G794" s="31"/>
      <c r="H794" s="20"/>
    </row>
    <row r="795">
      <c r="F795" s="31"/>
      <c r="G795" s="31"/>
      <c r="H795" s="20"/>
    </row>
    <row r="796">
      <c r="F796" s="31"/>
      <c r="G796" s="31"/>
      <c r="H796" s="20"/>
    </row>
    <row r="797">
      <c r="F797" s="31"/>
      <c r="G797" s="31"/>
      <c r="H797" s="20"/>
    </row>
    <row r="798">
      <c r="F798" s="31"/>
      <c r="G798" s="31"/>
      <c r="H798" s="20"/>
    </row>
    <row r="799">
      <c r="F799" s="31"/>
      <c r="G799" s="31"/>
      <c r="H799" s="20"/>
    </row>
    <row r="800">
      <c r="F800" s="31"/>
      <c r="G800" s="31"/>
      <c r="H800" s="20"/>
    </row>
    <row r="801">
      <c r="F801" s="31"/>
      <c r="G801" s="31"/>
      <c r="H801" s="20"/>
    </row>
    <row r="802">
      <c r="F802" s="31"/>
      <c r="G802" s="31"/>
      <c r="H802" s="20"/>
    </row>
    <row r="803">
      <c r="F803" s="31"/>
      <c r="G803" s="31"/>
      <c r="H803" s="20"/>
    </row>
    <row r="804">
      <c r="F804" s="31"/>
      <c r="G804" s="31"/>
      <c r="H804" s="20"/>
    </row>
    <row r="805">
      <c r="F805" s="31"/>
      <c r="G805" s="31"/>
      <c r="H805" s="20"/>
    </row>
    <row r="806">
      <c r="F806" s="31"/>
      <c r="G806" s="31"/>
      <c r="H806" s="20"/>
    </row>
    <row r="807">
      <c r="F807" s="31"/>
      <c r="G807" s="31"/>
      <c r="H807" s="20"/>
    </row>
    <row r="808">
      <c r="F808" s="31"/>
      <c r="G808" s="31"/>
      <c r="H808" s="20"/>
    </row>
    <row r="809">
      <c r="F809" s="31"/>
      <c r="G809" s="31"/>
      <c r="H809" s="20"/>
    </row>
    <row r="810">
      <c r="F810" s="31"/>
      <c r="G810" s="31"/>
      <c r="H810" s="20"/>
    </row>
    <row r="811">
      <c r="F811" s="31"/>
      <c r="G811" s="31"/>
      <c r="H811" s="20"/>
    </row>
    <row r="812">
      <c r="F812" s="31"/>
      <c r="G812" s="31"/>
      <c r="H812" s="20"/>
    </row>
    <row r="813">
      <c r="F813" s="31"/>
      <c r="G813" s="31"/>
      <c r="H813" s="20"/>
    </row>
    <row r="814">
      <c r="F814" s="31"/>
      <c r="G814" s="31"/>
      <c r="H814" s="20"/>
    </row>
    <row r="815">
      <c r="F815" s="31"/>
      <c r="G815" s="31"/>
      <c r="H815" s="20"/>
    </row>
    <row r="816">
      <c r="F816" s="31"/>
      <c r="G816" s="31"/>
      <c r="H816" s="20"/>
    </row>
    <row r="817">
      <c r="F817" s="31"/>
      <c r="G817" s="31"/>
      <c r="H817" s="20"/>
    </row>
    <row r="818">
      <c r="F818" s="31"/>
      <c r="G818" s="31"/>
      <c r="H818" s="20"/>
    </row>
    <row r="819">
      <c r="F819" s="31"/>
      <c r="G819" s="31"/>
      <c r="H819" s="20"/>
    </row>
    <row r="820">
      <c r="F820" s="31"/>
      <c r="G820" s="31"/>
      <c r="H820" s="20"/>
    </row>
    <row r="821">
      <c r="F821" s="31"/>
      <c r="G821" s="31"/>
      <c r="H821" s="20"/>
    </row>
    <row r="822">
      <c r="F822" s="31"/>
      <c r="G822" s="31"/>
      <c r="H822" s="20"/>
    </row>
    <row r="823">
      <c r="F823" s="31"/>
      <c r="G823" s="31"/>
      <c r="H823" s="20"/>
    </row>
    <row r="824">
      <c r="F824" s="31"/>
      <c r="G824" s="31"/>
      <c r="H824" s="20"/>
    </row>
    <row r="825">
      <c r="F825" s="31"/>
      <c r="G825" s="31"/>
      <c r="H825" s="20"/>
    </row>
    <row r="826">
      <c r="F826" s="31"/>
      <c r="G826" s="31"/>
      <c r="H826" s="20"/>
    </row>
    <row r="827">
      <c r="F827" s="31"/>
      <c r="G827" s="31"/>
      <c r="H827" s="20"/>
    </row>
    <row r="828">
      <c r="F828" s="31"/>
      <c r="G828" s="31"/>
      <c r="H828" s="20"/>
    </row>
    <row r="829">
      <c r="F829" s="31"/>
      <c r="G829" s="31"/>
      <c r="H829" s="20"/>
    </row>
    <row r="830">
      <c r="F830" s="31"/>
      <c r="G830" s="31"/>
      <c r="H830" s="20"/>
    </row>
    <row r="831">
      <c r="F831" s="31"/>
      <c r="G831" s="31"/>
      <c r="H831" s="20"/>
    </row>
    <row r="832">
      <c r="F832" s="31"/>
      <c r="G832" s="31"/>
      <c r="H832" s="20"/>
    </row>
    <row r="833">
      <c r="F833" s="31"/>
      <c r="G833" s="31"/>
      <c r="H833" s="20"/>
    </row>
    <row r="834">
      <c r="F834" s="31"/>
      <c r="G834" s="31"/>
      <c r="H834" s="20"/>
    </row>
    <row r="835">
      <c r="F835" s="31"/>
      <c r="G835" s="31"/>
      <c r="H835" s="20"/>
    </row>
    <row r="836">
      <c r="F836" s="31"/>
      <c r="G836" s="31"/>
      <c r="H836" s="20"/>
    </row>
    <row r="837">
      <c r="F837" s="31"/>
      <c r="G837" s="31"/>
      <c r="H837" s="20"/>
    </row>
    <row r="838">
      <c r="F838" s="31"/>
      <c r="G838" s="31"/>
      <c r="H838" s="20"/>
    </row>
    <row r="839">
      <c r="F839" s="31"/>
      <c r="G839" s="31"/>
      <c r="H839" s="20"/>
    </row>
    <row r="840">
      <c r="F840" s="31"/>
      <c r="G840" s="31"/>
      <c r="H840" s="20"/>
    </row>
    <row r="841">
      <c r="F841" s="31"/>
      <c r="G841" s="31"/>
      <c r="H841" s="20"/>
    </row>
    <row r="842">
      <c r="F842" s="31"/>
      <c r="G842" s="31"/>
      <c r="H842" s="20"/>
    </row>
    <row r="843">
      <c r="F843" s="31"/>
      <c r="G843" s="31"/>
      <c r="H843" s="20"/>
    </row>
    <row r="844">
      <c r="F844" s="31"/>
      <c r="G844" s="31"/>
      <c r="H844" s="20"/>
    </row>
    <row r="845">
      <c r="F845" s="31"/>
      <c r="G845" s="31"/>
      <c r="H845" s="20"/>
    </row>
    <row r="846">
      <c r="F846" s="31"/>
      <c r="G846" s="31"/>
      <c r="H846" s="20"/>
    </row>
    <row r="847">
      <c r="F847" s="31"/>
      <c r="G847" s="31"/>
      <c r="H847" s="20"/>
    </row>
    <row r="848">
      <c r="F848" s="31"/>
      <c r="G848" s="31"/>
      <c r="H848" s="20"/>
    </row>
    <row r="849">
      <c r="F849" s="31"/>
      <c r="G849" s="31"/>
      <c r="H849" s="20"/>
    </row>
    <row r="850">
      <c r="F850" s="31"/>
      <c r="G850" s="31"/>
      <c r="H850" s="20"/>
    </row>
    <row r="851">
      <c r="F851" s="31"/>
      <c r="G851" s="31"/>
      <c r="H851" s="20"/>
    </row>
    <row r="852">
      <c r="F852" s="31"/>
      <c r="G852" s="31"/>
      <c r="H852" s="20"/>
    </row>
    <row r="853">
      <c r="F853" s="31"/>
      <c r="G853" s="31"/>
      <c r="H853" s="20"/>
    </row>
    <row r="854">
      <c r="F854" s="31"/>
      <c r="G854" s="31"/>
      <c r="H854" s="20"/>
    </row>
    <row r="855">
      <c r="F855" s="31"/>
      <c r="G855" s="31"/>
      <c r="H855" s="20"/>
    </row>
    <row r="856">
      <c r="F856" s="31"/>
      <c r="G856" s="31"/>
      <c r="H856" s="20"/>
    </row>
    <row r="857">
      <c r="F857" s="31"/>
      <c r="G857" s="31"/>
      <c r="H857" s="20"/>
    </row>
    <row r="858">
      <c r="F858" s="31"/>
      <c r="G858" s="31"/>
      <c r="H858" s="20"/>
    </row>
    <row r="859">
      <c r="F859" s="31"/>
      <c r="G859" s="31"/>
      <c r="H859" s="20"/>
    </row>
    <row r="860">
      <c r="F860" s="31"/>
      <c r="G860" s="31"/>
      <c r="H860" s="20"/>
    </row>
    <row r="861">
      <c r="F861" s="31"/>
      <c r="G861" s="31"/>
      <c r="H861" s="20"/>
    </row>
    <row r="862">
      <c r="F862" s="31"/>
      <c r="G862" s="31"/>
      <c r="H862" s="20"/>
    </row>
    <row r="863">
      <c r="F863" s="31"/>
      <c r="G863" s="31"/>
      <c r="H863" s="20"/>
    </row>
    <row r="864">
      <c r="F864" s="31"/>
      <c r="G864" s="31"/>
      <c r="H864" s="20"/>
    </row>
    <row r="865">
      <c r="F865" s="31"/>
      <c r="G865" s="31"/>
      <c r="H865" s="20"/>
    </row>
    <row r="866">
      <c r="F866" s="31"/>
      <c r="G866" s="31"/>
      <c r="H866" s="20"/>
    </row>
    <row r="867">
      <c r="F867" s="31"/>
      <c r="G867" s="31"/>
      <c r="H867" s="20"/>
    </row>
    <row r="868">
      <c r="F868" s="31"/>
      <c r="G868" s="31"/>
      <c r="H868" s="20"/>
    </row>
    <row r="869">
      <c r="F869" s="31"/>
      <c r="G869" s="31"/>
      <c r="H869" s="20"/>
    </row>
    <row r="870">
      <c r="F870" s="31"/>
      <c r="G870" s="31"/>
      <c r="H870" s="20"/>
    </row>
    <row r="871">
      <c r="F871" s="31"/>
      <c r="G871" s="31"/>
      <c r="H871" s="20"/>
    </row>
    <row r="872">
      <c r="F872" s="31"/>
      <c r="G872" s="31"/>
      <c r="H872" s="20"/>
    </row>
    <row r="873">
      <c r="F873" s="31"/>
      <c r="G873" s="31"/>
      <c r="H873" s="20"/>
    </row>
    <row r="874">
      <c r="F874" s="31"/>
      <c r="G874" s="31"/>
      <c r="H874" s="20"/>
    </row>
    <row r="875">
      <c r="F875" s="31"/>
      <c r="G875" s="31"/>
      <c r="H875" s="20"/>
    </row>
    <row r="876">
      <c r="F876" s="31"/>
      <c r="G876" s="31"/>
      <c r="H876" s="20"/>
    </row>
    <row r="877">
      <c r="F877" s="31"/>
      <c r="G877" s="31"/>
      <c r="H877" s="20"/>
    </row>
    <row r="878">
      <c r="F878" s="31"/>
      <c r="G878" s="31"/>
      <c r="H878" s="20"/>
    </row>
    <row r="879">
      <c r="F879" s="31"/>
      <c r="G879" s="31"/>
      <c r="H879" s="20"/>
    </row>
    <row r="880">
      <c r="F880" s="31"/>
      <c r="G880" s="31"/>
      <c r="H880" s="20"/>
    </row>
    <row r="881">
      <c r="F881" s="31"/>
      <c r="G881" s="31"/>
      <c r="H881" s="20"/>
    </row>
    <row r="882">
      <c r="F882" s="31"/>
      <c r="G882" s="31"/>
      <c r="H882" s="20"/>
    </row>
    <row r="883">
      <c r="F883" s="31"/>
      <c r="G883" s="31"/>
      <c r="H883" s="20"/>
    </row>
    <row r="884">
      <c r="F884" s="31"/>
      <c r="G884" s="31"/>
      <c r="H884" s="20"/>
    </row>
    <row r="885">
      <c r="F885" s="31"/>
      <c r="G885" s="31"/>
      <c r="H885" s="20"/>
    </row>
    <row r="886">
      <c r="F886" s="31"/>
      <c r="G886" s="31"/>
      <c r="H886" s="20"/>
    </row>
    <row r="887">
      <c r="F887" s="31"/>
      <c r="G887" s="31"/>
      <c r="H887" s="20"/>
    </row>
    <row r="888">
      <c r="F888" s="31"/>
      <c r="G888" s="31"/>
      <c r="H888" s="20"/>
    </row>
    <row r="889">
      <c r="F889" s="31"/>
      <c r="G889" s="31"/>
      <c r="H889" s="20"/>
    </row>
    <row r="890">
      <c r="F890" s="31"/>
      <c r="G890" s="31"/>
      <c r="H890" s="20"/>
    </row>
    <row r="891">
      <c r="F891" s="31"/>
      <c r="G891" s="31"/>
      <c r="H891" s="20"/>
    </row>
    <row r="892">
      <c r="F892" s="31"/>
      <c r="G892" s="31"/>
      <c r="H892" s="20"/>
    </row>
    <row r="893">
      <c r="F893" s="31"/>
      <c r="G893" s="31"/>
      <c r="H893" s="20"/>
    </row>
    <row r="894">
      <c r="F894" s="31"/>
      <c r="G894" s="31"/>
      <c r="H894" s="20"/>
    </row>
    <row r="895">
      <c r="F895" s="31"/>
      <c r="G895" s="31"/>
      <c r="H895" s="20"/>
    </row>
    <row r="896">
      <c r="F896" s="31"/>
      <c r="G896" s="31"/>
      <c r="H896" s="20"/>
    </row>
    <row r="897">
      <c r="F897" s="31"/>
      <c r="G897" s="31"/>
      <c r="H897" s="20"/>
    </row>
    <row r="898">
      <c r="F898" s="31"/>
      <c r="G898" s="31"/>
      <c r="H898" s="20"/>
    </row>
    <row r="899">
      <c r="F899" s="31"/>
      <c r="G899" s="31"/>
      <c r="H899" s="20"/>
    </row>
    <row r="900">
      <c r="F900" s="31"/>
      <c r="G900" s="31"/>
      <c r="H900" s="20"/>
    </row>
    <row r="901">
      <c r="F901" s="31"/>
      <c r="G901" s="31"/>
      <c r="H901" s="20"/>
    </row>
    <row r="902">
      <c r="F902" s="31"/>
      <c r="G902" s="31"/>
      <c r="H902" s="20"/>
    </row>
    <row r="903">
      <c r="F903" s="31"/>
      <c r="G903" s="31"/>
      <c r="H903" s="20"/>
    </row>
    <row r="904">
      <c r="F904" s="31"/>
      <c r="G904" s="31"/>
      <c r="H904" s="20"/>
    </row>
    <row r="905">
      <c r="F905" s="31"/>
      <c r="G905" s="31"/>
      <c r="H905" s="20"/>
    </row>
    <row r="906">
      <c r="F906" s="31"/>
      <c r="G906" s="31"/>
      <c r="H906" s="20"/>
    </row>
    <row r="907">
      <c r="F907" s="31"/>
      <c r="G907" s="31"/>
      <c r="H907" s="20"/>
    </row>
    <row r="908">
      <c r="F908" s="31"/>
      <c r="G908" s="31"/>
      <c r="H908" s="20"/>
    </row>
    <row r="909">
      <c r="F909" s="31"/>
      <c r="G909" s="31"/>
      <c r="H909" s="20"/>
    </row>
    <row r="910">
      <c r="F910" s="31"/>
      <c r="G910" s="31"/>
      <c r="H910" s="20"/>
    </row>
    <row r="911">
      <c r="F911" s="31"/>
      <c r="G911" s="31"/>
      <c r="H911" s="20"/>
    </row>
    <row r="912">
      <c r="F912" s="31"/>
      <c r="G912" s="31"/>
      <c r="H912" s="20"/>
    </row>
    <row r="913">
      <c r="F913" s="31"/>
      <c r="G913" s="31"/>
      <c r="H913" s="20"/>
    </row>
    <row r="914">
      <c r="F914" s="31"/>
      <c r="G914" s="31"/>
      <c r="H914" s="20"/>
    </row>
    <row r="915">
      <c r="F915" s="31"/>
      <c r="G915" s="31"/>
      <c r="H915" s="20"/>
    </row>
    <row r="916">
      <c r="F916" s="31"/>
      <c r="G916" s="31"/>
      <c r="H916" s="20"/>
    </row>
    <row r="917">
      <c r="F917" s="31"/>
      <c r="G917" s="31"/>
      <c r="H917" s="20"/>
    </row>
    <row r="918">
      <c r="F918" s="31"/>
      <c r="G918" s="31"/>
      <c r="H918" s="20"/>
    </row>
    <row r="919">
      <c r="F919" s="31"/>
      <c r="G919" s="31"/>
      <c r="H919" s="20"/>
    </row>
    <row r="920">
      <c r="F920" s="31"/>
      <c r="G920" s="31"/>
      <c r="H920" s="20"/>
    </row>
    <row r="921">
      <c r="F921" s="31"/>
      <c r="G921" s="31"/>
      <c r="H921" s="20"/>
    </row>
    <row r="922">
      <c r="F922" s="31"/>
      <c r="G922" s="31"/>
      <c r="H922" s="20"/>
    </row>
    <row r="923">
      <c r="F923" s="31"/>
      <c r="G923" s="31"/>
      <c r="H923" s="20"/>
    </row>
    <row r="924">
      <c r="F924" s="31"/>
      <c r="G924" s="31"/>
      <c r="H924" s="20"/>
    </row>
    <row r="925">
      <c r="F925" s="31"/>
      <c r="G925" s="31"/>
      <c r="H925" s="20"/>
    </row>
    <row r="926">
      <c r="F926" s="31"/>
      <c r="G926" s="31"/>
      <c r="H926" s="20"/>
    </row>
    <row r="927">
      <c r="F927" s="31"/>
      <c r="G927" s="31"/>
      <c r="H927" s="20"/>
    </row>
    <row r="928">
      <c r="F928" s="31"/>
      <c r="G928" s="31"/>
      <c r="H928" s="20"/>
    </row>
    <row r="929">
      <c r="F929" s="31"/>
      <c r="G929" s="31"/>
      <c r="H929" s="20"/>
    </row>
    <row r="930">
      <c r="F930" s="31"/>
      <c r="G930" s="31"/>
      <c r="H930" s="20"/>
    </row>
    <row r="931">
      <c r="F931" s="31"/>
      <c r="G931" s="31"/>
      <c r="H931" s="20"/>
    </row>
    <row r="932">
      <c r="F932" s="31"/>
      <c r="G932" s="31"/>
      <c r="H932" s="20"/>
    </row>
    <row r="933">
      <c r="F933" s="31"/>
      <c r="G933" s="31"/>
      <c r="H933" s="20"/>
    </row>
    <row r="934">
      <c r="F934" s="31"/>
      <c r="G934" s="31"/>
      <c r="H934" s="20"/>
    </row>
    <row r="935">
      <c r="F935" s="31"/>
      <c r="G935" s="31"/>
      <c r="H935" s="20"/>
    </row>
    <row r="936">
      <c r="F936" s="31"/>
      <c r="G936" s="31"/>
      <c r="H936" s="20"/>
    </row>
    <row r="937">
      <c r="F937" s="31"/>
      <c r="G937" s="31"/>
      <c r="H937" s="20"/>
    </row>
    <row r="938">
      <c r="F938" s="31"/>
      <c r="G938" s="31"/>
      <c r="H938" s="20"/>
    </row>
    <row r="939">
      <c r="F939" s="31"/>
      <c r="G939" s="31"/>
      <c r="H939" s="20"/>
    </row>
    <row r="940">
      <c r="F940" s="31"/>
      <c r="G940" s="31"/>
      <c r="H940" s="20"/>
    </row>
    <row r="941">
      <c r="F941" s="31"/>
      <c r="G941" s="31"/>
      <c r="H941" s="20"/>
    </row>
    <row r="942">
      <c r="F942" s="31"/>
      <c r="G942" s="31"/>
      <c r="H942" s="20"/>
    </row>
    <row r="943">
      <c r="F943" s="31"/>
      <c r="G943" s="31"/>
      <c r="H943" s="20"/>
    </row>
    <row r="944">
      <c r="F944" s="31"/>
      <c r="G944" s="31"/>
      <c r="H944" s="20"/>
    </row>
    <row r="945">
      <c r="F945" s="31"/>
      <c r="G945" s="31"/>
      <c r="H945" s="20"/>
    </row>
    <row r="946">
      <c r="F946" s="31"/>
      <c r="G946" s="31"/>
      <c r="H946" s="20"/>
    </row>
    <row r="947">
      <c r="F947" s="31"/>
      <c r="G947" s="31"/>
      <c r="H947" s="20"/>
    </row>
    <row r="948">
      <c r="F948" s="31"/>
      <c r="G948" s="31"/>
      <c r="H948" s="20"/>
    </row>
    <row r="949">
      <c r="F949" s="31"/>
      <c r="G949" s="31"/>
      <c r="H949" s="20"/>
    </row>
    <row r="950">
      <c r="F950" s="31"/>
      <c r="G950" s="31"/>
      <c r="H950" s="20"/>
    </row>
    <row r="951">
      <c r="F951" s="31"/>
      <c r="G951" s="31"/>
      <c r="H951" s="20"/>
    </row>
    <row r="952">
      <c r="F952" s="31"/>
      <c r="G952" s="31"/>
      <c r="H952" s="20"/>
    </row>
    <row r="953">
      <c r="F953" s="31"/>
      <c r="G953" s="31"/>
      <c r="H953" s="20"/>
    </row>
    <row r="954">
      <c r="F954" s="31"/>
      <c r="G954" s="31"/>
      <c r="H954" s="20"/>
    </row>
    <row r="955">
      <c r="F955" s="31"/>
      <c r="G955" s="31"/>
      <c r="H955" s="20"/>
    </row>
    <row r="956">
      <c r="F956" s="31"/>
      <c r="G956" s="31"/>
      <c r="H956" s="20"/>
    </row>
    <row r="957">
      <c r="F957" s="31"/>
      <c r="G957" s="31"/>
      <c r="H957" s="20"/>
    </row>
    <row r="958">
      <c r="F958" s="31"/>
      <c r="G958" s="31"/>
      <c r="H958" s="20"/>
    </row>
    <row r="959">
      <c r="F959" s="31"/>
      <c r="G959" s="31"/>
      <c r="H959" s="20"/>
    </row>
    <row r="960">
      <c r="F960" s="31"/>
      <c r="G960" s="31"/>
      <c r="H960" s="20"/>
    </row>
    <row r="961">
      <c r="F961" s="31"/>
      <c r="G961" s="31"/>
      <c r="H961" s="20"/>
    </row>
    <row r="962">
      <c r="F962" s="31"/>
      <c r="G962" s="31"/>
      <c r="H962" s="20"/>
    </row>
    <row r="963">
      <c r="F963" s="31"/>
      <c r="G963" s="31"/>
      <c r="H963" s="20"/>
    </row>
    <row r="964">
      <c r="F964" s="31"/>
      <c r="G964" s="31"/>
      <c r="H964" s="20"/>
    </row>
    <row r="965">
      <c r="F965" s="31"/>
      <c r="G965" s="31"/>
      <c r="H965" s="20"/>
    </row>
    <row r="966">
      <c r="F966" s="31"/>
      <c r="G966" s="31"/>
      <c r="H966" s="20"/>
    </row>
    <row r="967">
      <c r="F967" s="31"/>
      <c r="G967" s="31"/>
      <c r="H967" s="20"/>
    </row>
    <row r="968">
      <c r="F968" s="31"/>
      <c r="G968" s="31"/>
      <c r="H968" s="20"/>
    </row>
    <row r="969">
      <c r="F969" s="31"/>
      <c r="G969" s="31"/>
      <c r="H969" s="20"/>
    </row>
    <row r="970">
      <c r="F970" s="31"/>
      <c r="G970" s="31"/>
      <c r="H970" s="20"/>
    </row>
    <row r="971">
      <c r="F971" s="31"/>
      <c r="G971" s="31"/>
      <c r="H971" s="20"/>
    </row>
    <row r="972">
      <c r="F972" s="31"/>
      <c r="G972" s="31"/>
      <c r="H972" s="20"/>
    </row>
    <row r="973">
      <c r="F973" s="31"/>
      <c r="G973" s="31"/>
      <c r="H973" s="20"/>
    </row>
    <row r="974">
      <c r="F974" s="31"/>
      <c r="G974" s="31"/>
      <c r="H974" s="20"/>
    </row>
    <row r="975">
      <c r="F975" s="31"/>
      <c r="G975" s="31"/>
      <c r="H975" s="20"/>
    </row>
    <row r="976">
      <c r="F976" s="31"/>
      <c r="G976" s="31"/>
      <c r="H976" s="20"/>
    </row>
    <row r="977">
      <c r="F977" s="31"/>
      <c r="G977" s="31"/>
      <c r="H977" s="20"/>
    </row>
    <row r="978">
      <c r="F978" s="31"/>
      <c r="G978" s="31"/>
      <c r="H978" s="20"/>
    </row>
    <row r="979">
      <c r="F979" s="31"/>
      <c r="G979" s="31"/>
      <c r="H979" s="20"/>
    </row>
    <row r="980">
      <c r="F980" s="31"/>
      <c r="G980" s="31"/>
      <c r="H980" s="20"/>
    </row>
    <row r="981">
      <c r="F981" s="31"/>
      <c r="G981" s="31"/>
      <c r="H981" s="20"/>
    </row>
    <row r="982">
      <c r="F982" s="31"/>
      <c r="G982" s="31"/>
      <c r="H982" s="20"/>
    </row>
    <row r="983">
      <c r="F983" s="31"/>
      <c r="G983" s="31"/>
      <c r="H983" s="20"/>
    </row>
    <row r="984">
      <c r="F984" s="31"/>
      <c r="G984" s="31"/>
      <c r="H984" s="20"/>
    </row>
    <row r="985">
      <c r="F985" s="31"/>
      <c r="G985" s="31"/>
      <c r="H985" s="20"/>
    </row>
    <row r="986">
      <c r="F986" s="31"/>
      <c r="G986" s="31"/>
      <c r="H986" s="20"/>
    </row>
    <row r="987">
      <c r="F987" s="31"/>
      <c r="G987" s="31"/>
      <c r="H987" s="20"/>
    </row>
    <row r="988">
      <c r="F988" s="31"/>
      <c r="G988" s="31"/>
      <c r="H988" s="20"/>
    </row>
    <row r="989">
      <c r="F989" s="31"/>
      <c r="G989" s="31"/>
      <c r="H989" s="20"/>
    </row>
    <row r="990">
      <c r="F990" s="31"/>
      <c r="G990" s="31"/>
      <c r="H990" s="20"/>
    </row>
    <row r="991">
      <c r="F991" s="31"/>
      <c r="G991" s="31"/>
      <c r="H991" s="20"/>
    </row>
    <row r="992">
      <c r="F992" s="31"/>
      <c r="G992" s="31"/>
      <c r="H992" s="20"/>
    </row>
    <row r="993">
      <c r="F993" s="31"/>
      <c r="G993" s="31"/>
      <c r="H993" s="20"/>
    </row>
    <row r="994">
      <c r="F994" s="31"/>
      <c r="G994" s="31"/>
      <c r="H994" s="20"/>
    </row>
    <row r="995">
      <c r="F995" s="31"/>
      <c r="G995" s="31"/>
      <c r="H995" s="20"/>
    </row>
    <row r="996">
      <c r="F996" s="31"/>
      <c r="G996" s="31"/>
      <c r="H996" s="20"/>
    </row>
    <row r="997">
      <c r="F997" s="31"/>
      <c r="G997" s="31"/>
      <c r="H997" s="20"/>
    </row>
    <row r="998">
      <c r="F998" s="31"/>
      <c r="G998" s="31"/>
      <c r="H998" s="20"/>
    </row>
    <row r="999">
      <c r="F999" s="31"/>
      <c r="G999" s="31"/>
      <c r="H999" s="20"/>
    </row>
    <row r="1000">
      <c r="F1000" s="31"/>
      <c r="G1000" s="31"/>
      <c r="H1000" s="20"/>
    </row>
  </sheetData>
  <autoFilter ref="$A$1:$H$265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8.38"/>
    <col customWidth="1" min="2" max="2" width="18.88"/>
    <col customWidth="1" min="3" max="3" width="12.38"/>
    <col customWidth="1" min="4" max="4" width="21.63"/>
    <col customWidth="1" min="5" max="5" width="25.0"/>
    <col customWidth="1" min="6" max="6" width="14.88"/>
    <col customWidth="1" min="7" max="7" width="18.75"/>
    <col customWidth="1" min="8" max="8" width="31.13"/>
    <col customWidth="1" min="9" max="9" width="11.0"/>
    <col customWidth="1" min="10" max="10" width="21.5"/>
    <col customWidth="1" min="11" max="11" width="9.38"/>
    <col customWidth="1" min="12" max="12" width="8.88"/>
    <col customWidth="1" min="13" max="13" width="12.63"/>
    <col customWidth="1" min="14" max="14" width="20.63"/>
  </cols>
  <sheetData>
    <row r="1">
      <c r="A1" s="38" t="s">
        <v>997</v>
      </c>
      <c r="B1" s="38" t="s">
        <v>998</v>
      </c>
      <c r="C1" s="38" t="s">
        <v>10</v>
      </c>
      <c r="D1" s="38" t="s">
        <v>803</v>
      </c>
      <c r="E1" s="38" t="s">
        <v>9</v>
      </c>
      <c r="F1" s="38" t="s">
        <v>7</v>
      </c>
      <c r="G1" s="38" t="s">
        <v>3</v>
      </c>
      <c r="H1" s="38" t="s">
        <v>5</v>
      </c>
      <c r="I1" s="38" t="s">
        <v>6</v>
      </c>
      <c r="J1" s="38" t="s">
        <v>999</v>
      </c>
      <c r="K1" s="38" t="s">
        <v>15</v>
      </c>
      <c r="L1" s="39" t="s">
        <v>1000</v>
      </c>
      <c r="M1" s="38" t="s">
        <v>1001</v>
      </c>
      <c r="N1" s="24" t="s">
        <v>1002</v>
      </c>
      <c r="O1" s="24" t="s">
        <v>18</v>
      </c>
      <c r="P1" s="24" t="s">
        <v>19</v>
      </c>
    </row>
    <row r="2">
      <c r="A2" s="38" t="s">
        <v>807</v>
      </c>
      <c r="B2" s="38" t="s">
        <v>808</v>
      </c>
      <c r="C2" s="38" t="s">
        <v>1003</v>
      </c>
      <c r="D2" s="29" t="s">
        <v>804</v>
      </c>
      <c r="E2" s="29" t="s">
        <v>1004</v>
      </c>
      <c r="G2" s="38" t="s">
        <v>1005</v>
      </c>
      <c r="H2" s="29" t="s">
        <v>1006</v>
      </c>
      <c r="I2" s="38" t="s">
        <v>1007</v>
      </c>
      <c r="J2" s="44" t="s">
        <v>1008</v>
      </c>
      <c r="K2" s="38">
        <v>156568.0</v>
      </c>
      <c r="L2" s="39">
        <v>45292.0</v>
      </c>
      <c r="M2" s="44">
        <v>509100.0</v>
      </c>
      <c r="N2" s="31" t="str">
        <f t="shared" ref="N2:N156" si="1">IF(LEFT(A3,1)="D","Donante","Proveedor")</f>
        <v>Donante</v>
      </c>
      <c r="O2" s="45">
        <f t="shared" ref="O2:O156" si="2">MONTH(L2)</f>
        <v>1</v>
      </c>
      <c r="P2" s="5" t="str">
        <f>VLOOKUP(O2,Meses,2,false)</f>
        <v>Enero</v>
      </c>
    </row>
    <row r="3">
      <c r="A3" s="38" t="s">
        <v>746</v>
      </c>
      <c r="B3" s="38" t="s">
        <v>809</v>
      </c>
      <c r="C3" s="38" t="s">
        <v>1009</v>
      </c>
      <c r="D3" s="29" t="s">
        <v>806</v>
      </c>
      <c r="E3" s="29" t="s">
        <v>1004</v>
      </c>
      <c r="G3" s="38" t="s">
        <v>1010</v>
      </c>
      <c r="H3" s="38" t="s">
        <v>1011</v>
      </c>
      <c r="I3" s="38" t="s">
        <v>1012</v>
      </c>
      <c r="J3" s="44" t="s">
        <v>1013</v>
      </c>
      <c r="K3" s="38">
        <v>164873.0</v>
      </c>
      <c r="L3" s="39">
        <v>45294.0</v>
      </c>
      <c r="M3" s="44">
        <v>501400.0</v>
      </c>
      <c r="N3" s="31" t="str">
        <f t="shared" si="1"/>
        <v>Proveedor</v>
      </c>
      <c r="O3" s="45">
        <f t="shared" si="2"/>
        <v>1</v>
      </c>
      <c r="P3" s="5" t="str">
        <f>VLOOKUP(O3,Meses,2,false)</f>
        <v>Enero</v>
      </c>
    </row>
    <row r="4">
      <c r="A4" s="38" t="s">
        <v>810</v>
      </c>
      <c r="B4" s="38" t="s">
        <v>811</v>
      </c>
      <c r="C4" s="38" t="s">
        <v>1014</v>
      </c>
      <c r="D4" s="29" t="s">
        <v>806</v>
      </c>
      <c r="E4" s="29" t="s">
        <v>1004</v>
      </c>
      <c r="G4" s="38" t="s">
        <v>1015</v>
      </c>
      <c r="H4" s="29" t="s">
        <v>1016</v>
      </c>
      <c r="I4" s="38" t="s">
        <v>1017</v>
      </c>
      <c r="J4" s="44" t="s">
        <v>1008</v>
      </c>
      <c r="K4" s="38">
        <v>62378.0</v>
      </c>
      <c r="L4" s="39">
        <v>45294.0</v>
      </c>
      <c r="M4" s="44">
        <v>501400.0</v>
      </c>
      <c r="N4" s="31" t="str">
        <f t="shared" si="1"/>
        <v>Proveedor</v>
      </c>
      <c r="O4" s="45">
        <f t="shared" si="2"/>
        <v>1</v>
      </c>
      <c r="P4" s="5" t="str">
        <f>VLOOKUP(O4,Meses,2,false)</f>
        <v>Enero</v>
      </c>
    </row>
    <row r="5">
      <c r="A5" s="38" t="s">
        <v>812</v>
      </c>
      <c r="B5" s="38" t="s">
        <v>813</v>
      </c>
      <c r="C5" s="38" t="s">
        <v>1018</v>
      </c>
      <c r="D5" s="29" t="s">
        <v>806</v>
      </c>
      <c r="E5" s="29" t="s">
        <v>1004</v>
      </c>
      <c r="G5" s="38" t="s">
        <v>1019</v>
      </c>
      <c r="H5" s="29" t="s">
        <v>1020</v>
      </c>
      <c r="I5" s="38" t="s">
        <v>1021</v>
      </c>
      <c r="J5" s="44" t="s">
        <v>1008</v>
      </c>
      <c r="K5" s="38">
        <v>83555.0</v>
      </c>
      <c r="L5" s="39">
        <v>45295.0</v>
      </c>
      <c r="M5" s="44">
        <v>503100.0</v>
      </c>
      <c r="N5" s="31" t="str">
        <f t="shared" si="1"/>
        <v>Proveedor</v>
      </c>
      <c r="O5" s="45">
        <f t="shared" si="2"/>
        <v>1</v>
      </c>
      <c r="P5" s="5" t="str">
        <f>VLOOKUP(O5,Meses,2,false)</f>
        <v>Enero</v>
      </c>
    </row>
    <row r="6">
      <c r="A6" s="38" t="s">
        <v>814</v>
      </c>
      <c r="B6" s="38" t="s">
        <v>815</v>
      </c>
      <c r="C6" s="38" t="s">
        <v>1022</v>
      </c>
      <c r="D6" s="29" t="s">
        <v>806</v>
      </c>
      <c r="E6" s="29" t="s">
        <v>1023</v>
      </c>
      <c r="G6" s="38" t="s">
        <v>815</v>
      </c>
      <c r="H6" s="29" t="s">
        <v>1024</v>
      </c>
      <c r="I6" s="38" t="s">
        <v>1025</v>
      </c>
      <c r="J6" s="44" t="s">
        <v>1008</v>
      </c>
      <c r="K6" s="38">
        <v>184371.0</v>
      </c>
      <c r="L6" s="39">
        <v>45295.0</v>
      </c>
      <c r="M6" s="44">
        <v>509100.0</v>
      </c>
      <c r="N6" s="31" t="str">
        <f t="shared" si="1"/>
        <v>Proveedor</v>
      </c>
      <c r="O6" s="45">
        <f t="shared" si="2"/>
        <v>1</v>
      </c>
      <c r="P6" s="5" t="str">
        <f>VLOOKUP(O6,Meses,2,false)</f>
        <v>Enero</v>
      </c>
    </row>
    <row r="7">
      <c r="A7" s="38" t="s">
        <v>816</v>
      </c>
      <c r="B7" s="38" t="s">
        <v>817</v>
      </c>
      <c r="C7" s="38" t="s">
        <v>1026</v>
      </c>
      <c r="D7" s="29" t="s">
        <v>805</v>
      </c>
      <c r="E7" s="29" t="s">
        <v>1004</v>
      </c>
      <c r="G7" s="38" t="s">
        <v>1027</v>
      </c>
      <c r="H7" s="29" t="s">
        <v>1028</v>
      </c>
      <c r="I7" s="38" t="s">
        <v>1029</v>
      </c>
      <c r="J7" s="44" t="s">
        <v>1013</v>
      </c>
      <c r="K7" s="38">
        <v>45663.0</v>
      </c>
      <c r="L7" s="39">
        <v>45296.0</v>
      </c>
      <c r="M7" s="44">
        <v>503100.0</v>
      </c>
      <c r="N7" s="31" t="str">
        <f t="shared" si="1"/>
        <v>Proveedor</v>
      </c>
      <c r="O7" s="45">
        <f t="shared" si="2"/>
        <v>1</v>
      </c>
      <c r="P7" s="5" t="str">
        <f>VLOOKUP(O7,Meses,2,false)</f>
        <v>Enero</v>
      </c>
    </row>
    <row r="8">
      <c r="A8" s="38" t="s">
        <v>818</v>
      </c>
      <c r="B8" s="38" t="s">
        <v>819</v>
      </c>
      <c r="C8" s="38" t="s">
        <v>1030</v>
      </c>
      <c r="D8" s="29" t="s">
        <v>806</v>
      </c>
      <c r="E8" s="38" t="s">
        <v>1023</v>
      </c>
      <c r="G8" s="38" t="s">
        <v>819</v>
      </c>
      <c r="H8" s="29" t="s">
        <v>1031</v>
      </c>
      <c r="I8" s="38" t="s">
        <v>1032</v>
      </c>
      <c r="J8" s="44" t="s">
        <v>1008</v>
      </c>
      <c r="K8" s="38">
        <v>219093.0</v>
      </c>
      <c r="L8" s="39">
        <v>45296.0</v>
      </c>
      <c r="M8" s="44">
        <v>509100.0</v>
      </c>
      <c r="N8" s="31" t="str">
        <f t="shared" si="1"/>
        <v>Proveedor</v>
      </c>
      <c r="O8" s="45">
        <f t="shared" si="2"/>
        <v>1</v>
      </c>
      <c r="P8" s="5" t="str">
        <f>VLOOKUP(O8,Meses,2,false)</f>
        <v>Enero</v>
      </c>
    </row>
    <row r="9">
      <c r="A9" s="38" t="s">
        <v>820</v>
      </c>
      <c r="B9" s="38" t="s">
        <v>821</v>
      </c>
      <c r="C9" s="38" t="s">
        <v>1033</v>
      </c>
      <c r="D9" s="29" t="s">
        <v>804</v>
      </c>
      <c r="E9" s="38" t="s">
        <v>1023</v>
      </c>
      <c r="G9" s="38" t="s">
        <v>821</v>
      </c>
      <c r="H9" s="29" t="s">
        <v>1034</v>
      </c>
      <c r="I9" s="38" t="s">
        <v>1025</v>
      </c>
      <c r="J9" s="44" t="s">
        <v>1008</v>
      </c>
      <c r="K9" s="38">
        <v>85688.0</v>
      </c>
      <c r="L9" s="39">
        <v>45297.0</v>
      </c>
      <c r="M9" s="44">
        <v>506100.0</v>
      </c>
      <c r="N9" s="31" t="str">
        <f t="shared" si="1"/>
        <v>Donante</v>
      </c>
      <c r="O9" s="45">
        <f t="shared" si="2"/>
        <v>1</v>
      </c>
      <c r="P9" s="5" t="str">
        <f>VLOOKUP(O9,Meses,2,false)</f>
        <v>Enero</v>
      </c>
    </row>
    <row r="10">
      <c r="A10" s="38" t="s">
        <v>42</v>
      </c>
      <c r="B10" s="38" t="s">
        <v>822</v>
      </c>
      <c r="C10" s="38" t="s">
        <v>1035</v>
      </c>
      <c r="D10" s="29" t="s">
        <v>806</v>
      </c>
      <c r="E10" s="29" t="s">
        <v>1004</v>
      </c>
      <c r="G10" s="38" t="s">
        <v>1036</v>
      </c>
      <c r="H10" s="29" t="s">
        <v>1037</v>
      </c>
      <c r="I10" s="38" t="s">
        <v>1025</v>
      </c>
      <c r="J10" s="44" t="s">
        <v>1008</v>
      </c>
      <c r="K10" s="38">
        <v>23335.0</v>
      </c>
      <c r="L10" s="39">
        <v>45298.0</v>
      </c>
      <c r="M10" s="44">
        <v>503100.0</v>
      </c>
      <c r="N10" s="31" t="str">
        <f t="shared" si="1"/>
        <v>Proveedor</v>
      </c>
      <c r="O10" s="45">
        <f t="shared" si="2"/>
        <v>1</v>
      </c>
      <c r="P10" s="5" t="str">
        <f>VLOOKUP(O10,Meses,2,false)</f>
        <v>Enero</v>
      </c>
    </row>
    <row r="11">
      <c r="A11" s="38" t="s">
        <v>823</v>
      </c>
      <c r="B11" s="38" t="s">
        <v>824</v>
      </c>
      <c r="C11" s="38" t="s">
        <v>1038</v>
      </c>
      <c r="D11" s="29" t="s">
        <v>805</v>
      </c>
      <c r="E11" s="38" t="s">
        <v>1023</v>
      </c>
      <c r="G11" s="38" t="s">
        <v>824</v>
      </c>
      <c r="H11" s="29" t="s">
        <v>1039</v>
      </c>
      <c r="I11" s="38" t="s">
        <v>1025</v>
      </c>
      <c r="J11" s="44" t="s">
        <v>1008</v>
      </c>
      <c r="K11" s="38">
        <v>213343.0</v>
      </c>
      <c r="L11" s="39">
        <v>45298.0</v>
      </c>
      <c r="M11" s="44">
        <v>503100.0</v>
      </c>
      <c r="N11" s="31" t="str">
        <f t="shared" si="1"/>
        <v>Proveedor</v>
      </c>
      <c r="O11" s="45">
        <f t="shared" si="2"/>
        <v>1</v>
      </c>
      <c r="P11" s="5" t="str">
        <f>VLOOKUP(O11,Meses,2,false)</f>
        <v>Enero</v>
      </c>
    </row>
    <row r="12">
      <c r="A12" s="38" t="s">
        <v>825</v>
      </c>
      <c r="B12" s="38" t="s">
        <v>826</v>
      </c>
      <c r="C12" s="38" t="s">
        <v>1040</v>
      </c>
      <c r="D12" s="29" t="s">
        <v>805</v>
      </c>
      <c r="E12" s="38" t="s">
        <v>1023</v>
      </c>
      <c r="G12" s="38" t="s">
        <v>826</v>
      </c>
      <c r="H12" s="29" t="s">
        <v>1041</v>
      </c>
      <c r="I12" s="38" t="s">
        <v>1032</v>
      </c>
      <c r="J12" s="44" t="s">
        <v>1008</v>
      </c>
      <c r="K12" s="38">
        <v>40126.0</v>
      </c>
      <c r="L12" s="39">
        <v>45299.0</v>
      </c>
      <c r="M12" s="44">
        <v>503100.0</v>
      </c>
      <c r="N12" s="31" t="str">
        <f t="shared" si="1"/>
        <v>Proveedor</v>
      </c>
      <c r="O12" s="45">
        <f t="shared" si="2"/>
        <v>1</v>
      </c>
      <c r="P12" s="5" t="str">
        <f>VLOOKUP(O12,Meses,2,false)</f>
        <v>Enero</v>
      </c>
    </row>
    <row r="13">
      <c r="A13" s="38" t="s">
        <v>827</v>
      </c>
      <c r="B13" s="38" t="s">
        <v>828</v>
      </c>
      <c r="C13" s="38" t="s">
        <v>1042</v>
      </c>
      <c r="D13" s="29" t="s">
        <v>806</v>
      </c>
      <c r="E13" s="29" t="s">
        <v>1004</v>
      </c>
      <c r="G13" s="38" t="s">
        <v>1043</v>
      </c>
      <c r="H13" s="29" t="s">
        <v>1044</v>
      </c>
      <c r="I13" s="38" t="s">
        <v>1021</v>
      </c>
      <c r="J13" s="44" t="s">
        <v>1008</v>
      </c>
      <c r="K13" s="38">
        <v>150678.0</v>
      </c>
      <c r="L13" s="39">
        <v>45300.0</v>
      </c>
      <c r="M13" s="44">
        <v>501400.0</v>
      </c>
      <c r="N13" s="31" t="str">
        <f t="shared" si="1"/>
        <v>Proveedor</v>
      </c>
      <c r="O13" s="45">
        <f t="shared" si="2"/>
        <v>1</v>
      </c>
      <c r="P13" s="5" t="str">
        <f>VLOOKUP(O13,Meses,2,false)</f>
        <v>Enero</v>
      </c>
    </row>
    <row r="14">
      <c r="A14" s="38" t="s">
        <v>829</v>
      </c>
      <c r="B14" s="38" t="s">
        <v>830</v>
      </c>
      <c r="C14" s="38" t="s">
        <v>1045</v>
      </c>
      <c r="D14" s="29" t="s">
        <v>805</v>
      </c>
      <c r="E14" s="38" t="s">
        <v>1023</v>
      </c>
      <c r="G14" s="38" t="s">
        <v>830</v>
      </c>
      <c r="H14" s="38" t="s">
        <v>1046</v>
      </c>
      <c r="I14" s="38" t="s">
        <v>1021</v>
      </c>
      <c r="J14" s="44" t="s">
        <v>1008</v>
      </c>
      <c r="K14" s="38">
        <v>92650.0</v>
      </c>
      <c r="L14" s="39">
        <v>45300.0</v>
      </c>
      <c r="M14" s="44">
        <v>509100.0</v>
      </c>
      <c r="N14" s="31" t="str">
        <f t="shared" si="1"/>
        <v>Proveedor</v>
      </c>
      <c r="O14" s="45">
        <f t="shared" si="2"/>
        <v>1</v>
      </c>
      <c r="P14" s="5" t="str">
        <f>VLOOKUP(O14,Meses,2,false)</f>
        <v>Enero</v>
      </c>
    </row>
    <row r="15">
      <c r="A15" s="38" t="s">
        <v>831</v>
      </c>
      <c r="B15" s="38" t="s">
        <v>832</v>
      </c>
      <c r="C15" s="38" t="s">
        <v>1047</v>
      </c>
      <c r="D15" s="29" t="s">
        <v>806</v>
      </c>
      <c r="E15" s="29" t="s">
        <v>1004</v>
      </c>
      <c r="G15" s="38" t="s">
        <v>832</v>
      </c>
      <c r="H15" s="29" t="s">
        <v>1048</v>
      </c>
      <c r="I15" s="38" t="s">
        <v>1012</v>
      </c>
      <c r="J15" s="44" t="s">
        <v>1013</v>
      </c>
      <c r="K15" s="38">
        <v>135868.0</v>
      </c>
      <c r="L15" s="39">
        <v>45300.0</v>
      </c>
      <c r="M15" s="44">
        <v>501400.0</v>
      </c>
      <c r="N15" s="31" t="str">
        <f t="shared" si="1"/>
        <v>Proveedor</v>
      </c>
      <c r="O15" s="45">
        <f t="shared" si="2"/>
        <v>1</v>
      </c>
      <c r="P15" s="5" t="str">
        <f>VLOOKUP(O15,Meses,2,false)</f>
        <v>Enero</v>
      </c>
    </row>
    <row r="16">
      <c r="A16" s="38" t="s">
        <v>833</v>
      </c>
      <c r="B16" s="38" t="s">
        <v>834</v>
      </c>
      <c r="C16" s="38" t="s">
        <v>1049</v>
      </c>
      <c r="D16" s="29" t="s">
        <v>806</v>
      </c>
      <c r="E16" s="29" t="s">
        <v>1004</v>
      </c>
      <c r="G16" s="38" t="s">
        <v>1050</v>
      </c>
      <c r="H16" s="38" t="s">
        <v>1051</v>
      </c>
      <c r="I16" s="38" t="s">
        <v>1012</v>
      </c>
      <c r="J16" s="44" t="s">
        <v>1013</v>
      </c>
      <c r="K16" s="38">
        <v>128799.0</v>
      </c>
      <c r="L16" s="39">
        <v>45303.0</v>
      </c>
      <c r="M16" s="44">
        <v>501400.0</v>
      </c>
      <c r="N16" s="31" t="str">
        <f t="shared" si="1"/>
        <v>Proveedor</v>
      </c>
      <c r="O16" s="45">
        <f t="shared" si="2"/>
        <v>1</v>
      </c>
      <c r="P16" s="5" t="str">
        <f>VLOOKUP(O16,Meses,2,false)</f>
        <v>Enero</v>
      </c>
    </row>
    <row r="17">
      <c r="A17" s="38" t="s">
        <v>835</v>
      </c>
      <c r="B17" s="38" t="s">
        <v>836</v>
      </c>
      <c r="C17" s="38" t="s">
        <v>1052</v>
      </c>
      <c r="D17" s="29" t="s">
        <v>806</v>
      </c>
      <c r="E17" s="29" t="s">
        <v>1023</v>
      </c>
      <c r="G17" s="38" t="s">
        <v>952</v>
      </c>
      <c r="H17" s="29" t="s">
        <v>1053</v>
      </c>
      <c r="I17" s="38" t="s">
        <v>1025</v>
      </c>
      <c r="J17" s="44" t="s">
        <v>1008</v>
      </c>
      <c r="K17" s="38">
        <v>19483.0</v>
      </c>
      <c r="L17" s="39">
        <v>45303.0</v>
      </c>
      <c r="M17" s="44">
        <v>514100.0</v>
      </c>
      <c r="N17" s="31" t="str">
        <f t="shared" si="1"/>
        <v>Proveedor</v>
      </c>
      <c r="O17" s="45">
        <f t="shared" si="2"/>
        <v>1</v>
      </c>
      <c r="P17" s="5" t="str">
        <f>VLOOKUP(O17,Meses,2,false)</f>
        <v>Enero</v>
      </c>
    </row>
    <row r="18">
      <c r="A18" s="38" t="s">
        <v>837</v>
      </c>
      <c r="B18" s="38" t="s">
        <v>838</v>
      </c>
      <c r="C18" s="38">
        <v>3.0135792487E10</v>
      </c>
      <c r="D18" s="29" t="s">
        <v>805</v>
      </c>
      <c r="E18" s="29" t="s">
        <v>1004</v>
      </c>
      <c r="G18" s="38" t="s">
        <v>1054</v>
      </c>
      <c r="H18" s="38" t="s">
        <v>1055</v>
      </c>
      <c r="I18" s="38" t="s">
        <v>1032</v>
      </c>
      <c r="J18" s="44" t="s">
        <v>1008</v>
      </c>
      <c r="K18" s="38">
        <v>78723.0</v>
      </c>
      <c r="L18" s="39">
        <v>45306.0</v>
      </c>
      <c r="M18" s="44">
        <v>506100.0</v>
      </c>
      <c r="N18" s="31" t="str">
        <f t="shared" si="1"/>
        <v>Proveedor</v>
      </c>
      <c r="O18" s="45">
        <f t="shared" si="2"/>
        <v>1</v>
      </c>
      <c r="P18" s="5" t="str">
        <f>VLOOKUP(O18,Meses,2,false)</f>
        <v>Enero</v>
      </c>
    </row>
    <row r="19">
      <c r="A19" s="38" t="s">
        <v>839</v>
      </c>
      <c r="B19" s="38" t="s">
        <v>840</v>
      </c>
      <c r="C19" s="38">
        <v>3.0135792463E10</v>
      </c>
      <c r="D19" s="29" t="s">
        <v>805</v>
      </c>
      <c r="E19" s="29" t="s">
        <v>1004</v>
      </c>
      <c r="G19" s="38" t="s">
        <v>1056</v>
      </c>
      <c r="H19" s="38" t="s">
        <v>1057</v>
      </c>
      <c r="I19" s="38" t="s">
        <v>1012</v>
      </c>
      <c r="J19" s="44" t="s">
        <v>1013</v>
      </c>
      <c r="K19" s="38">
        <v>139687.0</v>
      </c>
      <c r="L19" s="39">
        <v>45309.0</v>
      </c>
      <c r="M19" s="44">
        <v>506100.0</v>
      </c>
      <c r="N19" s="31" t="str">
        <f t="shared" si="1"/>
        <v>Proveedor</v>
      </c>
      <c r="O19" s="45">
        <f t="shared" si="2"/>
        <v>1</v>
      </c>
      <c r="P19" s="5" t="str">
        <f>VLOOKUP(O19,Meses,2,false)</f>
        <v>Enero</v>
      </c>
    </row>
    <row r="20">
      <c r="A20" s="38" t="s">
        <v>841</v>
      </c>
      <c r="B20" s="38" t="s">
        <v>842</v>
      </c>
      <c r="C20" s="38" t="s">
        <v>1058</v>
      </c>
      <c r="D20" s="29" t="s">
        <v>806</v>
      </c>
      <c r="E20" s="29" t="s">
        <v>1004</v>
      </c>
      <c r="G20" s="38" t="s">
        <v>842</v>
      </c>
      <c r="H20" s="38" t="s">
        <v>1059</v>
      </c>
      <c r="I20" s="38" t="s">
        <v>1060</v>
      </c>
      <c r="J20" s="44" t="s">
        <v>1013</v>
      </c>
      <c r="K20" s="38">
        <v>243339.0</v>
      </c>
      <c r="L20" s="39">
        <v>45309.0</v>
      </c>
      <c r="M20" s="44">
        <v>506100.0</v>
      </c>
      <c r="N20" s="31" t="str">
        <f t="shared" si="1"/>
        <v>Proveedor</v>
      </c>
      <c r="O20" s="45">
        <f t="shared" si="2"/>
        <v>1</v>
      </c>
      <c r="P20" s="5" t="str">
        <f>VLOOKUP(O20,Meses,2,false)</f>
        <v>Enero</v>
      </c>
    </row>
    <row r="21" ht="15.75" customHeight="1">
      <c r="A21" s="38" t="s">
        <v>843</v>
      </c>
      <c r="B21" s="38" t="s">
        <v>217</v>
      </c>
      <c r="C21" s="38" t="s">
        <v>1061</v>
      </c>
      <c r="D21" s="29" t="s">
        <v>804</v>
      </c>
      <c r="E21" s="29" t="s">
        <v>1004</v>
      </c>
      <c r="G21" s="38" t="s">
        <v>217</v>
      </c>
      <c r="H21" s="38" t="s">
        <v>1062</v>
      </c>
      <c r="I21" s="38" t="s">
        <v>1007</v>
      </c>
      <c r="J21" s="44" t="s">
        <v>1008</v>
      </c>
      <c r="K21" s="38">
        <v>214016.0</v>
      </c>
      <c r="L21" s="39">
        <v>45309.0</v>
      </c>
      <c r="M21" s="44">
        <v>514100.0</v>
      </c>
      <c r="N21" s="31" t="str">
        <f t="shared" si="1"/>
        <v>Proveedor</v>
      </c>
      <c r="O21" s="45">
        <f t="shared" si="2"/>
        <v>1</v>
      </c>
      <c r="P21" s="5" t="str">
        <f>VLOOKUP(O21,Meses,2,false)</f>
        <v>Enero</v>
      </c>
    </row>
    <row r="22" ht="15.75" customHeight="1">
      <c r="A22" s="38" t="s">
        <v>844</v>
      </c>
      <c r="B22" s="38" t="s">
        <v>845</v>
      </c>
      <c r="C22" s="38" t="s">
        <v>1063</v>
      </c>
      <c r="D22" s="29" t="s">
        <v>806</v>
      </c>
      <c r="E22" s="38" t="s">
        <v>1023</v>
      </c>
      <c r="G22" s="38" t="s">
        <v>845</v>
      </c>
      <c r="H22" s="29" t="s">
        <v>1064</v>
      </c>
      <c r="I22" s="38" t="s">
        <v>1065</v>
      </c>
      <c r="J22" s="44" t="s">
        <v>1008</v>
      </c>
      <c r="K22" s="38">
        <v>216059.0</v>
      </c>
      <c r="L22" s="39">
        <v>45310.0</v>
      </c>
      <c r="M22" s="44">
        <v>501400.0</v>
      </c>
      <c r="N22" s="31" t="str">
        <f t="shared" si="1"/>
        <v>Proveedor</v>
      </c>
      <c r="O22" s="45">
        <f t="shared" si="2"/>
        <v>1</v>
      </c>
      <c r="P22" s="5" t="str">
        <f>VLOOKUP(O22,Meses,2,false)</f>
        <v>Enero</v>
      </c>
    </row>
    <row r="23" ht="15.75" customHeight="1">
      <c r="A23" s="38" t="s">
        <v>846</v>
      </c>
      <c r="B23" s="38" t="s">
        <v>811</v>
      </c>
      <c r="C23" s="38" t="s">
        <v>1066</v>
      </c>
      <c r="D23" s="29" t="s">
        <v>806</v>
      </c>
      <c r="E23" s="38" t="s">
        <v>1023</v>
      </c>
      <c r="G23" s="38" t="s">
        <v>811</v>
      </c>
      <c r="H23" s="29" t="s">
        <v>1067</v>
      </c>
      <c r="I23" s="38" t="s">
        <v>1007</v>
      </c>
      <c r="J23" s="44" t="s">
        <v>1008</v>
      </c>
      <c r="K23" s="38">
        <v>19014.0</v>
      </c>
      <c r="L23" s="39">
        <v>45310.0</v>
      </c>
      <c r="M23" s="44">
        <v>516000.0</v>
      </c>
      <c r="N23" s="31" t="str">
        <f t="shared" si="1"/>
        <v>Proveedor</v>
      </c>
      <c r="O23" s="45">
        <f t="shared" si="2"/>
        <v>1</v>
      </c>
      <c r="P23" s="5" t="str">
        <f>VLOOKUP(O23,Meses,2,false)</f>
        <v>Enero</v>
      </c>
    </row>
    <row r="24" ht="15.75" customHeight="1">
      <c r="A24" s="38" t="s">
        <v>847</v>
      </c>
      <c r="B24" s="38" t="s">
        <v>848</v>
      </c>
      <c r="C24" s="38" t="s">
        <v>1068</v>
      </c>
      <c r="D24" s="29" t="s">
        <v>805</v>
      </c>
      <c r="E24" s="29" t="s">
        <v>1004</v>
      </c>
      <c r="G24" s="38" t="s">
        <v>1069</v>
      </c>
      <c r="H24" s="29" t="s">
        <v>1070</v>
      </c>
      <c r="I24" s="38" t="s">
        <v>1060</v>
      </c>
      <c r="J24" s="44" t="s">
        <v>1013</v>
      </c>
      <c r="K24" s="38">
        <v>98854.0</v>
      </c>
      <c r="L24" s="39">
        <v>45311.0</v>
      </c>
      <c r="M24" s="44">
        <v>509100.0</v>
      </c>
      <c r="N24" s="31" t="str">
        <f t="shared" si="1"/>
        <v>Proveedor</v>
      </c>
      <c r="O24" s="45">
        <f t="shared" si="2"/>
        <v>1</v>
      </c>
      <c r="P24" s="5" t="str">
        <f>VLOOKUP(O24,Meses,2,false)</f>
        <v>Enero</v>
      </c>
    </row>
    <row r="25" ht="15.75" customHeight="1">
      <c r="A25" s="38" t="s">
        <v>849</v>
      </c>
      <c r="B25" s="38" t="s">
        <v>850</v>
      </c>
      <c r="C25" s="38" t="s">
        <v>1071</v>
      </c>
      <c r="D25" s="29" t="s">
        <v>805</v>
      </c>
      <c r="E25" s="38" t="s">
        <v>1023</v>
      </c>
      <c r="G25" s="38" t="s">
        <v>850</v>
      </c>
      <c r="H25" s="29" t="s">
        <v>1072</v>
      </c>
      <c r="I25" s="38" t="s">
        <v>1065</v>
      </c>
      <c r="J25" s="44" t="s">
        <v>1013</v>
      </c>
      <c r="K25" s="38">
        <v>209204.0</v>
      </c>
      <c r="L25" s="39">
        <v>45311.0</v>
      </c>
      <c r="M25" s="44">
        <v>506100.0</v>
      </c>
      <c r="N25" s="31" t="str">
        <f t="shared" si="1"/>
        <v>Proveedor</v>
      </c>
      <c r="O25" s="45">
        <f t="shared" si="2"/>
        <v>1</v>
      </c>
      <c r="P25" s="5" t="str">
        <f>VLOOKUP(O25,Meses,2,false)</f>
        <v>Enero</v>
      </c>
    </row>
    <row r="26" ht="15.75" customHeight="1">
      <c r="A26" s="38" t="s">
        <v>851</v>
      </c>
      <c r="B26" s="38" t="s">
        <v>852</v>
      </c>
      <c r="C26" s="38" t="s">
        <v>1073</v>
      </c>
      <c r="D26" s="29" t="s">
        <v>804</v>
      </c>
      <c r="E26" s="38" t="s">
        <v>1023</v>
      </c>
      <c r="G26" s="38" t="s">
        <v>1074</v>
      </c>
      <c r="H26" s="29" t="s">
        <v>1075</v>
      </c>
      <c r="I26" s="38" t="s">
        <v>1017</v>
      </c>
      <c r="J26" s="44" t="s">
        <v>1008</v>
      </c>
      <c r="K26" s="38">
        <v>283772.0</v>
      </c>
      <c r="L26" s="39">
        <v>45312.0</v>
      </c>
      <c r="M26" s="44">
        <v>506100.0</v>
      </c>
      <c r="N26" s="31" t="str">
        <f t="shared" si="1"/>
        <v>Proveedor</v>
      </c>
      <c r="O26" s="45">
        <f t="shared" si="2"/>
        <v>1</v>
      </c>
      <c r="P26" s="5" t="str">
        <f>VLOOKUP(O26,Meses,2,false)</f>
        <v>Enero</v>
      </c>
    </row>
    <row r="27" ht="15.75" customHeight="1">
      <c r="A27" s="38" t="s">
        <v>841</v>
      </c>
      <c r="B27" s="38" t="s">
        <v>842</v>
      </c>
      <c r="C27" s="38" t="s">
        <v>1058</v>
      </c>
      <c r="D27" s="29" t="s">
        <v>806</v>
      </c>
      <c r="E27" s="29" t="s">
        <v>1004</v>
      </c>
      <c r="G27" s="38" t="s">
        <v>842</v>
      </c>
      <c r="H27" s="38" t="s">
        <v>1059</v>
      </c>
      <c r="I27" s="38" t="s">
        <v>1060</v>
      </c>
      <c r="J27" s="44" t="s">
        <v>1013</v>
      </c>
      <c r="K27" s="38">
        <v>160810.0</v>
      </c>
      <c r="L27" s="39">
        <v>45316.0</v>
      </c>
      <c r="M27" s="44">
        <v>506100.0</v>
      </c>
      <c r="N27" s="31" t="str">
        <f t="shared" si="1"/>
        <v>Proveedor</v>
      </c>
      <c r="O27" s="45">
        <f t="shared" si="2"/>
        <v>1</v>
      </c>
      <c r="P27" s="5" t="str">
        <f>VLOOKUP(O27,Meses,2,false)</f>
        <v>Enero</v>
      </c>
    </row>
    <row r="28" ht="15.75" customHeight="1">
      <c r="A28" s="38" t="s">
        <v>853</v>
      </c>
      <c r="B28" s="38" t="s">
        <v>854</v>
      </c>
      <c r="C28" s="38" t="s">
        <v>1076</v>
      </c>
      <c r="D28" s="29" t="s">
        <v>804</v>
      </c>
      <c r="E28" s="29" t="s">
        <v>1004</v>
      </c>
      <c r="G28" s="38" t="s">
        <v>854</v>
      </c>
      <c r="H28" s="38" t="s">
        <v>1077</v>
      </c>
      <c r="I28" s="38" t="s">
        <v>1021</v>
      </c>
      <c r="J28" s="44" t="s">
        <v>1008</v>
      </c>
      <c r="K28" s="38">
        <v>204022.0</v>
      </c>
      <c r="L28" s="39">
        <v>45317.0</v>
      </c>
      <c r="M28" s="44">
        <v>516000.0</v>
      </c>
      <c r="N28" s="31" t="str">
        <f t="shared" si="1"/>
        <v>Proveedor</v>
      </c>
      <c r="O28" s="45">
        <f t="shared" si="2"/>
        <v>1</v>
      </c>
      <c r="P28" s="5" t="str">
        <f>VLOOKUP(O28,Meses,2,false)</f>
        <v>Enero</v>
      </c>
    </row>
    <row r="29" ht="15.75" customHeight="1">
      <c r="A29" s="38" t="s">
        <v>855</v>
      </c>
      <c r="B29" s="38" t="s">
        <v>856</v>
      </c>
      <c r="C29" s="38" t="s">
        <v>1078</v>
      </c>
      <c r="D29" s="29" t="s">
        <v>806</v>
      </c>
      <c r="E29" s="29" t="s">
        <v>1004</v>
      </c>
      <c r="G29" s="38" t="s">
        <v>926</v>
      </c>
      <c r="H29" s="38" t="s">
        <v>1079</v>
      </c>
      <c r="I29" s="38" t="s">
        <v>1025</v>
      </c>
      <c r="J29" s="44" t="s">
        <v>1008</v>
      </c>
      <c r="K29" s="38">
        <v>28033.0</v>
      </c>
      <c r="L29" s="39">
        <v>45319.0</v>
      </c>
      <c r="M29" s="44">
        <v>514100.0</v>
      </c>
      <c r="N29" s="31" t="str">
        <f t="shared" si="1"/>
        <v>Proveedor</v>
      </c>
      <c r="O29" s="45">
        <f t="shared" si="2"/>
        <v>1</v>
      </c>
      <c r="P29" s="5" t="str">
        <f>VLOOKUP(O29,Meses,2,false)</f>
        <v>Enero</v>
      </c>
    </row>
    <row r="30" ht="15.75" customHeight="1">
      <c r="A30" s="38" t="s">
        <v>857</v>
      </c>
      <c r="B30" s="38" t="s">
        <v>858</v>
      </c>
      <c r="C30" s="38" t="s">
        <v>1080</v>
      </c>
      <c r="D30" s="29" t="s">
        <v>806</v>
      </c>
      <c r="E30" s="38" t="s">
        <v>1023</v>
      </c>
      <c r="G30" s="38" t="s">
        <v>1081</v>
      </c>
      <c r="H30" s="29" t="s">
        <v>1082</v>
      </c>
      <c r="I30" s="38" t="s">
        <v>1012</v>
      </c>
      <c r="J30" s="44" t="s">
        <v>1013</v>
      </c>
      <c r="K30" s="38">
        <v>32000.0</v>
      </c>
      <c r="L30" s="39">
        <v>45320.0</v>
      </c>
      <c r="M30" s="44">
        <v>514100.0</v>
      </c>
      <c r="N30" s="31" t="str">
        <f t="shared" si="1"/>
        <v>Proveedor</v>
      </c>
      <c r="O30" s="45">
        <f t="shared" si="2"/>
        <v>1</v>
      </c>
      <c r="P30" s="5" t="str">
        <f>VLOOKUP(O30,Meses,2,false)</f>
        <v>Enero</v>
      </c>
    </row>
    <row r="31" ht="15.75" customHeight="1">
      <c r="A31" s="38" t="s">
        <v>859</v>
      </c>
      <c r="B31" s="38" t="s">
        <v>860</v>
      </c>
      <c r="C31" s="38" t="s">
        <v>1083</v>
      </c>
      <c r="D31" s="29" t="s">
        <v>806</v>
      </c>
      <c r="E31" s="29" t="s">
        <v>1004</v>
      </c>
      <c r="G31" s="38" t="s">
        <v>1084</v>
      </c>
      <c r="H31" s="29" t="s">
        <v>1085</v>
      </c>
      <c r="I31" s="38" t="s">
        <v>1060</v>
      </c>
      <c r="J31" s="44" t="s">
        <v>1008</v>
      </c>
      <c r="K31" s="38">
        <v>117707.0</v>
      </c>
      <c r="L31" s="39">
        <v>45320.0</v>
      </c>
      <c r="M31" s="44">
        <v>501400.0</v>
      </c>
      <c r="N31" s="31" t="str">
        <f t="shared" si="1"/>
        <v>Proveedor</v>
      </c>
      <c r="O31" s="45">
        <f t="shared" si="2"/>
        <v>1</v>
      </c>
      <c r="P31" s="5" t="str">
        <f>VLOOKUP(O31,Meses,2,false)</f>
        <v>Enero</v>
      </c>
    </row>
    <row r="32" ht="15.75" customHeight="1">
      <c r="A32" s="38" t="s">
        <v>823</v>
      </c>
      <c r="B32" s="38" t="s">
        <v>824</v>
      </c>
      <c r="C32" s="38" t="s">
        <v>1038</v>
      </c>
      <c r="D32" s="29" t="s">
        <v>805</v>
      </c>
      <c r="E32" s="38" t="s">
        <v>1023</v>
      </c>
      <c r="G32" s="38" t="s">
        <v>824</v>
      </c>
      <c r="H32" s="29" t="s">
        <v>1039</v>
      </c>
      <c r="I32" s="38" t="s">
        <v>1025</v>
      </c>
      <c r="J32" s="44" t="s">
        <v>1008</v>
      </c>
      <c r="K32" s="38">
        <v>11660.0</v>
      </c>
      <c r="L32" s="39">
        <v>45322.0</v>
      </c>
      <c r="M32" s="44">
        <v>503100.0</v>
      </c>
      <c r="N32" s="31" t="str">
        <f t="shared" si="1"/>
        <v>Proveedor</v>
      </c>
      <c r="O32" s="45">
        <f t="shared" si="2"/>
        <v>1</v>
      </c>
      <c r="P32" s="5" t="str">
        <f>VLOOKUP(O32,Meses,2,false)</f>
        <v>Enero</v>
      </c>
    </row>
    <row r="33" ht="15.75" customHeight="1">
      <c r="A33" s="38" t="s">
        <v>861</v>
      </c>
      <c r="B33" s="38" t="s">
        <v>862</v>
      </c>
      <c r="C33" s="38" t="s">
        <v>1086</v>
      </c>
      <c r="D33" s="29" t="s">
        <v>806</v>
      </c>
      <c r="E33" s="38" t="s">
        <v>1023</v>
      </c>
      <c r="G33" s="38" t="s">
        <v>1087</v>
      </c>
      <c r="H33" s="29" t="s">
        <v>1088</v>
      </c>
      <c r="I33" s="38" t="s">
        <v>1012</v>
      </c>
      <c r="J33" s="44" t="s">
        <v>1013</v>
      </c>
      <c r="K33" s="38">
        <v>168452.0</v>
      </c>
      <c r="L33" s="39">
        <v>45323.0</v>
      </c>
      <c r="M33" s="44">
        <v>503100.0</v>
      </c>
      <c r="N33" s="31" t="str">
        <f t="shared" si="1"/>
        <v>Proveedor</v>
      </c>
      <c r="O33" s="45">
        <f t="shared" si="2"/>
        <v>2</v>
      </c>
      <c r="P33" s="5" t="str">
        <f>VLOOKUP(O33,Meses,2,false)</f>
        <v>Febrero</v>
      </c>
    </row>
    <row r="34" ht="15.75" customHeight="1">
      <c r="A34" s="38" t="s">
        <v>810</v>
      </c>
      <c r="B34" s="38" t="s">
        <v>811</v>
      </c>
      <c r="C34" s="38" t="s">
        <v>1014</v>
      </c>
      <c r="D34" s="29" t="s">
        <v>806</v>
      </c>
      <c r="E34" s="29" t="s">
        <v>1004</v>
      </c>
      <c r="G34" s="38" t="s">
        <v>1015</v>
      </c>
      <c r="H34" s="29" t="s">
        <v>1016</v>
      </c>
      <c r="I34" s="38" t="s">
        <v>1017</v>
      </c>
      <c r="J34" s="44" t="s">
        <v>1008</v>
      </c>
      <c r="K34" s="38">
        <v>299795.0</v>
      </c>
      <c r="L34" s="39">
        <v>45326.0</v>
      </c>
      <c r="M34" s="44">
        <v>501400.0</v>
      </c>
      <c r="N34" s="31" t="str">
        <f t="shared" si="1"/>
        <v>Proveedor</v>
      </c>
      <c r="O34" s="45">
        <f t="shared" si="2"/>
        <v>2</v>
      </c>
      <c r="P34" s="5" t="str">
        <f>VLOOKUP(O34,Meses,2,false)</f>
        <v>Febrero</v>
      </c>
    </row>
    <row r="35" ht="15.75" customHeight="1">
      <c r="A35" s="38" t="s">
        <v>863</v>
      </c>
      <c r="B35" s="38" t="s">
        <v>864</v>
      </c>
      <c r="C35" s="38" t="s">
        <v>1089</v>
      </c>
      <c r="D35" s="29" t="s">
        <v>806</v>
      </c>
      <c r="E35" s="38" t="s">
        <v>1023</v>
      </c>
      <c r="G35" s="38" t="s">
        <v>864</v>
      </c>
      <c r="H35" s="29" t="s">
        <v>1090</v>
      </c>
      <c r="I35" s="38" t="s">
        <v>1007</v>
      </c>
      <c r="J35" s="44" t="s">
        <v>1008</v>
      </c>
      <c r="K35" s="38">
        <v>39168.0</v>
      </c>
      <c r="L35" s="39">
        <v>45328.0</v>
      </c>
      <c r="M35" s="44">
        <v>506100.0</v>
      </c>
      <c r="N35" s="31" t="str">
        <f t="shared" si="1"/>
        <v>Proveedor</v>
      </c>
      <c r="O35" s="45">
        <f t="shared" si="2"/>
        <v>2</v>
      </c>
      <c r="P35" s="5" t="str">
        <f>VLOOKUP(O35,Meses,2,false)</f>
        <v>Febrero</v>
      </c>
    </row>
    <row r="36" ht="15.75" customHeight="1">
      <c r="A36" s="38" t="s">
        <v>865</v>
      </c>
      <c r="B36" s="38" t="s">
        <v>866</v>
      </c>
      <c r="C36" s="38" t="s">
        <v>1091</v>
      </c>
      <c r="D36" s="29" t="s">
        <v>806</v>
      </c>
      <c r="E36" s="38" t="s">
        <v>1023</v>
      </c>
      <c r="G36" s="38" t="s">
        <v>866</v>
      </c>
      <c r="H36" s="29" t="s">
        <v>1092</v>
      </c>
      <c r="I36" s="38" t="s">
        <v>1007</v>
      </c>
      <c r="J36" s="44" t="s">
        <v>1008</v>
      </c>
      <c r="K36" s="38">
        <v>18521.0</v>
      </c>
      <c r="L36" s="39">
        <v>45330.0</v>
      </c>
      <c r="M36" s="44">
        <v>503100.0</v>
      </c>
      <c r="N36" s="31" t="str">
        <f t="shared" si="1"/>
        <v>Proveedor</v>
      </c>
      <c r="O36" s="45">
        <f t="shared" si="2"/>
        <v>2</v>
      </c>
      <c r="P36" s="5" t="str">
        <f>VLOOKUP(O36,Meses,2,false)</f>
        <v>Febrero</v>
      </c>
    </row>
    <row r="37" ht="15.75" customHeight="1">
      <c r="A37" s="38" t="s">
        <v>867</v>
      </c>
      <c r="B37" s="38" t="s">
        <v>864</v>
      </c>
      <c r="C37" s="38" t="s">
        <v>1093</v>
      </c>
      <c r="D37" s="29" t="s">
        <v>805</v>
      </c>
      <c r="E37" s="29" t="s">
        <v>1004</v>
      </c>
      <c r="G37" s="38" t="s">
        <v>864</v>
      </c>
      <c r="H37" s="38" t="s">
        <v>1094</v>
      </c>
      <c r="I37" s="38" t="s">
        <v>1029</v>
      </c>
      <c r="J37" s="44" t="s">
        <v>1095</v>
      </c>
      <c r="K37" s="38">
        <v>134052.0</v>
      </c>
      <c r="L37" s="39">
        <v>45331.0</v>
      </c>
      <c r="M37" s="44">
        <v>514100.0</v>
      </c>
      <c r="N37" s="31" t="str">
        <f t="shared" si="1"/>
        <v>Proveedor</v>
      </c>
      <c r="O37" s="45">
        <f t="shared" si="2"/>
        <v>2</v>
      </c>
      <c r="P37" s="5" t="str">
        <f>VLOOKUP(O37,Meses,2,false)</f>
        <v>Febrero</v>
      </c>
    </row>
    <row r="38" ht="15.75" customHeight="1">
      <c r="A38" s="38" t="s">
        <v>868</v>
      </c>
      <c r="B38" s="38" t="s">
        <v>809</v>
      </c>
      <c r="C38" s="38" t="s">
        <v>1096</v>
      </c>
      <c r="D38" s="29" t="s">
        <v>806</v>
      </c>
      <c r="E38" s="29" t="s">
        <v>1004</v>
      </c>
      <c r="G38" s="38" t="s">
        <v>1010</v>
      </c>
      <c r="H38" s="29" t="s">
        <v>1011</v>
      </c>
      <c r="I38" s="38" t="s">
        <v>1065</v>
      </c>
      <c r="J38" s="44" t="s">
        <v>1013</v>
      </c>
      <c r="K38" s="38">
        <v>88494.0</v>
      </c>
      <c r="L38" s="39">
        <v>45333.0</v>
      </c>
      <c r="M38" s="44">
        <v>501400.0</v>
      </c>
      <c r="N38" s="31" t="str">
        <f t="shared" si="1"/>
        <v>Proveedor</v>
      </c>
      <c r="O38" s="45">
        <f t="shared" si="2"/>
        <v>2</v>
      </c>
      <c r="P38" s="5" t="str">
        <f>VLOOKUP(O38,Meses,2,false)</f>
        <v>Febrero</v>
      </c>
    </row>
    <row r="39" ht="15.75" customHeight="1">
      <c r="A39" s="38" t="s">
        <v>869</v>
      </c>
      <c r="B39" s="38" t="s">
        <v>870</v>
      </c>
      <c r="C39" s="38" t="s">
        <v>1097</v>
      </c>
      <c r="D39" s="29" t="s">
        <v>805</v>
      </c>
      <c r="E39" s="29" t="s">
        <v>1004</v>
      </c>
      <c r="G39" s="38" t="s">
        <v>870</v>
      </c>
      <c r="H39" s="29" t="s">
        <v>1098</v>
      </c>
      <c r="I39" s="38" t="s">
        <v>1012</v>
      </c>
      <c r="J39" s="44" t="s">
        <v>1013</v>
      </c>
      <c r="K39" s="38">
        <v>138336.0</v>
      </c>
      <c r="L39" s="39">
        <v>45334.0</v>
      </c>
      <c r="M39" s="44">
        <v>506100.0</v>
      </c>
      <c r="N39" s="31" t="str">
        <f t="shared" si="1"/>
        <v>Proveedor</v>
      </c>
      <c r="O39" s="45">
        <f t="shared" si="2"/>
        <v>2</v>
      </c>
      <c r="P39" s="5" t="str">
        <f>VLOOKUP(O39,Meses,2,false)</f>
        <v>Febrero</v>
      </c>
    </row>
    <row r="40" ht="15.75" customHeight="1">
      <c r="A40" s="38" t="s">
        <v>818</v>
      </c>
      <c r="B40" s="38" t="s">
        <v>819</v>
      </c>
      <c r="C40" s="38" t="s">
        <v>1030</v>
      </c>
      <c r="D40" s="29" t="s">
        <v>806</v>
      </c>
      <c r="E40" s="38" t="s">
        <v>1023</v>
      </c>
      <c r="G40" s="38" t="s">
        <v>819</v>
      </c>
      <c r="H40" s="29" t="s">
        <v>1031</v>
      </c>
      <c r="I40" s="38" t="s">
        <v>1032</v>
      </c>
      <c r="J40" s="44" t="s">
        <v>1008</v>
      </c>
      <c r="K40" s="38">
        <v>202128.0</v>
      </c>
      <c r="L40" s="39">
        <v>45334.0</v>
      </c>
      <c r="M40" s="44">
        <v>509100.0</v>
      </c>
      <c r="N40" s="31" t="str">
        <f t="shared" si="1"/>
        <v>Proveedor</v>
      </c>
      <c r="O40" s="45">
        <f t="shared" si="2"/>
        <v>2</v>
      </c>
      <c r="P40" s="5" t="str">
        <f>VLOOKUP(O40,Meses,2,false)</f>
        <v>Febrero</v>
      </c>
    </row>
    <row r="41" ht="15.75" customHeight="1">
      <c r="A41" s="38" t="s">
        <v>871</v>
      </c>
      <c r="B41" s="38" t="s">
        <v>872</v>
      </c>
      <c r="C41" s="38" t="s">
        <v>1099</v>
      </c>
      <c r="D41" s="29" t="s">
        <v>805</v>
      </c>
      <c r="E41" s="29" t="s">
        <v>1004</v>
      </c>
      <c r="G41" s="38" t="s">
        <v>1100</v>
      </c>
      <c r="H41" s="29" t="s">
        <v>1101</v>
      </c>
      <c r="I41" s="38" t="s">
        <v>1007</v>
      </c>
      <c r="J41" s="44" t="s">
        <v>1008</v>
      </c>
      <c r="K41" s="38">
        <v>203310.0</v>
      </c>
      <c r="L41" s="39">
        <v>45336.0</v>
      </c>
      <c r="M41" s="44">
        <v>503100.0</v>
      </c>
      <c r="N41" s="31" t="str">
        <f t="shared" si="1"/>
        <v>Proveedor</v>
      </c>
      <c r="O41" s="45">
        <f t="shared" si="2"/>
        <v>2</v>
      </c>
      <c r="P41" s="5" t="str">
        <f>VLOOKUP(O41,Meses,2,false)</f>
        <v>Febrero</v>
      </c>
    </row>
    <row r="42" ht="15.75" customHeight="1">
      <c r="A42" s="38" t="s">
        <v>873</v>
      </c>
      <c r="B42" s="38" t="s">
        <v>874</v>
      </c>
      <c r="C42" s="38" t="s">
        <v>1102</v>
      </c>
      <c r="D42" s="29" t="s">
        <v>806</v>
      </c>
      <c r="E42" s="29" t="s">
        <v>1004</v>
      </c>
      <c r="G42" s="38" t="s">
        <v>815</v>
      </c>
      <c r="H42" s="38" t="s">
        <v>1024</v>
      </c>
      <c r="I42" s="38" t="s">
        <v>1103</v>
      </c>
      <c r="J42" s="44" t="s">
        <v>1013</v>
      </c>
      <c r="K42" s="38">
        <v>153273.0</v>
      </c>
      <c r="L42" s="39">
        <v>45336.0</v>
      </c>
      <c r="M42" s="44">
        <v>509100.0</v>
      </c>
      <c r="N42" s="31" t="str">
        <f t="shared" si="1"/>
        <v>Proveedor</v>
      </c>
      <c r="O42" s="45">
        <f t="shared" si="2"/>
        <v>2</v>
      </c>
      <c r="P42" s="5" t="str">
        <f>VLOOKUP(O42,Meses,2,false)</f>
        <v>Febrero</v>
      </c>
    </row>
    <row r="43" ht="15.75" customHeight="1">
      <c r="A43" s="38" t="s">
        <v>875</v>
      </c>
      <c r="B43" s="38" t="s">
        <v>876</v>
      </c>
      <c r="C43" s="38" t="s">
        <v>1104</v>
      </c>
      <c r="D43" s="29" t="s">
        <v>806</v>
      </c>
      <c r="E43" s="38" t="s">
        <v>1023</v>
      </c>
      <c r="G43" s="38" t="s">
        <v>876</v>
      </c>
      <c r="H43" s="38" t="s">
        <v>1105</v>
      </c>
      <c r="I43" s="38" t="s">
        <v>1007</v>
      </c>
      <c r="J43" s="44" t="s">
        <v>1008</v>
      </c>
      <c r="K43" s="38">
        <v>39175.0</v>
      </c>
      <c r="L43" s="39">
        <v>45337.0</v>
      </c>
      <c r="M43" s="44">
        <v>503100.0</v>
      </c>
      <c r="N43" s="31" t="str">
        <f t="shared" si="1"/>
        <v>Proveedor</v>
      </c>
      <c r="O43" s="45">
        <f t="shared" si="2"/>
        <v>2</v>
      </c>
      <c r="P43" s="5" t="str">
        <f>VLOOKUP(O43,Meses,2,false)</f>
        <v>Febrero</v>
      </c>
    </row>
    <row r="44" ht="15.75" customHeight="1">
      <c r="A44" s="38" t="s">
        <v>869</v>
      </c>
      <c r="B44" s="38" t="s">
        <v>870</v>
      </c>
      <c r="C44" s="38" t="s">
        <v>1097</v>
      </c>
      <c r="D44" s="29" t="s">
        <v>805</v>
      </c>
      <c r="E44" s="29" t="s">
        <v>1004</v>
      </c>
      <c r="G44" s="38" t="s">
        <v>870</v>
      </c>
      <c r="H44" s="29" t="s">
        <v>1098</v>
      </c>
      <c r="I44" s="38" t="s">
        <v>1012</v>
      </c>
      <c r="J44" s="44" t="s">
        <v>1013</v>
      </c>
      <c r="K44" s="38">
        <v>73957.0</v>
      </c>
      <c r="L44" s="39">
        <v>45338.0</v>
      </c>
      <c r="M44" s="44">
        <v>506100.0</v>
      </c>
      <c r="N44" s="31" t="str">
        <f t="shared" si="1"/>
        <v>Proveedor</v>
      </c>
      <c r="O44" s="45">
        <f t="shared" si="2"/>
        <v>2</v>
      </c>
      <c r="P44" s="5" t="str">
        <f>VLOOKUP(O44,Meses,2,false)</f>
        <v>Febrero</v>
      </c>
    </row>
    <row r="45" ht="15.75" customHeight="1">
      <c r="A45" s="38" t="s">
        <v>835</v>
      </c>
      <c r="B45" s="38" t="s">
        <v>836</v>
      </c>
      <c r="C45" s="38" t="s">
        <v>1052</v>
      </c>
      <c r="D45" s="29" t="s">
        <v>806</v>
      </c>
      <c r="E45" s="38" t="s">
        <v>1023</v>
      </c>
      <c r="G45" s="38" t="s">
        <v>952</v>
      </c>
      <c r="H45" s="29" t="s">
        <v>1053</v>
      </c>
      <c r="I45" s="38" t="s">
        <v>1025</v>
      </c>
      <c r="J45" s="44" t="s">
        <v>1008</v>
      </c>
      <c r="K45" s="38">
        <v>228756.0</v>
      </c>
      <c r="L45" s="39">
        <v>45338.0</v>
      </c>
      <c r="M45" s="44">
        <v>516000.0</v>
      </c>
      <c r="N45" s="31" t="str">
        <f t="shared" si="1"/>
        <v>Proveedor</v>
      </c>
      <c r="O45" s="45">
        <f t="shared" si="2"/>
        <v>2</v>
      </c>
      <c r="P45" s="5" t="str">
        <f>VLOOKUP(O45,Meses,2,false)</f>
        <v>Febrero</v>
      </c>
    </row>
    <row r="46" ht="15.75" customHeight="1">
      <c r="A46" s="38" t="s">
        <v>877</v>
      </c>
      <c r="B46" s="38" t="s">
        <v>878</v>
      </c>
      <c r="C46" s="38" t="s">
        <v>1106</v>
      </c>
      <c r="D46" s="29" t="s">
        <v>804</v>
      </c>
      <c r="E46" s="38" t="s">
        <v>1023</v>
      </c>
      <c r="G46" s="38" t="s">
        <v>878</v>
      </c>
      <c r="H46" s="29" t="s">
        <v>1107</v>
      </c>
      <c r="I46" s="38" t="s">
        <v>1007</v>
      </c>
      <c r="J46" s="44" t="s">
        <v>1008</v>
      </c>
      <c r="K46" s="38">
        <v>153937.0</v>
      </c>
      <c r="L46" s="39">
        <v>45340.0</v>
      </c>
      <c r="M46" s="44">
        <v>516000.0</v>
      </c>
      <c r="N46" s="31" t="str">
        <f t="shared" si="1"/>
        <v>Proveedor</v>
      </c>
      <c r="O46" s="45">
        <f t="shared" si="2"/>
        <v>2</v>
      </c>
      <c r="P46" s="5" t="str">
        <f>VLOOKUP(O46,Meses,2,false)</f>
        <v>Febrero</v>
      </c>
    </row>
    <row r="47" ht="15.75" customHeight="1">
      <c r="A47" s="38" t="s">
        <v>879</v>
      </c>
      <c r="B47" s="38" t="s">
        <v>880</v>
      </c>
      <c r="C47" s="38" t="s">
        <v>1108</v>
      </c>
      <c r="D47" s="29" t="s">
        <v>806</v>
      </c>
      <c r="E47" s="38" t="s">
        <v>1023</v>
      </c>
      <c r="G47" s="38" t="s">
        <v>880</v>
      </c>
      <c r="H47" s="38" t="s">
        <v>1109</v>
      </c>
      <c r="I47" s="38" t="s">
        <v>1017</v>
      </c>
      <c r="J47" s="44" t="s">
        <v>1008</v>
      </c>
      <c r="K47" s="38">
        <v>144695.0</v>
      </c>
      <c r="L47" s="39">
        <v>45341.0</v>
      </c>
      <c r="M47" s="44">
        <v>516000.0</v>
      </c>
      <c r="N47" s="31" t="str">
        <f t="shared" si="1"/>
        <v>Proveedor</v>
      </c>
      <c r="O47" s="45">
        <f t="shared" si="2"/>
        <v>2</v>
      </c>
      <c r="P47" s="5" t="str">
        <f>VLOOKUP(O47,Meses,2,false)</f>
        <v>Febrero</v>
      </c>
    </row>
    <row r="48" ht="15.75" customHeight="1">
      <c r="A48" s="38" t="s">
        <v>881</v>
      </c>
      <c r="B48" s="38" t="s">
        <v>882</v>
      </c>
      <c r="C48" s="38" t="s">
        <v>1110</v>
      </c>
      <c r="D48" s="29" t="s">
        <v>804</v>
      </c>
      <c r="E48" s="29" t="s">
        <v>1004</v>
      </c>
      <c r="G48" s="38" t="s">
        <v>882</v>
      </c>
      <c r="H48" s="29" t="s">
        <v>1111</v>
      </c>
      <c r="I48" s="38" t="s">
        <v>1012</v>
      </c>
      <c r="J48" s="44" t="s">
        <v>1008</v>
      </c>
      <c r="K48" s="38">
        <v>112835.0</v>
      </c>
      <c r="L48" s="39">
        <v>45344.0</v>
      </c>
      <c r="M48" s="44">
        <v>516000.0</v>
      </c>
      <c r="N48" s="31" t="str">
        <f t="shared" si="1"/>
        <v>Proveedor</v>
      </c>
      <c r="O48" s="45">
        <f t="shared" si="2"/>
        <v>2</v>
      </c>
      <c r="P48" s="5" t="str">
        <f>VLOOKUP(O48,Meses,2,false)</f>
        <v>Febrero</v>
      </c>
    </row>
    <row r="49" ht="15.75" customHeight="1">
      <c r="A49" s="38" t="s">
        <v>846</v>
      </c>
      <c r="B49" s="38" t="s">
        <v>811</v>
      </c>
      <c r="C49" s="38" t="s">
        <v>1066</v>
      </c>
      <c r="D49" s="29" t="s">
        <v>806</v>
      </c>
      <c r="E49" s="38" t="s">
        <v>1023</v>
      </c>
      <c r="G49" s="38" t="s">
        <v>811</v>
      </c>
      <c r="H49" s="29" t="s">
        <v>1067</v>
      </c>
      <c r="I49" s="38" t="s">
        <v>1007</v>
      </c>
      <c r="J49" s="44" t="s">
        <v>1008</v>
      </c>
      <c r="K49" s="38">
        <v>204823.0</v>
      </c>
      <c r="L49" s="39">
        <v>45344.0</v>
      </c>
      <c r="M49" s="44">
        <v>516000.0</v>
      </c>
      <c r="N49" s="31" t="str">
        <f t="shared" si="1"/>
        <v>Proveedor</v>
      </c>
      <c r="O49" s="45">
        <f t="shared" si="2"/>
        <v>2</v>
      </c>
      <c r="P49" s="5" t="str">
        <f>VLOOKUP(O49,Meses,2,false)</f>
        <v>Febrero</v>
      </c>
    </row>
    <row r="50" ht="15.75" customHeight="1">
      <c r="A50" s="38" t="s">
        <v>883</v>
      </c>
      <c r="B50" s="38" t="s">
        <v>884</v>
      </c>
      <c r="C50" s="38" t="s">
        <v>1112</v>
      </c>
      <c r="D50" s="29" t="s">
        <v>804</v>
      </c>
      <c r="E50" s="29" t="s">
        <v>1004</v>
      </c>
      <c r="G50" s="38" t="s">
        <v>884</v>
      </c>
      <c r="H50" s="38" t="s">
        <v>1113</v>
      </c>
      <c r="I50" s="38" t="s">
        <v>1060</v>
      </c>
      <c r="J50" s="44" t="s">
        <v>1013</v>
      </c>
      <c r="K50" s="38">
        <v>43426.0</v>
      </c>
      <c r="L50" s="39">
        <v>45345.0</v>
      </c>
      <c r="M50" s="44">
        <v>506100.0</v>
      </c>
      <c r="N50" s="31" t="str">
        <f t="shared" si="1"/>
        <v>Proveedor</v>
      </c>
      <c r="O50" s="45">
        <f t="shared" si="2"/>
        <v>2</v>
      </c>
      <c r="P50" s="5" t="str">
        <f>VLOOKUP(O50,Meses,2,false)</f>
        <v>Febrero</v>
      </c>
    </row>
    <row r="51" ht="15.75" customHeight="1">
      <c r="A51" s="38" t="s">
        <v>885</v>
      </c>
      <c r="B51" s="38" t="s">
        <v>886</v>
      </c>
      <c r="C51" s="38" t="s">
        <v>1114</v>
      </c>
      <c r="D51" s="29" t="s">
        <v>805</v>
      </c>
      <c r="E51" s="38" t="s">
        <v>1023</v>
      </c>
      <c r="G51" s="38" t="s">
        <v>886</v>
      </c>
      <c r="H51" s="29" t="s">
        <v>1115</v>
      </c>
      <c r="I51" s="38" t="s">
        <v>1017</v>
      </c>
      <c r="J51" s="44" t="s">
        <v>1008</v>
      </c>
      <c r="K51" s="38">
        <v>174377.0</v>
      </c>
      <c r="L51" s="39">
        <v>45347.0</v>
      </c>
      <c r="M51" s="44">
        <v>516000.0</v>
      </c>
      <c r="N51" s="31" t="str">
        <f t="shared" si="1"/>
        <v>Proveedor</v>
      </c>
      <c r="O51" s="45">
        <f t="shared" si="2"/>
        <v>2</v>
      </c>
      <c r="P51" s="5" t="str">
        <f>VLOOKUP(O51,Meses,2,false)</f>
        <v>Febrero</v>
      </c>
    </row>
    <row r="52" ht="15.75" customHeight="1">
      <c r="A52" s="38" t="s">
        <v>843</v>
      </c>
      <c r="B52" s="38" t="s">
        <v>217</v>
      </c>
      <c r="C52" s="38" t="s">
        <v>1061</v>
      </c>
      <c r="D52" s="29" t="s">
        <v>804</v>
      </c>
      <c r="E52" s="29" t="s">
        <v>1004</v>
      </c>
      <c r="G52" s="38" t="s">
        <v>217</v>
      </c>
      <c r="H52" s="38" t="s">
        <v>1062</v>
      </c>
      <c r="I52" s="38" t="s">
        <v>1007</v>
      </c>
      <c r="J52" s="44" t="s">
        <v>1008</v>
      </c>
      <c r="K52" s="38">
        <v>165406.0</v>
      </c>
      <c r="L52" s="39">
        <v>45349.0</v>
      </c>
      <c r="M52" s="44">
        <v>514100.0</v>
      </c>
      <c r="N52" s="31" t="str">
        <f t="shared" si="1"/>
        <v>Proveedor</v>
      </c>
      <c r="O52" s="45">
        <f t="shared" si="2"/>
        <v>2</v>
      </c>
      <c r="P52" s="5" t="str">
        <f>VLOOKUP(O52,Meses,2,false)</f>
        <v>Febrero</v>
      </c>
    </row>
    <row r="53" ht="15.75" customHeight="1">
      <c r="A53" s="38" t="s">
        <v>820</v>
      </c>
      <c r="B53" s="38" t="s">
        <v>821</v>
      </c>
      <c r="C53" s="38" t="s">
        <v>1033</v>
      </c>
      <c r="D53" s="29" t="s">
        <v>804</v>
      </c>
      <c r="E53" s="38" t="s">
        <v>1023</v>
      </c>
      <c r="G53" s="38" t="s">
        <v>821</v>
      </c>
      <c r="H53" s="29" t="s">
        <v>1034</v>
      </c>
      <c r="I53" s="38" t="s">
        <v>1025</v>
      </c>
      <c r="J53" s="44" t="s">
        <v>1008</v>
      </c>
      <c r="K53" s="38">
        <v>24035.0</v>
      </c>
      <c r="L53" s="39">
        <v>45349.0</v>
      </c>
      <c r="M53" s="44">
        <v>503100.0</v>
      </c>
      <c r="N53" s="31" t="str">
        <f t="shared" si="1"/>
        <v>Proveedor</v>
      </c>
      <c r="O53" s="45">
        <f t="shared" si="2"/>
        <v>2</v>
      </c>
      <c r="P53" s="5" t="str">
        <f>VLOOKUP(O53,Meses,2,false)</f>
        <v>Febrero</v>
      </c>
    </row>
    <row r="54" ht="15.75" customHeight="1">
      <c r="A54" s="38" t="s">
        <v>887</v>
      </c>
      <c r="B54" s="38" t="s">
        <v>888</v>
      </c>
      <c r="C54" s="38" t="s">
        <v>1116</v>
      </c>
      <c r="D54" s="29" t="s">
        <v>806</v>
      </c>
      <c r="E54" s="38" t="s">
        <v>1023</v>
      </c>
      <c r="G54" s="38" t="s">
        <v>987</v>
      </c>
      <c r="H54" s="29" t="s">
        <v>1117</v>
      </c>
      <c r="I54" s="38" t="s">
        <v>1021</v>
      </c>
      <c r="J54" s="44" t="s">
        <v>1008</v>
      </c>
      <c r="K54" s="38">
        <v>110248.0</v>
      </c>
      <c r="L54" s="39">
        <v>45350.0</v>
      </c>
      <c r="M54" s="44">
        <v>516000.0</v>
      </c>
      <c r="N54" s="31" t="str">
        <f t="shared" si="1"/>
        <v>Proveedor</v>
      </c>
      <c r="O54" s="45">
        <f t="shared" si="2"/>
        <v>2</v>
      </c>
      <c r="P54" s="5" t="str">
        <f>VLOOKUP(O54,Meses,2,false)</f>
        <v>Febrero</v>
      </c>
    </row>
    <row r="55" ht="15.75" customHeight="1">
      <c r="A55" s="38" t="s">
        <v>889</v>
      </c>
      <c r="B55" s="38" t="s">
        <v>890</v>
      </c>
      <c r="C55" s="38" t="s">
        <v>1118</v>
      </c>
      <c r="D55" s="29" t="s">
        <v>806</v>
      </c>
      <c r="E55" s="29" t="s">
        <v>1004</v>
      </c>
      <c r="G55" s="38" t="s">
        <v>1119</v>
      </c>
      <c r="H55" s="38" t="s">
        <v>1120</v>
      </c>
      <c r="I55" s="38" t="s">
        <v>1121</v>
      </c>
      <c r="J55" s="44" t="s">
        <v>1013</v>
      </c>
      <c r="K55" s="38">
        <v>24710.0</v>
      </c>
      <c r="L55" s="39">
        <v>45351.0</v>
      </c>
      <c r="M55" s="44">
        <v>514100.0</v>
      </c>
      <c r="N55" s="31" t="str">
        <f t="shared" si="1"/>
        <v>Proveedor</v>
      </c>
      <c r="O55" s="45">
        <f t="shared" si="2"/>
        <v>2</v>
      </c>
      <c r="P55" s="5" t="str">
        <f>VLOOKUP(O55,Meses,2,false)</f>
        <v>Febrero</v>
      </c>
    </row>
    <row r="56" ht="15.75" customHeight="1">
      <c r="A56" s="38" t="s">
        <v>891</v>
      </c>
      <c r="B56" s="38" t="s">
        <v>892</v>
      </c>
      <c r="C56" s="38" t="s">
        <v>1122</v>
      </c>
      <c r="D56" s="29" t="s">
        <v>806</v>
      </c>
      <c r="E56" s="29" t="s">
        <v>1023</v>
      </c>
      <c r="G56" s="38" t="s">
        <v>892</v>
      </c>
      <c r="H56" s="38" t="s">
        <v>1123</v>
      </c>
      <c r="I56" s="38" t="s">
        <v>1032</v>
      </c>
      <c r="J56" s="44" t="s">
        <v>1008</v>
      </c>
      <c r="K56" s="38">
        <v>146153.0</v>
      </c>
      <c r="L56" s="39">
        <v>45351.0</v>
      </c>
      <c r="M56" s="44">
        <v>501400.0</v>
      </c>
      <c r="N56" s="31" t="str">
        <f t="shared" si="1"/>
        <v>Proveedor</v>
      </c>
      <c r="O56" s="45">
        <f t="shared" si="2"/>
        <v>2</v>
      </c>
      <c r="P56" s="5" t="str">
        <f>VLOOKUP(O56,Meses,2,false)</f>
        <v>Febrero</v>
      </c>
    </row>
    <row r="57" ht="15.75" customHeight="1">
      <c r="A57" s="38" t="s">
        <v>833</v>
      </c>
      <c r="B57" s="38" t="s">
        <v>834</v>
      </c>
      <c r="C57" s="38" t="s">
        <v>1049</v>
      </c>
      <c r="D57" s="29" t="s">
        <v>806</v>
      </c>
      <c r="E57" s="29" t="s">
        <v>1004</v>
      </c>
      <c r="G57" s="38" t="s">
        <v>1050</v>
      </c>
      <c r="H57" s="38" t="s">
        <v>1051</v>
      </c>
      <c r="I57" s="38" t="s">
        <v>1012</v>
      </c>
      <c r="J57" s="44" t="s">
        <v>1013</v>
      </c>
      <c r="K57" s="38">
        <v>197818.0</v>
      </c>
      <c r="L57" s="39">
        <v>45351.0</v>
      </c>
      <c r="M57" s="44">
        <v>501400.0</v>
      </c>
      <c r="N57" s="31" t="str">
        <f t="shared" si="1"/>
        <v>Proveedor</v>
      </c>
      <c r="O57" s="45">
        <f t="shared" si="2"/>
        <v>2</v>
      </c>
      <c r="P57" s="5" t="str">
        <f>VLOOKUP(O57,Meses,2,false)</f>
        <v>Febrero</v>
      </c>
    </row>
    <row r="58" ht="15.75" customHeight="1">
      <c r="A58" s="38" t="s">
        <v>893</v>
      </c>
      <c r="B58" s="38" t="s">
        <v>894</v>
      </c>
      <c r="C58" s="38" t="s">
        <v>1124</v>
      </c>
      <c r="D58" s="29" t="s">
        <v>805</v>
      </c>
      <c r="E58" s="29" t="s">
        <v>1004</v>
      </c>
      <c r="G58" s="38" t="s">
        <v>691</v>
      </c>
      <c r="H58" s="29" t="s">
        <v>1125</v>
      </c>
      <c r="I58" s="38" t="s">
        <v>1032</v>
      </c>
      <c r="J58" s="44" t="s">
        <v>1008</v>
      </c>
      <c r="K58" s="38">
        <v>46612.0</v>
      </c>
      <c r="L58" s="39">
        <v>45353.0</v>
      </c>
      <c r="M58" s="44">
        <v>516000.0</v>
      </c>
      <c r="N58" s="31" t="str">
        <f t="shared" si="1"/>
        <v>Proveedor</v>
      </c>
      <c r="O58" s="45">
        <f t="shared" si="2"/>
        <v>3</v>
      </c>
      <c r="P58" s="5" t="str">
        <f>VLOOKUP(O58,Meses,2,false)</f>
        <v>Marzo</v>
      </c>
    </row>
    <row r="59" ht="15.75" customHeight="1">
      <c r="A59" s="38" t="s">
        <v>895</v>
      </c>
      <c r="B59" s="38" t="s">
        <v>896</v>
      </c>
      <c r="C59" s="38" t="s">
        <v>1126</v>
      </c>
      <c r="D59" s="29" t="s">
        <v>804</v>
      </c>
      <c r="E59" s="29" t="s">
        <v>1023</v>
      </c>
      <c r="G59" s="38" t="s">
        <v>896</v>
      </c>
      <c r="H59" s="29" t="s">
        <v>1127</v>
      </c>
      <c r="I59" s="38" t="s">
        <v>1032</v>
      </c>
      <c r="J59" s="44" t="s">
        <v>1008</v>
      </c>
      <c r="K59" s="38">
        <v>220046.0</v>
      </c>
      <c r="L59" s="39">
        <v>45353.0</v>
      </c>
      <c r="M59" s="44">
        <v>503100.0</v>
      </c>
      <c r="N59" s="31" t="str">
        <f t="shared" si="1"/>
        <v>Proveedor</v>
      </c>
      <c r="O59" s="45">
        <f t="shared" si="2"/>
        <v>3</v>
      </c>
      <c r="P59" s="5" t="str">
        <f>VLOOKUP(O59,Meses,2,false)</f>
        <v>Marzo</v>
      </c>
    </row>
    <row r="60" ht="15.75" customHeight="1">
      <c r="A60" s="38" t="s">
        <v>897</v>
      </c>
      <c r="B60" s="38" t="s">
        <v>898</v>
      </c>
      <c r="C60" s="38" t="s">
        <v>1128</v>
      </c>
      <c r="D60" s="29" t="s">
        <v>804</v>
      </c>
      <c r="E60" s="29" t="s">
        <v>1004</v>
      </c>
      <c r="G60" s="38" t="s">
        <v>898</v>
      </c>
      <c r="H60" s="29" t="s">
        <v>1129</v>
      </c>
      <c r="I60" s="38" t="s">
        <v>1065</v>
      </c>
      <c r="J60" s="44" t="s">
        <v>1013</v>
      </c>
      <c r="K60" s="38">
        <v>202261.0</v>
      </c>
      <c r="L60" s="39">
        <v>45354.0</v>
      </c>
      <c r="M60" s="44">
        <v>503100.0</v>
      </c>
      <c r="N60" s="31" t="str">
        <f t="shared" si="1"/>
        <v>Proveedor</v>
      </c>
      <c r="O60" s="45">
        <f t="shared" si="2"/>
        <v>3</v>
      </c>
      <c r="P60" s="5" t="str">
        <f>VLOOKUP(O60,Meses,2,false)</f>
        <v>Marzo</v>
      </c>
    </row>
    <row r="61" ht="15.75" customHeight="1">
      <c r="A61" s="38" t="s">
        <v>899</v>
      </c>
      <c r="B61" s="38" t="s">
        <v>900</v>
      </c>
      <c r="D61" s="29" t="s">
        <v>805</v>
      </c>
      <c r="E61" s="38" t="s">
        <v>1023</v>
      </c>
      <c r="G61" s="38" t="s">
        <v>900</v>
      </c>
      <c r="H61" s="29" t="s">
        <v>1130</v>
      </c>
      <c r="I61" s="38" t="s">
        <v>1025</v>
      </c>
      <c r="J61" s="44" t="s">
        <v>1008</v>
      </c>
      <c r="K61" s="38">
        <v>140396.0</v>
      </c>
      <c r="L61" s="39">
        <v>45354.0</v>
      </c>
      <c r="M61" s="44">
        <v>509100.0</v>
      </c>
      <c r="N61" s="31" t="str">
        <f t="shared" si="1"/>
        <v>Proveedor</v>
      </c>
      <c r="O61" s="45">
        <f t="shared" si="2"/>
        <v>3</v>
      </c>
      <c r="P61" s="5" t="str">
        <f>VLOOKUP(O61,Meses,2,false)</f>
        <v>Marzo</v>
      </c>
    </row>
    <row r="62" ht="15.75" customHeight="1">
      <c r="A62" s="38" t="s">
        <v>901</v>
      </c>
      <c r="B62" s="38" t="s">
        <v>534</v>
      </c>
      <c r="C62" s="38" t="s">
        <v>1131</v>
      </c>
      <c r="D62" s="29" t="s">
        <v>805</v>
      </c>
      <c r="E62" s="38" t="s">
        <v>1023</v>
      </c>
      <c r="G62" s="38" t="s">
        <v>534</v>
      </c>
      <c r="H62" s="38" t="s">
        <v>1132</v>
      </c>
      <c r="I62" s="38" t="s">
        <v>1021</v>
      </c>
      <c r="J62" s="44" t="s">
        <v>1008</v>
      </c>
      <c r="K62" s="38">
        <v>197447.0</v>
      </c>
      <c r="L62" s="39">
        <v>45355.0</v>
      </c>
      <c r="M62" s="44">
        <v>509100.0</v>
      </c>
      <c r="N62" s="31" t="str">
        <f t="shared" si="1"/>
        <v>Proveedor</v>
      </c>
      <c r="O62" s="45">
        <f t="shared" si="2"/>
        <v>3</v>
      </c>
      <c r="P62" s="5" t="str">
        <f>VLOOKUP(O62,Meses,2,false)</f>
        <v>Marzo</v>
      </c>
    </row>
    <row r="63" ht="15.75" customHeight="1">
      <c r="A63" s="38" t="s">
        <v>902</v>
      </c>
      <c r="B63" s="38" t="s">
        <v>903</v>
      </c>
      <c r="C63" s="38" t="s">
        <v>1133</v>
      </c>
      <c r="D63" s="29" t="s">
        <v>805</v>
      </c>
      <c r="E63" s="38" t="s">
        <v>1023</v>
      </c>
      <c r="G63" s="38" t="s">
        <v>903</v>
      </c>
      <c r="H63" s="29" t="s">
        <v>1134</v>
      </c>
      <c r="I63" s="38" t="s">
        <v>1121</v>
      </c>
      <c r="J63" s="44" t="s">
        <v>1013</v>
      </c>
      <c r="K63" s="38">
        <v>252040.0</v>
      </c>
      <c r="L63" s="39">
        <v>45356.0</v>
      </c>
      <c r="M63" s="44">
        <v>516000.0</v>
      </c>
      <c r="N63" s="31" t="str">
        <f t="shared" si="1"/>
        <v>Proveedor</v>
      </c>
      <c r="O63" s="45">
        <f t="shared" si="2"/>
        <v>3</v>
      </c>
      <c r="P63" s="5" t="str">
        <f>VLOOKUP(O63,Meses,2,false)</f>
        <v>Marzo</v>
      </c>
    </row>
    <row r="64" ht="15.75" customHeight="1">
      <c r="A64" s="38" t="s">
        <v>899</v>
      </c>
      <c r="B64" s="38" t="s">
        <v>900</v>
      </c>
      <c r="D64" s="29" t="s">
        <v>805</v>
      </c>
      <c r="E64" s="38" t="s">
        <v>1023</v>
      </c>
      <c r="G64" s="38" t="s">
        <v>900</v>
      </c>
      <c r="H64" s="29" t="s">
        <v>1130</v>
      </c>
      <c r="I64" s="38" t="s">
        <v>1025</v>
      </c>
      <c r="J64" s="44" t="s">
        <v>1008</v>
      </c>
      <c r="K64" s="38">
        <v>247318.0</v>
      </c>
      <c r="L64" s="39">
        <v>45357.0</v>
      </c>
      <c r="M64" s="44">
        <v>509100.0</v>
      </c>
      <c r="N64" s="31" t="str">
        <f t="shared" si="1"/>
        <v>Proveedor</v>
      </c>
      <c r="O64" s="45">
        <f t="shared" si="2"/>
        <v>3</v>
      </c>
      <c r="P64" s="5" t="str">
        <f>VLOOKUP(O64,Meses,2,false)</f>
        <v>Marzo</v>
      </c>
    </row>
    <row r="65" ht="15.75" customHeight="1">
      <c r="A65" s="38" t="s">
        <v>847</v>
      </c>
      <c r="B65" s="38" t="s">
        <v>848</v>
      </c>
      <c r="C65" s="38" t="s">
        <v>1068</v>
      </c>
      <c r="D65" s="29" t="s">
        <v>805</v>
      </c>
      <c r="E65" s="29" t="s">
        <v>1004</v>
      </c>
      <c r="G65" s="38" t="s">
        <v>1069</v>
      </c>
      <c r="H65" s="29" t="s">
        <v>1070</v>
      </c>
      <c r="I65" s="38" t="s">
        <v>1060</v>
      </c>
      <c r="J65" s="44" t="s">
        <v>1013</v>
      </c>
      <c r="K65" s="38">
        <v>155351.0</v>
      </c>
      <c r="L65" s="39">
        <v>45357.0</v>
      </c>
      <c r="M65" s="44">
        <v>509100.0</v>
      </c>
      <c r="N65" s="31" t="str">
        <f t="shared" si="1"/>
        <v>Proveedor</v>
      </c>
      <c r="O65" s="45">
        <f t="shared" si="2"/>
        <v>3</v>
      </c>
      <c r="P65" s="5" t="str">
        <f>VLOOKUP(O65,Meses,2,false)</f>
        <v>Marzo</v>
      </c>
    </row>
    <row r="66" ht="15.75" customHeight="1">
      <c r="A66" s="38" t="s">
        <v>904</v>
      </c>
      <c r="B66" s="38" t="s">
        <v>905</v>
      </c>
      <c r="C66" s="38" t="s">
        <v>1135</v>
      </c>
      <c r="D66" s="29" t="s">
        <v>806</v>
      </c>
      <c r="E66" s="29" t="s">
        <v>1004</v>
      </c>
      <c r="G66" s="38" t="s">
        <v>811</v>
      </c>
      <c r="H66" s="29" t="s">
        <v>1136</v>
      </c>
      <c r="I66" s="38" t="s">
        <v>1121</v>
      </c>
      <c r="J66" s="44" t="s">
        <v>1008</v>
      </c>
      <c r="K66" s="38">
        <v>127588.0</v>
      </c>
      <c r="L66" s="39">
        <v>45357.0</v>
      </c>
      <c r="M66" s="44">
        <v>501400.0</v>
      </c>
      <c r="N66" s="31" t="str">
        <f t="shared" si="1"/>
        <v>Donante</v>
      </c>
      <c r="O66" s="45">
        <f t="shared" si="2"/>
        <v>3</v>
      </c>
      <c r="P66" s="5" t="str">
        <f>VLOOKUP(O66,Meses,2,false)</f>
        <v>Marzo</v>
      </c>
    </row>
    <row r="67" ht="15.75" customHeight="1">
      <c r="A67" s="38" t="s">
        <v>98</v>
      </c>
      <c r="B67" s="38" t="s">
        <v>906</v>
      </c>
      <c r="C67" s="38" t="s">
        <v>1137</v>
      </c>
      <c r="D67" s="29" t="s">
        <v>805</v>
      </c>
      <c r="E67" s="29" t="s">
        <v>1004</v>
      </c>
      <c r="G67" s="38" t="s">
        <v>1138</v>
      </c>
      <c r="H67" s="38" t="s">
        <v>1139</v>
      </c>
      <c r="I67" s="38" t="s">
        <v>1121</v>
      </c>
      <c r="J67" s="44" t="s">
        <v>1013</v>
      </c>
      <c r="K67" s="38">
        <v>75330.0</v>
      </c>
      <c r="L67" s="39">
        <v>45359.0</v>
      </c>
      <c r="M67" s="44">
        <v>506100.0</v>
      </c>
      <c r="N67" s="31" t="str">
        <f t="shared" si="1"/>
        <v>Proveedor</v>
      </c>
      <c r="O67" s="45">
        <f t="shared" si="2"/>
        <v>3</v>
      </c>
      <c r="P67" s="5" t="str">
        <f>VLOOKUP(O67,Meses,2,false)</f>
        <v>Marzo</v>
      </c>
    </row>
    <row r="68" ht="15.75" customHeight="1">
      <c r="A68" s="38" t="s">
        <v>907</v>
      </c>
      <c r="B68" s="38" t="s">
        <v>908</v>
      </c>
      <c r="C68" s="38" t="s">
        <v>1140</v>
      </c>
      <c r="D68" s="29" t="s">
        <v>804</v>
      </c>
      <c r="E68" s="29" t="s">
        <v>1004</v>
      </c>
      <c r="G68" s="38" t="s">
        <v>1141</v>
      </c>
      <c r="H68" s="29" t="s">
        <v>1142</v>
      </c>
      <c r="I68" s="38" t="s">
        <v>1143</v>
      </c>
      <c r="J68" s="44" t="s">
        <v>1008</v>
      </c>
      <c r="K68" s="38">
        <v>72357.0</v>
      </c>
      <c r="L68" s="39">
        <v>45360.0</v>
      </c>
      <c r="M68" s="44">
        <v>509100.0</v>
      </c>
      <c r="N68" s="31" t="str">
        <f t="shared" si="1"/>
        <v>Proveedor</v>
      </c>
      <c r="O68" s="45">
        <f t="shared" si="2"/>
        <v>3</v>
      </c>
      <c r="P68" s="5" t="str">
        <f>VLOOKUP(O68,Meses,2,false)</f>
        <v>Marzo</v>
      </c>
    </row>
    <row r="69" ht="15.75" customHeight="1">
      <c r="A69" s="38" t="s">
        <v>909</v>
      </c>
      <c r="B69" s="38" t="s">
        <v>910</v>
      </c>
      <c r="C69" s="38" t="s">
        <v>1144</v>
      </c>
      <c r="D69" s="29" t="s">
        <v>806</v>
      </c>
      <c r="E69" s="38" t="s">
        <v>1023</v>
      </c>
      <c r="G69" s="38" t="s">
        <v>910</v>
      </c>
      <c r="H69" s="29" t="s">
        <v>1145</v>
      </c>
      <c r="I69" s="38" t="s">
        <v>1032</v>
      </c>
      <c r="J69" s="44" t="s">
        <v>1008</v>
      </c>
      <c r="K69" s="38">
        <v>246479.0</v>
      </c>
      <c r="L69" s="39">
        <v>45362.0</v>
      </c>
      <c r="M69" s="44">
        <v>503100.0</v>
      </c>
      <c r="N69" s="31" t="str">
        <f t="shared" si="1"/>
        <v>Proveedor</v>
      </c>
      <c r="O69" s="45">
        <f t="shared" si="2"/>
        <v>3</v>
      </c>
      <c r="P69" s="5" t="str">
        <f>VLOOKUP(O69,Meses,2,false)</f>
        <v>Marzo</v>
      </c>
    </row>
    <row r="70" ht="15.75" customHeight="1">
      <c r="A70" s="38" t="s">
        <v>911</v>
      </c>
      <c r="B70" s="38" t="s">
        <v>912</v>
      </c>
      <c r="C70" s="38" t="s">
        <v>1146</v>
      </c>
      <c r="D70" s="29" t="s">
        <v>806</v>
      </c>
      <c r="E70" s="38" t="s">
        <v>1023</v>
      </c>
      <c r="G70" s="38" t="s">
        <v>912</v>
      </c>
      <c r="H70" s="29" t="s">
        <v>1147</v>
      </c>
      <c r="I70" s="38" t="s">
        <v>1025</v>
      </c>
      <c r="J70" s="44" t="s">
        <v>1008</v>
      </c>
      <c r="K70" s="38">
        <v>66873.0</v>
      </c>
      <c r="L70" s="39">
        <v>45362.0</v>
      </c>
      <c r="M70" s="44">
        <v>501400.0</v>
      </c>
      <c r="N70" s="31" t="str">
        <f t="shared" si="1"/>
        <v>Proveedor</v>
      </c>
      <c r="O70" s="45">
        <f t="shared" si="2"/>
        <v>3</v>
      </c>
      <c r="P70" s="5" t="str">
        <f>VLOOKUP(O70,Meses,2,false)</f>
        <v>Marzo</v>
      </c>
    </row>
    <row r="71" ht="15.75" customHeight="1">
      <c r="A71" s="38" t="s">
        <v>913</v>
      </c>
      <c r="B71" s="38" t="s">
        <v>914</v>
      </c>
      <c r="C71" s="38" t="s">
        <v>1148</v>
      </c>
      <c r="D71" s="29" t="s">
        <v>806</v>
      </c>
      <c r="E71" s="38" t="s">
        <v>1023</v>
      </c>
      <c r="G71" s="38" t="s">
        <v>984</v>
      </c>
      <c r="H71" s="38" t="s">
        <v>1149</v>
      </c>
      <c r="I71" s="38" t="s">
        <v>1060</v>
      </c>
      <c r="J71" s="44" t="s">
        <v>1013</v>
      </c>
      <c r="K71" s="38">
        <v>217766.0</v>
      </c>
      <c r="L71" s="39">
        <v>45363.0</v>
      </c>
      <c r="M71" s="44">
        <v>501400.0</v>
      </c>
      <c r="N71" s="31" t="str">
        <f t="shared" si="1"/>
        <v>Proveedor</v>
      </c>
      <c r="O71" s="45">
        <f t="shared" si="2"/>
        <v>3</v>
      </c>
      <c r="P71" s="5" t="str">
        <f>VLOOKUP(O71,Meses,2,false)</f>
        <v>Marzo</v>
      </c>
    </row>
    <row r="72" ht="15.75" customHeight="1">
      <c r="A72" s="38" t="s">
        <v>915</v>
      </c>
      <c r="B72" s="38" t="s">
        <v>916</v>
      </c>
      <c r="C72" s="38" t="s">
        <v>1150</v>
      </c>
      <c r="D72" s="29" t="s">
        <v>806</v>
      </c>
      <c r="E72" s="38" t="s">
        <v>1023</v>
      </c>
      <c r="G72" s="38" t="s">
        <v>1151</v>
      </c>
      <c r="H72" s="29" t="s">
        <v>1152</v>
      </c>
      <c r="I72" s="38" t="s">
        <v>1021</v>
      </c>
      <c r="J72" s="44" t="s">
        <v>1008</v>
      </c>
      <c r="K72" s="38">
        <v>158588.0</v>
      </c>
      <c r="L72" s="39">
        <v>45364.0</v>
      </c>
      <c r="M72" s="44">
        <v>506100.0</v>
      </c>
      <c r="N72" s="31" t="str">
        <f t="shared" si="1"/>
        <v>Proveedor</v>
      </c>
      <c r="O72" s="45">
        <f t="shared" si="2"/>
        <v>3</v>
      </c>
      <c r="P72" s="5" t="str">
        <f>VLOOKUP(O72,Meses,2,false)</f>
        <v>Marzo</v>
      </c>
    </row>
    <row r="73" ht="15.75" customHeight="1">
      <c r="A73" s="38" t="s">
        <v>843</v>
      </c>
      <c r="B73" s="38" t="s">
        <v>217</v>
      </c>
      <c r="C73" s="38" t="s">
        <v>1061</v>
      </c>
      <c r="D73" s="29" t="s">
        <v>804</v>
      </c>
      <c r="E73" s="29" t="s">
        <v>1004</v>
      </c>
      <c r="G73" s="38" t="s">
        <v>217</v>
      </c>
      <c r="H73" s="38" t="s">
        <v>1062</v>
      </c>
      <c r="I73" s="38" t="s">
        <v>1007</v>
      </c>
      <c r="J73" s="44" t="s">
        <v>1008</v>
      </c>
      <c r="K73" s="38">
        <v>174615.0</v>
      </c>
      <c r="L73" s="39">
        <v>45365.0</v>
      </c>
      <c r="M73" s="44">
        <v>516000.0</v>
      </c>
      <c r="N73" s="31" t="str">
        <f t="shared" si="1"/>
        <v>Donante</v>
      </c>
      <c r="O73" s="45">
        <f t="shared" si="2"/>
        <v>3</v>
      </c>
      <c r="P73" s="5" t="str">
        <f>VLOOKUP(O73,Meses,2,false)</f>
        <v>Marzo</v>
      </c>
    </row>
    <row r="74" ht="15.75" customHeight="1">
      <c r="A74" s="38" t="s">
        <v>364</v>
      </c>
      <c r="B74" s="38" t="s">
        <v>917</v>
      </c>
      <c r="C74" s="38" t="s">
        <v>1153</v>
      </c>
      <c r="D74" s="29" t="s">
        <v>806</v>
      </c>
      <c r="E74" s="29" t="s">
        <v>1004</v>
      </c>
      <c r="G74" s="38" t="s">
        <v>917</v>
      </c>
      <c r="H74" s="29" t="s">
        <v>1154</v>
      </c>
      <c r="I74" s="38" t="s">
        <v>1029</v>
      </c>
      <c r="J74" s="44" t="s">
        <v>1013</v>
      </c>
      <c r="K74" s="38">
        <v>55617.0</v>
      </c>
      <c r="L74" s="39">
        <v>45366.0</v>
      </c>
      <c r="M74" s="44">
        <v>506100.0</v>
      </c>
      <c r="N74" s="31" t="str">
        <f t="shared" si="1"/>
        <v>Proveedor</v>
      </c>
      <c r="O74" s="45">
        <f t="shared" si="2"/>
        <v>3</v>
      </c>
      <c r="P74" s="5" t="str">
        <f>VLOOKUP(O74,Meses,2,false)</f>
        <v>Marzo</v>
      </c>
    </row>
    <row r="75" ht="15.75" customHeight="1">
      <c r="A75" s="38" t="s">
        <v>918</v>
      </c>
      <c r="B75" s="38" t="s">
        <v>919</v>
      </c>
      <c r="C75" s="38" t="s">
        <v>1155</v>
      </c>
      <c r="D75" s="29" t="s">
        <v>806</v>
      </c>
      <c r="E75" s="29" t="s">
        <v>1004</v>
      </c>
      <c r="G75" s="38" t="s">
        <v>919</v>
      </c>
      <c r="H75" s="29" t="s">
        <v>1156</v>
      </c>
      <c r="I75" s="38" t="s">
        <v>1121</v>
      </c>
      <c r="J75" s="44" t="s">
        <v>1095</v>
      </c>
      <c r="K75" s="38">
        <v>56026.0</v>
      </c>
      <c r="L75" s="39">
        <v>45367.0</v>
      </c>
      <c r="M75" s="44">
        <v>514100.0</v>
      </c>
      <c r="N75" s="31" t="str">
        <f t="shared" si="1"/>
        <v>Proveedor</v>
      </c>
      <c r="O75" s="45">
        <f t="shared" si="2"/>
        <v>3</v>
      </c>
      <c r="P75" s="5" t="str">
        <f>VLOOKUP(O75,Meses,2,false)</f>
        <v>Marzo</v>
      </c>
    </row>
    <row r="76" ht="15.75" customHeight="1">
      <c r="A76" s="38" t="s">
        <v>920</v>
      </c>
      <c r="B76" s="38" t="s">
        <v>921</v>
      </c>
      <c r="C76" s="38" t="s">
        <v>1157</v>
      </c>
      <c r="D76" s="29" t="s">
        <v>805</v>
      </c>
      <c r="E76" s="29" t="s">
        <v>1004</v>
      </c>
      <c r="G76" s="38" t="s">
        <v>478</v>
      </c>
      <c r="H76" s="29" t="s">
        <v>1158</v>
      </c>
      <c r="I76" s="38" t="s">
        <v>1025</v>
      </c>
      <c r="J76" s="44" t="s">
        <v>1008</v>
      </c>
      <c r="K76" s="38">
        <v>122127.0</v>
      </c>
      <c r="L76" s="39">
        <v>45368.0</v>
      </c>
      <c r="M76" s="44">
        <v>506100.0</v>
      </c>
      <c r="N76" s="31" t="str">
        <f t="shared" si="1"/>
        <v>Proveedor</v>
      </c>
      <c r="O76" s="45">
        <f t="shared" si="2"/>
        <v>3</v>
      </c>
      <c r="P76" s="5" t="str">
        <f>VLOOKUP(O76,Meses,2,false)</f>
        <v>Marzo</v>
      </c>
    </row>
    <row r="77" ht="15.75" customHeight="1">
      <c r="A77" s="38" t="s">
        <v>922</v>
      </c>
      <c r="B77" s="38" t="s">
        <v>824</v>
      </c>
      <c r="C77" s="38" t="s">
        <v>1159</v>
      </c>
      <c r="D77" s="29" t="s">
        <v>805</v>
      </c>
      <c r="E77" s="29" t="s">
        <v>1004</v>
      </c>
      <c r="G77" s="38" t="s">
        <v>824</v>
      </c>
      <c r="H77" s="29" t="s">
        <v>1160</v>
      </c>
      <c r="I77" s="38" t="s">
        <v>1103</v>
      </c>
      <c r="J77" s="44" t="s">
        <v>1013</v>
      </c>
      <c r="K77" s="38">
        <v>142460.0</v>
      </c>
      <c r="L77" s="39">
        <v>45368.0</v>
      </c>
      <c r="M77" s="44">
        <v>514100.0</v>
      </c>
      <c r="N77" s="31" t="str">
        <f t="shared" si="1"/>
        <v>Proveedor</v>
      </c>
      <c r="O77" s="45">
        <f t="shared" si="2"/>
        <v>3</v>
      </c>
      <c r="P77" s="5" t="str">
        <f>VLOOKUP(O77,Meses,2,false)</f>
        <v>Marzo</v>
      </c>
    </row>
    <row r="78" ht="15.75" customHeight="1">
      <c r="A78" s="38" t="s">
        <v>923</v>
      </c>
      <c r="B78" s="38" t="s">
        <v>924</v>
      </c>
      <c r="C78" s="38" t="s">
        <v>1161</v>
      </c>
      <c r="D78" s="29" t="s">
        <v>806</v>
      </c>
      <c r="E78" s="29" t="s">
        <v>1004</v>
      </c>
      <c r="G78" s="38" t="s">
        <v>1162</v>
      </c>
      <c r="H78" s="38" t="s">
        <v>1163</v>
      </c>
      <c r="I78" s="38" t="s">
        <v>1065</v>
      </c>
      <c r="J78" s="44" t="s">
        <v>1013</v>
      </c>
      <c r="K78" s="38">
        <v>189954.0</v>
      </c>
      <c r="L78" s="39">
        <v>45369.0</v>
      </c>
      <c r="M78" s="44">
        <v>501400.0</v>
      </c>
      <c r="N78" s="31" t="str">
        <f t="shared" si="1"/>
        <v>Proveedor</v>
      </c>
      <c r="O78" s="45">
        <f t="shared" si="2"/>
        <v>3</v>
      </c>
      <c r="P78" s="5" t="str">
        <f>VLOOKUP(O78,Meses,2,false)</f>
        <v>Marzo</v>
      </c>
    </row>
    <row r="79" ht="15.75" customHeight="1">
      <c r="A79" s="38" t="s">
        <v>925</v>
      </c>
      <c r="B79" s="38" t="s">
        <v>926</v>
      </c>
      <c r="C79" s="38" t="s">
        <v>1164</v>
      </c>
      <c r="D79" s="29" t="s">
        <v>805</v>
      </c>
      <c r="E79" s="29" t="s">
        <v>1004</v>
      </c>
      <c r="G79" s="38" t="s">
        <v>926</v>
      </c>
      <c r="H79" s="38" t="s">
        <v>1165</v>
      </c>
      <c r="I79" s="38" t="s">
        <v>1025</v>
      </c>
      <c r="J79" s="44" t="s">
        <v>1008</v>
      </c>
      <c r="K79" s="38">
        <v>152989.0</v>
      </c>
      <c r="L79" s="39">
        <v>45369.0</v>
      </c>
      <c r="M79" s="44">
        <v>516000.0</v>
      </c>
      <c r="N79" s="31" t="str">
        <f t="shared" si="1"/>
        <v>Proveedor</v>
      </c>
      <c r="O79" s="45">
        <f t="shared" si="2"/>
        <v>3</v>
      </c>
      <c r="P79" s="5" t="str">
        <f>VLOOKUP(O79,Meses,2,false)</f>
        <v>Marzo</v>
      </c>
    </row>
    <row r="80" ht="15.75" customHeight="1">
      <c r="A80" s="38" t="s">
        <v>927</v>
      </c>
      <c r="B80" s="38" t="s">
        <v>928</v>
      </c>
      <c r="C80" s="38" t="s">
        <v>1166</v>
      </c>
      <c r="D80" s="29" t="s">
        <v>805</v>
      </c>
      <c r="E80" s="29" t="s">
        <v>1004</v>
      </c>
      <c r="G80" s="38" t="s">
        <v>928</v>
      </c>
      <c r="H80" s="29" t="s">
        <v>1167</v>
      </c>
      <c r="I80" s="38" t="s">
        <v>1012</v>
      </c>
      <c r="J80" s="44" t="s">
        <v>1013</v>
      </c>
      <c r="K80" s="38">
        <v>75070.0</v>
      </c>
      <c r="L80" s="39">
        <v>45369.0</v>
      </c>
      <c r="M80" s="44">
        <v>509100.0</v>
      </c>
      <c r="N80" s="31" t="str">
        <f t="shared" si="1"/>
        <v>Proveedor</v>
      </c>
      <c r="O80" s="45">
        <f t="shared" si="2"/>
        <v>3</v>
      </c>
      <c r="P80" s="5" t="str">
        <f>VLOOKUP(O80,Meses,2,false)</f>
        <v>Marzo</v>
      </c>
    </row>
    <row r="81" ht="15.75" customHeight="1">
      <c r="A81" s="38" t="s">
        <v>904</v>
      </c>
      <c r="B81" s="38" t="s">
        <v>905</v>
      </c>
      <c r="C81" s="38" t="s">
        <v>1135</v>
      </c>
      <c r="D81" s="29" t="s">
        <v>806</v>
      </c>
      <c r="E81" s="29" t="s">
        <v>1004</v>
      </c>
      <c r="G81" s="38" t="s">
        <v>811</v>
      </c>
      <c r="H81" s="29" t="s">
        <v>1136</v>
      </c>
      <c r="I81" s="38" t="s">
        <v>1121</v>
      </c>
      <c r="J81" s="44" t="s">
        <v>1008</v>
      </c>
      <c r="K81" s="38">
        <v>171619.0</v>
      </c>
      <c r="L81" s="39">
        <v>45370.0</v>
      </c>
      <c r="M81" s="44">
        <v>501400.0</v>
      </c>
      <c r="N81" s="31" t="str">
        <f t="shared" si="1"/>
        <v>Proveedor</v>
      </c>
      <c r="O81" s="45">
        <f t="shared" si="2"/>
        <v>3</v>
      </c>
      <c r="P81" s="5" t="str">
        <f>VLOOKUP(O81,Meses,2,false)</f>
        <v>Marzo</v>
      </c>
    </row>
    <row r="82" ht="15.75" customHeight="1">
      <c r="A82" s="38" t="s">
        <v>929</v>
      </c>
      <c r="B82" s="38" t="s">
        <v>930</v>
      </c>
      <c r="C82" s="38" t="s">
        <v>1168</v>
      </c>
      <c r="D82" s="29" t="s">
        <v>806</v>
      </c>
      <c r="E82" s="29" t="s">
        <v>1004</v>
      </c>
      <c r="G82" s="38" t="s">
        <v>1169</v>
      </c>
      <c r="H82" s="29" t="s">
        <v>1170</v>
      </c>
      <c r="I82" s="38" t="s">
        <v>1032</v>
      </c>
      <c r="J82" s="44" t="s">
        <v>1008</v>
      </c>
      <c r="K82" s="38">
        <v>108214.0</v>
      </c>
      <c r="L82" s="39">
        <v>45371.0</v>
      </c>
      <c r="M82" s="44">
        <v>509100.0</v>
      </c>
      <c r="N82" s="31" t="str">
        <f t="shared" si="1"/>
        <v>Proveedor</v>
      </c>
      <c r="O82" s="45">
        <f t="shared" si="2"/>
        <v>3</v>
      </c>
      <c r="P82" s="5" t="str">
        <f>VLOOKUP(O82,Meses,2,false)</f>
        <v>Marzo</v>
      </c>
    </row>
    <row r="83" ht="15.75" customHeight="1">
      <c r="A83" s="38" t="s">
        <v>895</v>
      </c>
      <c r="B83" s="38" t="s">
        <v>896</v>
      </c>
      <c r="C83" s="38" t="s">
        <v>1126</v>
      </c>
      <c r="D83" s="29" t="s">
        <v>804</v>
      </c>
      <c r="E83" s="29" t="s">
        <v>1023</v>
      </c>
      <c r="G83" s="38" t="s">
        <v>896</v>
      </c>
      <c r="H83" s="29" t="s">
        <v>1127</v>
      </c>
      <c r="I83" s="38" t="s">
        <v>1032</v>
      </c>
      <c r="J83" s="44" t="s">
        <v>1008</v>
      </c>
      <c r="K83" s="38">
        <v>37732.0</v>
      </c>
      <c r="L83" s="39">
        <v>45372.0</v>
      </c>
      <c r="M83" s="44">
        <v>503100.0</v>
      </c>
      <c r="N83" s="31" t="str">
        <f t="shared" si="1"/>
        <v>Proveedor</v>
      </c>
      <c r="O83" s="45">
        <f t="shared" si="2"/>
        <v>3</v>
      </c>
      <c r="P83" s="5" t="str">
        <f>VLOOKUP(O83,Meses,2,false)</f>
        <v>Marzo</v>
      </c>
    </row>
    <row r="84" ht="15.75" customHeight="1">
      <c r="A84" s="38" t="s">
        <v>931</v>
      </c>
      <c r="B84" s="38" t="s">
        <v>932</v>
      </c>
      <c r="C84" s="38" t="s">
        <v>1171</v>
      </c>
      <c r="D84" s="29" t="s">
        <v>806</v>
      </c>
      <c r="E84" s="29" t="s">
        <v>1004</v>
      </c>
      <c r="G84" s="38" t="s">
        <v>932</v>
      </c>
      <c r="H84" s="38" t="s">
        <v>1172</v>
      </c>
      <c r="I84" s="38" t="s">
        <v>1121</v>
      </c>
      <c r="J84" s="44" t="s">
        <v>1013</v>
      </c>
      <c r="K84" s="38">
        <v>111243.0</v>
      </c>
      <c r="L84" s="39">
        <v>45373.0</v>
      </c>
      <c r="M84" s="44">
        <v>503100.0</v>
      </c>
      <c r="N84" s="31" t="str">
        <f t="shared" si="1"/>
        <v>Proveedor</v>
      </c>
      <c r="O84" s="45">
        <f t="shared" si="2"/>
        <v>3</v>
      </c>
      <c r="P84" s="5" t="str">
        <f>VLOOKUP(O84,Meses,2,false)</f>
        <v>Marzo</v>
      </c>
    </row>
    <row r="85" ht="15.75" customHeight="1">
      <c r="A85" s="38" t="s">
        <v>933</v>
      </c>
      <c r="B85" s="38" t="s">
        <v>934</v>
      </c>
      <c r="C85" s="38" t="s">
        <v>1173</v>
      </c>
      <c r="D85" s="29" t="s">
        <v>804</v>
      </c>
      <c r="E85" s="29" t="s">
        <v>1004</v>
      </c>
      <c r="G85" s="38" t="s">
        <v>1174</v>
      </c>
      <c r="H85" s="29" t="s">
        <v>1011</v>
      </c>
      <c r="I85" s="38" t="s">
        <v>1060</v>
      </c>
      <c r="J85" s="44" t="s">
        <v>1013</v>
      </c>
      <c r="K85" s="38">
        <v>201108.0</v>
      </c>
      <c r="L85" s="39">
        <v>45374.0</v>
      </c>
      <c r="M85" s="44">
        <v>514100.0</v>
      </c>
      <c r="N85" s="31" t="str">
        <f t="shared" si="1"/>
        <v>Proveedor</v>
      </c>
      <c r="O85" s="45">
        <f t="shared" si="2"/>
        <v>3</v>
      </c>
      <c r="P85" s="5" t="str">
        <f>VLOOKUP(O85,Meses,2,false)</f>
        <v>Marzo</v>
      </c>
    </row>
    <row r="86" ht="15.75" customHeight="1">
      <c r="A86" s="38" t="s">
        <v>935</v>
      </c>
      <c r="B86" s="38" t="s">
        <v>936</v>
      </c>
      <c r="C86" s="38" t="s">
        <v>1175</v>
      </c>
      <c r="D86" s="29" t="s">
        <v>805</v>
      </c>
      <c r="E86" s="29" t="s">
        <v>1004</v>
      </c>
      <c r="G86" s="38" t="s">
        <v>936</v>
      </c>
      <c r="H86" s="29" t="s">
        <v>1176</v>
      </c>
      <c r="I86" s="38" t="s">
        <v>1017</v>
      </c>
      <c r="J86" s="44" t="s">
        <v>1008</v>
      </c>
      <c r="K86" s="38">
        <v>220966.0</v>
      </c>
      <c r="L86" s="39">
        <v>45376.0</v>
      </c>
      <c r="M86" s="44">
        <v>516000.0</v>
      </c>
      <c r="N86" s="31" t="str">
        <f t="shared" si="1"/>
        <v>Proveedor</v>
      </c>
      <c r="O86" s="45">
        <f t="shared" si="2"/>
        <v>3</v>
      </c>
      <c r="P86" s="5" t="str">
        <f>VLOOKUP(O86,Meses,2,false)</f>
        <v>Marzo</v>
      </c>
    </row>
    <row r="87" ht="15.75" customHeight="1">
      <c r="A87" s="38" t="s">
        <v>889</v>
      </c>
      <c r="B87" s="38" t="s">
        <v>890</v>
      </c>
      <c r="C87" s="38" t="s">
        <v>1118</v>
      </c>
      <c r="D87" s="29" t="s">
        <v>806</v>
      </c>
      <c r="E87" s="29" t="s">
        <v>1004</v>
      </c>
      <c r="G87" s="38" t="s">
        <v>1119</v>
      </c>
      <c r="H87" s="38" t="s">
        <v>1120</v>
      </c>
      <c r="I87" s="38" t="s">
        <v>1121</v>
      </c>
      <c r="J87" s="44" t="s">
        <v>1013</v>
      </c>
      <c r="K87" s="38">
        <v>224365.0</v>
      </c>
      <c r="L87" s="39">
        <v>45377.0</v>
      </c>
      <c r="M87" s="44">
        <v>514100.0</v>
      </c>
      <c r="N87" s="31" t="str">
        <f t="shared" si="1"/>
        <v>Proveedor</v>
      </c>
      <c r="O87" s="45">
        <f t="shared" si="2"/>
        <v>3</v>
      </c>
      <c r="P87" s="5" t="str">
        <f>VLOOKUP(O87,Meses,2,false)</f>
        <v>Marzo</v>
      </c>
    </row>
    <row r="88" ht="15.75" customHeight="1">
      <c r="A88" s="38" t="s">
        <v>937</v>
      </c>
      <c r="B88" s="38" t="s">
        <v>217</v>
      </c>
      <c r="C88" s="38" t="s">
        <v>1177</v>
      </c>
      <c r="D88" s="29" t="s">
        <v>804</v>
      </c>
      <c r="E88" s="38" t="s">
        <v>1023</v>
      </c>
      <c r="G88" s="38" t="s">
        <v>217</v>
      </c>
      <c r="H88" s="29" t="s">
        <v>1062</v>
      </c>
      <c r="I88" s="38" t="s">
        <v>1017</v>
      </c>
      <c r="J88" s="44" t="s">
        <v>1008</v>
      </c>
      <c r="K88" s="38">
        <v>84567.0</v>
      </c>
      <c r="L88" s="39">
        <v>45378.0</v>
      </c>
      <c r="M88" s="44">
        <v>514100.0</v>
      </c>
      <c r="N88" s="31" t="str">
        <f t="shared" si="1"/>
        <v>Proveedor</v>
      </c>
      <c r="O88" s="45">
        <f t="shared" si="2"/>
        <v>3</v>
      </c>
      <c r="P88" s="5" t="str">
        <f>VLOOKUP(O88,Meses,2,false)</f>
        <v>Marzo</v>
      </c>
    </row>
    <row r="89" ht="15.75" customHeight="1">
      <c r="A89" s="38" t="s">
        <v>938</v>
      </c>
      <c r="B89" s="38" t="s">
        <v>939</v>
      </c>
      <c r="C89" s="38">
        <v>3.0123456789E10</v>
      </c>
      <c r="D89" s="29" t="s">
        <v>806</v>
      </c>
      <c r="E89" s="38" t="s">
        <v>1023</v>
      </c>
      <c r="G89" s="38" t="s">
        <v>939</v>
      </c>
      <c r="H89" s="38" t="s">
        <v>1178</v>
      </c>
      <c r="I89" s="38" t="s">
        <v>1029</v>
      </c>
      <c r="J89" s="44" t="s">
        <v>1013</v>
      </c>
      <c r="K89" s="38">
        <v>173227.0</v>
      </c>
      <c r="L89" s="39">
        <v>45379.0</v>
      </c>
      <c r="M89" s="44">
        <v>514100.0</v>
      </c>
      <c r="N89" s="31" t="str">
        <f t="shared" si="1"/>
        <v>Proveedor</v>
      </c>
      <c r="O89" s="45">
        <f t="shared" si="2"/>
        <v>3</v>
      </c>
      <c r="P89" s="5" t="str">
        <f>VLOOKUP(O89,Meses,2,false)</f>
        <v>Marzo</v>
      </c>
    </row>
    <row r="90" ht="15.75" customHeight="1">
      <c r="A90" s="38" t="s">
        <v>940</v>
      </c>
      <c r="B90" s="38" t="s">
        <v>941</v>
      </c>
      <c r="C90" s="38" t="s">
        <v>1179</v>
      </c>
      <c r="D90" s="29" t="s">
        <v>806</v>
      </c>
      <c r="E90" s="29" t="s">
        <v>1023</v>
      </c>
      <c r="G90" s="38" t="s">
        <v>1180</v>
      </c>
      <c r="H90" s="29" t="s">
        <v>1181</v>
      </c>
      <c r="I90" s="38" t="s">
        <v>1065</v>
      </c>
      <c r="J90" s="44" t="s">
        <v>1013</v>
      </c>
      <c r="K90" s="38">
        <v>270035.0</v>
      </c>
      <c r="L90" s="39">
        <v>45379.0</v>
      </c>
      <c r="M90" s="44">
        <v>509100.0</v>
      </c>
      <c r="N90" s="31" t="str">
        <f t="shared" si="1"/>
        <v>Proveedor</v>
      </c>
      <c r="O90" s="45">
        <f t="shared" si="2"/>
        <v>3</v>
      </c>
      <c r="P90" s="5" t="str">
        <f>VLOOKUP(O90,Meses,2,false)</f>
        <v>Marzo</v>
      </c>
    </row>
    <row r="91" ht="15.75" customHeight="1">
      <c r="A91" s="38" t="s">
        <v>857</v>
      </c>
      <c r="B91" s="38" t="s">
        <v>858</v>
      </c>
      <c r="C91" s="38" t="s">
        <v>1080</v>
      </c>
      <c r="D91" s="29" t="s">
        <v>806</v>
      </c>
      <c r="E91" s="38" t="s">
        <v>1023</v>
      </c>
      <c r="G91" s="38" t="s">
        <v>1081</v>
      </c>
      <c r="H91" s="29" t="s">
        <v>1082</v>
      </c>
      <c r="I91" s="38" t="s">
        <v>1012</v>
      </c>
      <c r="J91" s="44" t="s">
        <v>1013</v>
      </c>
      <c r="K91" s="38">
        <v>150420.0</v>
      </c>
      <c r="L91" s="39">
        <v>45380.0</v>
      </c>
      <c r="M91" s="44">
        <v>514100.0</v>
      </c>
      <c r="N91" s="31" t="str">
        <f t="shared" si="1"/>
        <v>Proveedor</v>
      </c>
      <c r="O91" s="45">
        <f t="shared" si="2"/>
        <v>3</v>
      </c>
      <c r="P91" s="5" t="str">
        <f>VLOOKUP(O91,Meses,2,false)</f>
        <v>Marzo</v>
      </c>
    </row>
    <row r="92" ht="15.75" customHeight="1">
      <c r="A92" s="38" t="s">
        <v>942</v>
      </c>
      <c r="B92" s="38" t="s">
        <v>943</v>
      </c>
      <c r="C92" s="38" t="s">
        <v>1182</v>
      </c>
      <c r="D92" s="29" t="s">
        <v>806</v>
      </c>
      <c r="E92" s="29" t="s">
        <v>1004</v>
      </c>
      <c r="G92" s="38" t="s">
        <v>943</v>
      </c>
      <c r="H92" s="38" t="s">
        <v>1183</v>
      </c>
      <c r="I92" s="38" t="s">
        <v>1029</v>
      </c>
      <c r="J92" s="44" t="s">
        <v>1013</v>
      </c>
      <c r="K92" s="38">
        <v>176507.0</v>
      </c>
      <c r="L92" s="39">
        <v>45381.0</v>
      </c>
      <c r="M92" s="44">
        <v>506100.0</v>
      </c>
      <c r="N92" s="31" t="str">
        <f t="shared" si="1"/>
        <v>Proveedor</v>
      </c>
      <c r="O92" s="45">
        <f t="shared" si="2"/>
        <v>3</v>
      </c>
      <c r="P92" s="5" t="str">
        <f>VLOOKUP(O92,Meses,2,false)</f>
        <v>Marzo</v>
      </c>
    </row>
    <row r="93" ht="15.75" customHeight="1">
      <c r="A93" s="38" t="s">
        <v>868</v>
      </c>
      <c r="B93" s="38" t="s">
        <v>809</v>
      </c>
      <c r="C93" s="38" t="s">
        <v>1096</v>
      </c>
      <c r="D93" s="29" t="s">
        <v>806</v>
      </c>
      <c r="E93" s="29" t="s">
        <v>1004</v>
      </c>
      <c r="G93" s="38" t="s">
        <v>1010</v>
      </c>
      <c r="H93" s="29" t="s">
        <v>1011</v>
      </c>
      <c r="I93" s="38" t="s">
        <v>1065</v>
      </c>
      <c r="J93" s="44" t="s">
        <v>1013</v>
      </c>
      <c r="K93" s="38">
        <v>98664.0</v>
      </c>
      <c r="L93" s="39">
        <v>45383.0</v>
      </c>
      <c r="M93" s="44">
        <v>501400.0</v>
      </c>
      <c r="N93" s="31" t="str">
        <f t="shared" si="1"/>
        <v>Proveedor</v>
      </c>
      <c r="O93" s="45">
        <f t="shared" si="2"/>
        <v>4</v>
      </c>
      <c r="P93" s="5" t="str">
        <f>VLOOKUP(O93,Meses,2,false)</f>
        <v>Abril</v>
      </c>
    </row>
    <row r="94" ht="15.75" customHeight="1">
      <c r="A94" s="38" t="s">
        <v>909</v>
      </c>
      <c r="B94" s="38" t="s">
        <v>910</v>
      </c>
      <c r="C94" s="38" t="s">
        <v>1144</v>
      </c>
      <c r="D94" s="29" t="s">
        <v>806</v>
      </c>
      <c r="E94" s="38" t="s">
        <v>1023</v>
      </c>
      <c r="G94" s="38" t="s">
        <v>910</v>
      </c>
      <c r="H94" s="29" t="s">
        <v>1145</v>
      </c>
      <c r="I94" s="38" t="s">
        <v>1032</v>
      </c>
      <c r="J94" s="44" t="s">
        <v>1008</v>
      </c>
      <c r="K94" s="38">
        <v>108316.0</v>
      </c>
      <c r="L94" s="39">
        <v>45384.0</v>
      </c>
      <c r="M94" s="44">
        <v>503100.0</v>
      </c>
      <c r="N94" s="31" t="str">
        <f t="shared" si="1"/>
        <v>Proveedor</v>
      </c>
      <c r="O94" s="45">
        <f t="shared" si="2"/>
        <v>4</v>
      </c>
      <c r="P94" s="5" t="str">
        <f>VLOOKUP(O94,Meses,2,false)</f>
        <v>Abril</v>
      </c>
    </row>
    <row r="95" ht="15.75" customHeight="1">
      <c r="A95" s="38" t="s">
        <v>885</v>
      </c>
      <c r="B95" s="38" t="s">
        <v>886</v>
      </c>
      <c r="C95" s="38" t="s">
        <v>1114</v>
      </c>
      <c r="D95" s="29" t="s">
        <v>805</v>
      </c>
      <c r="E95" s="38" t="s">
        <v>1023</v>
      </c>
      <c r="G95" s="38" t="s">
        <v>886</v>
      </c>
      <c r="H95" s="29" t="s">
        <v>1115</v>
      </c>
      <c r="I95" s="38" t="s">
        <v>1017</v>
      </c>
      <c r="J95" s="44" t="s">
        <v>1008</v>
      </c>
      <c r="K95" s="38">
        <v>158472.0</v>
      </c>
      <c r="L95" s="39">
        <v>45386.0</v>
      </c>
      <c r="M95" s="44">
        <v>516000.0</v>
      </c>
      <c r="N95" s="31" t="str">
        <f t="shared" si="1"/>
        <v>Proveedor</v>
      </c>
      <c r="O95" s="45">
        <f t="shared" si="2"/>
        <v>4</v>
      </c>
      <c r="P95" s="5" t="str">
        <f>VLOOKUP(O95,Meses,2,false)</f>
        <v>Abril</v>
      </c>
    </row>
    <row r="96" ht="15.75" customHeight="1">
      <c r="A96" s="38" t="s">
        <v>944</v>
      </c>
      <c r="B96" s="38" t="s">
        <v>691</v>
      </c>
      <c r="C96" s="38" t="s">
        <v>1184</v>
      </c>
      <c r="D96" s="29" t="s">
        <v>806</v>
      </c>
      <c r="E96" s="29" t="s">
        <v>1004</v>
      </c>
      <c r="G96" s="38" t="s">
        <v>691</v>
      </c>
      <c r="H96" s="38" t="s">
        <v>1185</v>
      </c>
      <c r="I96" s="38" t="s">
        <v>1060</v>
      </c>
      <c r="J96" s="44" t="s">
        <v>1013</v>
      </c>
      <c r="K96" s="38">
        <v>128838.0</v>
      </c>
      <c r="L96" s="39">
        <v>45388.0</v>
      </c>
      <c r="M96" s="44">
        <v>503100.0</v>
      </c>
      <c r="N96" s="31" t="str">
        <f t="shared" si="1"/>
        <v>Proveedor</v>
      </c>
      <c r="O96" s="45">
        <f t="shared" si="2"/>
        <v>4</v>
      </c>
      <c r="P96" s="5" t="str">
        <f>VLOOKUP(O96,Meses,2,false)</f>
        <v>Abril</v>
      </c>
    </row>
    <row r="97" ht="15.75" customHeight="1">
      <c r="A97" s="38" t="s">
        <v>945</v>
      </c>
      <c r="B97" s="38" t="s">
        <v>946</v>
      </c>
      <c r="C97" s="38" t="s">
        <v>1186</v>
      </c>
      <c r="D97" s="29" t="s">
        <v>805</v>
      </c>
      <c r="E97" s="38" t="s">
        <v>1023</v>
      </c>
      <c r="G97" s="38" t="s">
        <v>898</v>
      </c>
      <c r="H97" s="29" t="s">
        <v>1129</v>
      </c>
      <c r="I97" s="38" t="s">
        <v>1017</v>
      </c>
      <c r="J97" s="44" t="s">
        <v>1008</v>
      </c>
      <c r="K97" s="38">
        <v>143033.0</v>
      </c>
      <c r="L97" s="39">
        <v>45390.0</v>
      </c>
      <c r="M97" s="44">
        <v>506100.0</v>
      </c>
      <c r="N97" s="31" t="str">
        <f t="shared" si="1"/>
        <v>Proveedor</v>
      </c>
      <c r="O97" s="45">
        <f t="shared" si="2"/>
        <v>4</v>
      </c>
      <c r="P97" s="5" t="str">
        <f>VLOOKUP(O97,Meses,2,false)</f>
        <v>Abril</v>
      </c>
    </row>
    <row r="98" ht="15.75" customHeight="1">
      <c r="A98" s="38" t="s">
        <v>947</v>
      </c>
      <c r="B98" s="38" t="s">
        <v>948</v>
      </c>
      <c r="C98" s="38" t="s">
        <v>1187</v>
      </c>
      <c r="D98" s="29" t="s">
        <v>806</v>
      </c>
      <c r="E98" s="29" t="s">
        <v>1004</v>
      </c>
      <c r="G98" s="38" t="s">
        <v>1188</v>
      </c>
      <c r="H98" s="38" t="s">
        <v>1189</v>
      </c>
      <c r="I98" s="38" t="s">
        <v>1007</v>
      </c>
      <c r="J98" s="44" t="s">
        <v>1008</v>
      </c>
      <c r="K98" s="38">
        <v>29110.0</v>
      </c>
      <c r="L98" s="39">
        <v>45391.0</v>
      </c>
      <c r="M98" s="44">
        <v>501400.0</v>
      </c>
      <c r="N98" s="31" t="str">
        <f t="shared" si="1"/>
        <v>Proveedor</v>
      </c>
      <c r="O98" s="45">
        <f t="shared" si="2"/>
        <v>4</v>
      </c>
      <c r="P98" s="5" t="str">
        <f>VLOOKUP(O98,Meses,2,false)</f>
        <v>Abril</v>
      </c>
    </row>
    <row r="99" ht="15.75" customHeight="1">
      <c r="A99" s="38" t="s">
        <v>949</v>
      </c>
      <c r="B99" s="38" t="s">
        <v>950</v>
      </c>
      <c r="C99" s="38" t="s">
        <v>1190</v>
      </c>
      <c r="D99" s="29" t="s">
        <v>806</v>
      </c>
      <c r="E99" s="29" t="s">
        <v>1004</v>
      </c>
      <c r="G99" s="38" t="s">
        <v>1191</v>
      </c>
      <c r="H99" s="38" t="s">
        <v>1192</v>
      </c>
      <c r="I99" s="38" t="s">
        <v>1193</v>
      </c>
      <c r="J99" s="44" t="s">
        <v>1008</v>
      </c>
      <c r="K99" s="38">
        <v>234752.0</v>
      </c>
      <c r="L99" s="39">
        <v>45391.0</v>
      </c>
      <c r="M99" s="44">
        <v>514100.0</v>
      </c>
      <c r="N99" s="31" t="str">
        <f t="shared" si="1"/>
        <v>Proveedor</v>
      </c>
      <c r="O99" s="45">
        <f t="shared" si="2"/>
        <v>4</v>
      </c>
      <c r="P99" s="5" t="str">
        <f>VLOOKUP(O99,Meses,2,false)</f>
        <v>Abril</v>
      </c>
    </row>
    <row r="100" ht="15.75" customHeight="1">
      <c r="A100" s="38" t="s">
        <v>949</v>
      </c>
      <c r="B100" s="38" t="s">
        <v>950</v>
      </c>
      <c r="C100" s="38" t="s">
        <v>1190</v>
      </c>
      <c r="D100" s="29" t="s">
        <v>806</v>
      </c>
      <c r="E100" s="29" t="s">
        <v>1004</v>
      </c>
      <c r="G100" s="38" t="s">
        <v>1191</v>
      </c>
      <c r="H100" s="38" t="s">
        <v>1192</v>
      </c>
      <c r="I100" s="38" t="s">
        <v>1193</v>
      </c>
      <c r="J100" s="44" t="s">
        <v>1008</v>
      </c>
      <c r="K100" s="38">
        <v>158655.0</v>
      </c>
      <c r="L100" s="39">
        <v>45392.0</v>
      </c>
      <c r="M100" s="44">
        <v>514100.0</v>
      </c>
      <c r="N100" s="31" t="str">
        <f t="shared" si="1"/>
        <v>Proveedor</v>
      </c>
      <c r="O100" s="45">
        <f t="shared" si="2"/>
        <v>4</v>
      </c>
      <c r="P100" s="5" t="str">
        <f>VLOOKUP(O100,Meses,2,false)</f>
        <v>Abril</v>
      </c>
    </row>
    <row r="101" ht="15.75" customHeight="1">
      <c r="A101" s="38" t="s">
        <v>951</v>
      </c>
      <c r="B101" s="38" t="s">
        <v>952</v>
      </c>
      <c r="C101" s="38" t="s">
        <v>1194</v>
      </c>
      <c r="D101" s="29" t="s">
        <v>804</v>
      </c>
      <c r="E101" s="29" t="s">
        <v>1004</v>
      </c>
      <c r="G101" s="38" t="s">
        <v>952</v>
      </c>
      <c r="H101" s="29" t="s">
        <v>1195</v>
      </c>
      <c r="I101" s="38" t="s">
        <v>1121</v>
      </c>
      <c r="J101" s="44" t="s">
        <v>1013</v>
      </c>
      <c r="K101" s="38">
        <v>51264.0</v>
      </c>
      <c r="L101" s="39">
        <v>45394.0</v>
      </c>
      <c r="M101" s="44">
        <v>514100.0</v>
      </c>
      <c r="N101" s="31" t="str">
        <f t="shared" si="1"/>
        <v>Proveedor</v>
      </c>
      <c r="O101" s="45">
        <f t="shared" si="2"/>
        <v>4</v>
      </c>
      <c r="P101" s="5" t="str">
        <f>VLOOKUP(O101,Meses,2,false)</f>
        <v>Abril</v>
      </c>
    </row>
    <row r="102" ht="15.75" customHeight="1">
      <c r="A102" s="38" t="s">
        <v>938</v>
      </c>
      <c r="B102" s="38" t="s">
        <v>939</v>
      </c>
      <c r="C102" s="38">
        <v>3.0123456789E10</v>
      </c>
      <c r="D102" s="29" t="s">
        <v>806</v>
      </c>
      <c r="E102" s="38" t="s">
        <v>1023</v>
      </c>
      <c r="G102" s="38" t="s">
        <v>1196</v>
      </c>
      <c r="H102" s="38" t="s">
        <v>1178</v>
      </c>
      <c r="I102" s="38" t="s">
        <v>1029</v>
      </c>
      <c r="J102" s="44" t="s">
        <v>1013</v>
      </c>
      <c r="K102" s="38">
        <v>30808.0</v>
      </c>
      <c r="L102" s="39">
        <v>45396.0</v>
      </c>
      <c r="M102" s="44">
        <v>516000.0</v>
      </c>
      <c r="N102" s="31" t="str">
        <f t="shared" si="1"/>
        <v>Proveedor</v>
      </c>
      <c r="O102" s="45">
        <f t="shared" si="2"/>
        <v>4</v>
      </c>
      <c r="P102" s="5" t="str">
        <f>VLOOKUP(O102,Meses,2,false)</f>
        <v>Abril</v>
      </c>
    </row>
    <row r="103" ht="15.75" customHeight="1">
      <c r="A103" s="38" t="s">
        <v>861</v>
      </c>
      <c r="B103" s="38" t="s">
        <v>862</v>
      </c>
      <c r="C103" s="38" t="s">
        <v>1086</v>
      </c>
      <c r="D103" s="29" t="s">
        <v>806</v>
      </c>
      <c r="E103" s="38" t="s">
        <v>1023</v>
      </c>
      <c r="G103" s="38" t="s">
        <v>1087</v>
      </c>
      <c r="H103" s="29" t="s">
        <v>1088</v>
      </c>
      <c r="I103" s="38" t="s">
        <v>1012</v>
      </c>
      <c r="J103" s="44" t="s">
        <v>1013</v>
      </c>
      <c r="K103" s="38">
        <v>165070.0</v>
      </c>
      <c r="L103" s="39">
        <v>45396.0</v>
      </c>
      <c r="M103" s="44">
        <v>503100.0</v>
      </c>
      <c r="N103" s="31" t="str">
        <f t="shared" si="1"/>
        <v>Proveedor</v>
      </c>
      <c r="O103" s="45">
        <f t="shared" si="2"/>
        <v>4</v>
      </c>
      <c r="P103" s="5" t="str">
        <f>VLOOKUP(O103,Meses,2,false)</f>
        <v>Abril</v>
      </c>
    </row>
    <row r="104" ht="15.75" customHeight="1">
      <c r="A104" s="38" t="s">
        <v>953</v>
      </c>
      <c r="B104" s="38" t="s">
        <v>954</v>
      </c>
      <c r="C104" s="38" t="s">
        <v>1197</v>
      </c>
      <c r="D104" s="29" t="s">
        <v>804</v>
      </c>
      <c r="E104" s="38" t="s">
        <v>1023</v>
      </c>
      <c r="G104" s="38" t="s">
        <v>954</v>
      </c>
      <c r="H104" s="29" t="s">
        <v>1198</v>
      </c>
      <c r="I104" s="38" t="s">
        <v>1012</v>
      </c>
      <c r="J104" s="44" t="s">
        <v>1013</v>
      </c>
      <c r="K104" s="38">
        <v>42905.0</v>
      </c>
      <c r="L104" s="39">
        <v>45397.0</v>
      </c>
      <c r="M104" s="44">
        <v>506100.0</v>
      </c>
      <c r="N104" s="31" t="str">
        <f t="shared" si="1"/>
        <v>Proveedor</v>
      </c>
      <c r="O104" s="45">
        <f t="shared" si="2"/>
        <v>4</v>
      </c>
      <c r="P104" s="5" t="str">
        <f>VLOOKUP(O104,Meses,2,false)</f>
        <v>Abril</v>
      </c>
    </row>
    <row r="105" ht="15.75" customHeight="1">
      <c r="A105" s="38" t="s">
        <v>920</v>
      </c>
      <c r="B105" s="38" t="s">
        <v>921</v>
      </c>
      <c r="C105" s="38" t="s">
        <v>1157</v>
      </c>
      <c r="D105" s="29" t="s">
        <v>805</v>
      </c>
      <c r="E105" s="29" t="s">
        <v>1004</v>
      </c>
      <c r="G105" s="38" t="s">
        <v>478</v>
      </c>
      <c r="H105" s="29" t="s">
        <v>1158</v>
      </c>
      <c r="I105" s="38" t="s">
        <v>1025</v>
      </c>
      <c r="J105" s="44" t="s">
        <v>1008</v>
      </c>
      <c r="K105" s="38">
        <v>292966.0</v>
      </c>
      <c r="L105" s="39">
        <v>45397.0</v>
      </c>
      <c r="M105" s="44">
        <v>506100.0</v>
      </c>
      <c r="N105" s="31" t="str">
        <f t="shared" si="1"/>
        <v>Proveedor</v>
      </c>
      <c r="O105" s="45">
        <f t="shared" si="2"/>
        <v>4</v>
      </c>
      <c r="P105" s="5" t="str">
        <f>VLOOKUP(O105,Meses,2,false)</f>
        <v>Abril</v>
      </c>
    </row>
    <row r="106" ht="15.75" customHeight="1">
      <c r="A106" s="38" t="s">
        <v>955</v>
      </c>
      <c r="B106" s="38" t="s">
        <v>956</v>
      </c>
      <c r="C106" s="38" t="s">
        <v>1199</v>
      </c>
      <c r="D106" s="29" t="s">
        <v>804</v>
      </c>
      <c r="E106" s="29" t="s">
        <v>1004</v>
      </c>
      <c r="G106" s="38" t="s">
        <v>956</v>
      </c>
      <c r="H106" s="29" t="s">
        <v>1200</v>
      </c>
      <c r="I106" s="38" t="s">
        <v>1065</v>
      </c>
      <c r="J106" s="44" t="s">
        <v>1013</v>
      </c>
      <c r="K106" s="38">
        <v>193959.0</v>
      </c>
      <c r="L106" s="39">
        <v>45400.0</v>
      </c>
      <c r="M106" s="44">
        <v>514100.0</v>
      </c>
      <c r="N106" s="31" t="str">
        <f t="shared" si="1"/>
        <v>Proveedor</v>
      </c>
      <c r="O106" s="45">
        <f t="shared" si="2"/>
        <v>4</v>
      </c>
      <c r="P106" s="5" t="str">
        <f>VLOOKUP(O106,Meses,2,false)</f>
        <v>Abril</v>
      </c>
    </row>
    <row r="107" ht="15.75" customHeight="1">
      <c r="A107" s="38" t="s">
        <v>957</v>
      </c>
      <c r="B107" s="38" t="s">
        <v>958</v>
      </c>
      <c r="C107" s="38" t="s">
        <v>1201</v>
      </c>
      <c r="D107" s="29" t="s">
        <v>806</v>
      </c>
      <c r="E107" s="38" t="s">
        <v>1023</v>
      </c>
      <c r="G107" s="38" t="s">
        <v>1202</v>
      </c>
      <c r="H107" s="29" t="s">
        <v>1203</v>
      </c>
      <c r="I107" s="38" t="s">
        <v>1021</v>
      </c>
      <c r="J107" s="44" t="s">
        <v>1008</v>
      </c>
      <c r="K107" s="38">
        <v>112002.0</v>
      </c>
      <c r="L107" s="39">
        <v>45400.0</v>
      </c>
      <c r="M107" s="44">
        <v>501400.0</v>
      </c>
      <c r="N107" s="31" t="str">
        <f t="shared" si="1"/>
        <v>Donante</v>
      </c>
      <c r="O107" s="45">
        <f t="shared" si="2"/>
        <v>4</v>
      </c>
      <c r="P107" s="5" t="str">
        <f>VLOOKUP(O107,Meses,2,false)</f>
        <v>Abril</v>
      </c>
    </row>
    <row r="108" ht="15.75" customHeight="1">
      <c r="A108" s="38" t="s">
        <v>463</v>
      </c>
      <c r="B108" s="38" t="s">
        <v>959</v>
      </c>
      <c r="D108" s="29" t="s">
        <v>805</v>
      </c>
      <c r="E108" s="38" t="s">
        <v>1023</v>
      </c>
      <c r="G108" s="38" t="s">
        <v>1010</v>
      </c>
      <c r="H108" s="29" t="s">
        <v>1204</v>
      </c>
      <c r="I108" s="38" t="s">
        <v>1017</v>
      </c>
      <c r="J108" s="44" t="s">
        <v>1008</v>
      </c>
      <c r="K108" s="38">
        <v>204368.0</v>
      </c>
      <c r="L108" s="39">
        <v>45401.0</v>
      </c>
      <c r="M108" s="44">
        <v>503100.0</v>
      </c>
      <c r="N108" s="31" t="str">
        <f t="shared" si="1"/>
        <v>Proveedor</v>
      </c>
      <c r="O108" s="45">
        <f t="shared" si="2"/>
        <v>4</v>
      </c>
      <c r="P108" s="5" t="str">
        <f>VLOOKUP(O108,Meses,2,false)</f>
        <v>Abril</v>
      </c>
    </row>
    <row r="109" ht="15.75" customHeight="1">
      <c r="A109" s="38" t="s">
        <v>931</v>
      </c>
      <c r="B109" s="38" t="s">
        <v>932</v>
      </c>
      <c r="C109" s="38" t="s">
        <v>1171</v>
      </c>
      <c r="D109" s="29" t="s">
        <v>806</v>
      </c>
      <c r="E109" s="29" t="s">
        <v>1004</v>
      </c>
      <c r="G109" s="38" t="s">
        <v>932</v>
      </c>
      <c r="H109" s="38" t="s">
        <v>1172</v>
      </c>
      <c r="I109" s="38" t="s">
        <v>1121</v>
      </c>
      <c r="J109" s="44" t="s">
        <v>1013</v>
      </c>
      <c r="K109" s="38">
        <v>135738.0</v>
      </c>
      <c r="L109" s="39">
        <v>45402.0</v>
      </c>
      <c r="M109" s="44">
        <v>503100.0</v>
      </c>
      <c r="N109" s="31" t="str">
        <f t="shared" si="1"/>
        <v>Proveedor</v>
      </c>
      <c r="O109" s="45">
        <f t="shared" si="2"/>
        <v>4</v>
      </c>
      <c r="P109" s="5" t="str">
        <f>VLOOKUP(O109,Meses,2,false)</f>
        <v>Abril</v>
      </c>
    </row>
    <row r="110" ht="15.75" customHeight="1">
      <c r="A110" s="38" t="s">
        <v>902</v>
      </c>
      <c r="B110" s="38" t="s">
        <v>903</v>
      </c>
      <c r="C110" s="38" t="s">
        <v>1133</v>
      </c>
      <c r="D110" s="29" t="s">
        <v>805</v>
      </c>
      <c r="E110" s="38" t="s">
        <v>1023</v>
      </c>
      <c r="G110" s="38" t="s">
        <v>903</v>
      </c>
      <c r="H110" s="29" t="s">
        <v>1134</v>
      </c>
      <c r="I110" s="38" t="s">
        <v>1121</v>
      </c>
      <c r="J110" s="44" t="s">
        <v>1013</v>
      </c>
      <c r="K110" s="38">
        <v>121086.0</v>
      </c>
      <c r="L110" s="39">
        <v>45413.0</v>
      </c>
      <c r="M110" s="44">
        <v>516000.0</v>
      </c>
      <c r="N110" s="31" t="str">
        <f t="shared" si="1"/>
        <v>Proveedor</v>
      </c>
      <c r="O110" s="45">
        <f t="shared" si="2"/>
        <v>5</v>
      </c>
      <c r="P110" s="5" t="str">
        <f>VLOOKUP(O110,Meses,2,false)</f>
        <v>Mayo</v>
      </c>
    </row>
    <row r="111" ht="15.75" customHeight="1">
      <c r="A111" s="38" t="s">
        <v>960</v>
      </c>
      <c r="B111" s="38" t="s">
        <v>961</v>
      </c>
      <c r="C111" s="38" t="s">
        <v>1205</v>
      </c>
      <c r="D111" s="29" t="s">
        <v>806</v>
      </c>
      <c r="E111" s="29" t="s">
        <v>1004</v>
      </c>
      <c r="G111" s="38" t="s">
        <v>961</v>
      </c>
      <c r="H111" s="29" t="s">
        <v>1206</v>
      </c>
      <c r="I111" s="38" t="s">
        <v>1121</v>
      </c>
      <c r="J111" s="44" t="s">
        <v>1008</v>
      </c>
      <c r="K111" s="38">
        <v>238252.0</v>
      </c>
      <c r="L111" s="39">
        <v>45413.0</v>
      </c>
      <c r="M111" s="44">
        <v>501400.0</v>
      </c>
      <c r="N111" s="31" t="str">
        <f t="shared" si="1"/>
        <v>Proveedor</v>
      </c>
      <c r="O111" s="45">
        <f t="shared" si="2"/>
        <v>5</v>
      </c>
      <c r="P111" s="5" t="str">
        <f>VLOOKUP(O111,Meses,2,false)</f>
        <v>Mayo</v>
      </c>
    </row>
    <row r="112" ht="15.75" customHeight="1">
      <c r="A112" s="38" t="s">
        <v>962</v>
      </c>
      <c r="B112" s="38" t="s">
        <v>963</v>
      </c>
      <c r="C112" s="38" t="s">
        <v>1207</v>
      </c>
      <c r="D112" s="29" t="s">
        <v>805</v>
      </c>
      <c r="E112" s="38" t="s">
        <v>1023</v>
      </c>
      <c r="G112" s="38" t="s">
        <v>1208</v>
      </c>
      <c r="H112" s="29" t="s">
        <v>1209</v>
      </c>
      <c r="I112" s="38" t="s">
        <v>1021</v>
      </c>
      <c r="J112" s="44" t="s">
        <v>1008</v>
      </c>
      <c r="K112" s="38">
        <v>71853.0</v>
      </c>
      <c r="L112" s="39">
        <v>45414.0</v>
      </c>
      <c r="M112" s="44">
        <v>509100.0</v>
      </c>
      <c r="N112" s="31" t="str">
        <f t="shared" si="1"/>
        <v>Proveedor</v>
      </c>
      <c r="O112" s="45">
        <f t="shared" si="2"/>
        <v>5</v>
      </c>
      <c r="P112" s="5" t="str">
        <f>VLOOKUP(O112,Meses,2,false)</f>
        <v>Mayo</v>
      </c>
    </row>
    <row r="113" ht="15.75" customHeight="1">
      <c r="A113" s="38" t="s">
        <v>855</v>
      </c>
      <c r="B113" s="38" t="s">
        <v>856</v>
      </c>
      <c r="C113" s="38" t="s">
        <v>1078</v>
      </c>
      <c r="D113" s="29" t="s">
        <v>806</v>
      </c>
      <c r="E113" s="29" t="s">
        <v>1004</v>
      </c>
      <c r="G113" s="38" t="s">
        <v>926</v>
      </c>
      <c r="H113" s="38" t="s">
        <v>1079</v>
      </c>
      <c r="I113" s="38" t="s">
        <v>1025</v>
      </c>
      <c r="J113" s="44" t="s">
        <v>1008</v>
      </c>
      <c r="K113" s="38">
        <v>242014.0</v>
      </c>
      <c r="L113" s="39">
        <v>45414.0</v>
      </c>
      <c r="M113" s="44">
        <v>514100.0</v>
      </c>
      <c r="N113" s="31" t="str">
        <f t="shared" si="1"/>
        <v>Proveedor</v>
      </c>
      <c r="O113" s="45">
        <f t="shared" si="2"/>
        <v>5</v>
      </c>
      <c r="P113" s="5" t="str">
        <f>VLOOKUP(O113,Meses,2,false)</f>
        <v>Mayo</v>
      </c>
    </row>
    <row r="114" ht="15.75" customHeight="1">
      <c r="A114" s="38" t="s">
        <v>964</v>
      </c>
      <c r="B114" s="38" t="s">
        <v>965</v>
      </c>
      <c r="C114" s="38" t="s">
        <v>1210</v>
      </c>
      <c r="D114" s="29" t="s">
        <v>806</v>
      </c>
      <c r="E114" s="29" t="s">
        <v>1004</v>
      </c>
      <c r="G114" s="38" t="s">
        <v>917</v>
      </c>
      <c r="H114" s="29" t="s">
        <v>1154</v>
      </c>
      <c r="I114" s="38" t="s">
        <v>1029</v>
      </c>
      <c r="J114" s="44" t="s">
        <v>1013</v>
      </c>
      <c r="K114" s="38">
        <v>30219.0</v>
      </c>
      <c r="L114" s="39">
        <v>45415.0</v>
      </c>
      <c r="M114" s="44">
        <v>516000.0</v>
      </c>
      <c r="N114" s="31" t="str">
        <f t="shared" si="1"/>
        <v>Proveedor</v>
      </c>
      <c r="O114" s="45">
        <f t="shared" si="2"/>
        <v>5</v>
      </c>
      <c r="P114" s="5" t="str">
        <f>VLOOKUP(O114,Meses,2,false)</f>
        <v>Mayo</v>
      </c>
    </row>
    <row r="115" ht="15.75" customHeight="1">
      <c r="A115" s="38" t="s">
        <v>966</v>
      </c>
      <c r="B115" s="38" t="s">
        <v>967</v>
      </c>
      <c r="C115" s="38" t="s">
        <v>1211</v>
      </c>
      <c r="D115" s="29" t="s">
        <v>806</v>
      </c>
      <c r="E115" s="29" t="s">
        <v>1004</v>
      </c>
      <c r="G115" s="38" t="s">
        <v>967</v>
      </c>
      <c r="H115" s="38" t="s">
        <v>1212</v>
      </c>
      <c r="I115" s="38" t="s">
        <v>1121</v>
      </c>
      <c r="J115" s="44" t="s">
        <v>1013</v>
      </c>
      <c r="K115" s="38">
        <v>101603.0</v>
      </c>
      <c r="L115" s="39">
        <v>45418.0</v>
      </c>
      <c r="M115" s="44">
        <v>503100.0</v>
      </c>
      <c r="N115" s="31" t="str">
        <f t="shared" si="1"/>
        <v>Proveedor</v>
      </c>
      <c r="O115" s="45">
        <f t="shared" si="2"/>
        <v>5</v>
      </c>
      <c r="P115" s="5" t="str">
        <f>VLOOKUP(O115,Meses,2,false)</f>
        <v>Mayo</v>
      </c>
    </row>
    <row r="116" ht="15.75" customHeight="1">
      <c r="A116" s="38" t="s">
        <v>940</v>
      </c>
      <c r="B116" s="38" t="s">
        <v>941</v>
      </c>
      <c r="C116" s="38" t="s">
        <v>1179</v>
      </c>
      <c r="D116" s="29" t="s">
        <v>806</v>
      </c>
      <c r="E116" s="29" t="s">
        <v>1023</v>
      </c>
      <c r="G116" s="38" t="s">
        <v>1180</v>
      </c>
      <c r="H116" s="29" t="s">
        <v>1181</v>
      </c>
      <c r="I116" s="38" t="s">
        <v>1065</v>
      </c>
      <c r="J116" s="44" t="s">
        <v>1013</v>
      </c>
      <c r="K116" s="38">
        <v>122880.0</v>
      </c>
      <c r="L116" s="39">
        <v>45418.0</v>
      </c>
      <c r="M116" s="44">
        <v>509100.0</v>
      </c>
      <c r="N116" s="31" t="str">
        <f t="shared" si="1"/>
        <v>Proveedor</v>
      </c>
      <c r="O116" s="45">
        <f t="shared" si="2"/>
        <v>5</v>
      </c>
      <c r="P116" s="5" t="str">
        <f>VLOOKUP(O116,Meses,2,false)</f>
        <v>Mayo</v>
      </c>
    </row>
    <row r="117" ht="15.75" customHeight="1">
      <c r="A117" s="38" t="s">
        <v>968</v>
      </c>
      <c r="B117" s="38" t="s">
        <v>969</v>
      </c>
      <c r="D117" s="29" t="s">
        <v>804</v>
      </c>
      <c r="E117" s="38" t="s">
        <v>1023</v>
      </c>
      <c r="G117" s="38" t="s">
        <v>969</v>
      </c>
      <c r="H117" s="29" t="s">
        <v>1213</v>
      </c>
      <c r="I117" s="38" t="s">
        <v>1017</v>
      </c>
      <c r="J117" s="44" t="s">
        <v>1008</v>
      </c>
      <c r="K117" s="38">
        <v>165876.0</v>
      </c>
      <c r="L117" s="39">
        <v>45418.0</v>
      </c>
      <c r="M117" s="44">
        <v>503100.0</v>
      </c>
      <c r="N117" s="31" t="str">
        <f t="shared" si="1"/>
        <v>Proveedor</v>
      </c>
      <c r="O117" s="45">
        <f t="shared" si="2"/>
        <v>5</v>
      </c>
      <c r="P117" s="5" t="str">
        <f>VLOOKUP(O117,Meses,2,false)</f>
        <v>Mayo</v>
      </c>
    </row>
    <row r="118" ht="15.75" customHeight="1">
      <c r="A118" s="38" t="s">
        <v>935</v>
      </c>
      <c r="B118" s="38" t="s">
        <v>936</v>
      </c>
      <c r="C118" s="38" t="s">
        <v>1175</v>
      </c>
      <c r="D118" s="29" t="s">
        <v>805</v>
      </c>
      <c r="E118" s="29" t="s">
        <v>1004</v>
      </c>
      <c r="G118" s="38" t="s">
        <v>936</v>
      </c>
      <c r="H118" s="29" t="s">
        <v>1176</v>
      </c>
      <c r="I118" s="38" t="s">
        <v>1017</v>
      </c>
      <c r="J118" s="44" t="s">
        <v>1008</v>
      </c>
      <c r="K118" s="38">
        <v>209460.0</v>
      </c>
      <c r="L118" s="39">
        <v>45418.0</v>
      </c>
      <c r="M118" s="44">
        <v>516000.0</v>
      </c>
      <c r="N118" s="31" t="str">
        <f t="shared" si="1"/>
        <v>Proveedor</v>
      </c>
      <c r="O118" s="45">
        <f t="shared" si="2"/>
        <v>5</v>
      </c>
      <c r="P118" s="5" t="str">
        <f>VLOOKUP(O118,Meses,2,false)</f>
        <v>Mayo</v>
      </c>
    </row>
    <row r="119" ht="15.75" customHeight="1">
      <c r="A119" s="38" t="s">
        <v>829</v>
      </c>
      <c r="B119" s="38" t="s">
        <v>830</v>
      </c>
      <c r="C119" s="38" t="s">
        <v>1045</v>
      </c>
      <c r="D119" s="29" t="s">
        <v>805</v>
      </c>
      <c r="E119" s="38" t="s">
        <v>1023</v>
      </c>
      <c r="G119" s="38" t="s">
        <v>830</v>
      </c>
      <c r="H119" s="38" t="s">
        <v>1046</v>
      </c>
      <c r="I119" s="38" t="s">
        <v>1021</v>
      </c>
      <c r="J119" s="44" t="s">
        <v>1008</v>
      </c>
      <c r="K119" s="38">
        <v>185402.0</v>
      </c>
      <c r="L119" s="39">
        <v>45419.0</v>
      </c>
      <c r="M119" s="44">
        <v>509100.0</v>
      </c>
      <c r="N119" s="31" t="str">
        <f t="shared" si="1"/>
        <v>Proveedor</v>
      </c>
      <c r="O119" s="45">
        <f t="shared" si="2"/>
        <v>5</v>
      </c>
      <c r="P119" s="5" t="str">
        <f>VLOOKUP(O119,Meses,2,false)</f>
        <v>Mayo</v>
      </c>
    </row>
    <row r="120" ht="15.75" customHeight="1">
      <c r="A120" s="38" t="s">
        <v>957</v>
      </c>
      <c r="B120" s="38" t="s">
        <v>958</v>
      </c>
      <c r="C120" s="38" t="s">
        <v>1201</v>
      </c>
      <c r="D120" s="29" t="s">
        <v>806</v>
      </c>
      <c r="E120" s="38" t="s">
        <v>1023</v>
      </c>
      <c r="G120" s="38" t="s">
        <v>1202</v>
      </c>
      <c r="H120" s="29" t="s">
        <v>1203</v>
      </c>
      <c r="I120" s="38" t="s">
        <v>1021</v>
      </c>
      <c r="J120" s="44" t="s">
        <v>1008</v>
      </c>
      <c r="K120" s="38">
        <v>79911.0</v>
      </c>
      <c r="L120" s="39">
        <v>45422.0</v>
      </c>
      <c r="M120" s="44">
        <v>501400.0</v>
      </c>
      <c r="N120" s="31" t="str">
        <f t="shared" si="1"/>
        <v>Proveedor</v>
      </c>
      <c r="O120" s="45">
        <f t="shared" si="2"/>
        <v>5</v>
      </c>
      <c r="P120" s="5" t="str">
        <f>VLOOKUP(O120,Meses,2,false)</f>
        <v>Mayo</v>
      </c>
    </row>
    <row r="121" ht="15.75" customHeight="1">
      <c r="A121" s="38" t="s">
        <v>970</v>
      </c>
      <c r="B121" s="38" t="s">
        <v>845</v>
      </c>
      <c r="C121" s="38" t="s">
        <v>1214</v>
      </c>
      <c r="D121" s="29" t="s">
        <v>804</v>
      </c>
      <c r="E121" s="38" t="s">
        <v>1023</v>
      </c>
      <c r="G121" s="38" t="s">
        <v>845</v>
      </c>
      <c r="H121" s="29" t="s">
        <v>1215</v>
      </c>
      <c r="I121" s="38" t="s">
        <v>1032</v>
      </c>
      <c r="J121" s="44" t="s">
        <v>1008</v>
      </c>
      <c r="K121" s="38">
        <v>74744.0</v>
      </c>
      <c r="L121" s="39">
        <v>45422.0</v>
      </c>
      <c r="M121" s="44">
        <v>514100.0</v>
      </c>
      <c r="N121" s="31" t="str">
        <f t="shared" si="1"/>
        <v>Proveedor</v>
      </c>
      <c r="O121" s="45">
        <f t="shared" si="2"/>
        <v>5</v>
      </c>
      <c r="P121" s="5" t="str">
        <f>VLOOKUP(O121,Meses,2,false)</f>
        <v>Mayo</v>
      </c>
    </row>
    <row r="122" ht="15.75" customHeight="1">
      <c r="A122" s="38" t="s">
        <v>901</v>
      </c>
      <c r="B122" s="38" t="s">
        <v>534</v>
      </c>
      <c r="C122" s="38" t="s">
        <v>1131</v>
      </c>
      <c r="D122" s="29" t="s">
        <v>805</v>
      </c>
      <c r="E122" s="38" t="s">
        <v>1023</v>
      </c>
      <c r="G122" s="38" t="s">
        <v>534</v>
      </c>
      <c r="H122" s="38" t="s">
        <v>1132</v>
      </c>
      <c r="I122" s="38" t="s">
        <v>1021</v>
      </c>
      <c r="J122" s="44" t="s">
        <v>1008</v>
      </c>
      <c r="K122" s="38">
        <v>204006.0</v>
      </c>
      <c r="L122" s="39">
        <v>45423.0</v>
      </c>
      <c r="M122" s="44">
        <v>509100.0</v>
      </c>
      <c r="N122" s="31" t="str">
        <f t="shared" si="1"/>
        <v>Proveedor</v>
      </c>
      <c r="O122" s="45">
        <f t="shared" si="2"/>
        <v>5</v>
      </c>
      <c r="P122" s="5" t="str">
        <f>VLOOKUP(O122,Meses,2,false)</f>
        <v>Mayo</v>
      </c>
    </row>
    <row r="123" ht="15.75" customHeight="1">
      <c r="A123" s="38" t="s">
        <v>971</v>
      </c>
      <c r="B123" s="38" t="s">
        <v>972</v>
      </c>
      <c r="C123" s="38" t="s">
        <v>1216</v>
      </c>
      <c r="D123" s="29" t="s">
        <v>805</v>
      </c>
      <c r="E123" s="29" t="s">
        <v>1004</v>
      </c>
      <c r="G123" s="38" t="s">
        <v>1010</v>
      </c>
      <c r="H123" s="38" t="s">
        <v>1204</v>
      </c>
      <c r="I123" s="38" t="s">
        <v>1121</v>
      </c>
      <c r="J123" s="44" t="s">
        <v>1013</v>
      </c>
      <c r="K123" s="38">
        <v>15039.0</v>
      </c>
      <c r="L123" s="39">
        <v>45425.0</v>
      </c>
      <c r="M123" s="44">
        <v>509100.0</v>
      </c>
      <c r="N123" s="31" t="str">
        <f t="shared" si="1"/>
        <v>Proveedor</v>
      </c>
      <c r="O123" s="45">
        <f t="shared" si="2"/>
        <v>5</v>
      </c>
      <c r="P123" s="5" t="str">
        <f>VLOOKUP(O123,Meses,2,false)</f>
        <v>Mayo</v>
      </c>
    </row>
    <row r="124" ht="15.75" customHeight="1">
      <c r="A124" s="38" t="s">
        <v>875</v>
      </c>
      <c r="B124" s="38" t="s">
        <v>876</v>
      </c>
      <c r="C124" s="38" t="s">
        <v>1104</v>
      </c>
      <c r="D124" s="29" t="s">
        <v>806</v>
      </c>
      <c r="E124" s="38" t="s">
        <v>1023</v>
      </c>
      <c r="G124" s="38" t="s">
        <v>876</v>
      </c>
      <c r="H124" s="38" t="s">
        <v>1105</v>
      </c>
      <c r="I124" s="38" t="s">
        <v>1007</v>
      </c>
      <c r="J124" s="44" t="s">
        <v>1008</v>
      </c>
      <c r="K124" s="38">
        <v>130478.0</v>
      </c>
      <c r="L124" s="39">
        <v>45428.0</v>
      </c>
      <c r="M124" s="44">
        <v>503100.0</v>
      </c>
      <c r="N124" s="31" t="str">
        <f t="shared" si="1"/>
        <v>Proveedor</v>
      </c>
      <c r="O124" s="45">
        <f t="shared" si="2"/>
        <v>5</v>
      </c>
      <c r="P124" s="5" t="str">
        <f>VLOOKUP(O124,Meses,2,false)</f>
        <v>Mayo</v>
      </c>
    </row>
    <row r="125" ht="15.75" customHeight="1">
      <c r="A125" s="38" t="s">
        <v>944</v>
      </c>
      <c r="B125" s="38" t="s">
        <v>691</v>
      </c>
      <c r="C125" s="38" t="s">
        <v>1184</v>
      </c>
      <c r="D125" s="29" t="s">
        <v>806</v>
      </c>
      <c r="E125" s="29" t="s">
        <v>1004</v>
      </c>
      <c r="G125" s="38" t="s">
        <v>691</v>
      </c>
      <c r="H125" s="38" t="s">
        <v>1185</v>
      </c>
      <c r="I125" s="38" t="s">
        <v>1060</v>
      </c>
      <c r="J125" s="44" t="s">
        <v>1013</v>
      </c>
      <c r="K125" s="38">
        <v>207617.0</v>
      </c>
      <c r="L125" s="39">
        <v>45429.0</v>
      </c>
      <c r="M125" s="44">
        <v>503100.0</v>
      </c>
      <c r="N125" s="31" t="str">
        <f t="shared" si="1"/>
        <v>Proveedor</v>
      </c>
      <c r="O125" s="45">
        <f t="shared" si="2"/>
        <v>5</v>
      </c>
      <c r="P125" s="5" t="str">
        <f>VLOOKUP(O125,Meses,2,false)</f>
        <v>Mayo</v>
      </c>
    </row>
    <row r="126" ht="15.75" customHeight="1">
      <c r="A126" s="38" t="s">
        <v>968</v>
      </c>
      <c r="B126" s="38" t="s">
        <v>969</v>
      </c>
      <c r="D126" s="29" t="s">
        <v>804</v>
      </c>
      <c r="E126" s="38" t="s">
        <v>1023</v>
      </c>
      <c r="G126" s="38" t="s">
        <v>969</v>
      </c>
      <c r="H126" s="29" t="s">
        <v>1213</v>
      </c>
      <c r="I126" s="38" t="s">
        <v>1017</v>
      </c>
      <c r="J126" s="44" t="s">
        <v>1008</v>
      </c>
      <c r="K126" s="38">
        <v>161283.0</v>
      </c>
      <c r="L126" s="39">
        <v>45429.0</v>
      </c>
      <c r="M126" s="44">
        <v>503100.0</v>
      </c>
      <c r="N126" s="31" t="str">
        <f t="shared" si="1"/>
        <v>Proveedor</v>
      </c>
      <c r="O126" s="45">
        <f t="shared" si="2"/>
        <v>5</v>
      </c>
      <c r="P126" s="5" t="str">
        <f>VLOOKUP(O126,Meses,2,false)</f>
        <v>Mayo</v>
      </c>
    </row>
    <row r="127" ht="15.75" customHeight="1">
      <c r="A127" s="38" t="s">
        <v>973</v>
      </c>
      <c r="B127" s="38" t="s">
        <v>974</v>
      </c>
      <c r="C127" s="38" t="s">
        <v>1217</v>
      </c>
      <c r="D127" s="29" t="s">
        <v>806</v>
      </c>
      <c r="E127" s="38" t="s">
        <v>1023</v>
      </c>
      <c r="G127" s="38" t="s">
        <v>1218</v>
      </c>
      <c r="H127" s="29" t="s">
        <v>1219</v>
      </c>
      <c r="I127" s="38" t="s">
        <v>1029</v>
      </c>
      <c r="J127" s="44" t="s">
        <v>1013</v>
      </c>
      <c r="K127" s="38">
        <v>212855.0</v>
      </c>
      <c r="L127" s="39">
        <v>45430.0</v>
      </c>
      <c r="M127" s="44">
        <v>501400.0</v>
      </c>
      <c r="N127" s="31" t="str">
        <f t="shared" si="1"/>
        <v>Proveedor</v>
      </c>
      <c r="O127" s="45">
        <f t="shared" si="2"/>
        <v>5</v>
      </c>
      <c r="P127" s="5" t="str">
        <f>VLOOKUP(O127,Meses,2,false)</f>
        <v>Mayo</v>
      </c>
    </row>
    <row r="128" ht="15.75" customHeight="1">
      <c r="A128" s="38" t="s">
        <v>975</v>
      </c>
      <c r="B128" s="38" t="s">
        <v>976</v>
      </c>
      <c r="C128" s="38" t="s">
        <v>1220</v>
      </c>
      <c r="D128" s="29" t="s">
        <v>804</v>
      </c>
      <c r="E128" s="29" t="s">
        <v>1004</v>
      </c>
      <c r="G128" s="38" t="s">
        <v>976</v>
      </c>
      <c r="H128" s="29" t="s">
        <v>1221</v>
      </c>
      <c r="I128" s="38" t="s">
        <v>1029</v>
      </c>
      <c r="J128" s="44" t="s">
        <v>1013</v>
      </c>
      <c r="K128" s="38">
        <v>234322.0</v>
      </c>
      <c r="L128" s="39">
        <v>45431.0</v>
      </c>
      <c r="M128" s="44">
        <v>509100.0</v>
      </c>
      <c r="N128" s="31" t="str">
        <f t="shared" si="1"/>
        <v>Proveedor</v>
      </c>
      <c r="O128" s="45">
        <f t="shared" si="2"/>
        <v>5</v>
      </c>
      <c r="P128" s="5" t="str">
        <f>VLOOKUP(O128,Meses,2,false)</f>
        <v>Mayo</v>
      </c>
    </row>
    <row r="129" ht="15.75" customHeight="1">
      <c r="A129" s="38" t="s">
        <v>977</v>
      </c>
      <c r="B129" s="38" t="s">
        <v>978</v>
      </c>
      <c r="C129" s="38" t="s">
        <v>1222</v>
      </c>
      <c r="D129" s="29" t="s">
        <v>804</v>
      </c>
      <c r="E129" s="29" t="s">
        <v>1004</v>
      </c>
      <c r="G129" s="38" t="s">
        <v>978</v>
      </c>
      <c r="H129" s="29" t="s">
        <v>1223</v>
      </c>
      <c r="I129" s="38" t="s">
        <v>1060</v>
      </c>
      <c r="J129" s="44" t="s">
        <v>1095</v>
      </c>
      <c r="K129" s="38">
        <v>38459.0</v>
      </c>
      <c r="L129" s="39">
        <v>45433.0</v>
      </c>
      <c r="M129" s="44">
        <v>509100.0</v>
      </c>
      <c r="N129" s="31" t="str">
        <f t="shared" si="1"/>
        <v>Proveedor</v>
      </c>
      <c r="O129" s="45">
        <f t="shared" si="2"/>
        <v>5</v>
      </c>
      <c r="P129" s="5" t="str">
        <f>VLOOKUP(O129,Meses,2,false)</f>
        <v>Mayo</v>
      </c>
    </row>
    <row r="130" ht="15.75" customHeight="1">
      <c r="A130" s="38" t="s">
        <v>975</v>
      </c>
      <c r="B130" s="38" t="s">
        <v>976</v>
      </c>
      <c r="C130" s="38" t="s">
        <v>1220</v>
      </c>
      <c r="D130" s="29" t="s">
        <v>804</v>
      </c>
      <c r="E130" s="29" t="s">
        <v>1004</v>
      </c>
      <c r="G130" s="38" t="s">
        <v>976</v>
      </c>
      <c r="H130" s="29" t="s">
        <v>1221</v>
      </c>
      <c r="I130" s="38" t="s">
        <v>1029</v>
      </c>
      <c r="J130" s="44" t="s">
        <v>1013</v>
      </c>
      <c r="K130" s="38">
        <v>115620.0</v>
      </c>
      <c r="L130" s="39">
        <v>45436.0</v>
      </c>
      <c r="M130" s="44">
        <v>509100.0</v>
      </c>
      <c r="N130" s="31" t="str">
        <f t="shared" si="1"/>
        <v>Proveedor</v>
      </c>
      <c r="O130" s="45">
        <f t="shared" si="2"/>
        <v>5</v>
      </c>
      <c r="P130" s="5" t="str">
        <f>VLOOKUP(O130,Meses,2,false)</f>
        <v>Mayo</v>
      </c>
    </row>
    <row r="131" ht="15.75" customHeight="1">
      <c r="A131" s="38" t="s">
        <v>979</v>
      </c>
      <c r="B131" s="38" t="s">
        <v>980</v>
      </c>
      <c r="C131" s="38" t="s">
        <v>1224</v>
      </c>
      <c r="D131" s="29" t="s">
        <v>806</v>
      </c>
      <c r="E131" s="29" t="s">
        <v>1004</v>
      </c>
      <c r="G131" s="38" t="s">
        <v>980</v>
      </c>
      <c r="H131" s="38" t="s">
        <v>1225</v>
      </c>
      <c r="I131" s="38" t="s">
        <v>1060</v>
      </c>
      <c r="J131" s="44" t="s">
        <v>1013</v>
      </c>
      <c r="K131" s="38">
        <v>229885.0</v>
      </c>
      <c r="L131" s="39">
        <v>45438.0</v>
      </c>
      <c r="M131" s="44">
        <v>501400.0</v>
      </c>
      <c r="N131" s="31" t="str">
        <f t="shared" si="1"/>
        <v>Proveedor</v>
      </c>
      <c r="O131" s="45">
        <f t="shared" si="2"/>
        <v>5</v>
      </c>
      <c r="P131" s="5" t="str">
        <f>VLOOKUP(O131,Meses,2,false)</f>
        <v>Mayo</v>
      </c>
    </row>
    <row r="132" ht="15.75" customHeight="1">
      <c r="A132" s="38" t="s">
        <v>981</v>
      </c>
      <c r="B132" s="38" t="s">
        <v>982</v>
      </c>
      <c r="C132" s="38" t="s">
        <v>1226</v>
      </c>
      <c r="D132" s="29" t="s">
        <v>804</v>
      </c>
      <c r="E132" s="29" t="s">
        <v>1004</v>
      </c>
      <c r="G132" s="38" t="s">
        <v>1227</v>
      </c>
      <c r="H132" s="29" t="s">
        <v>1228</v>
      </c>
      <c r="I132" s="38" t="s">
        <v>1029</v>
      </c>
      <c r="J132" s="44" t="s">
        <v>1013</v>
      </c>
      <c r="K132" s="38">
        <v>231991.0</v>
      </c>
      <c r="L132" s="39">
        <v>45442.0</v>
      </c>
      <c r="M132" s="44">
        <v>506100.0</v>
      </c>
      <c r="N132" s="31" t="str">
        <f t="shared" si="1"/>
        <v>Proveedor</v>
      </c>
      <c r="O132" s="45">
        <f t="shared" si="2"/>
        <v>5</v>
      </c>
      <c r="P132" s="5" t="str">
        <f>VLOOKUP(O132,Meses,2,false)</f>
        <v>Mayo</v>
      </c>
    </row>
    <row r="133" ht="15.75" customHeight="1">
      <c r="A133" s="38" t="s">
        <v>977</v>
      </c>
      <c r="B133" s="38" t="s">
        <v>978</v>
      </c>
      <c r="C133" s="38" t="s">
        <v>1222</v>
      </c>
      <c r="D133" s="29" t="s">
        <v>804</v>
      </c>
      <c r="E133" s="29" t="s">
        <v>1004</v>
      </c>
      <c r="G133" s="38" t="s">
        <v>978</v>
      </c>
      <c r="H133" s="29" t="s">
        <v>1223</v>
      </c>
      <c r="I133" s="38" t="s">
        <v>1060</v>
      </c>
      <c r="J133" s="44" t="s">
        <v>1095</v>
      </c>
      <c r="K133" s="38">
        <v>155264.0</v>
      </c>
      <c r="L133" s="39">
        <v>45442.0</v>
      </c>
      <c r="M133" s="44">
        <v>509100.0</v>
      </c>
      <c r="N133" s="31" t="str">
        <f t="shared" si="1"/>
        <v>Proveedor</v>
      </c>
      <c r="O133" s="45">
        <f t="shared" si="2"/>
        <v>5</v>
      </c>
      <c r="P133" s="5" t="str">
        <f>VLOOKUP(O133,Meses,2,false)</f>
        <v>Mayo</v>
      </c>
    </row>
    <row r="134" ht="15.75" customHeight="1">
      <c r="A134" s="38" t="s">
        <v>983</v>
      </c>
      <c r="B134" s="38" t="s">
        <v>984</v>
      </c>
      <c r="C134" s="38" t="s">
        <v>1229</v>
      </c>
      <c r="D134" s="29" t="s">
        <v>806</v>
      </c>
      <c r="E134" s="38" t="s">
        <v>1023</v>
      </c>
      <c r="G134" s="38" t="s">
        <v>984</v>
      </c>
      <c r="H134" s="29" t="s">
        <v>1230</v>
      </c>
      <c r="I134" s="38" t="s">
        <v>1231</v>
      </c>
      <c r="J134" s="44" t="s">
        <v>1008</v>
      </c>
      <c r="K134" s="38">
        <v>10164.0</v>
      </c>
      <c r="L134" s="39">
        <v>45445.0</v>
      </c>
      <c r="M134" s="44">
        <v>509100.0</v>
      </c>
      <c r="N134" s="31" t="str">
        <f t="shared" si="1"/>
        <v>Proveedor</v>
      </c>
      <c r="O134" s="45">
        <f t="shared" si="2"/>
        <v>6</v>
      </c>
      <c r="P134" s="5" t="str">
        <f>VLOOKUP(O134,Meses,2,false)</f>
        <v>Junio</v>
      </c>
    </row>
    <row r="135" ht="15.75" customHeight="1">
      <c r="A135" s="38" t="s">
        <v>947</v>
      </c>
      <c r="B135" s="38" t="s">
        <v>948</v>
      </c>
      <c r="C135" s="38" t="s">
        <v>1187</v>
      </c>
      <c r="D135" s="29" t="s">
        <v>806</v>
      </c>
      <c r="E135" s="29" t="s">
        <v>1004</v>
      </c>
      <c r="G135" s="38" t="s">
        <v>1188</v>
      </c>
      <c r="H135" s="38" t="s">
        <v>1189</v>
      </c>
      <c r="I135" s="38" t="s">
        <v>1007</v>
      </c>
      <c r="J135" s="44" t="s">
        <v>1008</v>
      </c>
      <c r="K135" s="38">
        <v>128252.0</v>
      </c>
      <c r="L135" s="39">
        <v>45446.0</v>
      </c>
      <c r="M135" s="44">
        <v>501400.0</v>
      </c>
      <c r="N135" s="31" t="str">
        <f t="shared" si="1"/>
        <v>Proveedor</v>
      </c>
      <c r="O135" s="45">
        <f t="shared" si="2"/>
        <v>6</v>
      </c>
      <c r="P135" s="5" t="str">
        <f>VLOOKUP(O135,Meses,2,false)</f>
        <v>Junio</v>
      </c>
    </row>
    <row r="136" ht="15.75" customHeight="1">
      <c r="A136" s="38" t="s">
        <v>979</v>
      </c>
      <c r="B136" s="38" t="s">
        <v>980</v>
      </c>
      <c r="C136" s="38" t="s">
        <v>1224</v>
      </c>
      <c r="D136" s="29" t="s">
        <v>806</v>
      </c>
      <c r="E136" s="29" t="s">
        <v>1004</v>
      </c>
      <c r="G136" s="38" t="s">
        <v>980</v>
      </c>
      <c r="H136" s="38" t="s">
        <v>1225</v>
      </c>
      <c r="I136" s="38" t="s">
        <v>1060</v>
      </c>
      <c r="J136" s="44" t="s">
        <v>1013</v>
      </c>
      <c r="K136" s="38">
        <v>50432.0</v>
      </c>
      <c r="L136" s="39">
        <v>45446.0</v>
      </c>
      <c r="M136" s="44">
        <v>501400.0</v>
      </c>
      <c r="N136" s="31" t="str">
        <f t="shared" si="1"/>
        <v>Donante</v>
      </c>
      <c r="O136" s="45">
        <f t="shared" si="2"/>
        <v>6</v>
      </c>
      <c r="P136" s="5" t="str">
        <f>VLOOKUP(O136,Meses,2,false)</f>
        <v>Junio</v>
      </c>
    </row>
    <row r="137" ht="15.75" customHeight="1">
      <c r="A137" s="38" t="s">
        <v>294</v>
      </c>
      <c r="B137" s="38" t="s">
        <v>985</v>
      </c>
      <c r="C137" s="38" t="s">
        <v>1232</v>
      </c>
      <c r="D137" s="29" t="s">
        <v>804</v>
      </c>
      <c r="E137" s="38" t="s">
        <v>1023</v>
      </c>
      <c r="G137" s="38" t="s">
        <v>985</v>
      </c>
      <c r="H137" s="29" t="s">
        <v>1233</v>
      </c>
      <c r="I137" s="38" t="s">
        <v>1065</v>
      </c>
      <c r="J137" s="44" t="s">
        <v>1013</v>
      </c>
      <c r="K137" s="38">
        <v>117106.0</v>
      </c>
      <c r="L137" s="39">
        <v>45447.0</v>
      </c>
      <c r="M137" s="44">
        <v>516000.0</v>
      </c>
      <c r="N137" s="31" t="str">
        <f t="shared" si="1"/>
        <v>Proveedor</v>
      </c>
      <c r="O137" s="45">
        <f t="shared" si="2"/>
        <v>6</v>
      </c>
      <c r="P137" s="5" t="str">
        <f>VLOOKUP(O137,Meses,2,false)</f>
        <v>Junio</v>
      </c>
    </row>
    <row r="138" ht="15.75" customHeight="1">
      <c r="A138" s="38" t="s">
        <v>970</v>
      </c>
      <c r="B138" s="38" t="s">
        <v>845</v>
      </c>
      <c r="C138" s="38" t="s">
        <v>1214</v>
      </c>
      <c r="D138" s="29" t="s">
        <v>804</v>
      </c>
      <c r="E138" s="38" t="s">
        <v>1023</v>
      </c>
      <c r="G138" s="38" t="s">
        <v>845</v>
      </c>
      <c r="H138" s="29" t="s">
        <v>1215</v>
      </c>
      <c r="I138" s="38" t="s">
        <v>1032</v>
      </c>
      <c r="J138" s="44" t="s">
        <v>1008</v>
      </c>
      <c r="K138" s="38">
        <v>86825.0</v>
      </c>
      <c r="L138" s="39">
        <v>45447.0</v>
      </c>
      <c r="M138" s="44">
        <v>514100.0</v>
      </c>
      <c r="N138" s="31" t="str">
        <f t="shared" si="1"/>
        <v>Proveedor</v>
      </c>
      <c r="O138" s="45">
        <f t="shared" si="2"/>
        <v>6</v>
      </c>
      <c r="P138" s="5" t="str">
        <f>VLOOKUP(O138,Meses,2,false)</f>
        <v>Junio</v>
      </c>
    </row>
    <row r="139" ht="15.75" customHeight="1">
      <c r="A139" s="38" t="s">
        <v>981</v>
      </c>
      <c r="B139" s="38" t="s">
        <v>982</v>
      </c>
      <c r="C139" s="38" t="s">
        <v>1226</v>
      </c>
      <c r="D139" s="29" t="s">
        <v>804</v>
      </c>
      <c r="E139" s="29" t="s">
        <v>1004</v>
      </c>
      <c r="G139" s="38" t="s">
        <v>1227</v>
      </c>
      <c r="H139" s="29" t="s">
        <v>1228</v>
      </c>
      <c r="I139" s="38" t="s">
        <v>1029</v>
      </c>
      <c r="J139" s="44" t="s">
        <v>1013</v>
      </c>
      <c r="K139" s="38">
        <v>156680.0</v>
      </c>
      <c r="L139" s="39">
        <v>45448.0</v>
      </c>
      <c r="M139" s="44">
        <v>506100.0</v>
      </c>
      <c r="N139" s="31" t="str">
        <f t="shared" si="1"/>
        <v>Proveedor</v>
      </c>
      <c r="O139" s="45">
        <f t="shared" si="2"/>
        <v>6</v>
      </c>
      <c r="P139" s="5" t="str">
        <f>VLOOKUP(O139,Meses,2,false)</f>
        <v>Junio</v>
      </c>
    </row>
    <row r="140" ht="15.75" customHeight="1">
      <c r="A140" s="38" t="s">
        <v>867</v>
      </c>
      <c r="B140" s="38" t="s">
        <v>864</v>
      </c>
      <c r="C140" s="38" t="s">
        <v>1093</v>
      </c>
      <c r="D140" s="29" t="s">
        <v>805</v>
      </c>
      <c r="E140" s="29" t="s">
        <v>1004</v>
      </c>
      <c r="G140" s="38" t="s">
        <v>864</v>
      </c>
      <c r="H140" s="38" t="s">
        <v>1094</v>
      </c>
      <c r="I140" s="38" t="s">
        <v>1029</v>
      </c>
      <c r="J140" s="44" t="s">
        <v>1095</v>
      </c>
      <c r="K140" s="38">
        <v>60583.0</v>
      </c>
      <c r="L140" s="39">
        <v>45452.0</v>
      </c>
      <c r="M140" s="44">
        <v>514100.0</v>
      </c>
      <c r="N140" s="31" t="str">
        <f t="shared" si="1"/>
        <v>Proveedor</v>
      </c>
      <c r="O140" s="45">
        <f t="shared" si="2"/>
        <v>6</v>
      </c>
      <c r="P140" s="5" t="str">
        <f>VLOOKUP(O140,Meses,2,false)</f>
        <v>Junio</v>
      </c>
    </row>
    <row r="141" ht="15.75" customHeight="1">
      <c r="A141" s="38" t="s">
        <v>835</v>
      </c>
      <c r="B141" s="38" t="s">
        <v>836</v>
      </c>
      <c r="C141" s="38" t="s">
        <v>1052</v>
      </c>
      <c r="D141" s="29" t="s">
        <v>806</v>
      </c>
      <c r="E141" s="29" t="s">
        <v>1023</v>
      </c>
      <c r="G141" s="38" t="s">
        <v>952</v>
      </c>
      <c r="H141" s="29" t="s">
        <v>1053</v>
      </c>
      <c r="I141" s="38" t="s">
        <v>1025</v>
      </c>
      <c r="J141" s="44" t="s">
        <v>1008</v>
      </c>
      <c r="K141" s="38">
        <v>202092.0</v>
      </c>
      <c r="L141" s="39">
        <v>45452.0</v>
      </c>
      <c r="M141" s="44">
        <v>514100.0</v>
      </c>
      <c r="N141" s="31" t="str">
        <f t="shared" si="1"/>
        <v>Proveedor</v>
      </c>
      <c r="O141" s="45">
        <f t="shared" si="2"/>
        <v>6</v>
      </c>
      <c r="P141" s="5" t="str">
        <f>VLOOKUP(O141,Meses,2,false)</f>
        <v>Junio</v>
      </c>
    </row>
    <row r="142" ht="15.75" customHeight="1">
      <c r="A142" s="38" t="s">
        <v>843</v>
      </c>
      <c r="B142" s="38" t="s">
        <v>217</v>
      </c>
      <c r="C142" s="38" t="s">
        <v>1061</v>
      </c>
      <c r="D142" s="29" t="s">
        <v>804</v>
      </c>
      <c r="E142" s="29" t="s">
        <v>1004</v>
      </c>
      <c r="G142" s="38" t="s">
        <v>217</v>
      </c>
      <c r="H142" s="38" t="s">
        <v>1062</v>
      </c>
      <c r="I142" s="38" t="s">
        <v>1007</v>
      </c>
      <c r="J142" s="44" t="s">
        <v>1008</v>
      </c>
      <c r="K142" s="38">
        <v>229012.0</v>
      </c>
      <c r="L142" s="39">
        <v>45453.0</v>
      </c>
      <c r="M142" s="44">
        <v>516000.0</v>
      </c>
      <c r="N142" s="31" t="str">
        <f t="shared" si="1"/>
        <v>Proveedor</v>
      </c>
      <c r="O142" s="45">
        <f t="shared" si="2"/>
        <v>6</v>
      </c>
      <c r="P142" s="5" t="str">
        <f>VLOOKUP(O142,Meses,2,false)</f>
        <v>Junio</v>
      </c>
    </row>
    <row r="143" ht="15.75" customHeight="1">
      <c r="A143" s="38" t="s">
        <v>851</v>
      </c>
      <c r="B143" s="38" t="s">
        <v>852</v>
      </c>
      <c r="C143" s="38" t="s">
        <v>1073</v>
      </c>
      <c r="D143" s="29" t="s">
        <v>804</v>
      </c>
      <c r="E143" s="38" t="s">
        <v>1023</v>
      </c>
      <c r="G143" s="38" t="s">
        <v>1074</v>
      </c>
      <c r="H143" s="29" t="s">
        <v>1075</v>
      </c>
      <c r="I143" s="38" t="s">
        <v>1017</v>
      </c>
      <c r="J143" s="44" t="s">
        <v>1008</v>
      </c>
      <c r="K143" s="38">
        <v>58428.0</v>
      </c>
      <c r="L143" s="39">
        <v>45455.0</v>
      </c>
      <c r="M143" s="44">
        <v>506100.0</v>
      </c>
      <c r="N143" s="31" t="str">
        <f t="shared" si="1"/>
        <v>Proveedor</v>
      </c>
      <c r="O143" s="45">
        <f t="shared" si="2"/>
        <v>6</v>
      </c>
      <c r="P143" s="5" t="str">
        <f>VLOOKUP(O143,Meses,2,false)</f>
        <v>Junio</v>
      </c>
    </row>
    <row r="144" ht="15.75" customHeight="1">
      <c r="A144" s="38" t="s">
        <v>927</v>
      </c>
      <c r="B144" s="38" t="s">
        <v>928</v>
      </c>
      <c r="C144" s="38" t="s">
        <v>1166</v>
      </c>
      <c r="D144" s="29" t="s">
        <v>805</v>
      </c>
      <c r="E144" s="29" t="s">
        <v>1004</v>
      </c>
      <c r="G144" s="38" t="s">
        <v>928</v>
      </c>
      <c r="H144" s="29" t="s">
        <v>1167</v>
      </c>
      <c r="I144" s="38" t="s">
        <v>1012</v>
      </c>
      <c r="J144" s="44" t="s">
        <v>1013</v>
      </c>
      <c r="K144" s="38">
        <v>24573.0</v>
      </c>
      <c r="L144" s="39">
        <v>45456.0</v>
      </c>
      <c r="M144" s="44">
        <v>509100.0</v>
      </c>
      <c r="N144" s="31" t="str">
        <f t="shared" si="1"/>
        <v>Proveedor</v>
      </c>
      <c r="O144" s="45">
        <f t="shared" si="2"/>
        <v>6</v>
      </c>
      <c r="P144" s="5" t="str">
        <f>VLOOKUP(O144,Meses,2,false)</f>
        <v>Junio</v>
      </c>
    </row>
    <row r="145" ht="15.75" customHeight="1">
      <c r="A145" s="38" t="s">
        <v>887</v>
      </c>
      <c r="B145" s="38" t="s">
        <v>888</v>
      </c>
      <c r="C145" s="38" t="s">
        <v>1116</v>
      </c>
      <c r="D145" s="29" t="s">
        <v>806</v>
      </c>
      <c r="E145" s="38" t="s">
        <v>1023</v>
      </c>
      <c r="G145" s="38" t="s">
        <v>987</v>
      </c>
      <c r="H145" s="29" t="s">
        <v>1117</v>
      </c>
      <c r="I145" s="38" t="s">
        <v>1021</v>
      </c>
      <c r="J145" s="44" t="s">
        <v>1008</v>
      </c>
      <c r="K145" s="38">
        <v>95580.0</v>
      </c>
      <c r="L145" s="39">
        <v>45457.0</v>
      </c>
      <c r="M145" s="44">
        <v>516000.0</v>
      </c>
      <c r="N145" s="31" t="str">
        <f t="shared" si="1"/>
        <v>Proveedor</v>
      </c>
      <c r="O145" s="45">
        <f t="shared" si="2"/>
        <v>6</v>
      </c>
      <c r="P145" s="5" t="str">
        <f>VLOOKUP(O145,Meses,2,false)</f>
        <v>Junio</v>
      </c>
    </row>
    <row r="146" ht="15.75" customHeight="1">
      <c r="A146" s="38" t="s">
        <v>945</v>
      </c>
      <c r="B146" s="38" t="s">
        <v>946</v>
      </c>
      <c r="C146" s="38" t="s">
        <v>1186</v>
      </c>
      <c r="D146" s="29" t="s">
        <v>805</v>
      </c>
      <c r="E146" s="38" t="s">
        <v>1023</v>
      </c>
      <c r="G146" s="38" t="s">
        <v>898</v>
      </c>
      <c r="H146" s="29" t="s">
        <v>1129</v>
      </c>
      <c r="I146" s="38" t="s">
        <v>1017</v>
      </c>
      <c r="J146" s="44" t="s">
        <v>1008</v>
      </c>
      <c r="K146" s="38">
        <v>210166.0</v>
      </c>
      <c r="L146" s="39">
        <v>45458.0</v>
      </c>
      <c r="M146" s="44">
        <v>506100.0</v>
      </c>
      <c r="N146" s="31" t="str">
        <f t="shared" si="1"/>
        <v>Proveedor</v>
      </c>
      <c r="O146" s="45">
        <f t="shared" si="2"/>
        <v>6</v>
      </c>
      <c r="P146" s="5" t="str">
        <f>VLOOKUP(O146,Meses,2,false)</f>
        <v>Junio</v>
      </c>
    </row>
    <row r="147" ht="15.75" customHeight="1">
      <c r="A147" s="38" t="s">
        <v>986</v>
      </c>
      <c r="B147" s="38" t="s">
        <v>987</v>
      </c>
      <c r="C147" s="38" t="s">
        <v>1234</v>
      </c>
      <c r="D147" s="29" t="s">
        <v>805</v>
      </c>
      <c r="E147" s="38" t="s">
        <v>1023</v>
      </c>
      <c r="G147" s="38" t="s">
        <v>987</v>
      </c>
      <c r="H147" s="38" t="s">
        <v>1235</v>
      </c>
      <c r="I147" s="38" t="s">
        <v>1007</v>
      </c>
      <c r="J147" s="44" t="s">
        <v>1008</v>
      </c>
      <c r="K147" s="38">
        <v>188554.0</v>
      </c>
      <c r="L147" s="39">
        <v>45460.0</v>
      </c>
      <c r="M147" s="44">
        <v>514100.0</v>
      </c>
      <c r="N147" s="31" t="str">
        <f t="shared" si="1"/>
        <v>Proveedor</v>
      </c>
      <c r="O147" s="45">
        <f t="shared" si="2"/>
        <v>6</v>
      </c>
      <c r="P147" s="5" t="str">
        <f>VLOOKUP(O147,Meses,2,false)</f>
        <v>Junio</v>
      </c>
    </row>
    <row r="148" ht="15.75" customHeight="1">
      <c r="A148" s="38" t="s">
        <v>837</v>
      </c>
      <c r="B148" s="38" t="s">
        <v>838</v>
      </c>
      <c r="C148" s="38">
        <v>3.0135792487E10</v>
      </c>
      <c r="D148" s="29" t="s">
        <v>805</v>
      </c>
      <c r="E148" s="29" t="s">
        <v>1004</v>
      </c>
      <c r="G148" s="38" t="s">
        <v>1054</v>
      </c>
      <c r="H148" s="38" t="s">
        <v>1055</v>
      </c>
      <c r="I148" s="38" t="s">
        <v>1032</v>
      </c>
      <c r="J148" s="44" t="s">
        <v>1008</v>
      </c>
      <c r="K148" s="38">
        <v>248954.0</v>
      </c>
      <c r="L148" s="39">
        <v>45462.0</v>
      </c>
      <c r="M148" s="44">
        <v>506100.0</v>
      </c>
      <c r="N148" s="31" t="str">
        <f t="shared" si="1"/>
        <v>Proveedor</v>
      </c>
      <c r="O148" s="45">
        <f t="shared" si="2"/>
        <v>6</v>
      </c>
      <c r="P148" s="5" t="str">
        <f>VLOOKUP(O148,Meses,2,false)</f>
        <v>Junio</v>
      </c>
    </row>
    <row r="149" ht="15.75" customHeight="1">
      <c r="A149" s="38" t="s">
        <v>988</v>
      </c>
      <c r="B149" s="38" t="s">
        <v>989</v>
      </c>
      <c r="C149" s="38" t="s">
        <v>1236</v>
      </c>
      <c r="D149" s="29" t="s">
        <v>806</v>
      </c>
      <c r="E149" s="29" t="s">
        <v>1004</v>
      </c>
      <c r="G149" s="38" t="s">
        <v>989</v>
      </c>
      <c r="H149" s="29" t="s">
        <v>1237</v>
      </c>
      <c r="I149" s="38" t="s">
        <v>1060</v>
      </c>
      <c r="J149" s="44" t="s">
        <v>1013</v>
      </c>
      <c r="K149" s="38">
        <v>123157.0</v>
      </c>
      <c r="L149" s="39">
        <v>45464.0</v>
      </c>
      <c r="M149" s="44">
        <v>516000.0</v>
      </c>
      <c r="N149" s="31" t="str">
        <f t="shared" si="1"/>
        <v>Proveedor</v>
      </c>
      <c r="O149" s="45">
        <f t="shared" si="2"/>
        <v>6</v>
      </c>
      <c r="P149" s="5" t="str">
        <f>VLOOKUP(O149,Meses,2,false)</f>
        <v>Junio</v>
      </c>
    </row>
    <row r="150" ht="15.75" customHeight="1">
      <c r="A150" s="38" t="s">
        <v>835</v>
      </c>
      <c r="B150" s="38" t="s">
        <v>836</v>
      </c>
      <c r="C150" s="38" t="s">
        <v>1052</v>
      </c>
      <c r="D150" s="29" t="s">
        <v>806</v>
      </c>
      <c r="E150" s="38" t="s">
        <v>1023</v>
      </c>
      <c r="G150" s="38" t="s">
        <v>952</v>
      </c>
      <c r="H150" s="29" t="s">
        <v>1053</v>
      </c>
      <c r="I150" s="38" t="s">
        <v>1025</v>
      </c>
      <c r="J150" s="44" t="s">
        <v>1008</v>
      </c>
      <c r="K150" s="38">
        <v>248564.0</v>
      </c>
      <c r="L150" s="39">
        <v>45465.0</v>
      </c>
      <c r="M150" s="44">
        <v>516000.0</v>
      </c>
      <c r="N150" s="31" t="str">
        <f t="shared" si="1"/>
        <v>Proveedor</v>
      </c>
      <c r="O150" s="45">
        <f t="shared" si="2"/>
        <v>6</v>
      </c>
      <c r="P150" s="5" t="str">
        <f>VLOOKUP(O150,Meses,2,false)</f>
        <v>Junio</v>
      </c>
    </row>
    <row r="151" ht="15.75" customHeight="1">
      <c r="A151" s="38" t="s">
        <v>831</v>
      </c>
      <c r="B151" s="38" t="s">
        <v>832</v>
      </c>
      <c r="C151" s="38" t="s">
        <v>1047</v>
      </c>
      <c r="D151" s="29" t="s">
        <v>806</v>
      </c>
      <c r="E151" s="29" t="s">
        <v>1004</v>
      </c>
      <c r="G151" s="38" t="s">
        <v>832</v>
      </c>
      <c r="H151" s="29" t="s">
        <v>1048</v>
      </c>
      <c r="I151" s="38" t="s">
        <v>1012</v>
      </c>
      <c r="J151" s="44" t="s">
        <v>1013</v>
      </c>
      <c r="K151" s="38">
        <v>151263.0</v>
      </c>
      <c r="L151" s="39">
        <v>45470.0</v>
      </c>
      <c r="M151" s="44">
        <v>501400.0</v>
      </c>
      <c r="N151" s="31" t="str">
        <f t="shared" si="1"/>
        <v>Proveedor</v>
      </c>
      <c r="O151" s="45">
        <f t="shared" si="2"/>
        <v>6</v>
      </c>
      <c r="P151" s="5" t="str">
        <f>VLOOKUP(O151,Meses,2,false)</f>
        <v>Junio</v>
      </c>
    </row>
    <row r="152" ht="15.75" customHeight="1">
      <c r="A152" s="38" t="s">
        <v>942</v>
      </c>
      <c r="B152" s="38" t="s">
        <v>943</v>
      </c>
      <c r="C152" s="38" t="s">
        <v>1182</v>
      </c>
      <c r="D152" s="29" t="s">
        <v>806</v>
      </c>
      <c r="E152" s="29" t="s">
        <v>1004</v>
      </c>
      <c r="G152" s="38" t="s">
        <v>943</v>
      </c>
      <c r="H152" s="38" t="s">
        <v>1183</v>
      </c>
      <c r="I152" s="38" t="s">
        <v>1029</v>
      </c>
      <c r="J152" s="44" t="s">
        <v>1013</v>
      </c>
      <c r="K152" s="38">
        <v>80841.0</v>
      </c>
      <c r="L152" s="39">
        <v>45471.0</v>
      </c>
      <c r="M152" s="44">
        <v>506100.0</v>
      </c>
      <c r="N152" s="31" t="str">
        <f t="shared" si="1"/>
        <v>Proveedor</v>
      </c>
      <c r="O152" s="45">
        <f t="shared" si="2"/>
        <v>6</v>
      </c>
      <c r="P152" s="5" t="str">
        <f>VLOOKUP(O152,Meses,2,false)</f>
        <v>Junio</v>
      </c>
    </row>
    <row r="153" ht="15.75" customHeight="1">
      <c r="A153" s="38" t="s">
        <v>990</v>
      </c>
      <c r="B153" s="38" t="s">
        <v>890</v>
      </c>
      <c r="C153" s="38" t="s">
        <v>1238</v>
      </c>
      <c r="D153" s="29" t="s">
        <v>805</v>
      </c>
      <c r="E153" s="29" t="s">
        <v>1023</v>
      </c>
      <c r="G153" s="38" t="s">
        <v>876</v>
      </c>
      <c r="H153" s="38" t="s">
        <v>1239</v>
      </c>
      <c r="I153" s="38" t="s">
        <v>1029</v>
      </c>
      <c r="J153" s="44" t="s">
        <v>1013</v>
      </c>
      <c r="K153" s="38">
        <v>121389.0</v>
      </c>
      <c r="L153" s="39">
        <v>45472.0</v>
      </c>
      <c r="M153" s="44">
        <v>514100.0</v>
      </c>
      <c r="N153" s="31" t="str">
        <f t="shared" si="1"/>
        <v>Proveedor</v>
      </c>
      <c r="O153" s="45">
        <f t="shared" si="2"/>
        <v>6</v>
      </c>
      <c r="P153" s="5" t="str">
        <f>VLOOKUP(O153,Meses,2,false)</f>
        <v>Junio</v>
      </c>
    </row>
    <row r="154" ht="15.75" customHeight="1">
      <c r="A154" s="38" t="s">
        <v>955</v>
      </c>
      <c r="B154" s="38" t="s">
        <v>956</v>
      </c>
      <c r="C154" s="38" t="s">
        <v>1199</v>
      </c>
      <c r="D154" s="29" t="s">
        <v>804</v>
      </c>
      <c r="E154" s="29" t="s">
        <v>1004</v>
      </c>
      <c r="G154" s="38" t="s">
        <v>956</v>
      </c>
      <c r="H154" s="29" t="s">
        <v>1200</v>
      </c>
      <c r="I154" s="38" t="s">
        <v>1065</v>
      </c>
      <c r="J154" s="44" t="s">
        <v>1013</v>
      </c>
      <c r="K154" s="38">
        <v>209036.0</v>
      </c>
      <c r="L154" s="39">
        <v>45472.0</v>
      </c>
      <c r="M154" s="44">
        <v>514100.0</v>
      </c>
      <c r="N154" s="31" t="str">
        <f t="shared" si="1"/>
        <v>Proveedor</v>
      </c>
      <c r="O154" s="45">
        <f t="shared" si="2"/>
        <v>6</v>
      </c>
      <c r="P154" s="5" t="str">
        <f>VLOOKUP(O154,Meses,2,false)</f>
        <v>Junio</v>
      </c>
    </row>
    <row r="155" ht="15.75" customHeight="1">
      <c r="A155" s="38" t="s">
        <v>918</v>
      </c>
      <c r="B155" s="38" t="s">
        <v>919</v>
      </c>
      <c r="C155" s="38" t="s">
        <v>1155</v>
      </c>
      <c r="D155" s="29" t="s">
        <v>806</v>
      </c>
      <c r="E155" s="29" t="s">
        <v>1004</v>
      </c>
      <c r="G155" s="38" t="s">
        <v>919</v>
      </c>
      <c r="H155" s="29" t="s">
        <v>1156</v>
      </c>
      <c r="I155" s="38" t="s">
        <v>1121</v>
      </c>
      <c r="J155" s="44" t="s">
        <v>1095</v>
      </c>
      <c r="K155" s="38">
        <v>124891.0</v>
      </c>
      <c r="L155" s="39">
        <v>45473.0</v>
      </c>
      <c r="M155" s="44">
        <v>514100.0</v>
      </c>
      <c r="N155" s="31" t="str">
        <f t="shared" si="1"/>
        <v>Proveedor</v>
      </c>
      <c r="O155" s="45">
        <f t="shared" si="2"/>
        <v>6</v>
      </c>
      <c r="P155" s="5" t="str">
        <f>VLOOKUP(O155,Meses,2,false)</f>
        <v>Junio</v>
      </c>
    </row>
    <row r="156" ht="15.75" customHeight="1">
      <c r="A156" s="38" t="s">
        <v>964</v>
      </c>
      <c r="B156" s="38" t="s">
        <v>965</v>
      </c>
      <c r="C156" s="38" t="s">
        <v>1210</v>
      </c>
      <c r="D156" s="29" t="s">
        <v>806</v>
      </c>
      <c r="E156" s="29" t="s">
        <v>1004</v>
      </c>
      <c r="G156" s="38" t="s">
        <v>917</v>
      </c>
      <c r="H156" s="29" t="s">
        <v>1154</v>
      </c>
      <c r="I156" s="38" t="s">
        <v>1029</v>
      </c>
      <c r="J156" s="44" t="s">
        <v>1013</v>
      </c>
      <c r="K156" s="38">
        <v>215609.0</v>
      </c>
      <c r="L156" s="39">
        <v>45473.0</v>
      </c>
      <c r="M156" s="44">
        <v>516000.0</v>
      </c>
      <c r="N156" s="31" t="str">
        <f t="shared" si="1"/>
        <v>Proveedor</v>
      </c>
      <c r="O156" s="45">
        <f t="shared" si="2"/>
        <v>6</v>
      </c>
      <c r="P156" s="5" t="str">
        <f>VLOOKUP(O156,Meses,2,false)</f>
        <v>Junio</v>
      </c>
    </row>
    <row r="157" ht="15.75" customHeight="1">
      <c r="L157" s="39"/>
    </row>
    <row r="158" ht="15.75" customHeight="1">
      <c r="K158" s="9">
        <f>SUM(K2:K156)</f>
        <v>21489754</v>
      </c>
      <c r="L158" s="39"/>
    </row>
    <row r="159" ht="15.75" customHeight="1">
      <c r="L159" s="39"/>
    </row>
    <row r="160" ht="15.75" customHeight="1">
      <c r="L160" s="39"/>
    </row>
    <row r="161" ht="15.75" customHeight="1">
      <c r="L161" s="39"/>
    </row>
    <row r="162" ht="15.75" customHeight="1">
      <c r="L162" s="39"/>
    </row>
    <row r="163" ht="15.75" customHeight="1">
      <c r="L163" s="39"/>
    </row>
    <row r="164" ht="15.75" customHeight="1">
      <c r="L164" s="39"/>
    </row>
    <row r="165" ht="15.75" customHeight="1">
      <c r="L165" s="39"/>
    </row>
    <row r="166" ht="15.75" customHeight="1">
      <c r="L166" s="39"/>
    </row>
    <row r="167" ht="15.75" customHeight="1">
      <c r="L167" s="39"/>
    </row>
    <row r="168" ht="15.75" customHeight="1">
      <c r="L168" s="39"/>
    </row>
    <row r="169" ht="15.75" customHeight="1">
      <c r="L169" s="39"/>
    </row>
    <row r="170" ht="15.75" customHeight="1">
      <c r="L170" s="39"/>
    </row>
    <row r="171" ht="15.75" customHeight="1">
      <c r="L171" s="39"/>
    </row>
    <row r="172" ht="15.75" customHeight="1">
      <c r="L172" s="39"/>
    </row>
    <row r="173" ht="15.75" customHeight="1">
      <c r="L173" s="39"/>
    </row>
    <row r="174" ht="15.75" customHeight="1">
      <c r="L174" s="39"/>
    </row>
    <row r="175" ht="15.75" customHeight="1">
      <c r="L175" s="39"/>
    </row>
    <row r="176" ht="15.75" customHeight="1">
      <c r="L176" s="39"/>
    </row>
    <row r="177" ht="15.75" customHeight="1">
      <c r="L177" s="39"/>
    </row>
    <row r="178" ht="15.75" customHeight="1">
      <c r="L178" s="39"/>
    </row>
    <row r="179" ht="15.75" customHeight="1">
      <c r="L179" s="39"/>
    </row>
    <row r="180" ht="15.75" customHeight="1">
      <c r="L180" s="39"/>
    </row>
    <row r="181" ht="15.75" customHeight="1">
      <c r="L181" s="39"/>
    </row>
    <row r="182" ht="15.75" customHeight="1">
      <c r="L182" s="39"/>
    </row>
    <row r="183" ht="15.75" customHeight="1">
      <c r="L183" s="39"/>
    </row>
    <row r="184" ht="15.75" customHeight="1">
      <c r="L184" s="39"/>
    </row>
    <row r="185" ht="15.75" customHeight="1">
      <c r="L185" s="39"/>
    </row>
    <row r="186" ht="15.75" customHeight="1">
      <c r="L186" s="39"/>
    </row>
    <row r="187" ht="15.75" customHeight="1">
      <c r="L187" s="39"/>
    </row>
    <row r="188" ht="15.75" customHeight="1">
      <c r="L188" s="39"/>
    </row>
    <row r="189" ht="15.75" customHeight="1">
      <c r="L189" s="39"/>
    </row>
    <row r="190" ht="15.75" customHeight="1">
      <c r="L190" s="39"/>
    </row>
    <row r="191" ht="15.75" customHeight="1">
      <c r="L191" s="39"/>
    </row>
    <row r="192" ht="15.75" customHeight="1">
      <c r="L192" s="39"/>
    </row>
    <row r="193" ht="15.75" customHeight="1">
      <c r="L193" s="39"/>
    </row>
    <row r="194" ht="15.75" customHeight="1">
      <c r="L194" s="39"/>
    </row>
    <row r="195" ht="15.75" customHeight="1">
      <c r="L195" s="39"/>
    </row>
    <row r="196" ht="15.75" customHeight="1">
      <c r="L196" s="39"/>
    </row>
    <row r="197" ht="15.75" customHeight="1">
      <c r="L197" s="39"/>
    </row>
    <row r="198" ht="15.75" customHeight="1">
      <c r="L198" s="39"/>
    </row>
    <row r="199" ht="15.75" customHeight="1">
      <c r="L199" s="39"/>
    </row>
    <row r="200" ht="15.75" customHeight="1">
      <c r="L200" s="39"/>
    </row>
    <row r="201" ht="15.75" customHeight="1">
      <c r="L201" s="39"/>
    </row>
    <row r="202" ht="15.75" customHeight="1">
      <c r="L202" s="39"/>
    </row>
    <row r="203" ht="15.75" customHeight="1">
      <c r="L203" s="39"/>
    </row>
    <row r="204" ht="15.75" customHeight="1">
      <c r="L204" s="39"/>
    </row>
    <row r="205" ht="15.75" customHeight="1">
      <c r="L205" s="39"/>
    </row>
    <row r="206" ht="15.75" customHeight="1">
      <c r="L206" s="39"/>
    </row>
    <row r="207" ht="15.75" customHeight="1">
      <c r="L207" s="39"/>
    </row>
    <row r="208" ht="15.75" customHeight="1">
      <c r="L208" s="39"/>
    </row>
    <row r="209" ht="15.75" customHeight="1">
      <c r="L209" s="39"/>
    </row>
    <row r="210" ht="15.75" customHeight="1">
      <c r="L210" s="39"/>
    </row>
    <row r="211" ht="15.75" customHeight="1">
      <c r="L211" s="39"/>
    </row>
    <row r="212" ht="15.75" customHeight="1">
      <c r="L212" s="39"/>
    </row>
    <row r="213" ht="15.75" customHeight="1">
      <c r="L213" s="39"/>
    </row>
    <row r="214" ht="15.75" customHeight="1">
      <c r="L214" s="39"/>
    </row>
    <row r="215" ht="15.75" customHeight="1">
      <c r="L215" s="39"/>
    </row>
    <row r="216" ht="15.75" customHeight="1">
      <c r="L216" s="39"/>
    </row>
    <row r="217" ht="15.75" customHeight="1">
      <c r="L217" s="39"/>
    </row>
    <row r="218" ht="15.75" customHeight="1">
      <c r="L218" s="39"/>
    </row>
    <row r="219" ht="15.75" customHeight="1">
      <c r="L219" s="39"/>
    </row>
    <row r="220" ht="15.75" customHeight="1">
      <c r="L220" s="39"/>
    </row>
    <row r="221" ht="15.75" customHeight="1">
      <c r="L221" s="39"/>
    </row>
    <row r="222" ht="15.75" customHeight="1">
      <c r="L222" s="39"/>
    </row>
    <row r="223" ht="15.75" customHeight="1">
      <c r="L223" s="39"/>
    </row>
    <row r="224" ht="15.75" customHeight="1">
      <c r="L224" s="39"/>
    </row>
    <row r="225" ht="15.75" customHeight="1">
      <c r="L225" s="39"/>
    </row>
    <row r="226" ht="15.75" customHeight="1">
      <c r="L226" s="39"/>
    </row>
    <row r="227" ht="15.75" customHeight="1">
      <c r="L227" s="39"/>
    </row>
    <row r="228" ht="15.75" customHeight="1">
      <c r="L228" s="39"/>
    </row>
    <row r="229" ht="15.75" customHeight="1">
      <c r="L229" s="39"/>
    </row>
    <row r="230" ht="15.75" customHeight="1">
      <c r="L230" s="39"/>
    </row>
    <row r="231" ht="15.75" customHeight="1">
      <c r="L231" s="39"/>
    </row>
    <row r="232" ht="15.75" customHeight="1">
      <c r="L232" s="39"/>
    </row>
    <row r="233" ht="15.75" customHeight="1">
      <c r="L233" s="39"/>
    </row>
    <row r="234" ht="15.75" customHeight="1">
      <c r="L234" s="39"/>
    </row>
    <row r="235" ht="15.75" customHeight="1">
      <c r="L235" s="39"/>
    </row>
    <row r="236" ht="15.75" customHeight="1">
      <c r="L236" s="39"/>
    </row>
    <row r="237" ht="15.75" customHeight="1">
      <c r="L237" s="39"/>
    </row>
    <row r="238" ht="15.75" customHeight="1">
      <c r="L238" s="39"/>
    </row>
    <row r="239" ht="15.75" customHeight="1">
      <c r="L239" s="39"/>
    </row>
    <row r="240" ht="15.75" customHeight="1">
      <c r="L240" s="39"/>
    </row>
    <row r="241" ht="15.75" customHeight="1">
      <c r="L241" s="39"/>
    </row>
    <row r="242" ht="15.75" customHeight="1">
      <c r="L242" s="39"/>
    </row>
    <row r="243" ht="15.75" customHeight="1">
      <c r="L243" s="39"/>
    </row>
    <row r="244" ht="15.75" customHeight="1">
      <c r="L244" s="39"/>
    </row>
    <row r="245" ht="15.75" customHeight="1">
      <c r="L245" s="39"/>
    </row>
    <row r="246" ht="15.75" customHeight="1">
      <c r="L246" s="39"/>
    </row>
    <row r="247" ht="15.75" customHeight="1">
      <c r="L247" s="39"/>
    </row>
    <row r="248" ht="15.75" customHeight="1">
      <c r="L248" s="39"/>
    </row>
    <row r="249" ht="15.75" customHeight="1">
      <c r="L249" s="39"/>
    </row>
    <row r="250" ht="15.75" customHeight="1">
      <c r="L250" s="39"/>
    </row>
    <row r="251" ht="15.75" customHeight="1">
      <c r="L251" s="39"/>
    </row>
    <row r="252" ht="15.75" customHeight="1">
      <c r="L252" s="39"/>
    </row>
    <row r="253" ht="15.75" customHeight="1">
      <c r="L253" s="39"/>
    </row>
    <row r="254" ht="15.75" customHeight="1">
      <c r="L254" s="39"/>
    </row>
    <row r="255" ht="15.75" customHeight="1">
      <c r="L255" s="39"/>
    </row>
    <row r="256" ht="15.75" customHeight="1">
      <c r="L256" s="39"/>
    </row>
    <row r="257" ht="15.75" customHeight="1">
      <c r="L257" s="39"/>
    </row>
    <row r="258" ht="15.75" customHeight="1">
      <c r="L258" s="39"/>
    </row>
    <row r="259" ht="15.75" customHeight="1">
      <c r="L259" s="39"/>
    </row>
    <row r="260" ht="15.75" customHeight="1">
      <c r="L260" s="39"/>
    </row>
    <row r="261" ht="15.75" customHeight="1">
      <c r="L261" s="39"/>
    </row>
    <row r="262" ht="15.75" customHeight="1">
      <c r="L262" s="39"/>
    </row>
    <row r="263" ht="15.75" customHeight="1">
      <c r="L263" s="39"/>
    </row>
    <row r="264" ht="15.75" customHeight="1">
      <c r="L264" s="39"/>
    </row>
    <row r="265" ht="15.75" customHeight="1">
      <c r="L265" s="39"/>
    </row>
    <row r="266" ht="15.75" customHeight="1">
      <c r="L266" s="39"/>
    </row>
    <row r="267" ht="15.75" customHeight="1">
      <c r="L267" s="39"/>
    </row>
    <row r="268" ht="15.75" customHeight="1">
      <c r="L268" s="39"/>
    </row>
    <row r="269" ht="15.75" customHeight="1">
      <c r="L269" s="39"/>
    </row>
    <row r="270" ht="15.75" customHeight="1">
      <c r="L270" s="39"/>
    </row>
    <row r="271" ht="15.75" customHeight="1">
      <c r="L271" s="39"/>
    </row>
    <row r="272" ht="15.75" customHeight="1">
      <c r="L272" s="39"/>
    </row>
    <row r="273" ht="15.75" customHeight="1">
      <c r="L273" s="39"/>
    </row>
    <row r="274" ht="15.75" customHeight="1">
      <c r="L274" s="39"/>
    </row>
    <row r="275" ht="15.75" customHeight="1">
      <c r="L275" s="39"/>
    </row>
    <row r="276" ht="15.75" customHeight="1">
      <c r="L276" s="39"/>
    </row>
    <row r="277" ht="15.75" customHeight="1">
      <c r="L277" s="39"/>
    </row>
    <row r="278" ht="15.75" customHeight="1">
      <c r="L278" s="39"/>
    </row>
    <row r="279" ht="15.75" customHeight="1">
      <c r="L279" s="39"/>
    </row>
    <row r="280" ht="15.75" customHeight="1">
      <c r="L280" s="39"/>
    </row>
    <row r="281" ht="15.75" customHeight="1">
      <c r="L281" s="39"/>
    </row>
    <row r="282" ht="15.75" customHeight="1">
      <c r="L282" s="39"/>
    </row>
    <row r="283" ht="15.75" customHeight="1">
      <c r="L283" s="39"/>
    </row>
    <row r="284" ht="15.75" customHeight="1">
      <c r="L284" s="39"/>
    </row>
    <row r="285" ht="15.75" customHeight="1">
      <c r="L285" s="39"/>
    </row>
    <row r="286" ht="15.75" customHeight="1">
      <c r="L286" s="39"/>
    </row>
    <row r="287" ht="15.75" customHeight="1">
      <c r="L287" s="39"/>
    </row>
    <row r="288" ht="15.75" customHeight="1">
      <c r="L288" s="39"/>
    </row>
    <row r="289" ht="15.75" customHeight="1">
      <c r="L289" s="39"/>
    </row>
    <row r="290" ht="15.75" customHeight="1">
      <c r="L290" s="39"/>
    </row>
    <row r="291" ht="15.75" customHeight="1">
      <c r="L291" s="39"/>
    </row>
    <row r="292" ht="15.75" customHeight="1">
      <c r="L292" s="39"/>
    </row>
    <row r="293" ht="15.75" customHeight="1">
      <c r="L293" s="39"/>
    </row>
    <row r="294" ht="15.75" customHeight="1">
      <c r="L294" s="39"/>
    </row>
    <row r="295" ht="15.75" customHeight="1">
      <c r="L295" s="39"/>
    </row>
    <row r="296" ht="15.75" customHeight="1">
      <c r="L296" s="39"/>
    </row>
    <row r="297" ht="15.75" customHeight="1">
      <c r="L297" s="39"/>
    </row>
    <row r="298" ht="15.75" customHeight="1">
      <c r="L298" s="39"/>
    </row>
    <row r="299" ht="15.75" customHeight="1">
      <c r="L299" s="39"/>
    </row>
    <row r="300" ht="15.75" customHeight="1">
      <c r="L300" s="39"/>
    </row>
    <row r="301" ht="15.75" customHeight="1">
      <c r="L301" s="39"/>
    </row>
    <row r="302" ht="15.75" customHeight="1">
      <c r="L302" s="39"/>
    </row>
    <row r="303" ht="15.75" customHeight="1">
      <c r="L303" s="39"/>
    </row>
    <row r="304" ht="15.75" customHeight="1">
      <c r="L304" s="39"/>
    </row>
    <row r="305" ht="15.75" customHeight="1">
      <c r="L305" s="39"/>
    </row>
    <row r="306" ht="15.75" customHeight="1">
      <c r="L306" s="39"/>
    </row>
    <row r="307" ht="15.75" customHeight="1">
      <c r="L307" s="39"/>
    </row>
    <row r="308" ht="15.75" customHeight="1">
      <c r="L308" s="39"/>
    </row>
    <row r="309" ht="15.75" customHeight="1">
      <c r="L309" s="39"/>
    </row>
    <row r="310" ht="15.75" customHeight="1">
      <c r="L310" s="39"/>
    </row>
    <row r="311" ht="15.75" customHeight="1">
      <c r="L311" s="39"/>
    </row>
    <row r="312" ht="15.75" customHeight="1">
      <c r="L312" s="39"/>
    </row>
    <row r="313" ht="15.75" customHeight="1">
      <c r="L313" s="39"/>
    </row>
    <row r="314" ht="15.75" customHeight="1">
      <c r="L314" s="39"/>
    </row>
    <row r="315" ht="15.75" customHeight="1">
      <c r="L315" s="39"/>
    </row>
    <row r="316" ht="15.75" customHeight="1">
      <c r="L316" s="39"/>
    </row>
    <row r="317" ht="15.75" customHeight="1">
      <c r="L317" s="39"/>
    </row>
    <row r="318" ht="15.75" customHeight="1">
      <c r="L318" s="39"/>
    </row>
    <row r="319" ht="15.75" customHeight="1">
      <c r="L319" s="39"/>
    </row>
    <row r="320" ht="15.75" customHeight="1">
      <c r="L320" s="39"/>
    </row>
    <row r="321" ht="15.75" customHeight="1">
      <c r="L321" s="39"/>
    </row>
    <row r="322" ht="15.75" customHeight="1">
      <c r="L322" s="39"/>
    </row>
    <row r="323" ht="15.75" customHeight="1">
      <c r="L323" s="39"/>
    </row>
    <row r="324" ht="15.75" customHeight="1">
      <c r="L324" s="39"/>
    </row>
    <row r="325" ht="15.75" customHeight="1">
      <c r="L325" s="39"/>
    </row>
    <row r="326" ht="15.75" customHeight="1">
      <c r="L326" s="39"/>
    </row>
    <row r="327" ht="15.75" customHeight="1">
      <c r="L327" s="39"/>
    </row>
    <row r="328" ht="15.75" customHeight="1">
      <c r="L328" s="39"/>
    </row>
    <row r="329" ht="15.75" customHeight="1">
      <c r="L329" s="39"/>
    </row>
    <row r="330" ht="15.75" customHeight="1">
      <c r="L330" s="39"/>
    </row>
    <row r="331" ht="15.75" customHeight="1">
      <c r="L331" s="39"/>
    </row>
    <row r="332" ht="15.75" customHeight="1">
      <c r="L332" s="39"/>
    </row>
    <row r="333" ht="15.75" customHeight="1">
      <c r="L333" s="39"/>
    </row>
    <row r="334" ht="15.75" customHeight="1">
      <c r="L334" s="39"/>
    </row>
    <row r="335" ht="15.75" customHeight="1">
      <c r="L335" s="39"/>
    </row>
    <row r="336" ht="15.75" customHeight="1">
      <c r="L336" s="39"/>
    </row>
    <row r="337" ht="15.75" customHeight="1">
      <c r="L337" s="39"/>
    </row>
    <row r="338" ht="15.75" customHeight="1">
      <c r="L338" s="39"/>
    </row>
    <row r="339" ht="15.75" customHeight="1">
      <c r="L339" s="39"/>
    </row>
    <row r="340" ht="15.75" customHeight="1">
      <c r="L340" s="39"/>
    </row>
    <row r="341" ht="15.75" customHeight="1">
      <c r="L341" s="39"/>
    </row>
    <row r="342" ht="15.75" customHeight="1">
      <c r="L342" s="39"/>
    </row>
    <row r="343" ht="15.75" customHeight="1">
      <c r="L343" s="39"/>
    </row>
    <row r="344" ht="15.75" customHeight="1">
      <c r="L344" s="39"/>
    </row>
    <row r="345" ht="15.75" customHeight="1">
      <c r="L345" s="39"/>
    </row>
    <row r="346" ht="15.75" customHeight="1">
      <c r="L346" s="39"/>
    </row>
    <row r="347" ht="15.75" customHeight="1">
      <c r="L347" s="39"/>
    </row>
    <row r="348" ht="15.75" customHeight="1">
      <c r="L348" s="39"/>
    </row>
    <row r="349" ht="15.75" customHeight="1">
      <c r="L349" s="39"/>
    </row>
    <row r="350" ht="15.75" customHeight="1">
      <c r="L350" s="39"/>
    </row>
    <row r="351" ht="15.75" customHeight="1">
      <c r="L351" s="39"/>
    </row>
    <row r="352" ht="15.75" customHeight="1">
      <c r="L352" s="39"/>
    </row>
    <row r="353" ht="15.75" customHeight="1">
      <c r="L353" s="39"/>
    </row>
    <row r="354" ht="15.75" customHeight="1">
      <c r="L354" s="39"/>
    </row>
    <row r="355" ht="15.75" customHeight="1">
      <c r="L355" s="39"/>
    </row>
    <row r="356" ht="15.75" customHeight="1">
      <c r="L356" s="39"/>
    </row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O$156">
    <sortState ref="A1:O156">
      <sortCondition ref="O1:O156"/>
    </sortState>
  </autoFilter>
  <dataValidations>
    <dataValidation type="list" allowBlank="1" showErrorMessage="1" sqref="E2:E156">
      <formula1>"MONOTRIBUTISTA,RESPONSABLE INSCRIPTO"</formula1>
    </dataValidation>
    <dataValidation type="list" allowBlank="1" showErrorMessage="1" sqref="D2:D156">
      <formula1>"AGENTE IMPOSITIVO,MATERIALES,SERVICIOS"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0"/>
    <col customWidth="1" min="2" max="2" width="36.25"/>
    <col customWidth="1" min="3" max="3" width="37.25"/>
    <col customWidth="1" min="4" max="6" width="9.38"/>
  </cols>
  <sheetData>
    <row r="1">
      <c r="A1" s="38" t="s">
        <v>1240</v>
      </c>
      <c r="B1" s="38" t="s">
        <v>1241</v>
      </c>
      <c r="C1" s="38" t="s">
        <v>1242</v>
      </c>
    </row>
    <row r="2">
      <c r="A2" s="38" t="s">
        <v>1243</v>
      </c>
      <c r="B2" s="38" t="s">
        <v>1244</v>
      </c>
      <c r="C2" s="29" t="s">
        <v>1245</v>
      </c>
    </row>
    <row r="3">
      <c r="A3" s="38" t="s">
        <v>1246</v>
      </c>
      <c r="B3" s="38" t="s">
        <v>1247</v>
      </c>
      <c r="C3" s="29" t="s">
        <v>1247</v>
      </c>
    </row>
    <row r="4">
      <c r="A4" s="38" t="s">
        <v>8</v>
      </c>
      <c r="B4" s="38" t="s">
        <v>28</v>
      </c>
      <c r="C4" s="38" t="s">
        <v>1095</v>
      </c>
    </row>
    <row r="5">
      <c r="A5" s="38" t="s">
        <v>10</v>
      </c>
      <c r="B5" s="38" t="s">
        <v>215</v>
      </c>
      <c r="C5" s="38">
        <v>2.0123456789E10</v>
      </c>
    </row>
    <row r="6">
      <c r="A6" s="38" t="s">
        <v>1248</v>
      </c>
      <c r="B6" s="38" t="s">
        <v>1249</v>
      </c>
      <c r="C6" s="38" t="s">
        <v>98</v>
      </c>
    </row>
    <row r="7">
      <c r="C7" s="38" t="s">
        <v>1250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