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  <sheet state="visible" name="Metricas (Medidas con Esfuerzo)" sheetId="2" r:id="rId5"/>
  </sheets>
  <definedNames/>
  <calcPr/>
</workbook>
</file>

<file path=xl/sharedStrings.xml><?xml version="1.0" encoding="utf-8"?>
<sst xmlns="http://schemas.openxmlformats.org/spreadsheetml/2006/main" count="82" uniqueCount="25">
  <si>
    <t>Entrega 2</t>
  </si>
  <si>
    <t>Lead time, Cycle Time &amp; Esfuerzo</t>
  </si>
  <si>
    <t>US</t>
  </si>
  <si>
    <t>Todo Start Date</t>
  </si>
  <si>
    <t>Desarrollo Start Date</t>
  </si>
  <si>
    <t>Done</t>
  </si>
  <si>
    <t>Lead Time</t>
  </si>
  <si>
    <t>Cycle Time</t>
  </si>
  <si>
    <t>Esfuerzo (hs-p)</t>
  </si>
  <si>
    <t>Introducir un número de trackeo inexistente muestra un mensaje de error del backend #27</t>
  </si>
  <si>
    <t>Se pueden agregar cantidad negativa de medicamentos al carrito #18</t>
  </si>
  <si>
    <t>El sistema permite agregar cantidades negativas a una stock request #12</t>
  </si>
  <si>
    <t>Promedio</t>
  </si>
  <si>
    <t>Flow Efficiency</t>
  </si>
  <si>
    <t>Throughput</t>
  </si>
  <si>
    <t>Entrega 3</t>
  </si>
  <si>
    <t>Requirement Definition Start Date</t>
  </si>
  <si>
    <t>FE - Modificacion Producto#56</t>
  </si>
  <si>
    <t>BE - Modificacion Producto#55</t>
  </si>
  <si>
    <t>FE - Baja Producto#51</t>
  </si>
  <si>
    <t>BE - Baja producto#52</t>
  </si>
  <si>
    <t>FE - Alta de Producto#50</t>
  </si>
  <si>
    <t>BE - Alta de Producto#49</t>
  </si>
  <si>
    <t>FE - Purchase products#58</t>
  </si>
  <si>
    <t>BE - Purchase products#59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</si>
</sst>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1.0"/>
      <color rgb="FF222222"/>
      <name val="&quot;Google Sans&quot;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1.0"/>
      <color rgb="FF222222"/>
      <name val="Google Sans"/>
    </font>
    <font>
      <color theme="1"/>
      <name val="Arial"/>
    </font>
    <font>
      <b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1E9F7"/>
        <bgColor rgb="FFE1E9F7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wrapText="1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 shrinkToFit="0" wrapText="1"/>
    </xf>
    <xf borderId="0" fillId="4" fontId="5" numFmtId="164" xfId="0" applyAlignment="1" applyFont="1" applyNumberFormat="1">
      <alignment readingOrder="0" shrinkToFit="0" wrapText="1"/>
    </xf>
    <xf borderId="0" fillId="4" fontId="5" numFmtId="0" xfId="0" applyAlignment="1" applyFont="1">
      <alignment shrinkToFit="0" wrapText="1"/>
    </xf>
    <xf borderId="0" fillId="4" fontId="5" numFmtId="0" xfId="0" applyAlignment="1" applyFont="1">
      <alignment readingOrder="0"/>
    </xf>
    <xf borderId="0" fillId="4" fontId="5" numFmtId="164" xfId="0" applyAlignment="1" applyFont="1" applyNumberFormat="1">
      <alignment readingOrder="0"/>
    </xf>
    <xf borderId="0" fillId="4" fontId="3" numFmtId="0" xfId="0" applyAlignment="1" applyFont="1">
      <alignment horizontal="center" readingOrder="0" shrinkToFit="0" wrapText="1"/>
    </xf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shrinkToFit="0" wrapText="1"/>
    </xf>
    <xf borderId="0" fillId="4" fontId="9" numFmtId="0" xfId="0" applyAlignment="1" applyFont="1">
      <alignment horizontal="center" readingOrder="0" vertical="center"/>
    </xf>
    <xf borderId="0" fillId="4" fontId="9" numFmtId="0" xfId="0" applyAlignment="1" applyFont="1">
      <alignment vertical="bottom"/>
    </xf>
    <xf borderId="0" fillId="4" fontId="10" numFmtId="0" xfId="0" applyAlignment="1" applyFont="1">
      <alignment horizontal="left" readingOrder="0" shrinkToFit="0" wrapText="1"/>
    </xf>
    <xf borderId="0" fillId="4" fontId="11" numFmtId="0" xfId="0" applyAlignment="1" applyFont="1">
      <alignment readingOrder="0"/>
    </xf>
    <xf borderId="0" fillId="4" fontId="5" numFmtId="0" xfId="0" applyAlignment="1" applyFont="1">
      <alignment horizontal="center" readingOrder="0" shrinkToFit="0" wrapText="1"/>
    </xf>
    <xf borderId="0" fillId="4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Esfuerzo (hs-p)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'Métricas'!$G$4:$G$6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74986"/>
        <c:axId val="1735123629"/>
      </c:scatterChart>
      <c:valAx>
        <c:axId val="227474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123629"/>
      </c:valAx>
      <c:valAx>
        <c:axId val="173512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Esfuerzo (hs-p)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474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Esfuerzo (hs-p)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'Métricas'!$G$18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'Métricas'!$G$19:$G$26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81296"/>
        <c:axId val="1604382093"/>
      </c:scatterChart>
      <c:valAx>
        <c:axId val="1358781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04382093"/>
      </c:valAx>
      <c:valAx>
        <c:axId val="160438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Esfuerzo (hs-p)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781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Esfuerzo (hs-p)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'Metricas (Medidas con Esfuerzo)'!$G$4:$G$6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79571"/>
        <c:axId val="1693415702"/>
      </c:scatterChart>
      <c:valAx>
        <c:axId val="1746779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415702"/>
      </c:valAx>
      <c:valAx>
        <c:axId val="1693415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Esfuerzo (hs-p)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77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Esfuerzo (hs-p)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'Metricas (Medidas con Esfuerzo)'!$G$18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'Metricas (Medidas con Esfuerzo)'!$G$19:$G$26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87010"/>
        <c:axId val="211587954"/>
      </c:scatterChart>
      <c:valAx>
        <c:axId val="1114387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1587954"/>
      </c:valAx>
      <c:valAx>
        <c:axId val="211587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Esfuerzo (hs-p)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387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0</xdr:row>
      <xdr:rowOff>95250</xdr:rowOff>
    </xdr:from>
    <xdr:ext cx="3333750" cy="206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15</xdr:row>
      <xdr:rowOff>171450</xdr:rowOff>
    </xdr:from>
    <xdr:ext cx="3848100" cy="2752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0</xdr:row>
      <xdr:rowOff>95250</xdr:rowOff>
    </xdr:from>
    <xdr:ext cx="3333750" cy="2066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15</xdr:row>
      <xdr:rowOff>171450</xdr:rowOff>
    </xdr:from>
    <xdr:ext cx="38481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ngSoft-ISA2-2023-2/obligatorio-orlinski-fraga-irazoqui/issues/27" TargetMode="External"/><Relationship Id="rId2" Type="http://schemas.openxmlformats.org/officeDocument/2006/relationships/hyperlink" Target="https://github.com/IngSoft-ISA2-2023-2/obligatorio-orlinski-fraga-irazoqui/issues/18" TargetMode="External"/><Relationship Id="rId3" Type="http://schemas.openxmlformats.org/officeDocument/2006/relationships/hyperlink" Target="https://github.com/IngSoft-ISA2-2023-2/obligatorio-orlinski-fraga-irazoqui/issues/12" TargetMode="External"/><Relationship Id="rId4" Type="http://schemas.openxmlformats.org/officeDocument/2006/relationships/hyperlink" Target="https://github.com/IngSoft-ISA2-2023-2/obligatorio-orlinski-fraga-irazoqui/issues/56" TargetMode="External"/><Relationship Id="rId11" Type="http://schemas.openxmlformats.org/officeDocument/2006/relationships/hyperlink" Target="https://github.com/IngSoft-ISA2-2023-2/obligatorio-orlinski-fraga-irazoqui/issues/59" TargetMode="External"/><Relationship Id="rId10" Type="http://schemas.openxmlformats.org/officeDocument/2006/relationships/hyperlink" Target="https://github.com/IngSoft-ISA2-2023-2/obligatorio-orlinski-fraga-irazoqui/issues/58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github.com/IngSoft-ISA2-2023-2/obligatorio-orlinski-fraga-irazoqui/issues/49" TargetMode="External"/><Relationship Id="rId5" Type="http://schemas.openxmlformats.org/officeDocument/2006/relationships/hyperlink" Target="https://github.com/IngSoft-ISA2-2023-2/obligatorio-orlinski-fraga-irazoqui/issues/55" TargetMode="External"/><Relationship Id="rId6" Type="http://schemas.openxmlformats.org/officeDocument/2006/relationships/hyperlink" Target="https://github.com/IngSoft-ISA2-2023-2/obligatorio-orlinski-fraga-irazoqui/issues/51" TargetMode="External"/><Relationship Id="rId7" Type="http://schemas.openxmlformats.org/officeDocument/2006/relationships/hyperlink" Target="https://github.com/IngSoft-ISA2-2023-2/obligatorio-orlinski-fraga-irazoqui/issues/52" TargetMode="External"/><Relationship Id="rId8" Type="http://schemas.openxmlformats.org/officeDocument/2006/relationships/hyperlink" Target="https://github.com/IngSoft-ISA2-2023-2/obligatorio-orlinski-fraga-irazoqui/issues/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ngSoft-ISA2-2023-2/obligatorio-orlinski-fraga-irazoqui/issues/27" TargetMode="External"/><Relationship Id="rId2" Type="http://schemas.openxmlformats.org/officeDocument/2006/relationships/hyperlink" Target="https://github.com/IngSoft-ISA2-2023-2/obligatorio-orlinski-fraga-irazoqui/issues/18" TargetMode="External"/><Relationship Id="rId3" Type="http://schemas.openxmlformats.org/officeDocument/2006/relationships/hyperlink" Target="https://github.com/IngSoft-ISA2-2023-2/obligatorio-orlinski-fraga-irazoqui/issues/12" TargetMode="External"/><Relationship Id="rId4" Type="http://schemas.openxmlformats.org/officeDocument/2006/relationships/hyperlink" Target="https://github.com/IngSoft-ISA2-2023-2/obligatorio-orlinski-fraga-irazoqui/issues/56" TargetMode="External"/><Relationship Id="rId11" Type="http://schemas.openxmlformats.org/officeDocument/2006/relationships/hyperlink" Target="https://github.com/IngSoft-ISA2-2023-2/obligatorio-orlinski-fraga-irazoqui/issues/59" TargetMode="External"/><Relationship Id="rId10" Type="http://schemas.openxmlformats.org/officeDocument/2006/relationships/hyperlink" Target="https://github.com/IngSoft-ISA2-2023-2/obligatorio-orlinski-fraga-irazoqui/issues/58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github.com/IngSoft-ISA2-2023-2/obligatorio-orlinski-fraga-irazoqui/issues/49" TargetMode="External"/><Relationship Id="rId5" Type="http://schemas.openxmlformats.org/officeDocument/2006/relationships/hyperlink" Target="https://github.com/IngSoft-ISA2-2023-2/obligatorio-orlinski-fraga-irazoqui/issues/55" TargetMode="External"/><Relationship Id="rId6" Type="http://schemas.openxmlformats.org/officeDocument/2006/relationships/hyperlink" Target="https://github.com/IngSoft-ISA2-2023-2/obligatorio-orlinski-fraga-irazoqui/issues/51" TargetMode="External"/><Relationship Id="rId7" Type="http://schemas.openxmlformats.org/officeDocument/2006/relationships/hyperlink" Target="https://github.com/IngSoft-ISA2-2023-2/obligatorio-orlinski-fraga-irazoqui/issues/52" TargetMode="External"/><Relationship Id="rId8" Type="http://schemas.openxmlformats.org/officeDocument/2006/relationships/hyperlink" Target="https://github.com/IngSoft-ISA2-2023-2/obligatorio-orlinski-fraga-irazoqui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16.13"/>
    <col customWidth="1" min="3" max="3" width="17.5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8</v>
      </c>
    </row>
    <row r="4">
      <c r="A4" s="5" t="s">
        <v>9</v>
      </c>
      <c r="B4" s="6">
        <v>45195.0</v>
      </c>
      <c r="C4" s="6">
        <v>45196.0</v>
      </c>
      <c r="D4" s="6">
        <v>45197.0</v>
      </c>
      <c r="E4" s="7">
        <f t="shared" ref="E4:E6" si="1">D4-B4</f>
        <v>2</v>
      </c>
      <c r="F4" s="7">
        <f t="shared" ref="F4:F6" si="2">D4-C4</f>
        <v>1</v>
      </c>
      <c r="G4" s="8">
        <v>4.0</v>
      </c>
    </row>
    <row r="5">
      <c r="A5" s="5" t="s">
        <v>10</v>
      </c>
      <c r="B5" s="6">
        <v>45195.0</v>
      </c>
      <c r="C5" s="6">
        <v>45196.0</v>
      </c>
      <c r="D5" s="6">
        <v>45197.0</v>
      </c>
      <c r="E5" s="7">
        <f t="shared" si="1"/>
        <v>2</v>
      </c>
      <c r="F5" s="7">
        <f t="shared" si="2"/>
        <v>1</v>
      </c>
      <c r="G5" s="8">
        <v>6.5</v>
      </c>
    </row>
    <row r="6">
      <c r="A6" s="5" t="s">
        <v>11</v>
      </c>
      <c r="B6" s="6">
        <v>45195.0</v>
      </c>
      <c r="C6" s="6">
        <v>45196.0</v>
      </c>
      <c r="D6" s="6">
        <v>45197.0</v>
      </c>
      <c r="E6" s="7">
        <f t="shared" si="1"/>
        <v>2</v>
      </c>
      <c r="F6" s="7">
        <f t="shared" si="2"/>
        <v>1</v>
      </c>
      <c r="G6" s="8">
        <v>2.2</v>
      </c>
    </row>
    <row r="7">
      <c r="A7" s="8"/>
      <c r="B7" s="9"/>
      <c r="C7" s="9"/>
      <c r="D7" s="9"/>
      <c r="E7" s="10" t="s">
        <v>12</v>
      </c>
    </row>
    <row r="8">
      <c r="A8" s="8"/>
      <c r="B8" s="9"/>
      <c r="C8" s="9"/>
      <c r="D8" s="9"/>
      <c r="E8" s="11">
        <v>2.0</v>
      </c>
      <c r="F8" s="11">
        <v>1.0</v>
      </c>
      <c r="G8" s="8">
        <f>AVERAGE(G4:G6)</f>
        <v>4.233333333</v>
      </c>
    </row>
    <row r="9">
      <c r="A9" s="2" t="s">
        <v>13</v>
      </c>
    </row>
    <row r="10">
      <c r="A10" s="12" t="s">
        <v>7</v>
      </c>
      <c r="B10" s="13">
        <v>1.0</v>
      </c>
    </row>
    <row r="11">
      <c r="A11" s="12" t="s">
        <v>6</v>
      </c>
      <c r="B11" s="13">
        <f>AVERAGE(E4:E6)</f>
        <v>2</v>
      </c>
    </row>
    <row r="12">
      <c r="A12" s="12" t="s">
        <v>13</v>
      </c>
      <c r="B12" s="14">
        <f>B10/B11</f>
        <v>0.5</v>
      </c>
    </row>
    <row r="13">
      <c r="A13" s="15" t="s">
        <v>14</v>
      </c>
    </row>
    <row r="14">
      <c r="A14" s="16">
        <v>3.0</v>
      </c>
    </row>
    <row r="15">
      <c r="A15" s="17"/>
      <c r="B15" s="17"/>
      <c r="C15" s="17"/>
      <c r="D15" s="17"/>
      <c r="E15" s="17"/>
      <c r="F15" s="17"/>
      <c r="G15" s="17"/>
    </row>
    <row r="16">
      <c r="A16" s="1" t="s">
        <v>15</v>
      </c>
    </row>
    <row r="17">
      <c r="A17" s="2" t="s">
        <v>1</v>
      </c>
    </row>
    <row r="18">
      <c r="A18" s="3" t="s">
        <v>2</v>
      </c>
      <c r="B18" s="3" t="s">
        <v>3</v>
      </c>
      <c r="C18" s="18" t="s">
        <v>16</v>
      </c>
      <c r="D18" s="3" t="s">
        <v>5</v>
      </c>
      <c r="E18" s="3" t="s">
        <v>6</v>
      </c>
      <c r="F18" s="3" t="s">
        <v>7</v>
      </c>
      <c r="G18" s="4" t="s">
        <v>8</v>
      </c>
    </row>
    <row r="19">
      <c r="A19" s="19" t="s">
        <v>17</v>
      </c>
      <c r="B19" s="9">
        <v>45216.0</v>
      </c>
      <c r="C19" s="9">
        <v>45220.0</v>
      </c>
      <c r="D19" s="9">
        <v>45222.0</v>
      </c>
      <c r="E19" s="7">
        <f t="shared" ref="E19:E26" si="3">D19-B19</f>
        <v>6</v>
      </c>
      <c r="F19" s="7">
        <f>D19-C19</f>
        <v>2</v>
      </c>
      <c r="G19" s="8">
        <v>8.0</v>
      </c>
    </row>
    <row r="20">
      <c r="A20" s="19" t="s">
        <v>18</v>
      </c>
      <c r="B20" s="9">
        <v>45216.0</v>
      </c>
      <c r="C20" s="9">
        <v>45222.0</v>
      </c>
      <c r="D20" s="9">
        <v>45222.0</v>
      </c>
      <c r="E20" s="7">
        <f t="shared" si="3"/>
        <v>6</v>
      </c>
      <c r="F20" s="11">
        <v>1.0</v>
      </c>
      <c r="G20" s="8">
        <v>12.0</v>
      </c>
    </row>
    <row r="21">
      <c r="A21" s="19" t="s">
        <v>19</v>
      </c>
      <c r="B21" s="9">
        <v>45216.0</v>
      </c>
      <c r="C21" s="9">
        <v>45220.0</v>
      </c>
      <c r="D21" s="9">
        <v>45222.0</v>
      </c>
      <c r="E21" s="7">
        <f t="shared" si="3"/>
        <v>6</v>
      </c>
      <c r="F21" s="7">
        <f t="shared" ref="F21:F24" si="4">D21-C21</f>
        <v>2</v>
      </c>
      <c r="G21" s="8">
        <v>6.0</v>
      </c>
    </row>
    <row r="22">
      <c r="A22" s="19" t="s">
        <v>20</v>
      </c>
      <c r="B22" s="9">
        <v>45216.0</v>
      </c>
      <c r="C22" s="9">
        <v>45218.0</v>
      </c>
      <c r="D22" s="9">
        <v>45222.0</v>
      </c>
      <c r="E22" s="7">
        <f t="shared" si="3"/>
        <v>6</v>
      </c>
      <c r="F22" s="7">
        <f t="shared" si="4"/>
        <v>4</v>
      </c>
      <c r="G22" s="8">
        <v>7.5</v>
      </c>
    </row>
    <row r="23">
      <c r="A23" s="19" t="s">
        <v>21</v>
      </c>
      <c r="B23" s="9">
        <v>45216.0</v>
      </c>
      <c r="C23" s="9">
        <v>45216.0</v>
      </c>
      <c r="D23" s="9">
        <v>45222.0</v>
      </c>
      <c r="E23" s="7">
        <f t="shared" si="3"/>
        <v>6</v>
      </c>
      <c r="F23" s="7">
        <f t="shared" si="4"/>
        <v>6</v>
      </c>
      <c r="G23" s="8">
        <v>12.0</v>
      </c>
    </row>
    <row r="24">
      <c r="A24" s="19" t="s">
        <v>22</v>
      </c>
      <c r="B24" s="9">
        <v>45216.0</v>
      </c>
      <c r="C24" s="9">
        <v>45216.0</v>
      </c>
      <c r="D24" s="9">
        <v>45222.0</v>
      </c>
      <c r="E24" s="7">
        <f t="shared" si="3"/>
        <v>6</v>
      </c>
      <c r="F24" s="7">
        <f t="shared" si="4"/>
        <v>6</v>
      </c>
      <c r="G24" s="8">
        <v>19.0</v>
      </c>
    </row>
    <row r="25">
      <c r="A25" s="19" t="s">
        <v>23</v>
      </c>
      <c r="B25" s="9">
        <v>45216.0</v>
      </c>
      <c r="C25" s="9">
        <v>45222.0</v>
      </c>
      <c r="D25" s="9">
        <v>45222.0</v>
      </c>
      <c r="E25" s="7">
        <f t="shared" si="3"/>
        <v>6</v>
      </c>
      <c r="F25" s="11">
        <v>1.0</v>
      </c>
      <c r="G25" s="8">
        <v>5.0</v>
      </c>
    </row>
    <row r="26">
      <c r="A26" s="19" t="s">
        <v>24</v>
      </c>
      <c r="B26" s="9">
        <v>45216.0</v>
      </c>
      <c r="C26" s="9">
        <v>45222.0</v>
      </c>
      <c r="D26" s="9">
        <v>45222.0</v>
      </c>
      <c r="E26" s="7">
        <f t="shared" si="3"/>
        <v>6</v>
      </c>
      <c r="F26" s="11">
        <v>1.0</v>
      </c>
      <c r="G26" s="8">
        <v>5.0</v>
      </c>
    </row>
    <row r="27">
      <c r="A27" s="8"/>
      <c r="B27" s="9"/>
      <c r="C27" s="9"/>
      <c r="D27" s="9"/>
      <c r="E27" s="10" t="s">
        <v>12</v>
      </c>
    </row>
    <row r="28">
      <c r="A28" s="8"/>
      <c r="B28" s="9"/>
      <c r="C28" s="9"/>
      <c r="D28" s="9"/>
      <c r="E28" s="11">
        <v>6.0</v>
      </c>
      <c r="F28" s="11">
        <f t="shared" ref="F28:G28" si="5">AVERAGE(F19:F26)</f>
        <v>2.875</v>
      </c>
      <c r="G28" s="8">
        <f t="shared" si="5"/>
        <v>9.3125</v>
      </c>
    </row>
    <row r="29">
      <c r="A29" s="2" t="s">
        <v>13</v>
      </c>
    </row>
    <row r="30">
      <c r="A30" s="12" t="s">
        <v>7</v>
      </c>
      <c r="B30" s="13">
        <f>AVERAGE(F19:F26)</f>
        <v>2.875</v>
      </c>
    </row>
    <row r="31">
      <c r="A31" s="12" t="s">
        <v>6</v>
      </c>
      <c r="B31" s="13">
        <f>AVERAGE(E19:E26)</f>
        <v>6</v>
      </c>
    </row>
    <row r="32">
      <c r="A32" s="12" t="s">
        <v>13</v>
      </c>
      <c r="B32" s="14">
        <f>B30/B31</f>
        <v>0.4791666667</v>
      </c>
    </row>
    <row r="33">
      <c r="A33" s="2" t="s">
        <v>14</v>
      </c>
    </row>
    <row r="34">
      <c r="A34" s="20">
        <v>8.0</v>
      </c>
    </row>
    <row r="35">
      <c r="A35" s="7"/>
      <c r="B35" s="21"/>
      <c r="C35" s="21"/>
      <c r="D35" s="21"/>
      <c r="E35" s="21"/>
      <c r="F35" s="21"/>
      <c r="G35" s="21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  <row r="1003">
      <c r="A1003" s="22"/>
    </row>
    <row r="1004">
      <c r="A1004" s="22"/>
    </row>
    <row r="1005">
      <c r="A1005" s="22"/>
    </row>
    <row r="1006">
      <c r="A1006" s="22"/>
    </row>
    <row r="1007">
      <c r="A1007" s="22"/>
    </row>
    <row r="1008">
      <c r="A1008" s="22"/>
    </row>
    <row r="1009">
      <c r="A1009" s="22"/>
    </row>
    <row r="1010">
      <c r="A1010" s="22"/>
    </row>
    <row r="1011">
      <c r="A1011" s="22"/>
    </row>
    <row r="1012">
      <c r="A1012" s="22"/>
    </row>
  </sheetData>
  <mergeCells count="18">
    <mergeCell ref="A1:G1"/>
    <mergeCell ref="A2:G2"/>
    <mergeCell ref="E7:G7"/>
    <mergeCell ref="A9:G9"/>
    <mergeCell ref="B10:G10"/>
    <mergeCell ref="B11:G11"/>
    <mergeCell ref="B12:G12"/>
    <mergeCell ref="B31:G31"/>
    <mergeCell ref="B32:G32"/>
    <mergeCell ref="A33:G33"/>
    <mergeCell ref="A34:G34"/>
    <mergeCell ref="A13:G13"/>
    <mergeCell ref="A14:G14"/>
    <mergeCell ref="A16:G16"/>
    <mergeCell ref="A17:G17"/>
    <mergeCell ref="E27:G27"/>
    <mergeCell ref="A29:G29"/>
    <mergeCell ref="B30:G30"/>
  </mergeCells>
  <hyperlinks>
    <hyperlink r:id="rId1" ref="A4"/>
    <hyperlink r:id="rId2" ref="A5"/>
    <hyperlink r:id="rId3" ref="A6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16.13"/>
    <col customWidth="1" min="3" max="3" width="17.5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8</v>
      </c>
    </row>
    <row r="4">
      <c r="A4" s="5" t="s">
        <v>9</v>
      </c>
      <c r="B4" s="6">
        <v>45195.0</v>
      </c>
      <c r="C4" s="6">
        <v>45196.0</v>
      </c>
      <c r="D4" s="6">
        <v>45197.0</v>
      </c>
      <c r="E4" s="7">
        <f t="shared" ref="E4:E6" si="1">((D4-B4)-(D4-C4))*3+ F4</f>
        <v>7</v>
      </c>
      <c r="F4" s="11">
        <v>4.0</v>
      </c>
      <c r="G4" s="8">
        <v>4.0</v>
      </c>
    </row>
    <row r="5">
      <c r="A5" s="5" t="s">
        <v>10</v>
      </c>
      <c r="B5" s="6">
        <v>45195.0</v>
      </c>
      <c r="C5" s="6">
        <v>45196.0</v>
      </c>
      <c r="D5" s="6">
        <v>45197.0</v>
      </c>
      <c r="E5" s="7">
        <f t="shared" si="1"/>
        <v>9.5</v>
      </c>
      <c r="F5" s="11">
        <v>6.5</v>
      </c>
      <c r="G5" s="8">
        <v>6.5</v>
      </c>
    </row>
    <row r="6">
      <c r="A6" s="5" t="s">
        <v>11</v>
      </c>
      <c r="B6" s="6">
        <v>45195.0</v>
      </c>
      <c r="C6" s="6">
        <v>45196.0</v>
      </c>
      <c r="D6" s="6">
        <v>45197.0</v>
      </c>
      <c r="E6" s="7">
        <f t="shared" si="1"/>
        <v>5.2</v>
      </c>
      <c r="F6" s="11">
        <v>2.2</v>
      </c>
      <c r="G6" s="8">
        <v>2.2</v>
      </c>
    </row>
    <row r="7">
      <c r="A7" s="8"/>
      <c r="B7" s="9"/>
      <c r="C7" s="9"/>
      <c r="D7" s="9"/>
      <c r="E7" s="10" t="s">
        <v>12</v>
      </c>
    </row>
    <row r="8">
      <c r="A8" s="8"/>
      <c r="B8" s="9"/>
      <c r="C8" s="9"/>
      <c r="D8" s="9"/>
      <c r="E8" s="11">
        <f t="shared" ref="E8:F8" si="2">AVERAGE(E4, E5, E6)</f>
        <v>7.233333333</v>
      </c>
      <c r="F8" s="11">
        <f t="shared" si="2"/>
        <v>4.233333333</v>
      </c>
      <c r="G8" s="8">
        <f>AVERAGE(G4:G6)</f>
        <v>4.233333333</v>
      </c>
    </row>
    <row r="9">
      <c r="A9" s="2" t="s">
        <v>13</v>
      </c>
    </row>
    <row r="10">
      <c r="A10" s="12" t="s">
        <v>7</v>
      </c>
      <c r="B10" s="13">
        <f>F8</f>
        <v>4.233333333</v>
      </c>
    </row>
    <row r="11">
      <c r="A11" s="12" t="s">
        <v>6</v>
      </c>
      <c r="B11" s="13">
        <f>AVERAGE(E4:E6)</f>
        <v>7.233333333</v>
      </c>
    </row>
    <row r="12">
      <c r="A12" s="12" t="s">
        <v>13</v>
      </c>
      <c r="B12" s="14">
        <f>B10/B11</f>
        <v>0.5852534562</v>
      </c>
    </row>
    <row r="13">
      <c r="A13" s="15" t="s">
        <v>14</v>
      </c>
    </row>
    <row r="14">
      <c r="A14" s="16">
        <v>3.0</v>
      </c>
    </row>
    <row r="15">
      <c r="A15" s="17"/>
      <c r="B15" s="17"/>
      <c r="C15" s="17"/>
      <c r="D15" s="17"/>
      <c r="E15" s="17"/>
      <c r="F15" s="17"/>
      <c r="G15" s="17"/>
    </row>
    <row r="16">
      <c r="A16" s="1" t="s">
        <v>15</v>
      </c>
    </row>
    <row r="17">
      <c r="A17" s="2" t="s">
        <v>1</v>
      </c>
    </row>
    <row r="18">
      <c r="A18" s="3" t="s">
        <v>2</v>
      </c>
      <c r="B18" s="3" t="s">
        <v>3</v>
      </c>
      <c r="C18" s="18" t="s">
        <v>16</v>
      </c>
      <c r="D18" s="3" t="s">
        <v>5</v>
      </c>
      <c r="E18" s="3" t="s">
        <v>6</v>
      </c>
      <c r="F18" s="3" t="s">
        <v>7</v>
      </c>
      <c r="G18" s="4" t="s">
        <v>8</v>
      </c>
    </row>
    <row r="19">
      <c r="A19" s="19" t="s">
        <v>17</v>
      </c>
      <c r="B19" s="9">
        <v>45216.0</v>
      </c>
      <c r="C19" s="9">
        <v>45220.0</v>
      </c>
      <c r="D19" s="9">
        <v>45222.0</v>
      </c>
      <c r="E19" s="7">
        <f t="shared" ref="E19:E26" si="3">((D19-B19)-(D19-C19))*3 + F19</f>
        <v>20</v>
      </c>
      <c r="F19" s="7">
        <f>G19</f>
        <v>8</v>
      </c>
      <c r="G19" s="8">
        <v>8.0</v>
      </c>
    </row>
    <row r="20">
      <c r="A20" s="19" t="s">
        <v>18</v>
      </c>
      <c r="B20" s="9">
        <v>45216.0</v>
      </c>
      <c r="C20" s="9">
        <v>45222.0</v>
      </c>
      <c r="D20" s="9">
        <v>45222.0</v>
      </c>
      <c r="E20" s="7">
        <f t="shared" si="3"/>
        <v>30</v>
      </c>
      <c r="F20" s="11">
        <v>12.0</v>
      </c>
      <c r="G20" s="8">
        <v>12.0</v>
      </c>
    </row>
    <row r="21">
      <c r="A21" s="19" t="s">
        <v>19</v>
      </c>
      <c r="B21" s="9">
        <v>45216.0</v>
      </c>
      <c r="C21" s="9">
        <v>45220.0</v>
      </c>
      <c r="D21" s="9">
        <v>45222.0</v>
      </c>
      <c r="E21" s="7">
        <f t="shared" si="3"/>
        <v>18</v>
      </c>
      <c r="F21" s="11">
        <v>6.0</v>
      </c>
      <c r="G21" s="8">
        <v>6.0</v>
      </c>
    </row>
    <row r="22">
      <c r="A22" s="19" t="s">
        <v>20</v>
      </c>
      <c r="B22" s="9">
        <v>45216.0</v>
      </c>
      <c r="C22" s="9">
        <v>45218.0</v>
      </c>
      <c r="D22" s="9">
        <v>45222.0</v>
      </c>
      <c r="E22" s="7">
        <f t="shared" si="3"/>
        <v>13.5</v>
      </c>
      <c r="F22" s="11">
        <v>7.5</v>
      </c>
      <c r="G22" s="8">
        <v>7.5</v>
      </c>
    </row>
    <row r="23">
      <c r="A23" s="19" t="s">
        <v>21</v>
      </c>
      <c r="B23" s="9">
        <v>45216.0</v>
      </c>
      <c r="C23" s="9">
        <v>45216.0</v>
      </c>
      <c r="D23" s="9">
        <v>45222.0</v>
      </c>
      <c r="E23" s="7">
        <f t="shared" si="3"/>
        <v>12</v>
      </c>
      <c r="F23" s="11">
        <v>12.0</v>
      </c>
      <c r="G23" s="8">
        <v>12.0</v>
      </c>
    </row>
    <row r="24">
      <c r="A24" s="19" t="s">
        <v>22</v>
      </c>
      <c r="B24" s="9">
        <v>45216.0</v>
      </c>
      <c r="C24" s="9">
        <v>45216.0</v>
      </c>
      <c r="D24" s="9">
        <v>45222.0</v>
      </c>
      <c r="E24" s="7">
        <f t="shared" si="3"/>
        <v>19</v>
      </c>
      <c r="F24" s="11">
        <v>19.0</v>
      </c>
      <c r="G24" s="8">
        <v>19.0</v>
      </c>
    </row>
    <row r="25">
      <c r="A25" s="19" t="s">
        <v>23</v>
      </c>
      <c r="B25" s="9">
        <v>45216.0</v>
      </c>
      <c r="C25" s="9">
        <v>45222.0</v>
      </c>
      <c r="D25" s="9">
        <v>45222.0</v>
      </c>
      <c r="E25" s="7">
        <f t="shared" si="3"/>
        <v>23</v>
      </c>
      <c r="F25" s="11">
        <v>5.0</v>
      </c>
      <c r="G25" s="8">
        <v>5.0</v>
      </c>
    </row>
    <row r="26">
      <c r="A26" s="19" t="s">
        <v>24</v>
      </c>
      <c r="B26" s="9">
        <v>45216.0</v>
      </c>
      <c r="C26" s="9">
        <v>45222.0</v>
      </c>
      <c r="D26" s="9">
        <v>45222.0</v>
      </c>
      <c r="E26" s="7">
        <f t="shared" si="3"/>
        <v>23</v>
      </c>
      <c r="F26" s="11">
        <v>5.0</v>
      </c>
      <c r="G26" s="8">
        <v>5.0</v>
      </c>
    </row>
    <row r="27">
      <c r="A27" s="8"/>
      <c r="B27" s="9"/>
      <c r="C27" s="9"/>
      <c r="D27" s="9"/>
      <c r="E27" s="10" t="s">
        <v>12</v>
      </c>
    </row>
    <row r="28">
      <c r="A28" s="8"/>
      <c r="B28" s="9"/>
      <c r="C28" s="9"/>
      <c r="D28" s="9"/>
      <c r="E28" s="11">
        <f t="shared" ref="E28:G28" si="4">AVERAGE(E19:E26)</f>
        <v>19.8125</v>
      </c>
      <c r="F28" s="11">
        <f t="shared" si="4"/>
        <v>9.3125</v>
      </c>
      <c r="G28" s="8">
        <f t="shared" si="4"/>
        <v>9.3125</v>
      </c>
    </row>
    <row r="29">
      <c r="A29" s="2" t="s">
        <v>13</v>
      </c>
    </row>
    <row r="30">
      <c r="A30" s="12" t="s">
        <v>7</v>
      </c>
      <c r="B30" s="13">
        <f>AVERAGE(F19:F26)</f>
        <v>9.3125</v>
      </c>
    </row>
    <row r="31">
      <c r="A31" s="12" t="s">
        <v>6</v>
      </c>
      <c r="B31" s="13">
        <f>AVERAGE(E19:E26)</f>
        <v>19.8125</v>
      </c>
    </row>
    <row r="32">
      <c r="A32" s="12" t="s">
        <v>13</v>
      </c>
      <c r="B32" s="14">
        <f>B30/B31</f>
        <v>0.4700315457</v>
      </c>
    </row>
    <row r="33">
      <c r="A33" s="2" t="s">
        <v>14</v>
      </c>
    </row>
    <row r="34">
      <c r="A34" s="20">
        <v>8.0</v>
      </c>
    </row>
    <row r="35">
      <c r="A35" s="7"/>
      <c r="B35" s="21"/>
      <c r="C35" s="21"/>
      <c r="D35" s="21"/>
      <c r="E35" s="21"/>
      <c r="F35" s="21"/>
      <c r="G35" s="21"/>
    </row>
    <row r="36">
      <c r="A36" s="22"/>
    </row>
    <row r="37">
      <c r="A37" s="22"/>
    </row>
    <row r="38">
      <c r="A38" s="22"/>
    </row>
    <row r="39">
      <c r="A39" s="22"/>
    </row>
    <row r="40">
      <c r="A40" s="22"/>
    </row>
    <row r="41">
      <c r="A41" s="22"/>
    </row>
    <row r="42">
      <c r="A42" s="22"/>
    </row>
    <row r="43">
      <c r="A43" s="22"/>
    </row>
    <row r="44">
      <c r="A44" s="22"/>
    </row>
    <row r="45">
      <c r="A45" s="22"/>
    </row>
    <row r="46">
      <c r="A46" s="22"/>
    </row>
    <row r="47">
      <c r="A47" s="22"/>
    </row>
    <row r="48">
      <c r="A48" s="22"/>
    </row>
    <row r="49">
      <c r="A49" s="22"/>
    </row>
    <row r="50">
      <c r="A50" s="22"/>
    </row>
    <row r="51">
      <c r="A51" s="22"/>
    </row>
    <row r="52">
      <c r="A52" s="22"/>
    </row>
    <row r="53">
      <c r="A53" s="22"/>
    </row>
    <row r="54">
      <c r="A54" s="22"/>
    </row>
    <row r="55">
      <c r="A55" s="22"/>
    </row>
    <row r="56">
      <c r="A56" s="22"/>
    </row>
    <row r="57">
      <c r="A57" s="22"/>
    </row>
    <row r="58">
      <c r="A58" s="22"/>
    </row>
    <row r="59">
      <c r="A59" s="22"/>
    </row>
    <row r="60">
      <c r="A60" s="22"/>
    </row>
    <row r="61">
      <c r="A61" s="22"/>
    </row>
    <row r="62">
      <c r="A62" s="22"/>
    </row>
    <row r="63">
      <c r="A63" s="22"/>
    </row>
    <row r="64">
      <c r="A64" s="22"/>
    </row>
    <row r="65">
      <c r="A65" s="22"/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  <row r="1001">
      <c r="A1001" s="22"/>
    </row>
    <row r="1002">
      <c r="A1002" s="22"/>
    </row>
    <row r="1003">
      <c r="A1003" s="22"/>
    </row>
    <row r="1004">
      <c r="A1004" s="22"/>
    </row>
    <row r="1005">
      <c r="A1005" s="22"/>
    </row>
    <row r="1006">
      <c r="A1006" s="22"/>
    </row>
    <row r="1007">
      <c r="A1007" s="22"/>
    </row>
    <row r="1008">
      <c r="A1008" s="22"/>
    </row>
    <row r="1009">
      <c r="A1009" s="22"/>
    </row>
    <row r="1010">
      <c r="A1010" s="22"/>
    </row>
    <row r="1011">
      <c r="A1011" s="22"/>
    </row>
    <row r="1012">
      <c r="A1012" s="22"/>
    </row>
  </sheetData>
  <mergeCells count="18">
    <mergeCell ref="A1:G1"/>
    <mergeCell ref="A2:G2"/>
    <mergeCell ref="E7:G7"/>
    <mergeCell ref="A9:G9"/>
    <mergeCell ref="B10:G10"/>
    <mergeCell ref="B11:G11"/>
    <mergeCell ref="B12:G12"/>
    <mergeCell ref="B31:G31"/>
    <mergeCell ref="B32:G32"/>
    <mergeCell ref="A33:G33"/>
    <mergeCell ref="A34:G34"/>
    <mergeCell ref="A13:G13"/>
    <mergeCell ref="A14:G14"/>
    <mergeCell ref="A16:G16"/>
    <mergeCell ref="A17:G17"/>
    <mergeCell ref="E27:G27"/>
    <mergeCell ref="A29:G29"/>
    <mergeCell ref="B30:G30"/>
  </mergeCells>
  <hyperlinks>
    <hyperlink r:id="rId1" ref="A4"/>
    <hyperlink r:id="rId2" ref="A5"/>
    <hyperlink r:id="rId3" ref="A6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</hyperlinks>
  <drawing r:id="rId12"/>
</worksheet>
</file>