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lis/Documents/Universidad/Septimo semestre/ingesoft/"/>
    </mc:Choice>
  </mc:AlternateContent>
  <xr:revisionPtr revIDLastSave="0" documentId="8_{64F04DE0-D5BE-7242-B357-E1F76269DD62}" xr6:coauthVersionLast="43" xr6:coauthVersionMax="43" xr10:uidLastSave="{00000000-0000-0000-0000-000000000000}"/>
  <bookViews>
    <workbookView xWindow="80" yWindow="460" windowWidth="25440" windowHeight="14440" activeTab="2" xr2:uid="{5C3FC359-C645-144D-9958-18D14103DB56}"/>
  </bookViews>
  <sheets>
    <sheet name="Hoja2" sheetId="2" r:id="rId1"/>
    <sheet name="Hoja3" sheetId="3" r:id="rId2"/>
    <sheet name="Hoja4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  <c r="A22" i="4"/>
  <c r="A23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" i="4"/>
  <c r="H13" i="3"/>
  <c r="G13" i="3"/>
  <c r="H14" i="3"/>
  <c r="G14" i="3"/>
  <c r="G16" i="3"/>
  <c r="H16" i="3" s="1"/>
  <c r="F16" i="3"/>
  <c r="H20" i="3"/>
  <c r="I15" i="3"/>
  <c r="G15" i="3"/>
  <c r="H15" i="3" s="1"/>
  <c r="F20" i="3"/>
  <c r="F15" i="3"/>
  <c r="L52" i="2"/>
  <c r="G12" i="3"/>
  <c r="H12" i="3" s="1"/>
  <c r="I12" i="3" s="1"/>
  <c r="F12" i="3"/>
  <c r="F1" i="3"/>
  <c r="G10" i="3"/>
  <c r="H10" i="3"/>
  <c r="F10" i="3"/>
  <c r="G9" i="3"/>
  <c r="H9" i="3" s="1"/>
  <c r="F9" i="3"/>
  <c r="G8" i="3"/>
  <c r="H8" i="3"/>
  <c r="F8" i="3"/>
  <c r="I9" i="3"/>
  <c r="I10" i="3"/>
  <c r="I8" i="3"/>
  <c r="E9" i="3"/>
  <c r="E10" i="3"/>
  <c r="E8" i="3"/>
  <c r="D5" i="3"/>
  <c r="D4" i="3"/>
  <c r="D3" i="3"/>
  <c r="C5" i="3"/>
  <c r="C4" i="3"/>
  <c r="C3" i="3"/>
  <c r="G64" i="2"/>
  <c r="H64" i="2"/>
  <c r="G56" i="2"/>
  <c r="G57" i="2"/>
  <c r="G58" i="2"/>
  <c r="G59" i="2"/>
  <c r="G60" i="2"/>
  <c r="G61" i="2"/>
  <c r="G62" i="2"/>
  <c r="G63" i="2"/>
  <c r="G55" i="2"/>
  <c r="G52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37" i="2"/>
</calcChain>
</file>

<file path=xl/sharedStrings.xml><?xml version="1.0" encoding="utf-8"?>
<sst xmlns="http://schemas.openxmlformats.org/spreadsheetml/2006/main" count="274" uniqueCount="197">
  <si>
    <t>CRONOGRAMA</t>
  </si>
  <si>
    <t>TÍTULO DEL PROYECTO</t>
  </si>
  <si>
    <t>Fitt</t>
  </si>
  <si>
    <t>RESPONSABLE DEL PROYECTO</t>
  </si>
  <si>
    <t>Grupo Bittus</t>
  </si>
  <si>
    <t>FECHA</t>
  </si>
  <si>
    <t>NÚMERO EDT</t>
  </si>
  <si>
    <t>TÍTULO DE LA TAREA</t>
  </si>
  <si>
    <t>RESPONSABLE DE LA TAREA</t>
  </si>
  <si>
    <t>FECHA DE INICIO</t>
  </si>
  <si>
    <t>FECHA DE ENTREGA</t>
  </si>
  <si>
    <t>DURACIÓN</t>
  </si>
  <si>
    <t>% COMPLETADO 
DE LA TAREA</t>
  </si>
  <si>
    <t>Definición del proyecto</t>
  </si>
  <si>
    <t>1.1</t>
  </si>
  <si>
    <t>Seleccion del equipo de trabajo</t>
  </si>
  <si>
    <t>Grupo</t>
  </si>
  <si>
    <t>1.2</t>
  </si>
  <si>
    <t>Definición de la idea del proyecto</t>
  </si>
  <si>
    <t>1.3</t>
  </si>
  <si>
    <t>Definición propuesta de valor (Canvas)</t>
  </si>
  <si>
    <t>1.4</t>
  </si>
  <si>
    <t>Presentacion modelo Canvas</t>
  </si>
  <si>
    <t>SPMP</t>
  </si>
  <si>
    <t>2.1</t>
  </si>
  <si>
    <t>Estimación con history points</t>
  </si>
  <si>
    <t>2.2</t>
  </si>
  <si>
    <t>Revisión plantilla</t>
  </si>
  <si>
    <t>Cada miembro del grupo</t>
  </si>
  <si>
    <t>2.3</t>
  </si>
  <si>
    <t>División partes de plantilla para lectura</t>
  </si>
  <si>
    <t>2.4</t>
  </si>
  <si>
    <t>Escritura SPMP</t>
  </si>
  <si>
    <t>2.4.1</t>
  </si>
  <si>
    <t>Vista general del proyecto</t>
  </si>
  <si>
    <t>2.4.2</t>
  </si>
  <si>
    <t>Contexto del proyecto</t>
  </si>
  <si>
    <t>2.4.3</t>
  </si>
  <si>
    <t>Administración del proyecto</t>
  </si>
  <si>
    <t>2.4.4</t>
  </si>
  <si>
    <t>Monitoreo y control del proyecto</t>
  </si>
  <si>
    <t>2.4.5</t>
  </si>
  <si>
    <t>Entrega del producto</t>
  </si>
  <si>
    <t>2.4.6</t>
  </si>
  <si>
    <t>Procesos de soporte</t>
  </si>
  <si>
    <t>2.4.7</t>
  </si>
  <si>
    <t>Revisones y correciones</t>
  </si>
  <si>
    <t>2.5</t>
  </si>
  <si>
    <t>Definición del cronograma</t>
  </si>
  <si>
    <t>Grupo (Jhonny y Miguel C)</t>
  </si>
  <si>
    <t>2.6</t>
  </si>
  <si>
    <t>Definición del organigrama</t>
  </si>
  <si>
    <t>Grupo (Laura)</t>
  </si>
  <si>
    <t>2.7</t>
  </si>
  <si>
    <t>Selección modelo de ciclo de vida</t>
  </si>
  <si>
    <t>2.8</t>
  </si>
  <si>
    <t>Estimación con casos de uso</t>
  </si>
  <si>
    <t>Grupo (Jhonny y Miguel B)</t>
  </si>
  <si>
    <t>2.9</t>
  </si>
  <si>
    <t>Definición procesos de soporte</t>
  </si>
  <si>
    <t>Grupo (Sebastián y Miguel B)</t>
  </si>
  <si>
    <t>2.10</t>
  </si>
  <si>
    <t>Entrega SPMP</t>
  </si>
  <si>
    <t>Sprint 1</t>
  </si>
  <si>
    <t>SPRINT 1</t>
  </si>
  <si>
    <t>Sprint 2</t>
  </si>
  <si>
    <t>SPRINT 2</t>
  </si>
  <si>
    <t>SRS</t>
  </si>
  <si>
    <t>SPRINT 3</t>
  </si>
  <si>
    <t>SDD</t>
  </si>
  <si>
    <t>Modelo de dominio</t>
  </si>
  <si>
    <t>Diagrama de Feautures</t>
  </si>
  <si>
    <t>Interfaces con el sistema</t>
  </si>
  <si>
    <t>Funciones del producto</t>
  </si>
  <si>
    <t>Perspectiva del producto</t>
  </si>
  <si>
    <t>Suposiciones y dependencias</t>
  </si>
  <si>
    <t>3.1</t>
  </si>
  <si>
    <t>3.2</t>
  </si>
  <si>
    <t>3.3</t>
  </si>
  <si>
    <t>3.4</t>
  </si>
  <si>
    <t>3.5</t>
  </si>
  <si>
    <t>3.6</t>
  </si>
  <si>
    <t>Requisitos no funcionales</t>
  </si>
  <si>
    <t>Grupo (Miguel C)</t>
  </si>
  <si>
    <t>Requistos especificos</t>
  </si>
  <si>
    <t>Grupo (Laura y Sebastián)</t>
  </si>
  <si>
    <t xml:space="preserve">Atributos del sistema </t>
  </si>
  <si>
    <t>Requisitos base de datos</t>
  </si>
  <si>
    <t>Grupo (Sebastián)</t>
  </si>
  <si>
    <t>Proceso de ingeniería de requisitos</t>
  </si>
  <si>
    <t>Proceso de verificación y validación</t>
  </si>
  <si>
    <t>3.7</t>
  </si>
  <si>
    <t>3.8</t>
  </si>
  <si>
    <t>3.9</t>
  </si>
  <si>
    <t>3.10</t>
  </si>
  <si>
    <t>3.11</t>
  </si>
  <si>
    <t>3.12</t>
  </si>
  <si>
    <t>Revisión SRS</t>
  </si>
  <si>
    <t>Corrección SPMP</t>
  </si>
  <si>
    <t>Implementación caso de uso crear rutina</t>
  </si>
  <si>
    <t>3.13</t>
  </si>
  <si>
    <t>3.14</t>
  </si>
  <si>
    <t>3.15</t>
  </si>
  <si>
    <t>3.16</t>
  </si>
  <si>
    <t>Entrega SRS, correcciones SPMP, caso de uso más importante</t>
  </si>
  <si>
    <t>Vista lógica del sistema</t>
  </si>
  <si>
    <t>Vista fisica del sistema</t>
  </si>
  <si>
    <t>Vista de procesos del sistema</t>
  </si>
  <si>
    <t>Estructura del sistema</t>
  </si>
  <si>
    <t>Comportamiento del sistema</t>
  </si>
  <si>
    <t>Persistencia</t>
  </si>
  <si>
    <t>Interfaz de usuario</t>
  </si>
  <si>
    <t>Entrega SDD</t>
  </si>
  <si>
    <t>Revisón SDD</t>
  </si>
  <si>
    <t>Grupo (Jhonny,Sebastián)</t>
  </si>
  <si>
    <t>Grupo (Jhonny, Miguel B  y Sebastián)</t>
  </si>
  <si>
    <t>Grupo (Miguel B)</t>
  </si>
  <si>
    <t xml:space="preserve">Casos de uso </t>
  </si>
  <si>
    <t>Registrarse</t>
  </si>
  <si>
    <t>Ver logros</t>
  </si>
  <si>
    <t>Reseñar parque</t>
  </si>
  <si>
    <t>Reseñar entrenador</t>
  </si>
  <si>
    <t>Elegir entrenador</t>
  </si>
  <si>
    <t>Ver ubicación seguidos</t>
  </si>
  <si>
    <t>Chatear con entrenador</t>
  </si>
  <si>
    <t>Seguir otro usuario</t>
  </si>
  <si>
    <t>Editar perfil</t>
  </si>
  <si>
    <t>Buscar Parque</t>
  </si>
  <si>
    <t>Realizar recorrido</t>
  </si>
  <si>
    <t>Realizar entrenamiento</t>
  </si>
  <si>
    <t>Grupo (Jhonny)</t>
  </si>
  <si>
    <t>Chatear con cliente</t>
  </si>
  <si>
    <t>Registrar entrenador</t>
  </si>
  <si>
    <t xml:space="preserve">Buscar Usuario </t>
  </si>
  <si>
    <t>Agregar foto al parque</t>
  </si>
  <si>
    <t>Chatear con otros usuarios</t>
  </si>
  <si>
    <t>Ver reseñas</t>
  </si>
  <si>
    <t>Ver entrenador</t>
  </si>
  <si>
    <t>Ver progreso</t>
  </si>
  <si>
    <t>Grupo(Jhonny)</t>
  </si>
  <si>
    <t>Grupo (Sebatián)</t>
  </si>
  <si>
    <t>Grupo(Miguel B)</t>
  </si>
  <si>
    <t>Reseñar entrenamiento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</si>
  <si>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</si>
  <si>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</si>
  <si>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</si>
  <si>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</si>
  <si>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</si>
  <si>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</si>
  <si>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</si>
  <si>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</si>
  <si>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</si>
  <si>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</si>
  <si>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</si>
  <si>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</si>
  <si>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</si>
  <si>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</si>
  <si>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</si>
  <si>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</si>
  <si>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</si>
  <si>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</si>
  <si>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</si>
  <si>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</si>
  <si>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</si>
  <si>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</si>
  <si>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</si>
  <si>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</si>
  <si>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</si>
  <si>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</si>
  <si>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</si>
  <si>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</si>
  <si>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</si>
  <si>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</si>
  <si>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</si>
  <si>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Adoptar Entrenamiento</t>
  </si>
  <si>
    <t>Fecha inicio</t>
  </si>
  <si>
    <t xml:space="preserve">Fecha final </t>
  </si>
  <si>
    <t>Fecha 1</t>
  </si>
  <si>
    <t>fecha 2</t>
  </si>
  <si>
    <t>Fecha 3</t>
  </si>
  <si>
    <t>Fecha 4</t>
  </si>
  <si>
    <t>Fecha 5</t>
  </si>
  <si>
    <t>Sprint 3</t>
  </si>
  <si>
    <t>esperado</t>
  </si>
  <si>
    <t>real Sprint 1</t>
  </si>
  <si>
    <t>real Sprint 2</t>
  </si>
  <si>
    <t>real Sprint 3</t>
  </si>
  <si>
    <t>Caso de Uso</t>
  </si>
  <si>
    <t>Porcentaje implementación</t>
  </si>
  <si>
    <t>Estado</t>
  </si>
  <si>
    <t>Probado</t>
  </si>
  <si>
    <t>Cancelado</t>
  </si>
  <si>
    <t>En progreso</t>
  </si>
  <si>
    <t>Autenticarse</t>
  </si>
  <si>
    <t>Crear entramineto</t>
  </si>
  <si>
    <t>Editar entrenamiento</t>
  </si>
  <si>
    <t>Buscar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</si>
</sst>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rgb="FFFFFFFF"/>
      <name val="Roboto"/>
    </font>
    <font>
      <b/>
      <sz val="9"/>
      <color rgb="FF000000"/>
      <name val="Roboto"/>
    </font>
    <font>
      <sz val="8"/>
      <name val="Calibri"/>
      <family val="2"/>
      <scheme val="minor"/>
    </font>
    <font>
      <b/>
      <sz val="9"/>
      <color theme="1"/>
      <name val="Roboto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3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5" fillId="0" borderId="0" xfId="0" applyFont="1" applyAlignment="1">
      <alignment horizontal="center"/>
    </xf>
    <xf numFmtId="0" fontId="1" fillId="0" borderId="0" xfId="0" applyFont="1" applyFill="1"/>
    <xf numFmtId="0" fontId="1" fillId="0" borderId="5" xfId="0" applyFont="1" applyBorder="1"/>
    <xf numFmtId="0" fontId="1" fillId="0" borderId="6" xfId="0" applyFont="1" applyBorder="1"/>
    <xf numFmtId="0" fontId="0" fillId="0" borderId="4" xfId="0" applyBorder="1"/>
    <xf numFmtId="0" fontId="0" fillId="0" borderId="6" xfId="0" applyBorder="1"/>
    <xf numFmtId="0" fontId="1" fillId="0" borderId="10" xfId="0" applyFont="1" applyBorder="1"/>
    <xf numFmtId="0" fontId="1" fillId="0" borderId="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6" xfId="0" applyFont="1" applyBorder="1"/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14" fontId="7" fillId="0" borderId="5" xfId="0" applyNumberFormat="1" applyFont="1" applyBorder="1"/>
    <xf numFmtId="9" fontId="7" fillId="0" borderId="6" xfId="0" applyNumberFormat="1" applyFont="1" applyBorder="1"/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8" xfId="0" applyFont="1" applyBorder="1"/>
    <xf numFmtId="9" fontId="7" fillId="0" borderId="9" xfId="0" applyNumberFormat="1" applyFont="1" applyBorder="1"/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Border="1"/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5" xfId="0" applyFont="1" applyBorder="1"/>
    <xf numFmtId="14" fontId="1" fillId="0" borderId="5" xfId="0" applyNumberFormat="1" applyFont="1" applyBorder="1"/>
    <xf numFmtId="0" fontId="10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 wrapText="1"/>
    </xf>
    <xf numFmtId="0" fontId="1" fillId="0" borderId="4" xfId="0" applyFont="1" applyBorder="1"/>
    <xf numFmtId="9" fontId="1" fillId="0" borderId="6" xfId="0" applyNumberFormat="1" applyFont="1" applyBorder="1"/>
    <xf numFmtId="0" fontId="11" fillId="0" borderId="4" xfId="0" applyFont="1" applyBorder="1"/>
    <xf numFmtId="0" fontId="11" fillId="0" borderId="5" xfId="0" applyFont="1" applyBorder="1"/>
    <xf numFmtId="0" fontId="1" fillId="0" borderId="5" xfId="0" applyFont="1" applyFill="1" applyBorder="1"/>
    <xf numFmtId="0" fontId="1" fillId="0" borderId="7" xfId="0" applyFont="1" applyBorder="1"/>
    <xf numFmtId="0" fontId="1" fillId="0" borderId="8" xfId="0" applyFont="1" applyFill="1" applyBorder="1"/>
    <xf numFmtId="9" fontId="0" fillId="0" borderId="5" xfId="0" applyNumberFormat="1" applyBorder="1"/>
    <xf numFmtId="0" fontId="0" fillId="0" borderId="7" xfId="0" applyBorder="1"/>
    <xf numFmtId="9" fontId="0" fillId="0" borderId="8" xfId="0" applyNumberFormat="1" applyBorder="1"/>
    <xf numFmtId="0" fontId="0" fillId="0" borderId="9" xfId="0" applyBorder="1"/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DFF"/>
      <color rgb="FF011893"/>
      <color rgb="FF73FDD6"/>
      <color rgb="FF0096FF"/>
      <color rgb="FF009193"/>
      <color rgb="FF941651"/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Definición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73FDD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3846-824F-B508-659B3BF927F0}"/>
              </c:ext>
            </c:extLst>
          </c:dPt>
          <c:dPt>
            <c:idx val="1"/>
            <c:invertIfNegative val="0"/>
            <c:bubble3D val="0"/>
            <c:spPr>
              <a:solidFill>
                <a:srgbClr val="73FDD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3846-824F-B508-659B3BF927F0}"/>
              </c:ext>
            </c:extLst>
          </c:dPt>
          <c:dPt>
            <c:idx val="2"/>
            <c:invertIfNegative val="0"/>
            <c:bubble3D val="0"/>
            <c:spPr>
              <a:solidFill>
                <a:srgbClr val="73FDD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3846-824F-B508-659B3BF927F0}"/>
              </c:ext>
            </c:extLst>
          </c:dPt>
          <c:dPt>
            <c:idx val="3"/>
            <c:invertIfNegative val="0"/>
            <c:bubble3D val="0"/>
            <c:spPr>
              <a:solidFill>
                <a:srgbClr val="73FDD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3846-824F-B508-659B3BF927F0}"/>
              </c:ext>
            </c:extLst>
          </c:dPt>
          <c:cat>
            <c:strRef>
              <c:f>Hoja2!$C$12:$C$15</c:f>
              <c:strCache>
                <c:ptCount val="4"/>
                <c:pt idx="0">
                  <c:v>Seleccion del equipo de trabajo</c:v>
                </c:pt>
                <c:pt idx="1">
                  <c:v>Definición de la idea del proyecto</c:v>
                </c:pt>
                <c:pt idx="2">
                  <c:v>Definición propuesta de valor (Canvas)</c:v>
                </c:pt>
                <c:pt idx="3">
                  <c:v>Presentacion modelo Canvas</c:v>
                </c:pt>
              </c:strCache>
            </c:strRef>
          </c:cat>
          <c:val>
            <c:numRef>
              <c:f>Hoja2!$H$12:$H$15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6-824F-B508-659B3BF9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7973936"/>
        <c:axId val="1727975616"/>
        <c:axId val="0"/>
      </c:bar3DChart>
      <c:catAx>
        <c:axId val="17279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7975616"/>
        <c:crosses val="autoZero"/>
        <c:auto val="1"/>
        <c:lblAlgn val="ctr"/>
        <c:lblOffset val="100"/>
        <c:noMultiLvlLbl val="0"/>
      </c:catAx>
      <c:valAx>
        <c:axId val="17279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79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Estimado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Hoja3!$E$10:$I$10</c:f>
              <c:numCache>
                <c:formatCode>m/d/yy</c:formatCode>
                <c:ptCount val="5"/>
                <c:pt idx="0">
                  <c:v>43595</c:v>
                </c:pt>
                <c:pt idx="1">
                  <c:v>43597.599999999999</c:v>
                </c:pt>
                <c:pt idx="2">
                  <c:v>43600.2</c:v>
                </c:pt>
                <c:pt idx="3">
                  <c:v>43602.799999999996</c:v>
                </c:pt>
                <c:pt idx="4">
                  <c:v>43608</c:v>
                </c:pt>
              </c:numCache>
            </c:numRef>
          </c:cat>
          <c:val>
            <c:numRef>
              <c:f>Hoja3!$E$15:$I$15</c:f>
              <c:numCache>
                <c:formatCode>0%</c:formatCode>
                <c:ptCount val="5"/>
                <c:pt idx="0">
                  <c:v>0.5</c:v>
                </c:pt>
                <c:pt idx="1">
                  <c:v>0.625</c:v>
                </c:pt>
                <c:pt idx="2">
                  <c:v>0.75</c:v>
                </c:pt>
                <c:pt idx="3">
                  <c:v>0.875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5-CB4B-B4AC-2D2608B6D99B}"/>
            </c:ext>
          </c:extLst>
        </c:ser>
        <c:ser>
          <c:idx val="1"/>
          <c:order val="1"/>
          <c:tx>
            <c:v>Resultado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Hoja3!$E$10:$I$10</c:f>
              <c:numCache>
                <c:formatCode>m/d/yy</c:formatCode>
                <c:ptCount val="5"/>
                <c:pt idx="0">
                  <c:v>43595</c:v>
                </c:pt>
                <c:pt idx="1">
                  <c:v>43597.599999999999</c:v>
                </c:pt>
                <c:pt idx="2">
                  <c:v>43600.2</c:v>
                </c:pt>
                <c:pt idx="3">
                  <c:v>43602.799999999996</c:v>
                </c:pt>
                <c:pt idx="4">
                  <c:v>43608</c:v>
                </c:pt>
              </c:numCache>
            </c:numRef>
          </c:cat>
          <c:val>
            <c:numRef>
              <c:f>Hoja3!$E$16:$I$16</c:f>
              <c:numCache>
                <c:formatCode>0%</c:formatCode>
                <c:ptCount val="5"/>
                <c:pt idx="0">
                  <c:v>0.3</c:v>
                </c:pt>
                <c:pt idx="1">
                  <c:v>0.41000000000000003</c:v>
                </c:pt>
                <c:pt idx="2">
                  <c:v>0.52</c:v>
                </c:pt>
                <c:pt idx="3">
                  <c:v>0.63</c:v>
                </c:pt>
                <c:pt idx="4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5-CB4B-B4AC-2D2608B6D9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1555920"/>
        <c:axId val="1745484512"/>
      </c:lineChart>
      <c:dateAx>
        <c:axId val="1681555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5484512"/>
        <c:crosses val="autoZero"/>
        <c:auto val="1"/>
        <c:lblOffset val="100"/>
        <c:baseTimeUnit val="days"/>
      </c:dateAx>
      <c:valAx>
        <c:axId val="1745484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8155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</a:t>
            </a:r>
            <a:r>
              <a:rPr lang="es-ES_tradnl" baseline="0"/>
              <a:t>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Estimado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Hoja3!$E$8:$I$8</c:f>
              <c:numCache>
                <c:formatCode>m/d/yy</c:formatCode>
                <c:ptCount val="5"/>
                <c:pt idx="0">
                  <c:v>43496</c:v>
                </c:pt>
                <c:pt idx="1">
                  <c:v>43502.6</c:v>
                </c:pt>
                <c:pt idx="2">
                  <c:v>43509.2</c:v>
                </c:pt>
                <c:pt idx="3">
                  <c:v>43515.799999999996</c:v>
                </c:pt>
                <c:pt idx="4">
                  <c:v>43529</c:v>
                </c:pt>
              </c:numCache>
            </c:numRef>
          </c:cat>
          <c:val>
            <c:numRef>
              <c:f>Hoja3!$E$12:$I$12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B-B849-9392-7F3EABCC8D53}"/>
            </c:ext>
          </c:extLst>
        </c:ser>
        <c:ser>
          <c:idx val="1"/>
          <c:order val="1"/>
          <c:tx>
            <c:v>Resultado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Hoja3!$E$8:$I$8</c:f>
              <c:numCache>
                <c:formatCode>m/d/yy</c:formatCode>
                <c:ptCount val="5"/>
                <c:pt idx="0">
                  <c:v>43496</c:v>
                </c:pt>
                <c:pt idx="1">
                  <c:v>43502.6</c:v>
                </c:pt>
                <c:pt idx="2">
                  <c:v>43509.2</c:v>
                </c:pt>
                <c:pt idx="3">
                  <c:v>43515.799999999996</c:v>
                </c:pt>
                <c:pt idx="4">
                  <c:v>43529</c:v>
                </c:pt>
              </c:numCache>
            </c:numRef>
          </c:cat>
          <c:val>
            <c:numRef>
              <c:f>Hoja3!$E$13:$I$13</c:f>
              <c:numCache>
                <c:formatCode>0%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0.3</c:v>
                </c:pt>
                <c:pt idx="3">
                  <c:v>0.55000000000000004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B-B849-9392-7F3EABCC8D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47367584"/>
        <c:axId val="1752703648"/>
      </c:lineChart>
      <c:dateAx>
        <c:axId val="1747367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2703648"/>
        <c:crosses val="autoZero"/>
        <c:auto val="1"/>
        <c:lblOffset val="100"/>
        <c:baseTimeUnit val="days"/>
      </c:dateAx>
      <c:valAx>
        <c:axId val="1752703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4736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Estimado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Hoja3!$E$9:$I$9</c:f>
              <c:numCache>
                <c:formatCode>m/d/yy</c:formatCode>
                <c:ptCount val="5"/>
                <c:pt idx="0">
                  <c:v>43556</c:v>
                </c:pt>
                <c:pt idx="1">
                  <c:v>43560.800000000003</c:v>
                </c:pt>
                <c:pt idx="2">
                  <c:v>43565.600000000006</c:v>
                </c:pt>
                <c:pt idx="3">
                  <c:v>43570.400000000009</c:v>
                </c:pt>
                <c:pt idx="4">
                  <c:v>43580</c:v>
                </c:pt>
              </c:numCache>
            </c:numRef>
          </c:cat>
          <c:val>
            <c:numRef>
              <c:f>Hoja3!$E$12:$I$12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F-1346-8BF1-DF50A75A21C6}"/>
            </c:ext>
          </c:extLst>
        </c:ser>
        <c:ser>
          <c:idx val="1"/>
          <c:order val="1"/>
          <c:tx>
            <c:v>Resultado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Hoja3!$E$9:$I$9</c:f>
              <c:numCache>
                <c:formatCode>m/d/yy</c:formatCode>
                <c:ptCount val="5"/>
                <c:pt idx="0">
                  <c:v>43556</c:v>
                </c:pt>
                <c:pt idx="1">
                  <c:v>43560.800000000003</c:v>
                </c:pt>
                <c:pt idx="2">
                  <c:v>43565.600000000006</c:v>
                </c:pt>
                <c:pt idx="3">
                  <c:v>43570.400000000009</c:v>
                </c:pt>
                <c:pt idx="4">
                  <c:v>43580</c:v>
                </c:pt>
              </c:numCache>
            </c:numRef>
          </c:cat>
          <c:val>
            <c:numRef>
              <c:f>Hoja3!$E$14:$I$14</c:f>
              <c:numCache>
                <c:formatCode>0%</c:formatCode>
                <c:ptCount val="5"/>
                <c:pt idx="0">
                  <c:v>0</c:v>
                </c:pt>
                <c:pt idx="1">
                  <c:v>0.03</c:v>
                </c:pt>
                <c:pt idx="2">
                  <c:v>0.28000000000000003</c:v>
                </c:pt>
                <c:pt idx="3">
                  <c:v>0.53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F-1346-8BF1-DF50A75A21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0468288"/>
        <c:axId val="1751017664"/>
      </c:lineChart>
      <c:dateAx>
        <c:axId val="1720468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1017664"/>
        <c:crosses val="autoZero"/>
        <c:auto val="1"/>
        <c:lblOffset val="100"/>
        <c:baseTimeUnit val="days"/>
      </c:dateAx>
      <c:valAx>
        <c:axId val="1751017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204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rgbClr val="73FDD6"/>
            </a:solidFill>
            <a:ln>
              <a:noFill/>
            </a:ln>
            <a:effectLst/>
            <a:sp3d/>
          </c:spPr>
          <c:invertIfNegative val="0"/>
          <c:cat>
            <c:strRef>
              <c:f>Hoja2!$C$18:$C$34</c:f>
              <c:strCache>
                <c:ptCount val="17"/>
                <c:pt idx="0">
                  <c:v>Estimación con history points</c:v>
                </c:pt>
                <c:pt idx="1">
                  <c:v>Revisión plantilla</c:v>
                </c:pt>
                <c:pt idx="2">
                  <c:v>División partes de plantilla para lectura</c:v>
                </c:pt>
                <c:pt idx="3">
                  <c:v>Escritura SPMP</c:v>
                </c:pt>
                <c:pt idx="4">
                  <c:v>Vista general del proyecto</c:v>
                </c:pt>
                <c:pt idx="5">
                  <c:v>Contexto del proyecto</c:v>
                </c:pt>
                <c:pt idx="6">
                  <c:v>Administración del proyecto</c:v>
                </c:pt>
                <c:pt idx="7">
                  <c:v>Monitoreo y control del proyecto</c:v>
                </c:pt>
                <c:pt idx="8">
                  <c:v>Entrega del producto</c:v>
                </c:pt>
                <c:pt idx="9">
                  <c:v>Procesos de soporte</c:v>
                </c:pt>
                <c:pt idx="10">
                  <c:v>Revisones y correciones</c:v>
                </c:pt>
                <c:pt idx="11">
                  <c:v>Definición del cronograma</c:v>
                </c:pt>
                <c:pt idx="12">
                  <c:v>Definición del organigrama</c:v>
                </c:pt>
                <c:pt idx="13">
                  <c:v>Selección modelo de ciclo de vida</c:v>
                </c:pt>
                <c:pt idx="14">
                  <c:v>Estimación con casos de uso</c:v>
                </c:pt>
                <c:pt idx="15">
                  <c:v>Definición procesos de soporte</c:v>
                </c:pt>
                <c:pt idx="16">
                  <c:v>Entrega SPMP</c:v>
                </c:pt>
              </c:strCache>
            </c:strRef>
          </c:cat>
          <c:val>
            <c:numRef>
              <c:f>Hoja2!$H$18:$H$34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C-4C42-904B-61A4F3D4A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3534848"/>
        <c:axId val="1746191632"/>
        <c:axId val="1746872544"/>
      </c:bar3DChart>
      <c:catAx>
        <c:axId val="16835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6191632"/>
        <c:crosses val="autoZero"/>
        <c:auto val="1"/>
        <c:lblAlgn val="ctr"/>
        <c:lblOffset val="100"/>
        <c:noMultiLvlLbl val="0"/>
      </c:catAx>
      <c:valAx>
        <c:axId val="17461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3534848"/>
        <c:crosses val="autoZero"/>
        <c:crossBetween val="between"/>
      </c:valAx>
      <c:serAx>
        <c:axId val="174687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61916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3FDD6"/>
            </a:solidFill>
            <a:ln>
              <a:noFill/>
            </a:ln>
            <a:effectLst/>
            <a:sp3d/>
          </c:spPr>
          <c:invertIfNegative val="0"/>
          <c:cat>
            <c:strRef>
              <c:f>Hoja2!$C$37:$C$52</c:f>
              <c:strCache>
                <c:ptCount val="16"/>
                <c:pt idx="0">
                  <c:v>Modelo de dominio</c:v>
                </c:pt>
                <c:pt idx="1">
                  <c:v>Diagrama de Feautures</c:v>
                </c:pt>
                <c:pt idx="2">
                  <c:v>Interfaces con el sistema</c:v>
                </c:pt>
                <c:pt idx="3">
                  <c:v>Perspectiva del producto</c:v>
                </c:pt>
                <c:pt idx="4">
                  <c:v>Funciones del producto</c:v>
                </c:pt>
                <c:pt idx="5">
                  <c:v>Suposiciones y dependencias</c:v>
                </c:pt>
                <c:pt idx="6">
                  <c:v>Requisitos no funcionales</c:v>
                </c:pt>
                <c:pt idx="7">
                  <c:v>Requistos especificos</c:v>
                </c:pt>
                <c:pt idx="8">
                  <c:v>Atributos del sistema </c:v>
                </c:pt>
                <c:pt idx="9">
                  <c:v>Requisitos base de datos</c:v>
                </c:pt>
                <c:pt idx="10">
                  <c:v>Proceso de ingeniería de requisitos</c:v>
                </c:pt>
                <c:pt idx="11">
                  <c:v>Proceso de verificación y validación</c:v>
                </c:pt>
                <c:pt idx="12">
                  <c:v>Revisión SRS</c:v>
                </c:pt>
                <c:pt idx="13">
                  <c:v>Corrección SPMP</c:v>
                </c:pt>
                <c:pt idx="14">
                  <c:v>Implementación caso de uso crear rutina</c:v>
                </c:pt>
                <c:pt idx="15">
                  <c:v>Entrega SRS, correcciones SPMP, caso de uso más importante</c:v>
                </c:pt>
              </c:strCache>
            </c:strRef>
          </c:cat>
          <c:val>
            <c:numRef>
              <c:f>Hoja2!$H$37:$H$52</c:f>
              <c:numCache>
                <c:formatCode>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F-B74C-97FC-9062768A3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9950368"/>
        <c:axId val="1719952048"/>
        <c:axId val="0"/>
      </c:bar3DChart>
      <c:catAx>
        <c:axId val="17199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9952048"/>
        <c:crosses val="autoZero"/>
        <c:auto val="1"/>
        <c:lblAlgn val="ctr"/>
        <c:lblOffset val="100"/>
        <c:noMultiLvlLbl val="0"/>
      </c:catAx>
      <c:valAx>
        <c:axId val="17199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995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 invertido Definición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91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D6-934F-9C34-40537999CD76}"/>
              </c:ext>
            </c:extLst>
          </c:dPt>
          <c:dPt>
            <c:idx val="1"/>
            <c:bubble3D val="0"/>
            <c:spPr>
              <a:solidFill>
                <a:srgbClr val="0096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D6-934F-9C34-40537999CD76}"/>
              </c:ext>
            </c:extLst>
          </c:dPt>
          <c:dPt>
            <c:idx val="2"/>
            <c:bubble3D val="0"/>
            <c:spPr>
              <a:solidFill>
                <a:srgbClr val="0118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DD6-934F-9C34-40537999CD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DD6-934F-9C34-40537999CD76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DD6-934F-9C34-40537999CD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Hoja2!$C$12:$C$15</c:f>
              <c:strCache>
                <c:ptCount val="4"/>
                <c:pt idx="0">
                  <c:v>Seleccion del equipo de trabajo</c:v>
                </c:pt>
                <c:pt idx="1">
                  <c:v>Definición de la idea del proyecto</c:v>
                </c:pt>
                <c:pt idx="2">
                  <c:v>Definición propuesta de valor (Canvas)</c:v>
                </c:pt>
                <c:pt idx="3">
                  <c:v>Presentacion modelo Canvas</c:v>
                </c:pt>
              </c:strCache>
            </c:strRef>
          </c:cat>
          <c:val>
            <c:numRef>
              <c:f>Hoja2!$G$12:$G$15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6-934F-9C34-40537999C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Tiempo invertido Sprint1</a:t>
            </a:r>
            <a:endParaRPr lang="es-CO">
              <a:effectLst/>
            </a:endParaRPr>
          </a:p>
        </c:rich>
      </c:tx>
      <c:layout>
        <c:manualLayout>
          <c:xMode val="edge"/>
          <c:yMode val="edge"/>
          <c:x val="0.23962489063867018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6706036745406824"/>
          <c:w val="1"/>
          <c:h val="0.43668197725284341"/>
        </c:manualLayout>
      </c:layout>
      <c:pie3DChart>
        <c:varyColors val="1"/>
        <c:ser>
          <c:idx val="0"/>
          <c:order val="0"/>
          <c:explosion val="2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9DE-4A42-BD9C-1A75E22FF03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9DE-4A42-BD9C-1A75E22FF03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9DE-4A42-BD9C-1A75E22FF03B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9DE-4A42-BD9C-1A75E22FF0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Hoja2!$C$17:$C$32</c:f>
              <c:strCache>
                <c:ptCount val="16"/>
                <c:pt idx="0">
                  <c:v>SPMP</c:v>
                </c:pt>
                <c:pt idx="1">
                  <c:v>Estimación con history points</c:v>
                </c:pt>
                <c:pt idx="2">
                  <c:v>Revisión plantilla</c:v>
                </c:pt>
                <c:pt idx="3">
                  <c:v>División partes de plantilla para lectura</c:v>
                </c:pt>
                <c:pt idx="4">
                  <c:v>Escritura SPMP</c:v>
                </c:pt>
                <c:pt idx="5">
                  <c:v>Vista general del proyecto</c:v>
                </c:pt>
                <c:pt idx="6">
                  <c:v>Contexto del proyecto</c:v>
                </c:pt>
                <c:pt idx="7">
                  <c:v>Administración del proyecto</c:v>
                </c:pt>
                <c:pt idx="8">
                  <c:v>Monitoreo y control del proyecto</c:v>
                </c:pt>
                <c:pt idx="9">
                  <c:v>Entrega del producto</c:v>
                </c:pt>
                <c:pt idx="10">
                  <c:v>Procesos de soporte</c:v>
                </c:pt>
                <c:pt idx="11">
                  <c:v>Revisones y correciones</c:v>
                </c:pt>
                <c:pt idx="12">
                  <c:v>Definición del cronograma</c:v>
                </c:pt>
                <c:pt idx="13">
                  <c:v>Definición del organigrama</c:v>
                </c:pt>
                <c:pt idx="14">
                  <c:v>Selección modelo de ciclo de vida</c:v>
                </c:pt>
                <c:pt idx="15">
                  <c:v>Estimación con casos de uso</c:v>
                </c:pt>
              </c:strCache>
            </c:strRef>
          </c:cat>
          <c:val>
            <c:numRef>
              <c:f>Hoja2!$G$17:$G$32</c:f>
              <c:numCache>
                <c:formatCode>General</c:formatCode>
                <c:ptCount val="16"/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30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12</c:v>
                </c:pt>
                <c:pt idx="11">
                  <c:v>4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E-4A42-BD9C-1A75E22FF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52040901137357831"/>
          <c:w val="0.52579352580927396"/>
          <c:h val="0.47959098862642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 invertido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441844692131345"/>
          <c:y val="0.34705159078060616"/>
          <c:w val="0.78558155307868649"/>
          <c:h val="0.4013583304939070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329-BB44-AF1D-A6A59BB3A70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329-BB44-AF1D-A6A59BB3A70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329-BB44-AF1D-A6A59BB3A70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D329-BB44-AF1D-A6A59BB3A70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29-BB44-AF1D-A6A59BB3A70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329-BB44-AF1D-A6A59BB3A70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329-BB44-AF1D-A6A59BB3A700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329-BB44-AF1D-A6A59BB3A7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Hoja2!$C$37:$C$52</c:f>
              <c:strCache>
                <c:ptCount val="16"/>
                <c:pt idx="0">
                  <c:v>Modelo de dominio</c:v>
                </c:pt>
                <c:pt idx="1">
                  <c:v>Diagrama de Feautures</c:v>
                </c:pt>
                <c:pt idx="2">
                  <c:v>Interfaces con el sistema</c:v>
                </c:pt>
                <c:pt idx="3">
                  <c:v>Perspectiva del producto</c:v>
                </c:pt>
                <c:pt idx="4">
                  <c:v>Funciones del producto</c:v>
                </c:pt>
                <c:pt idx="5">
                  <c:v>Suposiciones y dependencias</c:v>
                </c:pt>
                <c:pt idx="6">
                  <c:v>Requisitos no funcionales</c:v>
                </c:pt>
                <c:pt idx="7">
                  <c:v>Requistos especificos</c:v>
                </c:pt>
                <c:pt idx="8">
                  <c:v>Atributos del sistema </c:v>
                </c:pt>
                <c:pt idx="9">
                  <c:v>Requisitos base de datos</c:v>
                </c:pt>
                <c:pt idx="10">
                  <c:v>Proceso de ingeniería de requisitos</c:v>
                </c:pt>
                <c:pt idx="11">
                  <c:v>Proceso de verificación y validación</c:v>
                </c:pt>
                <c:pt idx="12">
                  <c:v>Revisión SRS</c:v>
                </c:pt>
                <c:pt idx="13">
                  <c:v>Corrección SPMP</c:v>
                </c:pt>
                <c:pt idx="14">
                  <c:v>Implementación caso de uso crear rutina</c:v>
                </c:pt>
                <c:pt idx="15">
                  <c:v>Entrega SRS, correcciones SPMP, caso de uso más importante</c:v>
                </c:pt>
              </c:strCache>
            </c:strRef>
          </c:cat>
          <c:val>
            <c:numRef>
              <c:f>Hoja2!$G$37:$G$52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16</c:v>
                </c:pt>
                <c:pt idx="3">
                  <c:v>5</c:v>
                </c:pt>
                <c:pt idx="4">
                  <c:v>11</c:v>
                </c:pt>
                <c:pt idx="5">
                  <c:v>11</c:v>
                </c:pt>
                <c:pt idx="6">
                  <c:v>15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9-BB44-AF1D-A6A59BB3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661854768153962E-3"/>
          <c:y val="3.4297900262467186E-2"/>
          <c:w val="0.39646741032370958"/>
          <c:h val="0.93792432195975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Progreso</a:t>
            </a:r>
            <a:r>
              <a:rPr lang="es-ES_tradnl" baseline="0"/>
              <a:t> Casos de uso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3FDD6"/>
            </a:solidFill>
            <a:ln>
              <a:noFill/>
            </a:ln>
            <a:effectLst/>
            <a:sp3d/>
          </c:spPr>
          <c:invertIfNegative val="0"/>
          <c:cat>
            <c:strRef>
              <c:f>Hoja2!$C$65:$C$86</c:f>
              <c:strCache>
                <c:ptCount val="22"/>
                <c:pt idx="0">
                  <c:v>Registrarse</c:v>
                </c:pt>
                <c:pt idx="1">
                  <c:v>Ver logros</c:v>
                </c:pt>
                <c:pt idx="2">
                  <c:v>Adoptar Entrenamiento</c:v>
                </c:pt>
                <c:pt idx="3">
                  <c:v>Reseñar parque</c:v>
                </c:pt>
                <c:pt idx="4">
                  <c:v>Reseñar entrenador</c:v>
                </c:pt>
                <c:pt idx="5">
                  <c:v>Reseñar entrenamiento</c:v>
                </c:pt>
                <c:pt idx="6">
                  <c:v>Elegir entrenador</c:v>
                </c:pt>
                <c:pt idx="7">
                  <c:v>Ver ubicación seguidos</c:v>
                </c:pt>
                <c:pt idx="8">
                  <c:v>Chatear con entrenador</c:v>
                </c:pt>
                <c:pt idx="9">
                  <c:v>Seguir otro usuario</c:v>
                </c:pt>
                <c:pt idx="10">
                  <c:v>Editar perfil</c:v>
                </c:pt>
                <c:pt idx="11">
                  <c:v>Buscar Parque</c:v>
                </c:pt>
                <c:pt idx="12">
                  <c:v>Realizar recorrido</c:v>
                </c:pt>
                <c:pt idx="13">
                  <c:v>Realizar entrenamiento</c:v>
                </c:pt>
                <c:pt idx="14">
                  <c:v>Chatear con cliente</c:v>
                </c:pt>
                <c:pt idx="15">
                  <c:v>Registrar entrenador</c:v>
                </c:pt>
                <c:pt idx="16">
                  <c:v>Buscar Usuario </c:v>
                </c:pt>
                <c:pt idx="17">
                  <c:v>Agregar foto al parque</c:v>
                </c:pt>
                <c:pt idx="18">
                  <c:v>Chatear con otros usuarios</c:v>
                </c:pt>
                <c:pt idx="19">
                  <c:v>Ver reseñas</c:v>
                </c:pt>
                <c:pt idx="20">
                  <c:v>Ver entrenador</c:v>
                </c:pt>
                <c:pt idx="21">
                  <c:v>Ver progreso</c:v>
                </c:pt>
              </c:strCache>
            </c:strRef>
          </c:cat>
          <c:val>
            <c:numRef>
              <c:f>Hoja2!$H$65:$H$86</c:f>
              <c:numCache>
                <c:formatCode>0%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0.5</c:v>
                </c:pt>
                <c:pt idx="7">
                  <c:v>0.6</c:v>
                </c:pt>
                <c:pt idx="8">
                  <c:v>0.5</c:v>
                </c:pt>
                <c:pt idx="9">
                  <c:v>0.85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</c:v>
                </c:pt>
                <c:pt idx="15">
                  <c:v>1</c:v>
                </c:pt>
                <c:pt idx="16">
                  <c:v>0.9</c:v>
                </c:pt>
                <c:pt idx="17">
                  <c:v>1</c:v>
                </c:pt>
                <c:pt idx="18">
                  <c:v>0.45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F-3F49-A607-37DB44C3B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3687248"/>
        <c:axId val="1752503760"/>
        <c:axId val="0"/>
      </c:bar3DChart>
      <c:catAx>
        <c:axId val="162368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2503760"/>
        <c:crosses val="autoZero"/>
        <c:auto val="1"/>
        <c:lblAlgn val="ctr"/>
        <c:lblOffset val="100"/>
        <c:noMultiLvlLbl val="0"/>
      </c:catAx>
      <c:valAx>
        <c:axId val="17525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368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FDFF"/>
            </a:solidFill>
            <a:ln>
              <a:solidFill>
                <a:srgbClr val="00B0F0"/>
              </a:solidFill>
            </a:ln>
            <a:effectLst/>
            <a:sp3d>
              <a:contourClr>
                <a:srgbClr val="00B0F0"/>
              </a:contourClr>
            </a:sp3d>
          </c:spPr>
          <c:invertIfNegative val="0"/>
          <c:cat>
            <c:strRef>
              <c:f>Hoja2!$C$55:$C$64</c:f>
              <c:strCache>
                <c:ptCount val="10"/>
                <c:pt idx="0">
                  <c:v>Vista lógica del sistema</c:v>
                </c:pt>
                <c:pt idx="1">
                  <c:v>Vista fisica del sistema</c:v>
                </c:pt>
                <c:pt idx="2">
                  <c:v>Vista de procesos del sistema</c:v>
                </c:pt>
                <c:pt idx="3">
                  <c:v>Estructura del sistema</c:v>
                </c:pt>
                <c:pt idx="4">
                  <c:v>Comportamiento del sistema</c:v>
                </c:pt>
                <c:pt idx="5">
                  <c:v>Persistencia</c:v>
                </c:pt>
                <c:pt idx="6">
                  <c:v>Interfaz de usuario</c:v>
                </c:pt>
                <c:pt idx="7">
                  <c:v>Revisón SDD</c:v>
                </c:pt>
                <c:pt idx="8">
                  <c:v>Entrega SDD</c:v>
                </c:pt>
                <c:pt idx="9">
                  <c:v>Casos de uso </c:v>
                </c:pt>
              </c:strCache>
            </c:strRef>
          </c:cat>
          <c:val>
            <c:numRef>
              <c:f>Hoja2!$H$55:$H$64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0.69545454545454544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B-F648-A7F7-CC15AE89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5096288"/>
        <c:axId val="1752665232"/>
        <c:axId val="0"/>
      </c:bar3DChart>
      <c:catAx>
        <c:axId val="177509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2665232"/>
        <c:crosses val="autoZero"/>
        <c:auto val="1"/>
        <c:lblAlgn val="ctr"/>
        <c:lblOffset val="100"/>
        <c:noMultiLvlLbl val="0"/>
      </c:catAx>
      <c:valAx>
        <c:axId val="17526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509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</a:t>
            </a:r>
            <a:r>
              <a:rPr lang="es-ES_tradnl" baseline="0"/>
              <a:t> invertido sprint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Hoja2!$C$55:$C$64</c:f>
              <c:strCache>
                <c:ptCount val="10"/>
                <c:pt idx="0">
                  <c:v>Vista lógica del sistema</c:v>
                </c:pt>
                <c:pt idx="1">
                  <c:v>Vista fisica del sistema</c:v>
                </c:pt>
                <c:pt idx="2">
                  <c:v>Vista de procesos del sistema</c:v>
                </c:pt>
                <c:pt idx="3">
                  <c:v>Estructura del sistema</c:v>
                </c:pt>
                <c:pt idx="4">
                  <c:v>Comportamiento del sistema</c:v>
                </c:pt>
                <c:pt idx="5">
                  <c:v>Persistencia</c:v>
                </c:pt>
                <c:pt idx="6">
                  <c:v>Interfaz de usuario</c:v>
                </c:pt>
                <c:pt idx="7">
                  <c:v>Revisón SDD</c:v>
                </c:pt>
                <c:pt idx="8">
                  <c:v>Entrega SDD</c:v>
                </c:pt>
                <c:pt idx="9">
                  <c:v>Casos de uso </c:v>
                </c:pt>
              </c:strCache>
            </c:strRef>
          </c:cat>
          <c:val>
            <c:numRef>
              <c:f>Hoja2!$G$55:$G$64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B-F44E-A833-846184CED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50232</xdr:colOff>
      <xdr:row>7</xdr:row>
      <xdr:rowOff>2654</xdr:rowOff>
    </xdr:from>
    <xdr:to>
      <xdr:col>28</xdr:col>
      <xdr:colOff>16112</xdr:colOff>
      <xdr:row>19</xdr:row>
      <xdr:rowOff>139510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1F8EDD-0EDC-1546-82E3-360EDF6E9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163963</xdr:colOff>
      <xdr:row>20</xdr:row>
      <xdr:rowOff>163773</xdr:rowOff>
    </xdr:from>
    <xdr:to>
      <xdr:col>28</xdr:col>
      <xdr:colOff>129843</xdr:colOff>
      <xdr:row>34</xdr:row>
      <xdr:rowOff>120555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581CF9-2315-BC41-A828-4B97EA0AB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163964</xdr:colOff>
      <xdr:row>35</xdr:row>
      <xdr:rowOff>182728</xdr:rowOff>
    </xdr:from>
    <xdr:to>
      <xdr:col>28</xdr:col>
      <xdr:colOff>129844</xdr:colOff>
      <xdr:row>49</xdr:row>
      <xdr:rowOff>139510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F2A0EFB-C9A0-4E44-9479-41798D544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126053</xdr:colOff>
      <xdr:row>7</xdr:row>
      <xdr:rowOff>21610</xdr:rowOff>
    </xdr:from>
    <xdr:to>
      <xdr:col>46</xdr:col>
      <xdr:colOff>91934</xdr:colOff>
      <xdr:row>19</xdr:row>
      <xdr:rowOff>158466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FB7247-F44E-D74E-8747-F3D77AF3B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64446</xdr:colOff>
      <xdr:row>21</xdr:row>
      <xdr:rowOff>2654</xdr:rowOff>
    </xdr:from>
    <xdr:to>
      <xdr:col>47</xdr:col>
      <xdr:colOff>30326</xdr:colOff>
      <xdr:row>34</xdr:row>
      <xdr:rowOff>158466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A1B1631-0CA8-734E-98DE-57D5FD21C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102359</xdr:colOff>
      <xdr:row>35</xdr:row>
      <xdr:rowOff>85298</xdr:rowOff>
    </xdr:from>
    <xdr:to>
      <xdr:col>50</xdr:col>
      <xdr:colOff>236941</xdr:colOff>
      <xdr:row>51</xdr:row>
      <xdr:rowOff>35256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A68BA6F-60C4-1845-AE42-A4301AF3F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21798</xdr:colOff>
      <xdr:row>68</xdr:row>
      <xdr:rowOff>135340</xdr:rowOff>
    </xdr:from>
    <xdr:to>
      <xdr:col>26</xdr:col>
      <xdr:colOff>243574</xdr:colOff>
      <xdr:row>82</xdr:row>
      <xdr:rowOff>92122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AFF438C-54F5-504C-922C-30E808391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107097</xdr:colOff>
      <xdr:row>54</xdr:row>
      <xdr:rowOff>87952</xdr:rowOff>
    </xdr:from>
    <xdr:to>
      <xdr:col>27</xdr:col>
      <xdr:colOff>72978</xdr:colOff>
      <xdr:row>68</xdr:row>
      <xdr:rowOff>44734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20F224B-A855-2F48-A1EC-88C6BAB0E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187657</xdr:colOff>
      <xdr:row>54</xdr:row>
      <xdr:rowOff>31087</xdr:rowOff>
    </xdr:from>
    <xdr:to>
      <xdr:col>45</xdr:col>
      <xdr:colOff>153537</xdr:colOff>
      <xdr:row>67</xdr:row>
      <xdr:rowOff>186899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D598245-16B6-9D48-9DE6-7BFB57A89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177800</xdr:colOff>
      <xdr:row>7</xdr:row>
      <xdr:rowOff>196850</xdr:rowOff>
    </xdr:from>
    <xdr:to>
      <xdr:col>15</xdr:col>
      <xdr:colOff>622300</xdr:colOff>
      <xdr:row>21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1E07F2-31B5-C148-A702-3B435F6DE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21</xdr:row>
      <xdr:rowOff>69850</xdr:rowOff>
    </xdr:from>
    <xdr:to>
      <xdr:col>10</xdr:col>
      <xdr:colOff>152400</xdr:colOff>
      <xdr:row>34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E73F2AF-7EFE-7046-9877-0EAB644FB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22</xdr:row>
      <xdr:rowOff>82550</xdr:rowOff>
    </xdr:from>
    <xdr:to>
      <xdr:col>15</xdr:col>
      <xdr:colOff>711200</xdr:colOff>
      <xdr:row>35</xdr:row>
      <xdr:rowOff>184150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58841FA-F9CE-EF41-81D8-593A33AF9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A8430-01B8-F14B-80F8-B8069923DDA3}">
  <dimension ref="A1:DW87"/>
  <sheetViews>
    <sheetView topLeftCell="A64" zoomScale="134" workbookViewId="0">
      <selection activeCell="D24" sqref="D24"/>
    </sheetView>
  </sheetViews>
  <sheetFormatPr baseColWidth="10" defaultColWidth="3.33203125" defaultRowHeight="16"/>
  <cols>
    <col min="2" max="2" width="10" customWidth="1"/>
    <col min="3" max="3" width="27.33203125" customWidth="1"/>
    <col min="4" max="4" width="20.1640625" customWidth="1"/>
    <col min="5" max="5" width="12.1640625" customWidth="1"/>
    <col min="6" max="6" width="15" customWidth="1"/>
    <col min="7" max="7" width="12.33203125" customWidth="1"/>
    <col min="8" max="8" width="13.33203125" customWidth="1"/>
    <col min="9" max="9" width="3.33203125" customWidth="1"/>
  </cols>
  <sheetData>
    <row r="1" spans="1:127" ht="17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</row>
    <row r="2" spans="1:127" ht="39" thickTop="1" thickBot="1">
      <c r="A2" s="1"/>
      <c r="B2" s="31" t="s">
        <v>0</v>
      </c>
      <c r="C2" s="32"/>
      <c r="D2" s="32"/>
      <c r="E2" s="32"/>
      <c r="F2" s="32"/>
      <c r="G2" s="32"/>
      <c r="H2" s="3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127" ht="17" thickTop="1">
      <c r="A3" s="1"/>
      <c r="B3" s="12"/>
      <c r="C3" s="13"/>
      <c r="D3" s="13"/>
      <c r="E3" s="13"/>
      <c r="F3" s="13"/>
      <c r="G3" s="13"/>
      <c r="H3" s="1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</row>
    <row r="4" spans="1:127">
      <c r="A4" s="1"/>
      <c r="B4" s="34" t="s">
        <v>1</v>
      </c>
      <c r="C4" s="35"/>
      <c r="D4" s="8" t="s">
        <v>2</v>
      </c>
      <c r="E4" s="36"/>
      <c r="F4" s="13"/>
      <c r="G4" s="13"/>
      <c r="H4" s="1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</row>
    <row r="5" spans="1:127">
      <c r="A5" s="1"/>
      <c r="B5" s="37" t="s">
        <v>3</v>
      </c>
      <c r="C5" s="38"/>
      <c r="D5" s="18" t="s">
        <v>4</v>
      </c>
      <c r="E5" s="39" t="s">
        <v>5</v>
      </c>
      <c r="F5" s="40">
        <v>43156</v>
      </c>
      <c r="G5" s="13"/>
      <c r="H5" s="1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</row>
    <row r="6" spans="1:127">
      <c r="A6" s="1"/>
      <c r="B6" s="12"/>
      <c r="C6" s="13"/>
      <c r="D6" s="13"/>
      <c r="E6" s="13"/>
      <c r="F6" s="13"/>
      <c r="G6" s="13"/>
      <c r="H6" s="1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</row>
    <row r="7" spans="1:127" ht="17" thickBot="1">
      <c r="A7" s="1"/>
      <c r="B7" s="15"/>
      <c r="C7" s="16"/>
      <c r="D7" s="16"/>
      <c r="E7" s="16"/>
      <c r="F7" s="16"/>
      <c r="G7" s="16"/>
      <c r="H7" s="1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</row>
    <row r="8" spans="1:127" ht="33" customHeight="1" thickTop="1">
      <c r="A8" s="1"/>
      <c r="B8" s="41" t="s">
        <v>6</v>
      </c>
      <c r="C8" s="42" t="s">
        <v>7</v>
      </c>
      <c r="D8" s="42" t="s">
        <v>8</v>
      </c>
      <c r="E8" s="42" t="s">
        <v>9</v>
      </c>
      <c r="F8" s="42" t="s">
        <v>10</v>
      </c>
      <c r="G8" s="42" t="s">
        <v>11</v>
      </c>
      <c r="H8" s="43" t="s">
        <v>12</v>
      </c>
      <c r="I8" s="3"/>
      <c r="J8" s="3"/>
      <c r="K8" s="3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127">
      <c r="A9" s="1"/>
      <c r="B9" s="44"/>
      <c r="C9" s="45"/>
      <c r="D9" s="45"/>
      <c r="E9" s="45"/>
      <c r="F9" s="45"/>
      <c r="G9" s="45"/>
      <c r="H9" s="4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</row>
    <row r="10" spans="1:127">
      <c r="A10" s="1"/>
      <c r="B10" s="44"/>
      <c r="C10" s="45"/>
      <c r="D10" s="45"/>
      <c r="E10" s="45"/>
      <c r="F10" s="45"/>
      <c r="G10" s="45"/>
      <c r="H10" s="4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</row>
    <row r="11" spans="1:127" ht="16" customHeight="1">
      <c r="A11" s="1"/>
      <c r="B11" s="19" t="s">
        <v>13</v>
      </c>
      <c r="C11" s="20"/>
      <c r="D11" s="20"/>
      <c r="E11" s="20"/>
      <c r="F11" s="20"/>
      <c r="G11" s="20"/>
      <c r="H11" s="2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</row>
    <row r="12" spans="1:127">
      <c r="A12" s="1"/>
      <c r="B12" s="47" t="s">
        <v>14</v>
      </c>
      <c r="C12" s="8" t="s">
        <v>15</v>
      </c>
      <c r="D12" s="8" t="s">
        <v>16</v>
      </c>
      <c r="E12" s="40">
        <v>43482</v>
      </c>
      <c r="F12" s="40">
        <v>43487</v>
      </c>
      <c r="G12" s="8">
        <v>5</v>
      </c>
      <c r="H12" s="48">
        <v>1</v>
      </c>
      <c r="I12" s="7"/>
      <c r="J12" s="7"/>
      <c r="K12" s="7"/>
      <c r="L12" s="7"/>
      <c r="M12" s="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</row>
    <row r="13" spans="1:127">
      <c r="A13" s="1"/>
      <c r="B13" s="47" t="s">
        <v>17</v>
      </c>
      <c r="C13" s="8" t="s">
        <v>18</v>
      </c>
      <c r="D13" s="8" t="s">
        <v>16</v>
      </c>
      <c r="E13" s="40">
        <v>43487</v>
      </c>
      <c r="F13" s="40">
        <v>43489</v>
      </c>
      <c r="G13" s="8">
        <v>2</v>
      </c>
      <c r="H13" s="48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</row>
    <row r="14" spans="1:127">
      <c r="A14" s="1"/>
      <c r="B14" s="47" t="s">
        <v>19</v>
      </c>
      <c r="C14" s="8" t="s">
        <v>20</v>
      </c>
      <c r="D14" s="8" t="s">
        <v>16</v>
      </c>
      <c r="E14" s="40">
        <v>43489</v>
      </c>
      <c r="F14" s="40">
        <v>43494</v>
      </c>
      <c r="G14" s="8">
        <v>5</v>
      </c>
      <c r="H14" s="48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</row>
    <row r="15" spans="1:127">
      <c r="A15" s="1"/>
      <c r="B15" s="47" t="s">
        <v>21</v>
      </c>
      <c r="C15" s="8" t="s">
        <v>22</v>
      </c>
      <c r="D15" s="8" t="s">
        <v>16</v>
      </c>
      <c r="E15" s="40">
        <v>43496</v>
      </c>
      <c r="F15" s="40">
        <v>43496</v>
      </c>
      <c r="G15" s="8">
        <v>0</v>
      </c>
      <c r="H15" s="48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</row>
    <row r="16" spans="1:127" ht="16" customHeight="1">
      <c r="A16" s="1"/>
      <c r="B16" s="19" t="s">
        <v>64</v>
      </c>
      <c r="C16" s="20"/>
      <c r="D16" s="20"/>
      <c r="E16" s="20"/>
      <c r="F16" s="20"/>
      <c r="G16" s="20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</row>
    <row r="17" spans="1:108">
      <c r="A17" s="1"/>
      <c r="B17" s="49"/>
      <c r="C17" s="50" t="s">
        <v>23</v>
      </c>
      <c r="D17" s="8"/>
      <c r="E17" s="8"/>
      <c r="F17" s="8"/>
      <c r="G17" s="8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</row>
    <row r="18" spans="1:108">
      <c r="A18" s="1"/>
      <c r="B18" s="47" t="s">
        <v>24</v>
      </c>
      <c r="C18" s="8" t="s">
        <v>25</v>
      </c>
      <c r="D18" s="8" t="s">
        <v>16</v>
      </c>
      <c r="E18" s="40">
        <v>43496</v>
      </c>
      <c r="F18" s="40">
        <v>43501</v>
      </c>
      <c r="G18" s="8">
        <v>5</v>
      </c>
      <c r="H18" s="48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</row>
    <row r="19" spans="1:108">
      <c r="A19" s="1"/>
      <c r="B19" s="47" t="s">
        <v>26</v>
      </c>
      <c r="C19" s="8" t="s">
        <v>27</v>
      </c>
      <c r="D19" s="8" t="s">
        <v>28</v>
      </c>
      <c r="E19" s="40">
        <v>43501</v>
      </c>
      <c r="F19" s="40">
        <v>43503</v>
      </c>
      <c r="G19" s="8">
        <v>2</v>
      </c>
      <c r="H19" s="48">
        <v>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</row>
    <row r="20" spans="1:108">
      <c r="A20" s="1"/>
      <c r="B20" s="47" t="s">
        <v>29</v>
      </c>
      <c r="C20" s="8" t="s">
        <v>30</v>
      </c>
      <c r="D20" s="8" t="s">
        <v>16</v>
      </c>
      <c r="E20" s="40">
        <v>43503</v>
      </c>
      <c r="F20" s="40">
        <v>43505</v>
      </c>
      <c r="G20" s="8">
        <v>2</v>
      </c>
      <c r="H20" s="48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</row>
    <row r="21" spans="1:108">
      <c r="A21" s="1"/>
      <c r="B21" s="47" t="s">
        <v>31</v>
      </c>
      <c r="C21" s="8" t="s">
        <v>32</v>
      </c>
      <c r="D21" s="8" t="s">
        <v>16</v>
      </c>
      <c r="E21" s="40">
        <v>43503</v>
      </c>
      <c r="F21" s="40">
        <v>43531</v>
      </c>
      <c r="G21" s="8">
        <v>30</v>
      </c>
      <c r="H21" s="48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</row>
    <row r="22" spans="1:108">
      <c r="A22" s="1"/>
      <c r="B22" s="47" t="s">
        <v>33</v>
      </c>
      <c r="C22" s="8" t="s">
        <v>34</v>
      </c>
      <c r="D22" s="8" t="s">
        <v>16</v>
      </c>
      <c r="E22" s="40">
        <v>43503</v>
      </c>
      <c r="F22" s="40">
        <v>43505</v>
      </c>
      <c r="G22" s="8">
        <v>2</v>
      </c>
      <c r="H22" s="48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</row>
    <row r="23" spans="1:108">
      <c r="A23" s="1"/>
      <c r="B23" s="47" t="s">
        <v>35</v>
      </c>
      <c r="C23" s="8" t="s">
        <v>36</v>
      </c>
      <c r="D23" s="8" t="s">
        <v>16</v>
      </c>
      <c r="E23" s="40">
        <v>43505</v>
      </c>
      <c r="F23" s="40">
        <v>43508</v>
      </c>
      <c r="G23" s="8">
        <v>3</v>
      </c>
      <c r="H23" s="48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</row>
    <row r="24" spans="1:108">
      <c r="A24" s="1"/>
      <c r="B24" s="47" t="s">
        <v>37</v>
      </c>
      <c r="C24" s="8" t="s">
        <v>38</v>
      </c>
      <c r="D24" s="8" t="s">
        <v>16</v>
      </c>
      <c r="E24" s="40">
        <v>43508</v>
      </c>
      <c r="F24" s="40">
        <v>43517</v>
      </c>
      <c r="G24" s="8">
        <v>9</v>
      </c>
      <c r="H24" s="48">
        <v>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</row>
    <row r="25" spans="1:108">
      <c r="A25" s="1"/>
      <c r="B25" s="47" t="s">
        <v>39</v>
      </c>
      <c r="C25" s="8" t="s">
        <v>40</v>
      </c>
      <c r="D25" s="8" t="s">
        <v>16</v>
      </c>
      <c r="E25" s="40">
        <v>43517</v>
      </c>
      <c r="F25" s="40">
        <v>43523</v>
      </c>
      <c r="G25" s="8">
        <v>6</v>
      </c>
      <c r="H25" s="48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</row>
    <row r="26" spans="1:108">
      <c r="A26" s="1"/>
      <c r="B26" s="47" t="s">
        <v>41</v>
      </c>
      <c r="C26" s="8" t="s">
        <v>42</v>
      </c>
      <c r="D26" s="8" t="s">
        <v>16</v>
      </c>
      <c r="E26" s="40">
        <v>43523</v>
      </c>
      <c r="F26" s="40">
        <v>43525</v>
      </c>
      <c r="G26" s="8">
        <v>4</v>
      </c>
      <c r="H26" s="48">
        <v>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</row>
    <row r="27" spans="1:108">
      <c r="A27" s="1"/>
      <c r="B27" s="47" t="s">
        <v>43</v>
      </c>
      <c r="C27" s="8" t="s">
        <v>44</v>
      </c>
      <c r="D27" s="8" t="s">
        <v>16</v>
      </c>
      <c r="E27" s="40">
        <v>43517</v>
      </c>
      <c r="F27" s="40">
        <v>43527</v>
      </c>
      <c r="G27" s="8">
        <v>12</v>
      </c>
      <c r="H27" s="48">
        <v>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</row>
    <row r="28" spans="1:108">
      <c r="A28" s="1"/>
      <c r="B28" s="47" t="s">
        <v>45</v>
      </c>
      <c r="C28" s="8" t="s">
        <v>46</v>
      </c>
      <c r="D28" s="8" t="s">
        <v>16</v>
      </c>
      <c r="E28" s="40">
        <v>43527</v>
      </c>
      <c r="F28" s="40">
        <v>43531</v>
      </c>
      <c r="G28" s="8">
        <v>4</v>
      </c>
      <c r="H28" s="48">
        <v>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</row>
    <row r="29" spans="1:108">
      <c r="A29" s="1"/>
      <c r="B29" s="47" t="s">
        <v>47</v>
      </c>
      <c r="C29" s="8" t="s">
        <v>48</v>
      </c>
      <c r="D29" s="8" t="s">
        <v>49</v>
      </c>
      <c r="E29" s="40">
        <v>43515</v>
      </c>
      <c r="F29" s="40">
        <v>43528</v>
      </c>
      <c r="G29" s="8">
        <v>15</v>
      </c>
      <c r="H29" s="48">
        <v>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</row>
    <row r="30" spans="1:108">
      <c r="A30" s="1"/>
      <c r="B30" s="47" t="s">
        <v>50</v>
      </c>
      <c r="C30" s="8" t="s">
        <v>51</v>
      </c>
      <c r="D30" s="8" t="s">
        <v>52</v>
      </c>
      <c r="E30" s="40">
        <v>43503</v>
      </c>
      <c r="F30" s="40">
        <v>43510</v>
      </c>
      <c r="G30" s="8">
        <v>7</v>
      </c>
      <c r="H30" s="48">
        <v>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</row>
    <row r="31" spans="1:108">
      <c r="A31" s="1"/>
      <c r="B31" s="47" t="s">
        <v>53</v>
      </c>
      <c r="C31" s="8" t="s">
        <v>54</v>
      </c>
      <c r="D31" s="8" t="s">
        <v>52</v>
      </c>
      <c r="E31" s="40">
        <v>43503</v>
      </c>
      <c r="F31" s="40">
        <v>43508</v>
      </c>
      <c r="G31" s="8">
        <v>5</v>
      </c>
      <c r="H31" s="48">
        <v>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</row>
    <row r="32" spans="1:108">
      <c r="A32" s="1"/>
      <c r="B32" s="47" t="s">
        <v>55</v>
      </c>
      <c r="C32" s="8" t="s">
        <v>56</v>
      </c>
      <c r="D32" s="8" t="s">
        <v>57</v>
      </c>
      <c r="E32" s="40">
        <v>43510</v>
      </c>
      <c r="F32" s="40">
        <v>43517</v>
      </c>
      <c r="G32" s="8">
        <v>7</v>
      </c>
      <c r="H32" s="48">
        <v>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</row>
    <row r="33" spans="1:108">
      <c r="A33" s="1"/>
      <c r="B33" s="47" t="s">
        <v>58</v>
      </c>
      <c r="C33" s="8" t="s">
        <v>59</v>
      </c>
      <c r="D33" s="8" t="s">
        <v>60</v>
      </c>
      <c r="E33" s="40">
        <v>43517</v>
      </c>
      <c r="F33" s="40">
        <v>43528</v>
      </c>
      <c r="G33" s="8">
        <v>13</v>
      </c>
      <c r="H33" s="48">
        <v>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</row>
    <row r="34" spans="1:108">
      <c r="A34" s="1"/>
      <c r="B34" s="47" t="s">
        <v>61</v>
      </c>
      <c r="C34" s="8" t="s">
        <v>62</v>
      </c>
      <c r="D34" s="8" t="s">
        <v>16</v>
      </c>
      <c r="E34" s="40">
        <v>43529</v>
      </c>
      <c r="F34" s="40">
        <v>43529</v>
      </c>
      <c r="G34" s="8">
        <v>0</v>
      </c>
      <c r="H34" s="48">
        <v>1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</row>
    <row r="35" spans="1:108" ht="18">
      <c r="B35" s="19" t="s">
        <v>66</v>
      </c>
      <c r="C35" s="20"/>
      <c r="D35" s="20"/>
      <c r="E35" s="20"/>
      <c r="F35" s="20"/>
      <c r="G35" s="20"/>
      <c r="H35" s="21"/>
    </row>
    <row r="36" spans="1:108">
      <c r="B36" s="22"/>
      <c r="C36" s="51" t="s">
        <v>67</v>
      </c>
      <c r="D36" s="23"/>
      <c r="E36" s="23"/>
      <c r="F36" s="23"/>
      <c r="G36" s="23"/>
      <c r="H36" s="24"/>
    </row>
    <row r="37" spans="1:108">
      <c r="B37" s="47" t="s">
        <v>76</v>
      </c>
      <c r="C37" s="51" t="s">
        <v>70</v>
      </c>
      <c r="D37" s="8" t="s">
        <v>57</v>
      </c>
      <c r="E37" s="25">
        <v>43556</v>
      </c>
      <c r="F37" s="25">
        <v>43561</v>
      </c>
      <c r="G37" s="23">
        <f>F37-E37</f>
        <v>5</v>
      </c>
      <c r="H37" s="26">
        <v>1</v>
      </c>
    </row>
    <row r="38" spans="1:108">
      <c r="B38" s="47" t="s">
        <v>77</v>
      </c>
      <c r="C38" s="51" t="s">
        <v>71</v>
      </c>
      <c r="D38" s="8" t="s">
        <v>57</v>
      </c>
      <c r="E38" s="25">
        <v>43556</v>
      </c>
      <c r="F38" s="25">
        <v>43561</v>
      </c>
      <c r="G38" s="23">
        <f t="shared" ref="G38:G52" si="0">F38-E38</f>
        <v>5</v>
      </c>
      <c r="H38" s="26">
        <v>1</v>
      </c>
    </row>
    <row r="39" spans="1:108">
      <c r="B39" s="47" t="s">
        <v>78</v>
      </c>
      <c r="C39" s="51" t="s">
        <v>72</v>
      </c>
      <c r="D39" s="8" t="s">
        <v>57</v>
      </c>
      <c r="E39" s="25">
        <v>43556</v>
      </c>
      <c r="F39" s="25">
        <v>43572</v>
      </c>
      <c r="G39" s="23">
        <f t="shared" si="0"/>
        <v>16</v>
      </c>
      <c r="H39" s="26">
        <v>1</v>
      </c>
    </row>
    <row r="40" spans="1:108">
      <c r="B40" s="47" t="s">
        <v>79</v>
      </c>
      <c r="C40" s="51" t="s">
        <v>74</v>
      </c>
      <c r="D40" s="8" t="s">
        <v>57</v>
      </c>
      <c r="E40" s="25">
        <v>43556</v>
      </c>
      <c r="F40" s="40">
        <v>43561</v>
      </c>
      <c r="G40" s="23">
        <f t="shared" si="0"/>
        <v>5</v>
      </c>
      <c r="H40" s="26">
        <v>1</v>
      </c>
    </row>
    <row r="41" spans="1:108">
      <c r="B41" s="47" t="s">
        <v>80</v>
      </c>
      <c r="C41" s="51" t="s">
        <v>73</v>
      </c>
      <c r="D41" s="8" t="s">
        <v>57</v>
      </c>
      <c r="E41" s="25">
        <v>43556</v>
      </c>
      <c r="F41" s="25">
        <v>43567</v>
      </c>
      <c r="G41" s="23">
        <f t="shared" si="0"/>
        <v>11</v>
      </c>
      <c r="H41" s="26">
        <v>1</v>
      </c>
    </row>
    <row r="42" spans="1:108">
      <c r="B42" s="47" t="s">
        <v>81</v>
      </c>
      <c r="C42" s="51" t="s">
        <v>75</v>
      </c>
      <c r="D42" s="8" t="s">
        <v>57</v>
      </c>
      <c r="E42" s="25">
        <v>43556</v>
      </c>
      <c r="F42" s="25">
        <v>43567</v>
      </c>
      <c r="G42" s="23">
        <f t="shared" si="0"/>
        <v>11</v>
      </c>
      <c r="H42" s="26">
        <v>1</v>
      </c>
    </row>
    <row r="43" spans="1:108">
      <c r="B43" s="47" t="s">
        <v>91</v>
      </c>
      <c r="C43" s="51" t="s">
        <v>82</v>
      </c>
      <c r="D43" s="8" t="s">
        <v>83</v>
      </c>
      <c r="E43" s="25">
        <v>43556</v>
      </c>
      <c r="F43" s="25">
        <v>43571</v>
      </c>
      <c r="G43" s="23">
        <f t="shared" si="0"/>
        <v>15</v>
      </c>
      <c r="H43" s="26">
        <v>1</v>
      </c>
    </row>
    <row r="44" spans="1:108">
      <c r="B44" s="47" t="s">
        <v>92</v>
      </c>
      <c r="C44" s="51" t="s">
        <v>84</v>
      </c>
      <c r="D44" s="8" t="s">
        <v>85</v>
      </c>
      <c r="E44" s="25">
        <v>43556</v>
      </c>
      <c r="F44" s="25">
        <v>43574</v>
      </c>
      <c r="G44" s="23">
        <f t="shared" si="0"/>
        <v>18</v>
      </c>
      <c r="H44" s="26">
        <v>1</v>
      </c>
    </row>
    <row r="45" spans="1:108">
      <c r="B45" s="47" t="s">
        <v>93</v>
      </c>
      <c r="C45" s="51" t="s">
        <v>86</v>
      </c>
      <c r="D45" s="8" t="s">
        <v>85</v>
      </c>
      <c r="E45" s="25">
        <v>43556</v>
      </c>
      <c r="F45" s="25">
        <v>43572</v>
      </c>
      <c r="G45" s="23">
        <f t="shared" si="0"/>
        <v>16</v>
      </c>
      <c r="H45" s="26">
        <v>1</v>
      </c>
    </row>
    <row r="46" spans="1:108">
      <c r="B46" s="47" t="s">
        <v>94</v>
      </c>
      <c r="C46" s="51" t="s">
        <v>87</v>
      </c>
      <c r="D46" s="8" t="s">
        <v>88</v>
      </c>
      <c r="E46" s="25">
        <v>43556</v>
      </c>
      <c r="F46" s="25">
        <v>43572</v>
      </c>
      <c r="G46" s="23">
        <f t="shared" si="0"/>
        <v>16</v>
      </c>
      <c r="H46" s="26">
        <v>1</v>
      </c>
    </row>
    <row r="47" spans="1:108">
      <c r="B47" s="47" t="s">
        <v>95</v>
      </c>
      <c r="C47" s="51" t="s">
        <v>89</v>
      </c>
      <c r="D47" s="8" t="s">
        <v>85</v>
      </c>
      <c r="E47" s="25">
        <v>43556</v>
      </c>
      <c r="F47" s="25">
        <v>43565</v>
      </c>
      <c r="G47" s="23">
        <f t="shared" si="0"/>
        <v>9</v>
      </c>
      <c r="H47" s="26">
        <v>1</v>
      </c>
    </row>
    <row r="48" spans="1:108">
      <c r="B48" s="47" t="s">
        <v>96</v>
      </c>
      <c r="C48" s="51" t="s">
        <v>90</v>
      </c>
      <c r="D48" s="8" t="s">
        <v>85</v>
      </c>
      <c r="E48" s="25">
        <v>43575</v>
      </c>
      <c r="F48" s="25">
        <v>43577</v>
      </c>
      <c r="G48" s="23">
        <f t="shared" si="0"/>
        <v>2</v>
      </c>
      <c r="H48" s="26">
        <v>1</v>
      </c>
    </row>
    <row r="49" spans="2:12">
      <c r="B49" s="47" t="s">
        <v>100</v>
      </c>
      <c r="C49" s="51" t="s">
        <v>97</v>
      </c>
      <c r="D49" s="8" t="s">
        <v>16</v>
      </c>
      <c r="E49" s="25">
        <v>43577</v>
      </c>
      <c r="F49" s="25">
        <v>43578</v>
      </c>
      <c r="G49" s="23">
        <f t="shared" si="0"/>
        <v>1</v>
      </c>
      <c r="H49" s="26">
        <v>1</v>
      </c>
    </row>
    <row r="50" spans="2:12">
      <c r="B50" s="47" t="s">
        <v>101</v>
      </c>
      <c r="C50" s="51" t="s">
        <v>98</v>
      </c>
      <c r="D50" s="8" t="s">
        <v>52</v>
      </c>
      <c r="E50" s="25">
        <v>43572</v>
      </c>
      <c r="F50" s="25">
        <v>43574</v>
      </c>
      <c r="G50" s="23">
        <f t="shared" si="0"/>
        <v>2</v>
      </c>
      <c r="H50" s="26">
        <v>1</v>
      </c>
    </row>
    <row r="51" spans="2:12">
      <c r="B51" s="47" t="s">
        <v>102</v>
      </c>
      <c r="C51" s="51" t="s">
        <v>99</v>
      </c>
      <c r="D51" s="8" t="s">
        <v>115</v>
      </c>
      <c r="E51" s="25">
        <v>43569</v>
      </c>
      <c r="F51" s="25">
        <v>43577</v>
      </c>
      <c r="G51" s="23">
        <f t="shared" si="0"/>
        <v>8</v>
      </c>
      <c r="H51" s="26">
        <v>1</v>
      </c>
    </row>
    <row r="52" spans="2:12">
      <c r="B52" s="47" t="s">
        <v>103</v>
      </c>
      <c r="C52" s="51" t="s">
        <v>104</v>
      </c>
      <c r="D52" s="8" t="s">
        <v>16</v>
      </c>
      <c r="E52" s="25">
        <v>43580</v>
      </c>
      <c r="F52" s="25">
        <v>43580</v>
      </c>
      <c r="G52" s="23">
        <f t="shared" si="0"/>
        <v>0</v>
      </c>
      <c r="H52" s="26">
        <v>1</v>
      </c>
      <c r="L52">
        <f>(100+70)/2</f>
        <v>85</v>
      </c>
    </row>
    <row r="53" spans="2:12" ht="18">
      <c r="B53" s="19" t="s">
        <v>68</v>
      </c>
      <c r="C53" s="27"/>
      <c r="D53" s="27"/>
      <c r="E53" s="27"/>
      <c r="F53" s="27"/>
      <c r="G53" s="27"/>
      <c r="H53" s="28"/>
    </row>
    <row r="54" spans="2:12">
      <c r="B54" s="22"/>
      <c r="C54" s="23" t="s">
        <v>69</v>
      </c>
      <c r="D54" s="23"/>
      <c r="E54" s="23"/>
      <c r="F54" s="23"/>
      <c r="G54" s="23"/>
      <c r="H54" s="24"/>
    </row>
    <row r="55" spans="2:12">
      <c r="B55" s="47" t="s">
        <v>143</v>
      </c>
      <c r="C55" s="51" t="s">
        <v>105</v>
      </c>
      <c r="D55" s="8" t="s">
        <v>57</v>
      </c>
      <c r="E55" s="25">
        <v>43595</v>
      </c>
      <c r="F55" s="25">
        <v>43597</v>
      </c>
      <c r="G55" s="23">
        <f>F55-E55</f>
        <v>2</v>
      </c>
      <c r="H55" s="26">
        <v>1</v>
      </c>
    </row>
    <row r="56" spans="2:12">
      <c r="B56" s="47" t="s">
        <v>144</v>
      </c>
      <c r="C56" s="51" t="s">
        <v>106</v>
      </c>
      <c r="D56" s="8" t="s">
        <v>57</v>
      </c>
      <c r="E56" s="25">
        <v>43595</v>
      </c>
      <c r="F56" s="25">
        <v>43597</v>
      </c>
      <c r="G56" s="23">
        <f t="shared" ref="G56:G64" si="1">F56-E56</f>
        <v>2</v>
      </c>
      <c r="H56" s="26">
        <v>1</v>
      </c>
    </row>
    <row r="57" spans="2:12">
      <c r="B57" s="47" t="s">
        <v>145</v>
      </c>
      <c r="C57" s="51" t="s">
        <v>107</v>
      </c>
      <c r="D57" s="8" t="s">
        <v>85</v>
      </c>
      <c r="E57" s="25">
        <v>43597</v>
      </c>
      <c r="F57" s="25">
        <v>43604</v>
      </c>
      <c r="G57" s="23">
        <f t="shared" si="1"/>
        <v>7</v>
      </c>
      <c r="H57" s="26">
        <v>1</v>
      </c>
    </row>
    <row r="58" spans="2:12">
      <c r="B58" s="47" t="s">
        <v>146</v>
      </c>
      <c r="C58" s="51" t="s">
        <v>108</v>
      </c>
      <c r="D58" s="8" t="s">
        <v>57</v>
      </c>
      <c r="E58" s="25">
        <v>43595</v>
      </c>
      <c r="F58" s="25">
        <v>43597</v>
      </c>
      <c r="G58" s="23">
        <f t="shared" si="1"/>
        <v>2</v>
      </c>
      <c r="H58" s="26">
        <v>1</v>
      </c>
    </row>
    <row r="59" spans="2:12">
      <c r="B59" s="47" t="s">
        <v>147</v>
      </c>
      <c r="C59" s="51" t="s">
        <v>109</v>
      </c>
      <c r="D59" s="8" t="s">
        <v>83</v>
      </c>
      <c r="E59" s="25">
        <v>43598</v>
      </c>
      <c r="F59" s="25">
        <v>43604</v>
      </c>
      <c r="G59" s="23">
        <f t="shared" si="1"/>
        <v>6</v>
      </c>
      <c r="H59" s="26">
        <v>1</v>
      </c>
    </row>
    <row r="60" spans="2:12">
      <c r="B60" s="47" t="s">
        <v>148</v>
      </c>
      <c r="C60" s="51" t="s">
        <v>110</v>
      </c>
      <c r="D60" s="8" t="s">
        <v>114</v>
      </c>
      <c r="E60" s="25">
        <v>43600</v>
      </c>
      <c r="F60" s="25">
        <v>43604</v>
      </c>
      <c r="G60" s="23">
        <f t="shared" si="1"/>
        <v>4</v>
      </c>
      <c r="H60" s="26">
        <v>1</v>
      </c>
    </row>
    <row r="61" spans="2:12">
      <c r="B61" s="47" t="s">
        <v>149</v>
      </c>
      <c r="C61" s="51" t="s">
        <v>111</v>
      </c>
      <c r="D61" s="8" t="s">
        <v>116</v>
      </c>
      <c r="E61" s="25">
        <v>43603</v>
      </c>
      <c r="F61" s="25">
        <v>43605</v>
      </c>
      <c r="G61" s="23">
        <f t="shared" si="1"/>
        <v>2</v>
      </c>
      <c r="H61" s="26">
        <v>1</v>
      </c>
    </row>
    <row r="62" spans="2:12">
      <c r="B62" s="47" t="s">
        <v>150</v>
      </c>
      <c r="C62" s="51" t="s">
        <v>113</v>
      </c>
      <c r="D62" s="23" t="s">
        <v>16</v>
      </c>
      <c r="E62" s="25">
        <v>43604</v>
      </c>
      <c r="F62" s="25">
        <v>43605</v>
      </c>
      <c r="G62" s="23">
        <f t="shared" si="1"/>
        <v>1</v>
      </c>
      <c r="H62" s="26">
        <v>1</v>
      </c>
    </row>
    <row r="63" spans="2:12">
      <c r="B63" s="47" t="s">
        <v>151</v>
      </c>
      <c r="C63" s="51" t="s">
        <v>112</v>
      </c>
      <c r="D63" s="23" t="s">
        <v>16</v>
      </c>
      <c r="E63" s="25">
        <v>43606</v>
      </c>
      <c r="F63" s="25">
        <v>43606</v>
      </c>
      <c r="G63" s="23">
        <f t="shared" si="1"/>
        <v>0</v>
      </c>
      <c r="H63" s="26">
        <v>1</v>
      </c>
    </row>
    <row r="64" spans="2:12">
      <c r="B64" s="22"/>
      <c r="C64" s="51" t="s">
        <v>117</v>
      </c>
      <c r="D64" s="8" t="s">
        <v>16</v>
      </c>
      <c r="E64" s="25">
        <v>43569</v>
      </c>
      <c r="F64" s="25">
        <v>43608</v>
      </c>
      <c r="G64" s="23">
        <f t="shared" si="1"/>
        <v>39</v>
      </c>
      <c r="H64" s="26">
        <f>AVERAGE(H65:H86)</f>
        <v>0.69545454545454544</v>
      </c>
    </row>
    <row r="65" spans="2:8">
      <c r="B65" s="47" t="s">
        <v>152</v>
      </c>
      <c r="C65" s="51" t="s">
        <v>118</v>
      </c>
      <c r="D65" s="23" t="s">
        <v>116</v>
      </c>
      <c r="E65" s="23"/>
      <c r="F65" s="23"/>
      <c r="G65" s="23"/>
      <c r="H65" s="26">
        <v>1</v>
      </c>
    </row>
    <row r="66" spans="2:8">
      <c r="B66" s="47" t="s">
        <v>153</v>
      </c>
      <c r="C66" s="51" t="s">
        <v>119</v>
      </c>
      <c r="D66" s="23" t="s">
        <v>52</v>
      </c>
      <c r="E66" s="23"/>
      <c r="F66" s="23"/>
      <c r="G66" s="23"/>
      <c r="H66" s="26">
        <v>0</v>
      </c>
    </row>
    <row r="67" spans="2:8">
      <c r="B67" s="47" t="s">
        <v>154</v>
      </c>
      <c r="C67" s="51" t="s">
        <v>174</v>
      </c>
      <c r="D67" s="23" t="s">
        <v>139</v>
      </c>
      <c r="E67" s="23"/>
      <c r="F67" s="23"/>
      <c r="G67" s="23"/>
      <c r="H67" s="26">
        <v>1</v>
      </c>
    </row>
    <row r="68" spans="2:8">
      <c r="B68" s="47" t="s">
        <v>155</v>
      </c>
      <c r="C68" s="51" t="s">
        <v>120</v>
      </c>
      <c r="D68" s="23" t="s">
        <v>140</v>
      </c>
      <c r="E68" s="23"/>
      <c r="F68" s="23"/>
      <c r="G68" s="23"/>
      <c r="H68" s="26">
        <v>1</v>
      </c>
    </row>
    <row r="69" spans="2:8">
      <c r="B69" s="47" t="s">
        <v>156</v>
      </c>
      <c r="C69" s="51" t="s">
        <v>121</v>
      </c>
      <c r="D69" s="23" t="s">
        <v>141</v>
      </c>
      <c r="E69" s="23"/>
      <c r="F69" s="23"/>
      <c r="G69" s="23"/>
      <c r="H69" s="26">
        <v>0</v>
      </c>
    </row>
    <row r="70" spans="2:8">
      <c r="B70" s="47" t="s">
        <v>157</v>
      </c>
      <c r="C70" s="51" t="s">
        <v>142</v>
      </c>
      <c r="D70" s="23" t="s">
        <v>116</v>
      </c>
      <c r="E70" s="23"/>
      <c r="F70" s="23"/>
      <c r="G70" s="23"/>
      <c r="H70" s="26">
        <v>1</v>
      </c>
    </row>
    <row r="71" spans="2:8">
      <c r="B71" s="47" t="s">
        <v>158</v>
      </c>
      <c r="C71" s="51" t="s">
        <v>122</v>
      </c>
      <c r="D71" s="23" t="s">
        <v>83</v>
      </c>
      <c r="E71" s="23"/>
      <c r="F71" s="23"/>
      <c r="G71" s="23"/>
      <c r="H71" s="26">
        <v>0.5</v>
      </c>
    </row>
    <row r="72" spans="2:8">
      <c r="B72" s="47" t="s">
        <v>159</v>
      </c>
      <c r="C72" s="51" t="s">
        <v>123</v>
      </c>
      <c r="D72" s="23" t="s">
        <v>88</v>
      </c>
      <c r="E72" s="23"/>
      <c r="F72" s="23"/>
      <c r="G72" s="23"/>
      <c r="H72" s="26">
        <v>0.6</v>
      </c>
    </row>
    <row r="73" spans="2:8">
      <c r="B73" s="47" t="s">
        <v>160</v>
      </c>
      <c r="C73" s="51" t="s">
        <v>124</v>
      </c>
      <c r="D73" s="23" t="s">
        <v>83</v>
      </c>
      <c r="E73" s="23"/>
      <c r="F73" s="23"/>
      <c r="G73" s="23"/>
      <c r="H73" s="26">
        <v>0.5</v>
      </c>
    </row>
    <row r="74" spans="2:8">
      <c r="B74" s="47" t="s">
        <v>161</v>
      </c>
      <c r="C74" s="51" t="s">
        <v>125</v>
      </c>
      <c r="D74" s="23" t="s">
        <v>52</v>
      </c>
      <c r="E74" s="23"/>
      <c r="F74" s="23"/>
      <c r="G74" s="23"/>
      <c r="H74" s="26">
        <v>0.85</v>
      </c>
    </row>
    <row r="75" spans="2:8">
      <c r="B75" s="47" t="s">
        <v>162</v>
      </c>
      <c r="C75" s="51" t="s">
        <v>126</v>
      </c>
      <c r="D75" s="23" t="s">
        <v>52</v>
      </c>
      <c r="E75" s="23"/>
      <c r="F75" s="23"/>
      <c r="G75" s="23"/>
      <c r="H75" s="26">
        <v>1</v>
      </c>
    </row>
    <row r="76" spans="2:8">
      <c r="B76" s="47" t="s">
        <v>163</v>
      </c>
      <c r="C76" s="51" t="s">
        <v>127</v>
      </c>
      <c r="D76" s="23" t="s">
        <v>88</v>
      </c>
      <c r="E76" s="23"/>
      <c r="F76" s="23"/>
      <c r="G76" s="23"/>
      <c r="H76" s="26">
        <v>1</v>
      </c>
    </row>
    <row r="77" spans="2:8">
      <c r="B77" s="47" t="s">
        <v>164</v>
      </c>
      <c r="C77" s="51" t="s">
        <v>128</v>
      </c>
      <c r="D77" s="23" t="s">
        <v>130</v>
      </c>
      <c r="E77" s="23"/>
      <c r="F77" s="23"/>
      <c r="G77" s="23"/>
      <c r="H77" s="26">
        <v>1</v>
      </c>
    </row>
    <row r="78" spans="2:8">
      <c r="B78" s="47" t="s">
        <v>165</v>
      </c>
      <c r="C78" s="51" t="s">
        <v>129</v>
      </c>
      <c r="D78" s="23" t="s">
        <v>130</v>
      </c>
      <c r="E78" s="23"/>
      <c r="F78" s="23"/>
      <c r="G78" s="23"/>
      <c r="H78" s="26">
        <v>1</v>
      </c>
    </row>
    <row r="79" spans="2:8">
      <c r="B79" s="47" t="s">
        <v>166</v>
      </c>
      <c r="C79" s="51" t="s">
        <v>131</v>
      </c>
      <c r="D79" s="23" t="s">
        <v>83</v>
      </c>
      <c r="E79" s="23"/>
      <c r="F79" s="23"/>
      <c r="G79" s="23"/>
      <c r="H79" s="26">
        <v>0.5</v>
      </c>
    </row>
    <row r="80" spans="2:8">
      <c r="B80" s="47" t="s">
        <v>167</v>
      </c>
      <c r="C80" s="51" t="s">
        <v>132</v>
      </c>
      <c r="D80" s="23" t="s">
        <v>116</v>
      </c>
      <c r="E80" s="23"/>
      <c r="F80" s="23"/>
      <c r="G80" s="23"/>
      <c r="H80" s="26">
        <v>1</v>
      </c>
    </row>
    <row r="81" spans="2:8">
      <c r="B81" s="47" t="s">
        <v>168</v>
      </c>
      <c r="C81" s="51" t="s">
        <v>133</v>
      </c>
      <c r="D81" s="23" t="s">
        <v>52</v>
      </c>
      <c r="E81" s="23"/>
      <c r="F81" s="23"/>
      <c r="G81" s="23"/>
      <c r="H81" s="26">
        <v>0.9</v>
      </c>
    </row>
    <row r="82" spans="2:8">
      <c r="B82" s="47" t="s">
        <v>169</v>
      </c>
      <c r="C82" s="51" t="s">
        <v>134</v>
      </c>
      <c r="D82" s="23" t="s">
        <v>88</v>
      </c>
      <c r="E82" s="23"/>
      <c r="F82" s="23"/>
      <c r="G82" s="23"/>
      <c r="H82" s="26">
        <v>1</v>
      </c>
    </row>
    <row r="83" spans="2:8">
      <c r="B83" s="47" t="s">
        <v>170</v>
      </c>
      <c r="C83" s="51" t="s">
        <v>135</v>
      </c>
      <c r="D83" s="23" t="s">
        <v>83</v>
      </c>
      <c r="E83" s="23"/>
      <c r="F83" s="23"/>
      <c r="G83" s="23"/>
      <c r="H83" s="26">
        <v>0.45</v>
      </c>
    </row>
    <row r="84" spans="2:8">
      <c r="B84" s="47" t="s">
        <v>171</v>
      </c>
      <c r="C84" s="51" t="s">
        <v>136</v>
      </c>
      <c r="D84" s="23" t="s">
        <v>83</v>
      </c>
      <c r="E84" s="23"/>
      <c r="F84" s="23"/>
      <c r="G84" s="23"/>
      <c r="H84" s="26">
        <v>0</v>
      </c>
    </row>
    <row r="85" spans="2:8">
      <c r="B85" s="47" t="s">
        <v>172</v>
      </c>
      <c r="C85" s="51" t="s">
        <v>137</v>
      </c>
      <c r="D85" s="23" t="s">
        <v>83</v>
      </c>
      <c r="E85" s="23"/>
      <c r="F85" s="23"/>
      <c r="G85" s="23"/>
      <c r="H85" s="26">
        <v>0.5</v>
      </c>
    </row>
    <row r="86" spans="2:8" ht="17" thickBot="1">
      <c r="B86" s="52" t="s">
        <v>173</v>
      </c>
      <c r="C86" s="53" t="s">
        <v>138</v>
      </c>
      <c r="D86" s="29" t="s">
        <v>116</v>
      </c>
      <c r="E86" s="29"/>
      <c r="F86" s="29"/>
      <c r="G86" s="29"/>
      <c r="H86" s="30">
        <v>0.5</v>
      </c>
    </row>
    <row r="87" spans="2:8" ht="17" thickTop="1"/>
  </sheetData>
  <mergeCells count="31">
    <mergeCell ref="B2:H2"/>
    <mergeCell ref="CV9:DB9"/>
    <mergeCell ref="DC9:DI9"/>
    <mergeCell ref="DJ9:DP9"/>
    <mergeCell ref="DQ9:DW9"/>
    <mergeCell ref="B4:C4"/>
    <mergeCell ref="B5:C5"/>
    <mergeCell ref="BF9:BL9"/>
    <mergeCell ref="BM9:BS9"/>
    <mergeCell ref="BT9:BZ9"/>
    <mergeCell ref="CA9:CG9"/>
    <mergeCell ref="CH9:CN9"/>
    <mergeCell ref="CO9:CU9"/>
    <mergeCell ref="P9:V9"/>
    <mergeCell ref="W9:AC9"/>
    <mergeCell ref="AD9:AJ9"/>
    <mergeCell ref="AK9:AQ9"/>
    <mergeCell ref="AR9:AX9"/>
    <mergeCell ref="AY9:BE9"/>
    <mergeCell ref="H8:H10"/>
    <mergeCell ref="B16:H16"/>
    <mergeCell ref="B11:H11"/>
    <mergeCell ref="B35:H35"/>
    <mergeCell ref="B53:H53"/>
    <mergeCell ref="I9:O9"/>
    <mergeCell ref="B8:B10"/>
    <mergeCell ref="C8:C10"/>
    <mergeCell ref="D8:D10"/>
    <mergeCell ref="E8:E10"/>
    <mergeCell ref="F8:F10"/>
    <mergeCell ref="G8:G10"/>
  </mergeCells>
  <phoneticPr fontId="4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0A08-0B1F-BD4E-AB81-B4B6EE53C133}">
  <dimension ref="A1:I20"/>
  <sheetViews>
    <sheetView topLeftCell="B6" workbookViewId="0">
      <selection activeCell="E14" activeCellId="2" sqref="E9:I9 E12:I12 E14:I14"/>
    </sheetView>
  </sheetViews>
  <sheetFormatPr baseColWidth="10" defaultRowHeight="16"/>
  <sheetData>
    <row r="1" spans="1:9">
      <c r="A1" t="s">
        <v>175</v>
      </c>
      <c r="B1" t="s">
        <v>176</v>
      </c>
      <c r="F1">
        <f>100/4</f>
        <v>25</v>
      </c>
    </row>
    <row r="2" spans="1:9">
      <c r="A2" s="40">
        <v>43482</v>
      </c>
      <c r="B2" s="40">
        <v>43496</v>
      </c>
    </row>
    <row r="3" spans="1:9">
      <c r="A3" s="40">
        <v>43496</v>
      </c>
      <c r="B3" s="40">
        <v>43529</v>
      </c>
      <c r="C3">
        <f>B3-A3</f>
        <v>33</v>
      </c>
      <c r="D3">
        <f>C3/5</f>
        <v>6.6</v>
      </c>
    </row>
    <row r="4" spans="1:9">
      <c r="A4" s="25">
        <v>43556</v>
      </c>
      <c r="B4" s="25">
        <v>43580</v>
      </c>
      <c r="C4">
        <f>B4-A4</f>
        <v>24</v>
      </c>
      <c r="D4">
        <f>C4/5</f>
        <v>4.8</v>
      </c>
    </row>
    <row r="5" spans="1:9">
      <c r="A5" s="25">
        <v>43595</v>
      </c>
      <c r="B5" s="25">
        <v>43608</v>
      </c>
      <c r="C5">
        <f>B5-A5</f>
        <v>13</v>
      </c>
      <c r="D5">
        <f>C5/5</f>
        <v>2.6</v>
      </c>
    </row>
    <row r="7" spans="1:9">
      <c r="E7" t="s">
        <v>177</v>
      </c>
      <c r="F7" t="s">
        <v>178</v>
      </c>
      <c r="G7" t="s">
        <v>179</v>
      </c>
      <c r="H7" t="s">
        <v>180</v>
      </c>
      <c r="I7" t="s">
        <v>181</v>
      </c>
    </row>
    <row r="8" spans="1:9">
      <c r="D8" t="s">
        <v>63</v>
      </c>
      <c r="E8" s="2">
        <f>A3</f>
        <v>43496</v>
      </c>
      <c r="F8" s="2">
        <f>E8+$D3</f>
        <v>43502.6</v>
      </c>
      <c r="G8" s="2">
        <f t="shared" ref="G8:H8" si="0">F8+$D3</f>
        <v>43509.2</v>
      </c>
      <c r="H8" s="2">
        <f t="shared" si="0"/>
        <v>43515.799999999996</v>
      </c>
      <c r="I8" s="2">
        <f>B3</f>
        <v>43529</v>
      </c>
    </row>
    <row r="9" spans="1:9">
      <c r="D9" t="s">
        <v>65</v>
      </c>
      <c r="E9" s="2">
        <f t="shared" ref="E9:E10" si="1">A4</f>
        <v>43556</v>
      </c>
      <c r="F9" s="2">
        <f>E9+$D4</f>
        <v>43560.800000000003</v>
      </c>
      <c r="G9" s="2">
        <f t="shared" ref="G9:H9" si="2">F9+$D4</f>
        <v>43565.600000000006</v>
      </c>
      <c r="H9" s="2">
        <f t="shared" si="2"/>
        <v>43570.400000000009</v>
      </c>
      <c r="I9" s="2">
        <f t="shared" ref="I9:I10" si="3">B4</f>
        <v>43580</v>
      </c>
    </row>
    <row r="10" spans="1:9">
      <c r="D10" t="s">
        <v>182</v>
      </c>
      <c r="E10" s="2">
        <f t="shared" si="1"/>
        <v>43595</v>
      </c>
      <c r="F10" s="2">
        <f>E10+$D5</f>
        <v>43597.599999999999</v>
      </c>
      <c r="G10" s="2">
        <f t="shared" ref="G10:H10" si="4">F10+$D5</f>
        <v>43600.2</v>
      </c>
      <c r="H10" s="2">
        <f t="shared" si="4"/>
        <v>43602.799999999996</v>
      </c>
      <c r="I10" s="2">
        <f t="shared" si="3"/>
        <v>43608</v>
      </c>
    </row>
    <row r="12" spans="1:9">
      <c r="D12" t="s">
        <v>183</v>
      </c>
      <c r="E12" s="5">
        <v>0</v>
      </c>
      <c r="F12" s="5">
        <f>E12+25%</f>
        <v>0.25</v>
      </c>
      <c r="G12" s="5">
        <f t="shared" ref="G12:I12" si="5">F12+25%</f>
        <v>0.5</v>
      </c>
      <c r="H12" s="5">
        <f t="shared" si="5"/>
        <v>0.75</v>
      </c>
      <c r="I12" s="5">
        <f t="shared" si="5"/>
        <v>1</v>
      </c>
    </row>
    <row r="13" spans="1:9">
      <c r="D13" t="s">
        <v>184</v>
      </c>
      <c r="E13" s="5">
        <v>0</v>
      </c>
      <c r="F13" s="5">
        <v>0.05</v>
      </c>
      <c r="G13" s="5">
        <f>F13+25%</f>
        <v>0.3</v>
      </c>
      <c r="H13" s="5">
        <f>G13+25%</f>
        <v>0.55000000000000004</v>
      </c>
      <c r="I13" s="5">
        <v>1</v>
      </c>
    </row>
    <row r="14" spans="1:9">
      <c r="D14" t="s">
        <v>185</v>
      </c>
      <c r="E14" s="5">
        <v>0</v>
      </c>
      <c r="F14" s="5">
        <v>0.03</v>
      </c>
      <c r="G14" s="5">
        <f>F14+25%</f>
        <v>0.28000000000000003</v>
      </c>
      <c r="H14" s="5">
        <f>G14+25%</f>
        <v>0.53</v>
      </c>
      <c r="I14" s="5">
        <v>1</v>
      </c>
    </row>
    <row r="15" spans="1:9">
      <c r="D15" t="s">
        <v>183</v>
      </c>
      <c r="E15" s="5">
        <v>0.5</v>
      </c>
      <c r="F15" s="5">
        <f>E15+$F20</f>
        <v>0.625</v>
      </c>
      <c r="G15" s="5">
        <f t="shared" ref="G15:I15" si="6">F15+$F20</f>
        <v>0.75</v>
      </c>
      <c r="H15" s="5">
        <f t="shared" si="6"/>
        <v>0.875</v>
      </c>
      <c r="I15" s="5">
        <f t="shared" si="6"/>
        <v>1</v>
      </c>
    </row>
    <row r="16" spans="1:9">
      <c r="D16" t="s">
        <v>186</v>
      </c>
      <c r="E16" s="5">
        <v>0.3</v>
      </c>
      <c r="F16" s="5">
        <f>E16+$H20</f>
        <v>0.41000000000000003</v>
      </c>
      <c r="G16" s="5">
        <f t="shared" ref="G16:H16" si="7">F16+$H20</f>
        <v>0.52</v>
      </c>
      <c r="H16" s="5">
        <f t="shared" si="7"/>
        <v>0.63</v>
      </c>
      <c r="I16" s="5">
        <v>0.85</v>
      </c>
    </row>
    <row r="20" spans="6:8">
      <c r="F20">
        <f>50%/4</f>
        <v>0.125</v>
      </c>
      <c r="H20">
        <f>(85%-30%)/5</f>
        <v>0.11000000000000001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CF1D-A988-E243-AD9E-215F29691815}">
  <dimension ref="A1:C28"/>
  <sheetViews>
    <sheetView tabSelected="1" workbookViewId="0">
      <selection activeCell="E29" sqref="E29"/>
    </sheetView>
  </sheetViews>
  <sheetFormatPr baseColWidth="10" defaultRowHeight="16"/>
  <cols>
    <col min="1" max="1" width="25" customWidth="1"/>
    <col min="2" max="2" width="19.6640625" customWidth="1"/>
  </cols>
  <sheetData>
    <row r="1" spans="1:3" ht="67" thickTop="1">
      <c r="A1" s="58" t="s">
        <v>187</v>
      </c>
      <c r="B1" s="59" t="s">
        <v>188</v>
      </c>
      <c r="C1" s="60" t="s">
        <v>189</v>
      </c>
    </row>
    <row r="2" spans="1:3">
      <c r="A2" s="10" t="str">
        <f>Hoja2!C65</f>
        <v>Registrarse</v>
      </c>
      <c r="B2" s="54">
        <f>Hoja2!H65</f>
        <v>1</v>
      </c>
      <c r="C2" s="11" t="s">
        <v>190</v>
      </c>
    </row>
    <row r="3" spans="1:3">
      <c r="A3" s="10" t="str">
        <f>Hoja2!C66</f>
        <v>Ver logros</v>
      </c>
      <c r="B3" s="54">
        <f>Hoja2!H66</f>
        <v>0</v>
      </c>
      <c r="C3" s="11" t="s">
        <v>191</v>
      </c>
    </row>
    <row r="4" spans="1:3">
      <c r="A4" s="10" t="str">
        <f>Hoja2!C67</f>
        <v>Adoptar Entrenamiento</v>
      </c>
      <c r="B4" s="54">
        <f>Hoja2!H67</f>
        <v>1</v>
      </c>
      <c r="C4" s="11" t="s">
        <v>190</v>
      </c>
    </row>
    <row r="5" spans="1:3">
      <c r="A5" s="10" t="str">
        <f>Hoja2!C68</f>
        <v>Reseñar parque</v>
      </c>
      <c r="B5" s="54">
        <f>Hoja2!H68</f>
        <v>1</v>
      </c>
      <c r="C5" s="11" t="s">
        <v>190</v>
      </c>
    </row>
    <row r="6" spans="1:3">
      <c r="A6" s="10" t="str">
        <f>Hoja2!C69</f>
        <v>Reseñar entrenador</v>
      </c>
      <c r="B6" s="54">
        <f>Hoja2!H69</f>
        <v>0</v>
      </c>
      <c r="C6" s="11" t="s">
        <v>191</v>
      </c>
    </row>
    <row r="7" spans="1:3">
      <c r="A7" s="10" t="str">
        <f>Hoja2!C70</f>
        <v>Reseñar entrenamiento</v>
      </c>
      <c r="B7" s="54">
        <f>Hoja2!H70</f>
        <v>1</v>
      </c>
      <c r="C7" s="11" t="s">
        <v>190</v>
      </c>
    </row>
    <row r="8" spans="1:3">
      <c r="A8" s="10" t="str">
        <f>Hoja2!C71</f>
        <v>Elegir entrenador</v>
      </c>
      <c r="B8" s="54">
        <f>Hoja2!H71</f>
        <v>0.5</v>
      </c>
      <c r="C8" s="11" t="s">
        <v>192</v>
      </c>
    </row>
    <row r="9" spans="1:3">
      <c r="A9" s="10" t="str">
        <f>Hoja2!C72</f>
        <v>Ver ubicación seguidos</v>
      </c>
      <c r="B9" s="54">
        <f>Hoja2!H72</f>
        <v>0.6</v>
      </c>
      <c r="C9" s="11" t="s">
        <v>192</v>
      </c>
    </row>
    <row r="10" spans="1:3">
      <c r="A10" s="10" t="str">
        <f>Hoja2!C73</f>
        <v>Chatear con entrenador</v>
      </c>
      <c r="B10" s="54">
        <f>Hoja2!H73</f>
        <v>0.5</v>
      </c>
      <c r="C10" s="11" t="s">
        <v>192</v>
      </c>
    </row>
    <row r="11" spans="1:3">
      <c r="A11" s="10" t="str">
        <f>Hoja2!C74</f>
        <v>Seguir otro usuario</v>
      </c>
      <c r="B11" s="54">
        <f>Hoja2!H74</f>
        <v>0.85</v>
      </c>
      <c r="C11" s="11" t="s">
        <v>192</v>
      </c>
    </row>
    <row r="12" spans="1:3">
      <c r="A12" s="10" t="str">
        <f>Hoja2!C75</f>
        <v>Editar perfil</v>
      </c>
      <c r="B12" s="54">
        <f>Hoja2!H75</f>
        <v>1</v>
      </c>
      <c r="C12" s="11" t="s">
        <v>190</v>
      </c>
    </row>
    <row r="13" spans="1:3">
      <c r="A13" s="10" t="str">
        <f>Hoja2!C76</f>
        <v>Buscar Parque</v>
      </c>
      <c r="B13" s="54">
        <f>Hoja2!H76</f>
        <v>1</v>
      </c>
      <c r="C13" s="11" t="s">
        <v>190</v>
      </c>
    </row>
    <row r="14" spans="1:3">
      <c r="A14" s="10" t="str">
        <f>Hoja2!C77</f>
        <v>Realizar recorrido</v>
      </c>
      <c r="B14" s="54">
        <f>Hoja2!H77</f>
        <v>1</v>
      </c>
      <c r="C14" s="11" t="s">
        <v>190</v>
      </c>
    </row>
    <row r="15" spans="1:3">
      <c r="A15" s="10" t="str">
        <f>Hoja2!C78</f>
        <v>Realizar entrenamiento</v>
      </c>
      <c r="B15" s="54">
        <f>Hoja2!H78</f>
        <v>1</v>
      </c>
      <c r="C15" s="11" t="s">
        <v>190</v>
      </c>
    </row>
    <row r="16" spans="1:3">
      <c r="A16" s="10" t="str">
        <f>Hoja2!C79</f>
        <v>Chatear con cliente</v>
      </c>
      <c r="B16" s="54">
        <f>Hoja2!H79</f>
        <v>0.5</v>
      </c>
      <c r="C16" s="11" t="s">
        <v>191</v>
      </c>
    </row>
    <row r="17" spans="1:3">
      <c r="A17" s="10" t="str">
        <f>Hoja2!C80</f>
        <v>Registrar entrenador</v>
      </c>
      <c r="B17" s="54">
        <f>Hoja2!H80</f>
        <v>1</v>
      </c>
      <c r="C17" s="11" t="s">
        <v>190</v>
      </c>
    </row>
    <row r="18" spans="1:3">
      <c r="A18" s="10" t="str">
        <f>Hoja2!C81</f>
        <v xml:space="preserve">Buscar Usuario </v>
      </c>
      <c r="B18" s="54">
        <f>Hoja2!H81</f>
        <v>0.9</v>
      </c>
      <c r="C18" s="11" t="s">
        <v>192</v>
      </c>
    </row>
    <row r="19" spans="1:3">
      <c r="A19" s="10" t="str">
        <f>Hoja2!C82</f>
        <v>Agregar foto al parque</v>
      </c>
      <c r="B19" s="54">
        <f>Hoja2!H82</f>
        <v>1</v>
      </c>
      <c r="C19" s="11" t="s">
        <v>190</v>
      </c>
    </row>
    <row r="20" spans="1:3">
      <c r="A20" s="10" t="str">
        <f>Hoja2!C83</f>
        <v>Chatear con otros usuarios</v>
      </c>
      <c r="B20" s="54">
        <f>Hoja2!H83</f>
        <v>0.45</v>
      </c>
      <c r="C20" s="11" t="s">
        <v>192</v>
      </c>
    </row>
    <row r="21" spans="1:3">
      <c r="A21" s="10" t="str">
        <f>Hoja2!C84</f>
        <v>Ver reseñas</v>
      </c>
      <c r="B21" s="54">
        <f>Hoja2!H84</f>
        <v>0</v>
      </c>
      <c r="C21" s="11" t="s">
        <v>191</v>
      </c>
    </row>
    <row r="22" spans="1:3">
      <c r="A22" s="10" t="str">
        <f>Hoja2!C85</f>
        <v>Ver entrenador</v>
      </c>
      <c r="B22" s="54">
        <f>Hoja2!H85</f>
        <v>0.5</v>
      </c>
      <c r="C22" s="11" t="s">
        <v>192</v>
      </c>
    </row>
    <row r="23" spans="1:3">
      <c r="A23" s="10" t="str">
        <f>Hoja2!C86</f>
        <v>Ver progreso</v>
      </c>
      <c r="B23" s="54">
        <f>Hoja2!H86</f>
        <v>0.5</v>
      </c>
      <c r="C23" s="11" t="s">
        <v>192</v>
      </c>
    </row>
    <row r="24" spans="1:3">
      <c r="A24" s="10" t="s">
        <v>193</v>
      </c>
      <c r="B24" s="54">
        <v>1</v>
      </c>
      <c r="C24" s="11" t="s">
        <v>190</v>
      </c>
    </row>
    <row r="25" spans="1:3">
      <c r="A25" s="10" t="s">
        <v>194</v>
      </c>
      <c r="B25" s="54">
        <v>1</v>
      </c>
      <c r="C25" s="11" t="s">
        <v>190</v>
      </c>
    </row>
    <row r="26" spans="1:3">
      <c r="A26" s="10" t="s">
        <v>195</v>
      </c>
      <c r="B26" s="54">
        <v>1</v>
      </c>
      <c r="C26" s="11" t="s">
        <v>190</v>
      </c>
    </row>
    <row r="27" spans="1:3" ht="17" thickBot="1">
      <c r="A27" s="55" t="s">
        <v>196</v>
      </c>
      <c r="B27" s="56">
        <v>1</v>
      </c>
      <c r="C27" s="57" t="s">
        <v>190</v>
      </c>
    </row>
    <row r="28" spans="1:3" ht="17" thickTop="1"/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Juliana Mora Páez</dc:creator>
  <cp:lastModifiedBy>Laura Juliana Mora Páez</cp:lastModifiedBy>
  <dcterms:created xsi:type="dcterms:W3CDTF">2019-05-23T22:05:14Z</dcterms:created>
  <dcterms:modified xsi:type="dcterms:W3CDTF">2019-05-24T07:09:56Z</dcterms:modified>
</cp:coreProperties>
</file>