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j_afanador_javeriana_edu_co/Documents/8vo Semestre/Ingesoft/Proyecto/"/>
    </mc:Choice>
  </mc:AlternateContent>
  <xr:revisionPtr revIDLastSave="0" documentId="8_{F56B9298-D971-4E37-9EC8-5940BED5F381}" xr6:coauthVersionLast="45" xr6:coauthVersionMax="45" xr10:uidLastSave="{00000000-0000-0000-0000-000000000000}"/>
  <bookViews>
    <workbookView xWindow="-120" yWindow="-120" windowWidth="29040" windowHeight="15840" xr2:uid="{206D7D52-54D5-4092-BCF1-84189DC155F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J31" i="1"/>
  <c r="K23" i="1"/>
  <c r="J23" i="1"/>
  <c r="J15" i="1"/>
  <c r="K15" i="1"/>
  <c r="D11" i="1" l="1"/>
  <c r="D12" i="1"/>
  <c r="D13" i="1"/>
  <c r="D14" i="1"/>
  <c r="D15" i="1"/>
  <c r="D16" i="1"/>
  <c r="D17" i="1"/>
  <c r="D10" i="1"/>
  <c r="L27" i="1" l="1"/>
  <c r="L28" i="1"/>
  <c r="L29" i="1"/>
  <c r="L30" i="1"/>
  <c r="L31" i="1"/>
  <c r="L26" i="1"/>
  <c r="L19" i="1"/>
  <c r="L20" i="1"/>
  <c r="L21" i="1"/>
  <c r="L22" i="1"/>
  <c r="L18" i="1"/>
  <c r="L11" i="1"/>
  <c r="L12" i="1"/>
  <c r="L13" i="1"/>
  <c r="L14" i="1"/>
  <c r="L10" i="1"/>
  <c r="L35" i="1"/>
  <c r="L38" i="1"/>
  <c r="L37" i="1"/>
  <c r="L36" i="1"/>
  <c r="L34" i="1"/>
  <c r="L39" i="1"/>
  <c r="L15" i="1"/>
  <c r="L23" i="1"/>
  <c r="P8" i="1" s="1"/>
</calcChain>
</file>

<file path=xl/sharedStrings.xml><?xml version="1.0" encoding="utf-8"?>
<sst xmlns="http://schemas.openxmlformats.org/spreadsheetml/2006/main" count="73" uniqueCount="35">
  <si>
    <t>Presupuesto ECO</t>
  </si>
  <si>
    <t>Salario de acuerdo a Rol</t>
  </si>
  <si>
    <t>Salario de acuerdo a Sprint</t>
  </si>
  <si>
    <t>Total presupuesto</t>
  </si>
  <si>
    <t>Sprint 1</t>
  </si>
  <si>
    <t>Cargo</t>
  </si>
  <si>
    <t>Salario / mes</t>
  </si>
  <si>
    <t>salario / hora</t>
  </si>
  <si>
    <t>Nombre integrante</t>
  </si>
  <si>
    <t>Horas de trabajo</t>
  </si>
  <si>
    <t xml:space="preserve">Planeación del sprint </t>
  </si>
  <si>
    <t>Retrospectiva del sprint</t>
  </si>
  <si>
    <t>total</t>
  </si>
  <si>
    <t>Scrum master</t>
  </si>
  <si>
    <t>Juan Afanador</t>
  </si>
  <si>
    <t>Product Owner</t>
  </si>
  <si>
    <t>Stiven Gonzalez</t>
  </si>
  <si>
    <t>Desarrolador</t>
  </si>
  <si>
    <t>John Gonzalez</t>
  </si>
  <si>
    <t>Administrador Bases de datos</t>
  </si>
  <si>
    <t>Santiago Roa</t>
  </si>
  <si>
    <t>UI / UX</t>
  </si>
  <si>
    <t>Gabriel Niño</t>
  </si>
  <si>
    <t>Arquitecto de software</t>
  </si>
  <si>
    <t>Total Sprint 1</t>
  </si>
  <si>
    <t>Administrador de calidad</t>
  </si>
  <si>
    <t>Sprint 2</t>
  </si>
  <si>
    <t>Administrador de pruebas</t>
  </si>
  <si>
    <t>horas de trabajo</t>
  </si>
  <si>
    <t>Total Sprint 2</t>
  </si>
  <si>
    <t>Sprint 3</t>
  </si>
  <si>
    <t>Total Sprint 3</t>
  </si>
  <si>
    <t>Reuniones y trabajo independiente</t>
  </si>
  <si>
    <t>N/A</t>
  </si>
  <si>
    <t>Total Trabajo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</si>
</sst>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2">
    <font>
      <sz val="11"/>
      <color theme="1"/>
      <name val="Calibri"/>
      <family val="2"/>
      <scheme val="minor"/>
    </font>
    <font>
      <sz val="20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164" fontId="0" fillId="0" borderId="2" xfId="0" applyNumberFormat="1" applyBorder="1" applyAlignment="1">
      <alignment horizontal="left"/>
    </xf>
    <xf numFmtId="0" fontId="0" fillId="0" borderId="2" xfId="0" applyBorder="1"/>
    <xf numFmtId="164" fontId="0" fillId="0" borderId="2" xfId="0" applyNumberFormat="1" applyBorder="1"/>
    <xf numFmtId="0" fontId="0" fillId="0" borderId="2" xfId="0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B6-4B80-96AE-08431EC377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B6-4B80-96AE-08431EC377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B6-4B80-96AE-08431EC377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B6-4B80-96AE-08431EC377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B6-4B80-96AE-08431EC3774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Hoja1!$I$10:$I$14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B6-4B80-96AE-08431EC37747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6B6-4B80-96AE-08431EC377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36B6-4B80-96AE-08431EC377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36B6-4B80-96AE-08431EC377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36B6-4B80-96AE-08431EC377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36B6-4B80-96AE-08431EC3774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Hoja1!$I$10:$I$14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B6-4B80-96AE-08431EC37747}"/>
            </c:ext>
          </c:extLst>
        </c:ser>
        <c:ser>
          <c:idx val="1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6B6-4B80-96AE-08431EC377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6B6-4B80-96AE-08431EC377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6B6-4B80-96AE-08431EC377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6B6-4B80-96AE-08431EC377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6B6-4B80-96AE-08431EC3774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Hoja1!$I$10:$I$14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6B6-4B80-96AE-08431EC37747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36B6-4B80-96AE-08431EC377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36B6-4B80-96AE-08431EC377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36B6-4B80-96AE-08431EC377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36B6-4B80-96AE-08431EC377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36B6-4B80-96AE-08431EC3774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Hoja1!$I$10:$I$14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6B6-4B80-96AE-08431EC377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3E-4FE4-A9ED-603A1597C3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3E-4FE4-A9ED-603A1597C3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3E-4FE4-A9ED-603A1597C3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53E-4FE4-A9ED-603A1597C3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53E-4FE4-A9ED-603A1597C34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Hoja1!$I$18:$I$22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3E-4FE4-A9ED-603A1597C348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53E-4FE4-A9ED-603A1597C3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53E-4FE4-A9ED-603A1597C3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53E-4FE4-A9ED-603A1597C3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53E-4FE4-A9ED-603A1597C3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53E-4FE4-A9ED-603A1597C34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Hoja1!$I$18:$I$22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53E-4FE4-A9ED-603A1597C348}"/>
            </c:ext>
          </c:extLst>
        </c:ser>
        <c:ser>
          <c:idx val="1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53E-4FE4-A9ED-603A1597C3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53E-4FE4-A9ED-603A1597C3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53E-4FE4-A9ED-603A1597C3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53E-4FE4-A9ED-603A1597C3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D53E-4FE4-A9ED-603A1597C34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Hoja1!$I$10:$I$14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53E-4FE4-A9ED-603A1597C348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D53E-4FE4-A9ED-603A1597C3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D53E-4FE4-A9ED-603A1597C3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D53E-4FE4-A9ED-603A1597C3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D53E-4FE4-A9ED-603A1597C3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D53E-4FE4-A9ED-603A1597C34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Hoja1!$I$10:$I$14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53E-4FE4-A9ED-603A1597C3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F3-4313-AB26-530FDC3DF0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F3-4313-AB26-530FDC3DF0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F3-4313-AB26-530FDC3DF0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F3-4313-AB26-530FDC3DF0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9F3-4313-AB26-530FDC3DF05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Hoja1!$I$26:$I$30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F3-4313-AB26-530FDC3DF054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9F3-4313-AB26-530FDC3DF0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C9F3-4313-AB26-530FDC3DF0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C9F3-4313-AB26-530FDC3DF0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C9F3-4313-AB26-530FDC3DF0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C9F3-4313-AB26-530FDC3DF05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Hoja1!$I$18:$I$22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9F3-4313-AB26-530FDC3DF054}"/>
            </c:ext>
          </c:extLst>
        </c:ser>
        <c:ser>
          <c:idx val="1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9F3-4313-AB26-530FDC3DF0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9F3-4313-AB26-530FDC3DF0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9F3-4313-AB26-530FDC3DF0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9F3-4313-AB26-530FDC3DF0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9F3-4313-AB26-530FDC3DF05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Hoja1!$I$10:$I$14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9F3-4313-AB26-530FDC3DF054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C9F3-4313-AB26-530FDC3DF0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C9F3-4313-AB26-530FDC3DF0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C9F3-4313-AB26-530FDC3DF0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C9F3-4313-AB26-530FDC3DF0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C9F3-4313-AB26-530FDC3DF05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Hoja1!$I$10:$I$14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9F3-4313-AB26-530FDC3DF05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11</xdr:row>
      <xdr:rowOff>0</xdr:rowOff>
    </xdr:from>
    <xdr:to>
      <xdr:col>19</xdr:col>
      <xdr:colOff>9525</xdr:colOff>
      <xdr:row>20</xdr:row>
      <xdr:rowOff>71438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77BE51-1B42-4341-8F33-174916A61072}"/>
            </a:ext>
            <a:ext uri="{147F2762-F138-4A5C-976F-8EAC2B608ADB}">
              <a16:predDERef xmlns:a16="http://schemas.microsoft.com/office/drawing/2014/main" pred="{3763DCB0-BBF1-43A9-AC88-7B439C9B1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19</xdr:col>
      <xdr:colOff>9525</xdr:colOff>
      <xdr:row>31</xdr:row>
      <xdr:rowOff>71438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A9E734-A092-45BD-99E5-07B00CFDE75E}"/>
            </a:ext>
            <a:ext uri="{147F2762-F138-4A5C-976F-8EAC2B608ADB}">
              <a16:predDERef xmlns:a16="http://schemas.microsoft.com/office/drawing/2014/main" pred="{6277BE51-1B42-4341-8F33-174916A61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19</xdr:col>
      <xdr:colOff>9525</xdr:colOff>
      <xdr:row>42</xdr:row>
      <xdr:rowOff>71438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C8E4E5-5445-4F71-B3F3-05E9CA31832E}"/>
            </a:ext>
            <a:ext uri="{147F2762-F138-4A5C-976F-8EAC2B608ADB}">
              <a16:predDERef xmlns:a16="http://schemas.microsoft.com/office/drawing/2014/main" pred="{16A9E734-A092-45BD-99E5-07B00CFDE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72CA5-E8D7-457A-943E-0C7E6D4BD89A}">
  <dimension ref="B2:S39"/>
  <sheetViews>
    <sheetView tabSelected="1" topLeftCell="I4" workbookViewId="0">
      <selection activeCell="P6" sqref="P6"/>
    </sheetView>
  </sheetViews>
  <sheetFormatPr defaultColWidth="11.42578125" defaultRowHeight="15"/>
  <cols>
    <col min="2" max="2" width="27.5703125" bestFit="1" customWidth="1"/>
    <col min="3" max="3" width="13.140625" bestFit="1" customWidth="1"/>
    <col min="4" max="4" width="12.5703125" bestFit="1" customWidth="1"/>
    <col min="8" max="8" width="22" bestFit="1" customWidth="1"/>
    <col min="9" max="9" width="15.28515625" bestFit="1" customWidth="1"/>
    <col min="10" max="10" width="20.42578125" bestFit="1" customWidth="1"/>
    <col min="11" max="11" width="22.5703125" bestFit="1" customWidth="1"/>
    <col min="12" max="12" width="9" bestFit="1" customWidth="1"/>
  </cols>
  <sheetData>
    <row r="2" spans="2:19">
      <c r="B2" s="8" t="s">
        <v>0</v>
      </c>
      <c r="C2" s="8"/>
      <c r="D2" s="8"/>
      <c r="E2" s="8"/>
    </row>
    <row r="3" spans="2:19">
      <c r="B3" s="8"/>
      <c r="C3" s="8"/>
      <c r="D3" s="8"/>
      <c r="E3" s="8"/>
    </row>
    <row r="6" spans="2:19">
      <c r="B6" s="9" t="s">
        <v>1</v>
      </c>
      <c r="C6" s="9"/>
      <c r="D6" s="9"/>
      <c r="E6" s="9"/>
      <c r="H6" s="9" t="s">
        <v>2</v>
      </c>
      <c r="I6" s="9"/>
      <c r="J6" s="9"/>
      <c r="K6" s="9"/>
      <c r="L6" s="9"/>
      <c r="M6" s="9"/>
      <c r="P6" s="9" t="s">
        <v>3</v>
      </c>
      <c r="Q6" s="9"/>
      <c r="R6" s="9"/>
      <c r="S6" s="9"/>
    </row>
    <row r="7" spans="2:19">
      <c r="B7" s="9"/>
      <c r="C7" s="9"/>
      <c r="D7" s="9"/>
      <c r="E7" s="9"/>
      <c r="H7" s="9"/>
      <c r="I7" s="9"/>
      <c r="J7" s="9"/>
      <c r="K7" s="9"/>
      <c r="L7" s="9"/>
      <c r="M7" s="9"/>
      <c r="P7" s="9"/>
      <c r="Q7" s="9"/>
      <c r="R7" s="9"/>
      <c r="S7" s="9"/>
    </row>
    <row r="8" spans="2:19">
      <c r="H8" s="10" t="s">
        <v>4</v>
      </c>
      <c r="I8" s="10"/>
      <c r="J8" s="10"/>
      <c r="K8" s="10"/>
      <c r="L8" s="10"/>
      <c r="M8" s="10"/>
      <c r="P8" s="15">
        <f>SUM(L23,L15,L31,L39)</f>
        <v>7249024.3902439028</v>
      </c>
      <c r="Q8" s="16"/>
      <c r="R8" s="16"/>
      <c r="S8" s="16"/>
    </row>
    <row r="9" spans="2:19">
      <c r="B9" s="1" t="s">
        <v>5</v>
      </c>
      <c r="C9" s="1" t="s">
        <v>6</v>
      </c>
      <c r="D9" s="1" t="s">
        <v>7</v>
      </c>
      <c r="H9" s="1" t="s">
        <v>8</v>
      </c>
      <c r="I9" s="1" t="s">
        <v>9</v>
      </c>
      <c r="J9" s="5" t="s">
        <v>10</v>
      </c>
      <c r="K9" s="5" t="s">
        <v>11</v>
      </c>
      <c r="L9" s="11" t="s">
        <v>12</v>
      </c>
      <c r="M9" s="12"/>
      <c r="P9" s="16"/>
      <c r="Q9" s="16"/>
      <c r="R9" s="16"/>
      <c r="S9" s="16"/>
    </row>
    <row r="10" spans="2:19">
      <c r="B10" s="1" t="s">
        <v>13</v>
      </c>
      <c r="C10" s="2">
        <v>4200000</v>
      </c>
      <c r="D10" s="2">
        <f>C10/205</f>
        <v>20487.804878048781</v>
      </c>
      <c r="H10" s="1" t="s">
        <v>14</v>
      </c>
      <c r="I10" s="1">
        <v>10</v>
      </c>
      <c r="J10" s="4">
        <v>250000</v>
      </c>
      <c r="K10" s="4">
        <v>200000</v>
      </c>
      <c r="L10" s="13">
        <f>I10*$D$11+K10+J10</f>
        <v>669512.19512195117</v>
      </c>
      <c r="M10" s="14"/>
    </row>
    <row r="11" spans="2:19">
      <c r="B11" s="1" t="s">
        <v>15</v>
      </c>
      <c r="C11" s="2">
        <v>4500000</v>
      </c>
      <c r="D11" s="2">
        <f t="shared" ref="D11:D17" si="0">C11/205</f>
        <v>21951.219512195123</v>
      </c>
      <c r="H11" s="1" t="s">
        <v>16</v>
      </c>
      <c r="I11" s="1">
        <v>7</v>
      </c>
      <c r="J11" s="4">
        <v>250000</v>
      </c>
      <c r="K11" s="4">
        <v>200000</v>
      </c>
      <c r="L11" s="13">
        <f t="shared" ref="L11:L14" si="1">I11*$D$11+K11+J11</f>
        <v>603658.53658536589</v>
      </c>
      <c r="M11" s="14"/>
    </row>
    <row r="12" spans="2:19">
      <c r="B12" s="1" t="s">
        <v>17</v>
      </c>
      <c r="C12" s="2">
        <v>2350000</v>
      </c>
      <c r="D12" s="2">
        <f t="shared" si="0"/>
        <v>11463.414634146342</v>
      </c>
      <c r="H12" s="1" t="s">
        <v>18</v>
      </c>
      <c r="I12" s="1">
        <v>6</v>
      </c>
      <c r="J12" s="4">
        <v>250000</v>
      </c>
      <c r="K12" s="4">
        <v>200000</v>
      </c>
      <c r="L12" s="13">
        <f t="shared" si="1"/>
        <v>581707.31707317079</v>
      </c>
      <c r="M12" s="14"/>
    </row>
    <row r="13" spans="2:19">
      <c r="B13" s="1" t="s">
        <v>19</v>
      </c>
      <c r="C13" s="2">
        <v>2000000</v>
      </c>
      <c r="D13" s="2">
        <f t="shared" si="0"/>
        <v>9756.0975609756097</v>
      </c>
      <c r="H13" s="1" t="s">
        <v>20</v>
      </c>
      <c r="I13" s="1">
        <v>6</v>
      </c>
      <c r="J13" s="4">
        <v>250000</v>
      </c>
      <c r="K13" s="4">
        <v>200000</v>
      </c>
      <c r="L13" s="13">
        <f t="shared" si="1"/>
        <v>581707.31707317079</v>
      </c>
      <c r="M13" s="14"/>
    </row>
    <row r="14" spans="2:19">
      <c r="B14" s="1" t="s">
        <v>21</v>
      </c>
      <c r="C14" s="2">
        <v>2100000</v>
      </c>
      <c r="D14" s="2">
        <f t="shared" si="0"/>
        <v>10243.90243902439</v>
      </c>
      <c r="H14" s="1" t="s">
        <v>22</v>
      </c>
      <c r="I14" s="1">
        <v>5</v>
      </c>
      <c r="J14" s="4">
        <v>250000</v>
      </c>
      <c r="K14" s="4">
        <v>200000</v>
      </c>
      <c r="L14" s="13">
        <f t="shared" si="1"/>
        <v>559756.09756097558</v>
      </c>
      <c r="M14" s="14"/>
    </row>
    <row r="15" spans="2:19">
      <c r="B15" s="1" t="s">
        <v>23</v>
      </c>
      <c r="C15" s="2">
        <v>2500000</v>
      </c>
      <c r="D15" s="2">
        <f t="shared" si="0"/>
        <v>12195.121951219513</v>
      </c>
      <c r="H15" s="3" t="s">
        <v>24</v>
      </c>
      <c r="I15" s="1"/>
      <c r="J15" s="6">
        <f>SUM(J10:J14)</f>
        <v>1250000</v>
      </c>
      <c r="K15" s="6">
        <f>SUM(K10:K14)</f>
        <v>1000000</v>
      </c>
      <c r="L15" s="13">
        <f>SUM(L10:L14)</f>
        <v>2996341.4634146346</v>
      </c>
      <c r="M15" s="14"/>
    </row>
    <row r="16" spans="2:19">
      <c r="B16" s="1" t="s">
        <v>25</v>
      </c>
      <c r="C16" s="2">
        <v>2300000</v>
      </c>
      <c r="D16" s="2">
        <f t="shared" si="0"/>
        <v>11219.512195121952</v>
      </c>
      <c r="H16" s="10" t="s">
        <v>26</v>
      </c>
      <c r="I16" s="10"/>
      <c r="J16" s="10"/>
      <c r="K16" s="10"/>
      <c r="L16" s="10"/>
      <c r="M16" s="10"/>
    </row>
    <row r="17" spans="2:13">
      <c r="B17" s="1" t="s">
        <v>27</v>
      </c>
      <c r="C17" s="2">
        <v>2200000</v>
      </c>
      <c r="D17" s="2">
        <f t="shared" si="0"/>
        <v>10731.707317073171</v>
      </c>
      <c r="H17" s="1" t="s">
        <v>8</v>
      </c>
      <c r="I17" s="1" t="s">
        <v>28</v>
      </c>
      <c r="J17" s="5" t="s">
        <v>10</v>
      </c>
      <c r="K17" s="5" t="s">
        <v>11</v>
      </c>
      <c r="L17" s="11" t="s">
        <v>12</v>
      </c>
      <c r="M17" s="12"/>
    </row>
    <row r="18" spans="2:13">
      <c r="H18" s="1" t="s">
        <v>14</v>
      </c>
      <c r="I18" s="1">
        <v>8</v>
      </c>
      <c r="J18" s="4">
        <v>150000</v>
      </c>
      <c r="K18" s="4">
        <v>50000</v>
      </c>
      <c r="L18" s="13">
        <f>I18*$D$11+J18+K18</f>
        <v>375609.75609756098</v>
      </c>
      <c r="M18" s="14"/>
    </row>
    <row r="19" spans="2:13">
      <c r="H19" s="1" t="s">
        <v>16</v>
      </c>
      <c r="I19" s="1">
        <v>7</v>
      </c>
      <c r="J19" s="4">
        <v>150000</v>
      </c>
      <c r="K19" s="4">
        <v>50000</v>
      </c>
      <c r="L19" s="13">
        <f t="shared" ref="L19:L22" si="2">I19*$D$11+J19+K19</f>
        <v>353658.53658536589</v>
      </c>
      <c r="M19" s="14"/>
    </row>
    <row r="20" spans="2:13">
      <c r="H20" s="1" t="s">
        <v>18</v>
      </c>
      <c r="I20" s="1">
        <v>10</v>
      </c>
      <c r="J20" s="4">
        <v>150000</v>
      </c>
      <c r="K20" s="4">
        <v>50000</v>
      </c>
      <c r="L20" s="13">
        <f t="shared" si="2"/>
        <v>419512.19512195123</v>
      </c>
      <c r="M20" s="14"/>
    </row>
    <row r="21" spans="2:13">
      <c r="H21" s="1" t="s">
        <v>20</v>
      </c>
      <c r="I21" s="1">
        <v>10</v>
      </c>
      <c r="J21" s="4">
        <v>150000</v>
      </c>
      <c r="K21" s="4">
        <v>50000</v>
      </c>
      <c r="L21" s="13">
        <f t="shared" si="2"/>
        <v>419512.19512195123</v>
      </c>
      <c r="M21" s="14"/>
    </row>
    <row r="22" spans="2:13">
      <c r="H22" s="1" t="s">
        <v>22</v>
      </c>
      <c r="I22" s="1">
        <v>8</v>
      </c>
      <c r="J22" s="4">
        <v>150000</v>
      </c>
      <c r="K22" s="4">
        <v>50000</v>
      </c>
      <c r="L22" s="13">
        <f t="shared" si="2"/>
        <v>375609.75609756098</v>
      </c>
      <c r="M22" s="14"/>
    </row>
    <row r="23" spans="2:13">
      <c r="H23" s="3" t="s">
        <v>29</v>
      </c>
      <c r="I23" s="1"/>
      <c r="J23" s="6">
        <f>SUM(J18:J22)</f>
        <v>750000</v>
      </c>
      <c r="K23" s="6">
        <f>SUM(K18:K22)</f>
        <v>250000</v>
      </c>
      <c r="L23" s="13">
        <f>SUM(L18:L22)</f>
        <v>1943902.4390243902</v>
      </c>
      <c r="M23" s="14"/>
    </row>
    <row r="24" spans="2:13">
      <c r="H24" s="10" t="s">
        <v>30</v>
      </c>
      <c r="I24" s="10"/>
      <c r="J24" s="10"/>
      <c r="K24" s="10"/>
      <c r="L24" s="10"/>
      <c r="M24" s="10"/>
    </row>
    <row r="25" spans="2:13">
      <c r="H25" s="1" t="s">
        <v>8</v>
      </c>
      <c r="I25" s="1" t="s">
        <v>28</v>
      </c>
      <c r="J25" s="5" t="s">
        <v>10</v>
      </c>
      <c r="K25" s="5" t="s">
        <v>11</v>
      </c>
      <c r="L25" s="11" t="s">
        <v>12</v>
      </c>
      <c r="M25" s="12"/>
    </row>
    <row r="26" spans="2:13">
      <c r="H26" s="1" t="s">
        <v>14</v>
      </c>
      <c r="I26" s="1">
        <v>8</v>
      </c>
      <c r="J26" s="4">
        <v>150000</v>
      </c>
      <c r="K26" s="4">
        <v>50000</v>
      </c>
      <c r="L26" s="13">
        <f>I26*$D$11+K26+J26</f>
        <v>375609.75609756098</v>
      </c>
      <c r="M26" s="14"/>
    </row>
    <row r="27" spans="2:13">
      <c r="H27" s="1" t="s">
        <v>16</v>
      </c>
      <c r="I27" s="1">
        <v>10</v>
      </c>
      <c r="J27" s="4">
        <v>150000</v>
      </c>
      <c r="K27" s="4">
        <v>50000</v>
      </c>
      <c r="L27" s="13">
        <f t="shared" ref="L27:L31" si="3">I27*$D$11+K27+J27</f>
        <v>419512.19512195123</v>
      </c>
      <c r="M27" s="14"/>
    </row>
    <row r="28" spans="2:13">
      <c r="H28" s="1" t="s">
        <v>18</v>
      </c>
      <c r="I28" s="1">
        <v>7</v>
      </c>
      <c r="J28" s="4">
        <v>150000</v>
      </c>
      <c r="K28" s="4">
        <v>50000</v>
      </c>
      <c r="L28" s="13">
        <f t="shared" si="3"/>
        <v>353658.53658536589</v>
      </c>
      <c r="M28" s="14"/>
    </row>
    <row r="29" spans="2:13">
      <c r="H29" s="1" t="s">
        <v>20</v>
      </c>
      <c r="I29" s="1">
        <v>8</v>
      </c>
      <c r="J29" s="4">
        <v>150000</v>
      </c>
      <c r="K29" s="4">
        <v>50000</v>
      </c>
      <c r="L29" s="13">
        <f t="shared" si="3"/>
        <v>375609.75609756098</v>
      </c>
      <c r="M29" s="14"/>
    </row>
    <row r="30" spans="2:13">
      <c r="H30" s="1" t="s">
        <v>22</v>
      </c>
      <c r="I30" s="1">
        <v>10</v>
      </c>
      <c r="J30" s="4">
        <v>150000</v>
      </c>
      <c r="K30" s="4">
        <v>50000</v>
      </c>
      <c r="L30" s="13">
        <f t="shared" si="3"/>
        <v>419512.19512195123</v>
      </c>
      <c r="M30" s="14"/>
    </row>
    <row r="31" spans="2:13">
      <c r="H31" s="3" t="s">
        <v>31</v>
      </c>
      <c r="I31" s="1"/>
      <c r="J31" s="6">
        <f>SUM(J26:J30)</f>
        <v>750000</v>
      </c>
      <c r="K31" s="6">
        <f>SUM(K26:K30)</f>
        <v>250000</v>
      </c>
      <c r="L31" s="13">
        <f t="shared" si="3"/>
        <v>1000000</v>
      </c>
      <c r="M31" s="14"/>
    </row>
    <row r="32" spans="2:13">
      <c r="H32" s="10" t="s">
        <v>32</v>
      </c>
      <c r="I32" s="10"/>
      <c r="J32" s="10"/>
      <c r="K32" s="10"/>
      <c r="L32" s="10"/>
      <c r="M32" s="10"/>
    </row>
    <row r="33" spans="8:13">
      <c r="H33" s="1" t="s">
        <v>8</v>
      </c>
      <c r="I33" s="1" t="s">
        <v>28</v>
      </c>
      <c r="J33" s="5"/>
      <c r="K33" s="5"/>
      <c r="L33" s="11" t="s">
        <v>12</v>
      </c>
      <c r="M33" s="12"/>
    </row>
    <row r="34" spans="8:13">
      <c r="H34" s="1" t="s">
        <v>14</v>
      </c>
      <c r="I34" s="1">
        <v>22</v>
      </c>
      <c r="J34" s="7" t="s">
        <v>33</v>
      </c>
      <c r="K34" s="7" t="s">
        <v>33</v>
      </c>
      <c r="L34" s="13">
        <f>I34*$D$11</f>
        <v>482926.8292682927</v>
      </c>
      <c r="M34" s="14"/>
    </row>
    <row r="35" spans="8:13">
      <c r="H35" s="1" t="s">
        <v>16</v>
      </c>
      <c r="I35" s="1">
        <v>15</v>
      </c>
      <c r="J35" s="7" t="s">
        <v>33</v>
      </c>
      <c r="K35" s="7" t="s">
        <v>33</v>
      </c>
      <c r="L35" s="13">
        <f>I35*$D$10</f>
        <v>307317.07317073172</v>
      </c>
      <c r="M35" s="14"/>
    </row>
    <row r="36" spans="8:13">
      <c r="H36" s="1" t="s">
        <v>18</v>
      </c>
      <c r="I36" s="1">
        <v>20</v>
      </c>
      <c r="J36" s="7" t="s">
        <v>33</v>
      </c>
      <c r="K36" s="7" t="s">
        <v>33</v>
      </c>
      <c r="L36" s="13">
        <f>I36*$D$15</f>
        <v>243902.43902439025</v>
      </c>
      <c r="M36" s="14"/>
    </row>
    <row r="37" spans="8:13">
      <c r="H37" s="1" t="s">
        <v>20</v>
      </c>
      <c r="I37" s="1">
        <v>13</v>
      </c>
      <c r="J37" s="7" t="s">
        <v>33</v>
      </c>
      <c r="K37" s="7" t="s">
        <v>33</v>
      </c>
      <c r="L37" s="13">
        <f>I37*$D$16</f>
        <v>145853.65853658537</v>
      </c>
      <c r="M37" s="14"/>
    </row>
    <row r="38" spans="8:13">
      <c r="H38" s="1" t="s">
        <v>22</v>
      </c>
      <c r="I38" s="1">
        <v>12</v>
      </c>
      <c r="J38" s="7" t="s">
        <v>33</v>
      </c>
      <c r="K38" s="7" t="s">
        <v>33</v>
      </c>
      <c r="L38" s="13">
        <f>I38*$D$17</f>
        <v>128780.48780487805</v>
      </c>
      <c r="M38" s="14"/>
    </row>
    <row r="39" spans="8:13">
      <c r="H39" s="3" t="s">
        <v>34</v>
      </c>
      <c r="I39" s="1"/>
      <c r="J39" s="7" t="s">
        <v>33</v>
      </c>
      <c r="K39" s="7" t="s">
        <v>33</v>
      </c>
      <c r="L39" s="13">
        <f>SUM(L34:L38)</f>
        <v>1308780.487804878</v>
      </c>
      <c r="M39" s="14"/>
    </row>
  </sheetData>
  <mergeCells count="37">
    <mergeCell ref="L38:M38"/>
    <mergeCell ref="L39:M39"/>
    <mergeCell ref="H32:M32"/>
    <mergeCell ref="L33:M33"/>
    <mergeCell ref="L34:M34"/>
    <mergeCell ref="L35:M35"/>
    <mergeCell ref="L36:M36"/>
    <mergeCell ref="L37:M37"/>
    <mergeCell ref="L27:M27"/>
    <mergeCell ref="L28:M28"/>
    <mergeCell ref="L29:M29"/>
    <mergeCell ref="L30:M30"/>
    <mergeCell ref="L31:M31"/>
    <mergeCell ref="P6:S7"/>
    <mergeCell ref="P8:S9"/>
    <mergeCell ref="L20:M20"/>
    <mergeCell ref="L21:M21"/>
    <mergeCell ref="L22:M22"/>
    <mergeCell ref="L23:M23"/>
    <mergeCell ref="L25:M25"/>
    <mergeCell ref="L26:M26"/>
    <mergeCell ref="L13:M13"/>
    <mergeCell ref="L14:M14"/>
    <mergeCell ref="L15:M15"/>
    <mergeCell ref="L17:M17"/>
    <mergeCell ref="L18:M18"/>
    <mergeCell ref="L19:M19"/>
    <mergeCell ref="H24:M24"/>
    <mergeCell ref="B2:E3"/>
    <mergeCell ref="B6:E7"/>
    <mergeCell ref="H6:M7"/>
    <mergeCell ref="H8:M8"/>
    <mergeCell ref="H16:M16"/>
    <mergeCell ref="L9:M9"/>
    <mergeCell ref="L10:M10"/>
    <mergeCell ref="L11:M11"/>
    <mergeCell ref="L12:M1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C3F60A8AC7374580A1F9C7AEFB2990" ma:contentTypeVersion="12" ma:contentTypeDescription="Create a new document." ma:contentTypeScope="" ma:versionID="94adb5f7c627aeca3321d846ec8aacf7">
  <xsd:schema xmlns:xsd="http://www.w3.org/2001/XMLSchema" xmlns:xs="http://www.w3.org/2001/XMLSchema" xmlns:p="http://schemas.microsoft.com/office/2006/metadata/properties" xmlns:ns3="603c4134-3480-4de8-9639-6d808a8b7b57" xmlns:ns4="7e596a88-46e7-4040-b2dd-daf83f23336f" targetNamespace="http://schemas.microsoft.com/office/2006/metadata/properties" ma:root="true" ma:fieldsID="fadb546f4555f593fb16d8d7a8f0f020" ns3:_="" ns4:_="">
    <xsd:import namespace="603c4134-3480-4de8-9639-6d808a8b7b57"/>
    <xsd:import namespace="7e596a88-46e7-4040-b2dd-daf83f2333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3:SharedWithDetails" minOccurs="0"/>
                <xsd:element ref="ns3:SharingHintHash" minOccurs="0"/>
                <xsd:element ref="ns4:MediaServiceDateTake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3c4134-3480-4de8-9639-6d808a8b7b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596a88-46e7-4040-b2dd-daf83f2333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A63B09-A902-4CC1-BDB0-3117F01DE72C}"/>
</file>

<file path=customXml/itemProps2.xml><?xml version="1.0" encoding="utf-8"?>
<ds:datastoreItem xmlns:ds="http://schemas.openxmlformats.org/officeDocument/2006/customXml" ds:itemID="{EAA98183-3842-40F0-9218-020F2F442C4F}"/>
</file>

<file path=customXml/itemProps3.xml><?xml version="1.0" encoding="utf-8"?>
<ds:datastoreItem xmlns:ds="http://schemas.openxmlformats.org/officeDocument/2006/customXml" ds:itemID="{5717E7EB-87E6-4A43-BC8E-98AFAA2748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José Afanador Ochoa</dc:creator>
  <cp:keywords/>
  <dc:description/>
  <cp:lastModifiedBy/>
  <cp:revision/>
  <dcterms:created xsi:type="dcterms:W3CDTF">2020-09-05T18:03:31Z</dcterms:created>
  <dcterms:modified xsi:type="dcterms:W3CDTF">2020-10-17T04:25:10Z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0x0101007BC3F60A8AC7374580A1F9C7AEFB2990</vt:lpwstr>
  </property>
</Properties>
</file>