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n Gonzalez\Downloads\Anexos\"/>
    </mc:Choice>
  </mc:AlternateContent>
  <xr:revisionPtr revIDLastSave="0" documentId="13_ncr:1_{3F3DC128-B187-4708-B0C7-EA4B5BEAC3CE}" xr6:coauthVersionLast="45" xr6:coauthVersionMax="45" xr10:uidLastSave="{00000000-0000-0000-0000-000000000000}"/>
  <bookViews>
    <workbookView xWindow="-120" yWindow="-120" windowWidth="20640" windowHeight="11160" xr2:uid="{206D7D52-54D5-4092-BCF1-84189DC15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J38" i="1" l="1"/>
  <c r="J37" i="1"/>
  <c r="J36" i="1"/>
  <c r="J35" i="1"/>
  <c r="J34" i="1"/>
  <c r="J30" i="1"/>
  <c r="J29" i="1"/>
  <c r="J28" i="1"/>
  <c r="J27" i="1"/>
  <c r="J26" i="1"/>
  <c r="J22" i="1"/>
  <c r="J21" i="1"/>
  <c r="J20" i="1"/>
  <c r="J19" i="1"/>
  <c r="J18" i="1"/>
  <c r="J14" i="1"/>
  <c r="J13" i="1"/>
  <c r="J12" i="1"/>
  <c r="J11" i="1"/>
  <c r="J10" i="1"/>
  <c r="D11" i="1"/>
  <c r="D12" i="1"/>
  <c r="D13" i="1"/>
  <c r="D14" i="1"/>
  <c r="D15" i="1"/>
  <c r="D16" i="1"/>
  <c r="D17" i="1"/>
  <c r="D10" i="1"/>
  <c r="J39" i="1" l="1"/>
  <c r="J15" i="1"/>
  <c r="J31" i="1"/>
  <c r="J23" i="1"/>
</calcChain>
</file>

<file path=xl/sharedStrings.xml><?xml version="1.0" encoding="utf-8"?>
<sst xmlns="http://schemas.openxmlformats.org/spreadsheetml/2006/main" count="55" uniqueCount="31">
  <si>
    <t>Presupuesto ECO</t>
  </si>
  <si>
    <t>Cargo</t>
  </si>
  <si>
    <t>Salario / mes</t>
  </si>
  <si>
    <t>salario / hora</t>
  </si>
  <si>
    <t>Scrum master</t>
  </si>
  <si>
    <t>Product Owner</t>
  </si>
  <si>
    <t>Desarrolador</t>
  </si>
  <si>
    <t>Administrador Bases de datos</t>
  </si>
  <si>
    <t>UI / UX</t>
  </si>
  <si>
    <t>Arquitecto de software</t>
  </si>
  <si>
    <t>Administrador de calidad</t>
  </si>
  <si>
    <t>Administrador de pruebas</t>
  </si>
  <si>
    <t>Salario de acuerdo a Rol</t>
  </si>
  <si>
    <t>Salario de acuerdo a Sprint</t>
  </si>
  <si>
    <t>Sprint 1</t>
  </si>
  <si>
    <t>Juan Afanador</t>
  </si>
  <si>
    <t>Stiven Gonzalez</t>
  </si>
  <si>
    <t>John Gonzalez</t>
  </si>
  <si>
    <t>Santiago Roa</t>
  </si>
  <si>
    <t>Gabriel Niño</t>
  </si>
  <si>
    <t>Nombre integrante</t>
  </si>
  <si>
    <t>horas de trabajo</t>
  </si>
  <si>
    <t>total</t>
  </si>
  <si>
    <t>Total Sprint 1</t>
  </si>
  <si>
    <t>Sprint 2</t>
  </si>
  <si>
    <t>Sprint 3</t>
  </si>
  <si>
    <t>Total presupuesto</t>
  </si>
  <si>
    <t>Total Sprint 2</t>
  </si>
  <si>
    <t>Total Sprint 3</t>
  </si>
  <si>
    <t>Reuniones y trabajo independiente</t>
  </si>
  <si>
    <t>Total Trabajo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</si>
</sst>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9D-4EEE-820E-46633FB8A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9D-4EEE-820E-46633FB8A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9D-4EEE-820E-46633FB8A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9D-4EEE-820E-46633FB8A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9D-4EEE-820E-46633FB8A99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F9-40FE-8F55-301835F28443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AF9-40FE-8F55-301835F28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AF9-40FE-8F55-301835F28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AF9-40FE-8F55-301835F28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3AF9-40FE-8F55-301835F28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AF9-40FE-8F55-301835F2844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F9-40FE-8F55-301835F28443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F9-40FE-8F55-301835F28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AF9-40FE-8F55-301835F28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F9-40FE-8F55-301835F28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F9-40FE-8F55-301835F28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F9-40FE-8F55-301835F2844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F9-40FE-8F55-301835F28443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AF9-40FE-8F55-301835F284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AF9-40FE-8F55-301835F284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AF9-40FE-8F55-301835F284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AF9-40FE-8F55-301835F284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AF9-40FE-8F55-301835F284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F9-40FE-8F55-301835F284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E2-4C62-8FF2-0C05FF204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E2-4C62-8FF2-0C05FF204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E2-4C62-8FF2-0C05FF204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E2-4C62-8FF2-0C05FF204F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E2-4C62-8FF2-0C05FF204F7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E2-4C62-8FF2-0C05FF204F78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E2-4C62-8FF2-0C05FF204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EE2-4C62-8FF2-0C05FF204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EE2-4C62-8FF2-0C05FF204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EE2-4C62-8FF2-0C05FF204F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EE2-4C62-8FF2-0C05FF204F7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E2-4C62-8FF2-0C05FF204F78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EE2-4C62-8FF2-0C05FF204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EE2-4C62-8FF2-0C05FF204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EE2-4C62-8FF2-0C05FF204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EE2-4C62-8FF2-0C05FF204F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EE2-4C62-8FF2-0C05FF204F7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E2-4C62-8FF2-0C05FF204F78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EE2-4C62-8FF2-0C05FF204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EE2-4C62-8FF2-0C05FF204F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EE2-4C62-8FF2-0C05FF204F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EE2-4C62-8FF2-0C05FF204F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EE2-4C62-8FF2-0C05FF204F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EE2-4C62-8FF2-0C05FF204F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A6-42A5-8A02-A940FC43C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A6-42A5-8A02-A940FC43C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A6-42A5-8A02-A940FC43C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A6-42A5-8A02-A940FC43C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A6-42A5-8A02-A940FC43CF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Hoja1!$I$26:$I$30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A6-42A5-8A02-A940FC43CF0E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3A6-42A5-8A02-A940FC43C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3A6-42A5-8A02-A940FC43C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3A6-42A5-8A02-A940FC43C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3A6-42A5-8A02-A940FC43C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3A6-42A5-8A02-A940FC43CF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Hoja1!$I$18:$I$22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A6-42A5-8A02-A940FC43CF0E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3A6-42A5-8A02-A940FC43C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3A6-42A5-8A02-A940FC43C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3A6-42A5-8A02-A940FC43C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3A6-42A5-8A02-A940FC43C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3A6-42A5-8A02-A940FC43CF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3A6-42A5-8A02-A940FC43CF0E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3A6-42A5-8A02-A940FC43C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3A6-42A5-8A02-A940FC43C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3A6-42A5-8A02-A940FC43C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3A6-42A5-8A02-A940FC43C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3A6-42A5-8A02-A940FC43CF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Hoja1!$H$10:$H$14</c:f>
              <c:strCache>
                <c:ptCount val="5"/>
                <c:pt idx="0">
                  <c:v>Juan Afanador</c:v>
                </c:pt>
                <c:pt idx="1">
                  <c:v>Stiven Gonzalez</c:v>
                </c:pt>
                <c:pt idx="2">
                  <c:v>John Gonzalez</c:v>
                </c:pt>
                <c:pt idx="3">
                  <c:v>Santiago Roa</c:v>
                </c:pt>
                <c:pt idx="4">
                  <c:v>Gabriel Niño</c:v>
                </c:pt>
              </c:strCache>
            </c:strRef>
          </c:cat>
          <c:val>
            <c:numRef>
              <c:f>Hoja1!$I$10:$I$14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3A6-42A5-8A02-A940FC43CF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10</xdr:row>
      <xdr:rowOff>14287</xdr:rowOff>
    </xdr:from>
    <xdr:to>
      <xdr:col>15</xdr:col>
      <xdr:colOff>657225</xdr:colOff>
      <xdr:row>19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7ECD2B-BB46-47B8-B396-3C8BBD3AA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19</xdr:row>
      <xdr:rowOff>161925</xdr:rowOff>
    </xdr:from>
    <xdr:to>
      <xdr:col>15</xdr:col>
      <xdr:colOff>676275</xdr:colOff>
      <xdr:row>29</xdr:row>
      <xdr:rowOff>42863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3BAB2C-8E30-4BC5-9DE7-80D7F9246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695325</xdr:colOff>
      <xdr:row>29</xdr:row>
      <xdr:rowOff>104775</xdr:rowOff>
    </xdr:from>
    <xdr:to>
      <xdr:col>15</xdr:col>
      <xdr:colOff>704850</xdr:colOff>
      <xdr:row>38</xdr:row>
      <xdr:rowOff>176213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BFCA3-FAE1-4722-9B80-A9FE20EAE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2CA5-E8D7-457A-943E-0C7E6D4BD89A}">
  <dimension ref="B2:P39"/>
  <sheetViews>
    <sheetView tabSelected="1" topLeftCell="C1" workbookViewId="0">
      <selection activeCell="L15" sqref="L15"/>
    </sheetView>
  </sheetViews>
  <sheetFormatPr baseColWidth="10" defaultRowHeight="15" x14ac:dyDescent="0.25"/>
  <cols>
    <col min="2" max="2" width="27.5703125" bestFit="1" customWidth="1"/>
    <col min="3" max="3" width="13.140625" bestFit="1" customWidth="1"/>
    <col min="4" max="4" width="12.5703125" bestFit="1" customWidth="1"/>
    <col min="8" max="8" width="22" bestFit="1" customWidth="1"/>
    <col min="9" max="9" width="15.28515625" bestFit="1" customWidth="1"/>
    <col min="10" max="10" width="9" bestFit="1" customWidth="1"/>
  </cols>
  <sheetData>
    <row r="2" spans="2:16" x14ac:dyDescent="0.25">
      <c r="B2" s="12" t="s">
        <v>0</v>
      </c>
      <c r="C2" s="12"/>
      <c r="D2" s="12"/>
      <c r="E2" s="12"/>
    </row>
    <row r="3" spans="2:16" x14ac:dyDescent="0.25">
      <c r="B3" s="12"/>
      <c r="C3" s="12"/>
      <c r="D3" s="12"/>
      <c r="E3" s="12"/>
    </row>
    <row r="6" spans="2:16" x14ac:dyDescent="0.25">
      <c r="B6" s="9" t="s">
        <v>12</v>
      </c>
      <c r="C6" s="9"/>
      <c r="D6" s="9"/>
      <c r="E6" s="9"/>
      <c r="H6" s="9" t="s">
        <v>13</v>
      </c>
      <c r="I6" s="9"/>
      <c r="J6" s="9"/>
      <c r="K6" s="9"/>
      <c r="M6" s="9" t="s">
        <v>26</v>
      </c>
      <c r="N6" s="9"/>
      <c r="O6" s="9"/>
      <c r="P6" s="9"/>
    </row>
    <row r="7" spans="2:16" x14ac:dyDescent="0.25">
      <c r="B7" s="9"/>
      <c r="C7" s="9"/>
      <c r="D7" s="9"/>
      <c r="E7" s="9"/>
      <c r="H7" s="9"/>
      <c r="I7" s="9"/>
      <c r="J7" s="9"/>
      <c r="K7" s="9"/>
      <c r="M7" s="9"/>
      <c r="N7" s="9"/>
      <c r="O7" s="9"/>
      <c r="P7" s="9"/>
    </row>
    <row r="8" spans="2:16" x14ac:dyDescent="0.25">
      <c r="H8" s="6" t="s">
        <v>14</v>
      </c>
      <c r="I8" s="6"/>
      <c r="J8" s="6"/>
      <c r="K8" s="6"/>
      <c r="M8" s="10">
        <f>SUM(J23,J15,J31,J39)*10</f>
        <v>31678048.780487806</v>
      </c>
      <c r="N8" s="11"/>
      <c r="O8" s="11"/>
      <c r="P8" s="11"/>
    </row>
    <row r="9" spans="2:16" x14ac:dyDescent="0.25">
      <c r="B9" s="1" t="s">
        <v>1</v>
      </c>
      <c r="C9" s="1" t="s">
        <v>2</v>
      </c>
      <c r="D9" s="1" t="s">
        <v>3</v>
      </c>
      <c r="H9" s="1" t="s">
        <v>20</v>
      </c>
      <c r="I9" s="1" t="s">
        <v>21</v>
      </c>
      <c r="J9" s="7" t="s">
        <v>22</v>
      </c>
      <c r="K9" s="8"/>
      <c r="M9" s="11"/>
      <c r="N9" s="11"/>
      <c r="O9" s="11"/>
      <c r="P9" s="11"/>
    </row>
    <row r="10" spans="2:16" x14ac:dyDescent="0.25">
      <c r="B10" s="1" t="s">
        <v>4</v>
      </c>
      <c r="C10" s="2">
        <v>4200000</v>
      </c>
      <c r="D10" s="2">
        <f>C10/205</f>
        <v>20487.804878048781</v>
      </c>
      <c r="H10" s="1" t="s">
        <v>15</v>
      </c>
      <c r="I10" s="1">
        <v>10</v>
      </c>
      <c r="J10" s="4">
        <f>I10*$D$11</f>
        <v>219512.19512195123</v>
      </c>
      <c r="K10" s="5"/>
    </row>
    <row r="11" spans="2:16" x14ac:dyDescent="0.25">
      <c r="B11" s="1" t="s">
        <v>5</v>
      </c>
      <c r="C11" s="2">
        <v>4500000</v>
      </c>
      <c r="D11" s="2">
        <f t="shared" ref="D11:D17" si="0">C11/205</f>
        <v>21951.219512195123</v>
      </c>
      <c r="H11" s="1" t="s">
        <v>16</v>
      </c>
      <c r="I11" s="1">
        <v>7</v>
      </c>
      <c r="J11" s="4">
        <f>I11*$D$10</f>
        <v>143414.63414634147</v>
      </c>
      <c r="K11" s="5"/>
    </row>
    <row r="12" spans="2:16" x14ac:dyDescent="0.25">
      <c r="B12" s="1" t="s">
        <v>6</v>
      </c>
      <c r="C12" s="2">
        <v>2350000</v>
      </c>
      <c r="D12" s="2">
        <f t="shared" si="0"/>
        <v>11463.414634146342</v>
      </c>
      <c r="H12" s="1" t="s">
        <v>17</v>
      </c>
      <c r="I12" s="1">
        <v>6</v>
      </c>
      <c r="J12" s="4">
        <f>I12*$D$15</f>
        <v>73170.731707317085</v>
      </c>
      <c r="K12" s="5"/>
    </row>
    <row r="13" spans="2:16" x14ac:dyDescent="0.25">
      <c r="B13" s="1" t="s">
        <v>7</v>
      </c>
      <c r="C13" s="2">
        <v>2000000</v>
      </c>
      <c r="D13" s="2">
        <f t="shared" si="0"/>
        <v>9756.0975609756097</v>
      </c>
      <c r="H13" s="1" t="s">
        <v>18</v>
      </c>
      <c r="I13" s="1">
        <v>6</v>
      </c>
      <c r="J13" s="4">
        <f>I13*$D$16</f>
        <v>67317.073170731717</v>
      </c>
      <c r="K13" s="5"/>
    </row>
    <row r="14" spans="2:16" x14ac:dyDescent="0.25">
      <c r="B14" s="1" t="s">
        <v>8</v>
      </c>
      <c r="C14" s="2">
        <v>2100000</v>
      </c>
      <c r="D14" s="2">
        <f t="shared" si="0"/>
        <v>10243.90243902439</v>
      </c>
      <c r="H14" s="1" t="s">
        <v>19</v>
      </c>
      <c r="I14" s="1">
        <v>5</v>
      </c>
      <c r="J14" s="4">
        <f>I14*$D$17</f>
        <v>53658.536585365859</v>
      </c>
      <c r="K14" s="5"/>
    </row>
    <row r="15" spans="2:16" x14ac:dyDescent="0.25">
      <c r="B15" s="1" t="s">
        <v>9</v>
      </c>
      <c r="C15" s="2">
        <v>2500000</v>
      </c>
      <c r="D15" s="2">
        <f t="shared" si="0"/>
        <v>12195.121951219513</v>
      </c>
      <c r="H15" s="3" t="s">
        <v>23</v>
      </c>
      <c r="I15" s="1"/>
      <c r="J15" s="4">
        <f>SUM(J10:J14)</f>
        <v>557073.17073170736</v>
      </c>
      <c r="K15" s="5"/>
    </row>
    <row r="16" spans="2:16" x14ac:dyDescent="0.25">
      <c r="B16" s="1" t="s">
        <v>10</v>
      </c>
      <c r="C16" s="2">
        <v>2300000</v>
      </c>
      <c r="D16" s="2">
        <f t="shared" si="0"/>
        <v>11219.512195121952</v>
      </c>
      <c r="H16" s="6" t="s">
        <v>24</v>
      </c>
      <c r="I16" s="6"/>
      <c r="J16" s="6"/>
      <c r="K16" s="6"/>
    </row>
    <row r="17" spans="2:11" x14ac:dyDescent="0.25">
      <c r="B17" s="1" t="s">
        <v>11</v>
      </c>
      <c r="C17" s="2">
        <v>2200000</v>
      </c>
      <c r="D17" s="2">
        <f t="shared" si="0"/>
        <v>10731.707317073171</v>
      </c>
      <c r="H17" s="1" t="s">
        <v>20</v>
      </c>
      <c r="I17" s="1" t="s">
        <v>21</v>
      </c>
      <c r="J17" s="7" t="s">
        <v>22</v>
      </c>
      <c r="K17" s="8"/>
    </row>
    <row r="18" spans="2:11" x14ac:dyDescent="0.25">
      <c r="H18" s="1" t="s">
        <v>15</v>
      </c>
      <c r="I18" s="1">
        <v>8</v>
      </c>
      <c r="J18" s="4">
        <f>I18*$D$11</f>
        <v>175609.75609756098</v>
      </c>
      <c r="K18" s="5"/>
    </row>
    <row r="19" spans="2:11" x14ac:dyDescent="0.25">
      <c r="H19" s="1" t="s">
        <v>16</v>
      </c>
      <c r="I19" s="1">
        <v>7</v>
      </c>
      <c r="J19" s="4">
        <f>I19*$D$10</f>
        <v>143414.63414634147</v>
      </c>
      <c r="K19" s="5"/>
    </row>
    <row r="20" spans="2:11" x14ac:dyDescent="0.25">
      <c r="H20" s="1" t="s">
        <v>17</v>
      </c>
      <c r="I20" s="1">
        <v>10</v>
      </c>
      <c r="J20" s="4">
        <f>I20*$D$15</f>
        <v>121951.21951219512</v>
      </c>
      <c r="K20" s="5"/>
    </row>
    <row r="21" spans="2:11" x14ac:dyDescent="0.25">
      <c r="H21" s="1" t="s">
        <v>18</v>
      </c>
      <c r="I21" s="1">
        <v>10</v>
      </c>
      <c r="J21" s="4">
        <f>I21*$D$16</f>
        <v>112195.12195121951</v>
      </c>
      <c r="K21" s="5"/>
    </row>
    <row r="22" spans="2:11" x14ac:dyDescent="0.25">
      <c r="H22" s="1" t="s">
        <v>19</v>
      </c>
      <c r="I22" s="1">
        <v>8</v>
      </c>
      <c r="J22" s="4">
        <f>I22*$D$17</f>
        <v>85853.658536585368</v>
      </c>
      <c r="K22" s="5"/>
    </row>
    <row r="23" spans="2:11" x14ac:dyDescent="0.25">
      <c r="H23" s="3" t="s">
        <v>27</v>
      </c>
      <c r="I23" s="1"/>
      <c r="J23" s="4">
        <f>SUM(J18:J22)</f>
        <v>639024.39024390245</v>
      </c>
      <c r="K23" s="5"/>
    </row>
    <row r="24" spans="2:11" x14ac:dyDescent="0.25">
      <c r="H24" s="6" t="s">
        <v>25</v>
      </c>
      <c r="I24" s="6"/>
      <c r="J24" s="6"/>
      <c r="K24" s="6"/>
    </row>
    <row r="25" spans="2:11" x14ac:dyDescent="0.25">
      <c r="H25" s="1" t="s">
        <v>20</v>
      </c>
      <c r="I25" s="1" t="s">
        <v>21</v>
      </c>
      <c r="J25" s="7" t="s">
        <v>22</v>
      </c>
      <c r="K25" s="8"/>
    </row>
    <row r="26" spans="2:11" x14ac:dyDescent="0.25">
      <c r="H26" s="1" t="s">
        <v>15</v>
      </c>
      <c r="I26" s="1">
        <v>8</v>
      </c>
      <c r="J26" s="4">
        <f>I26*$D$11</f>
        <v>175609.75609756098</v>
      </c>
      <c r="K26" s="5"/>
    </row>
    <row r="27" spans="2:11" x14ac:dyDescent="0.25">
      <c r="H27" s="1" t="s">
        <v>16</v>
      </c>
      <c r="I27" s="1">
        <v>10</v>
      </c>
      <c r="J27" s="4">
        <f>I27*$D$10</f>
        <v>204878.04878048779</v>
      </c>
      <c r="K27" s="5"/>
    </row>
    <row r="28" spans="2:11" x14ac:dyDescent="0.25">
      <c r="H28" s="1" t="s">
        <v>17</v>
      </c>
      <c r="I28" s="1">
        <v>7</v>
      </c>
      <c r="J28" s="4">
        <f>I28*$D$15</f>
        <v>85365.853658536595</v>
      </c>
      <c r="K28" s="5"/>
    </row>
    <row r="29" spans="2:11" x14ac:dyDescent="0.25">
      <c r="H29" s="1" t="s">
        <v>18</v>
      </c>
      <c r="I29" s="1">
        <v>8</v>
      </c>
      <c r="J29" s="4">
        <f>I29*$D$16</f>
        <v>89756.097560975613</v>
      </c>
      <c r="K29" s="5"/>
    </row>
    <row r="30" spans="2:11" x14ac:dyDescent="0.25">
      <c r="H30" s="1" t="s">
        <v>19</v>
      </c>
      <c r="I30" s="1">
        <v>10</v>
      </c>
      <c r="J30" s="4">
        <f>I30*$D$17</f>
        <v>107317.07317073172</v>
      </c>
      <c r="K30" s="5"/>
    </row>
    <row r="31" spans="2:11" x14ac:dyDescent="0.25">
      <c r="H31" s="3" t="s">
        <v>28</v>
      </c>
      <c r="I31" s="1"/>
      <c r="J31" s="4">
        <f>SUM(J26:J30)</f>
        <v>662926.82926829276</v>
      </c>
      <c r="K31" s="5"/>
    </row>
    <row r="32" spans="2:11" x14ac:dyDescent="0.25">
      <c r="H32" s="6" t="s">
        <v>29</v>
      </c>
      <c r="I32" s="6"/>
      <c r="J32" s="6"/>
      <c r="K32" s="6"/>
    </row>
    <row r="33" spans="8:11" x14ac:dyDescent="0.25">
      <c r="H33" s="1" t="s">
        <v>20</v>
      </c>
      <c r="I33" s="1" t="s">
        <v>21</v>
      </c>
      <c r="J33" s="7" t="s">
        <v>22</v>
      </c>
      <c r="K33" s="8"/>
    </row>
    <row r="34" spans="8:11" x14ac:dyDescent="0.25">
      <c r="H34" s="1" t="s">
        <v>15</v>
      </c>
      <c r="I34" s="1">
        <v>22</v>
      </c>
      <c r="J34" s="4">
        <f>I34*$D$11</f>
        <v>482926.8292682927</v>
      </c>
      <c r="K34" s="5"/>
    </row>
    <row r="35" spans="8:11" x14ac:dyDescent="0.25">
      <c r="H35" s="1" t="s">
        <v>16</v>
      </c>
      <c r="I35" s="1">
        <v>15</v>
      </c>
      <c r="J35" s="4">
        <f>I35*$D$10</f>
        <v>307317.07317073172</v>
      </c>
      <c r="K35" s="5"/>
    </row>
    <row r="36" spans="8:11" x14ac:dyDescent="0.25">
      <c r="H36" s="1" t="s">
        <v>17</v>
      </c>
      <c r="I36" s="1">
        <v>20</v>
      </c>
      <c r="J36" s="4">
        <f>I36*$D$15</f>
        <v>243902.43902439025</v>
      </c>
      <c r="K36" s="5"/>
    </row>
    <row r="37" spans="8:11" x14ac:dyDescent="0.25">
      <c r="H37" s="1" t="s">
        <v>18</v>
      </c>
      <c r="I37" s="1">
        <v>13</v>
      </c>
      <c r="J37" s="4">
        <f>I37*$D$16</f>
        <v>145853.65853658537</v>
      </c>
      <c r="K37" s="5"/>
    </row>
    <row r="38" spans="8:11" x14ac:dyDescent="0.25">
      <c r="H38" s="1" t="s">
        <v>19</v>
      </c>
      <c r="I38" s="1">
        <v>12</v>
      </c>
      <c r="J38" s="4">
        <f>I38*$D$17</f>
        <v>128780.48780487805</v>
      </c>
      <c r="K38" s="5"/>
    </row>
    <row r="39" spans="8:11" x14ac:dyDescent="0.25">
      <c r="H39" s="3" t="s">
        <v>30</v>
      </c>
      <c r="I39" s="1"/>
      <c r="J39" s="4">
        <f>SUM(J34:J38)</f>
        <v>1308780.487804878</v>
      </c>
      <c r="K39" s="5"/>
    </row>
  </sheetData>
  <mergeCells count="37">
    <mergeCell ref="B2:E3"/>
    <mergeCell ref="B6:E7"/>
    <mergeCell ref="H6:K7"/>
    <mergeCell ref="H8:K8"/>
    <mergeCell ref="H16:K16"/>
    <mergeCell ref="J9:K9"/>
    <mergeCell ref="J10:K10"/>
    <mergeCell ref="J11:K11"/>
    <mergeCell ref="J12:K12"/>
    <mergeCell ref="J23:K23"/>
    <mergeCell ref="J25:K25"/>
    <mergeCell ref="J26:K26"/>
    <mergeCell ref="J13:K13"/>
    <mergeCell ref="J14:K14"/>
    <mergeCell ref="J15:K15"/>
    <mergeCell ref="J17:K17"/>
    <mergeCell ref="J18:K18"/>
    <mergeCell ref="J19:K19"/>
    <mergeCell ref="H24:K24"/>
    <mergeCell ref="M6:P7"/>
    <mergeCell ref="M8:P9"/>
    <mergeCell ref="J20:K20"/>
    <mergeCell ref="J21:K21"/>
    <mergeCell ref="J22:K22"/>
    <mergeCell ref="J27:K27"/>
    <mergeCell ref="J28:K28"/>
    <mergeCell ref="J29:K29"/>
    <mergeCell ref="J30:K30"/>
    <mergeCell ref="J31:K31"/>
    <mergeCell ref="J38:K38"/>
    <mergeCell ref="J39:K39"/>
    <mergeCell ref="H32:K32"/>
    <mergeCell ref="J33:K33"/>
    <mergeCell ref="J34:K34"/>
    <mergeCell ref="J35:K35"/>
    <mergeCell ref="J36:K36"/>
    <mergeCell ref="J37:K3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3F60A8AC7374580A1F9C7AEFB2990" ma:contentTypeVersion="12" ma:contentTypeDescription="Create a new document." ma:contentTypeScope="" ma:versionID="94adb5f7c627aeca3321d846ec8aacf7">
  <xsd:schema xmlns:xsd="http://www.w3.org/2001/XMLSchema" xmlns:xs="http://www.w3.org/2001/XMLSchema" xmlns:p="http://schemas.microsoft.com/office/2006/metadata/properties" xmlns:ns3="603c4134-3480-4de8-9639-6d808a8b7b57" xmlns:ns4="7e596a88-46e7-4040-b2dd-daf83f23336f" targetNamespace="http://schemas.microsoft.com/office/2006/metadata/properties" ma:root="true" ma:fieldsID="fadb546f4555f593fb16d8d7a8f0f020" ns3:_="" ns4:_="">
    <xsd:import namespace="603c4134-3480-4de8-9639-6d808a8b7b57"/>
    <xsd:import namespace="7e596a88-46e7-4040-b2dd-daf83f2333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3:SharedWithDetails" minOccurs="0"/>
                <xsd:element ref="ns3:SharingHintHash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c4134-3480-4de8-9639-6d808a8b7b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96a88-46e7-4040-b2dd-daf83f233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63B09-A902-4CC1-BDB0-3117F01DE72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e596a88-46e7-4040-b2dd-daf83f23336f"/>
    <ds:schemaRef ds:uri="http://purl.org/dc/terms/"/>
    <ds:schemaRef ds:uri="http://schemas.openxmlformats.org/package/2006/metadata/core-properties"/>
    <ds:schemaRef ds:uri="603c4134-3480-4de8-9639-6d808a8b7b5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17E7EB-87E6-4A43-BC8E-98AFAA2748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98183-3842-40F0-9218-020F2F442C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3c4134-3480-4de8-9639-6d808a8b7b57"/>
    <ds:schemaRef ds:uri="7e596a88-46e7-4040-b2dd-daf83f2333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Afanador Ochoa</dc:creator>
  <cp:lastModifiedBy>Stiven Gonzalez</cp:lastModifiedBy>
  <dcterms:created xsi:type="dcterms:W3CDTF">2020-09-05T18:03:31Z</dcterms:created>
  <dcterms:modified xsi:type="dcterms:W3CDTF">2020-09-10T00:46:35Z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0x0101007BC3F60A8AC7374580A1F9C7AEFB2990</vt:lpwstr>
  </property>
</Properties>
</file>