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ownloads/"/>
    </mc:Choice>
  </mc:AlternateContent>
  <xr:revisionPtr revIDLastSave="0" documentId="13_ncr:1_{D2F4DD40-8C5C-254F-BA81-415DA96C54C0}" xr6:coauthVersionLast="45" xr6:coauthVersionMax="45" xr10:uidLastSave="{00000000-0000-0000-0000-000000000000}"/>
  <bookViews>
    <workbookView xWindow="0" yWindow="500" windowWidth="20740" windowHeight="11160" xr2:uid="{E62A33B2-8961-4241-B26B-6A2B5F0186EA}"/>
  </bookViews>
  <sheets>
    <sheet name="Actividades" sheetId="5" r:id="rId1"/>
    <sheet name="Presupuesto " sheetId="3" r:id="rId2"/>
    <sheet name="Grantt" sheetId="2" r:id="rId3"/>
    <sheet name="Plan de capacit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2" l="1"/>
  <c r="C38" i="2"/>
  <c r="C39" i="2"/>
  <c r="C40" i="2"/>
  <c r="C37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4" i="2"/>
  <c r="H28" i="5"/>
  <c r="H30" i="5"/>
  <c r="H31" i="5"/>
  <c r="H32" i="5"/>
  <c r="H33" i="5"/>
  <c r="H34" i="5"/>
  <c r="H36" i="5"/>
  <c r="H37" i="5"/>
  <c r="H38" i="5"/>
  <c r="H39" i="5"/>
  <c r="H40" i="5"/>
  <c r="H35" i="5"/>
  <c r="H42" i="5"/>
  <c r="H43" i="5"/>
  <c r="H41" i="5"/>
  <c r="L20" i="3" l="1"/>
  <c r="I22" i="3" s="1"/>
  <c r="D11" i="3"/>
  <c r="I21" i="3" s="1"/>
  <c r="I15" i="3"/>
  <c r="I23" i="3" s="1"/>
  <c r="F6" i="3"/>
  <c r="I20" i="3" s="1"/>
  <c r="J10" i="3"/>
  <c r="K5" i="3"/>
  <c r="K6" i="3"/>
  <c r="K7" i="3"/>
  <c r="K8" i="3"/>
  <c r="K9" i="3"/>
  <c r="K4" i="3"/>
  <c r="K10" i="3" l="1"/>
  <c r="I19" i="3" s="1"/>
  <c r="I24" i="3" s="1"/>
</calcChain>
</file>

<file path=xl/sharedStrings.xml><?xml version="1.0" encoding="utf-8"?>
<sst xmlns="http://schemas.openxmlformats.org/spreadsheetml/2006/main" count="221" uniqueCount="149">
  <si>
    <t>Tareas</t>
  </si>
  <si>
    <t xml:space="preserve">Tareas </t>
  </si>
  <si>
    <t xml:space="preserve">Personas </t>
  </si>
  <si>
    <t xml:space="preserve">Duracion </t>
  </si>
  <si>
    <t xml:space="preserve">Dependencias </t>
  </si>
  <si>
    <t>Habilidad /Conocimiento</t>
  </si>
  <si>
    <t>Propósito, alcance y objetivos</t>
  </si>
  <si>
    <t>Supuestos y restricciones</t>
  </si>
  <si>
    <t>Definir entregables</t>
  </si>
  <si>
    <t>Plan de aceptación del producto</t>
  </si>
  <si>
    <t>Definir lenguajes y Herramientas</t>
  </si>
  <si>
    <t>Definir modelo de ciclo de vida</t>
  </si>
  <si>
    <t>Diseñar los casos de uso.</t>
  </si>
  <si>
    <t>Elaborar el plan general para el desarrollo.</t>
  </si>
  <si>
    <t>Elaborar el plan de control.</t>
  </si>
  <si>
    <t xml:space="preserve">Determinar las actividades para la ejecución respecto a un ciclo de desarrollo.
</t>
  </si>
  <si>
    <t>Planificar las actividades de implementacion.</t>
  </si>
  <si>
    <t>Realizar el diseño respecto a las actividades</t>
  </si>
  <si>
    <t>Realizar la Codificación</t>
  </si>
  <si>
    <t>Realizar las pruebas unitarias</t>
  </si>
  <si>
    <t>Realizar las pruebas de Integración</t>
  </si>
  <si>
    <t>Definir el conjunto de pruebas.</t>
  </si>
  <si>
    <t>Realizar inspección de código.</t>
  </si>
  <si>
    <t>Realizar Pruebas de rendimiento</t>
  </si>
  <si>
    <t xml:space="preserve">Determinar los requisitos tecnológicos para la aplicación </t>
  </si>
  <si>
    <t xml:space="preserve">Realizar documentacion de codigo </t>
  </si>
  <si>
    <t>Realizar pruebas de integracion</t>
  </si>
  <si>
    <t>Sprint 1</t>
  </si>
  <si>
    <t>Sprint 2</t>
  </si>
  <si>
    <t>Definir caso de uso a implementar</t>
  </si>
  <si>
    <t>Sprint 3</t>
  </si>
  <si>
    <t>Definir casos de uso a implementar</t>
  </si>
  <si>
    <t>Sprint 4</t>
  </si>
  <si>
    <t xml:space="preserve">Sprint 1 </t>
  </si>
  <si>
    <t>Determinar las actividades para la ejecución respecto a un ciclo de desarrollo.</t>
  </si>
  <si>
    <t xml:space="preserve">Determinar los requisitos internos de la aplicación  </t>
  </si>
  <si>
    <t>Determinar los ciclos de desarrollo.</t>
  </si>
  <si>
    <t>1d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</si>
  <si>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</si>
  <si>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</si>
  <si>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</si>
  <si>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</si>
  <si>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</si>
  <si>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</si>
  <si>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</si>
  <si>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</si>
  <si>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</si>
  <si>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</si>
  <si>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</si>
  <si>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</si>
  <si>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</si>
  <si>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</si>
  <si>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</si>
  <si>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</si>
  <si>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</si>
  <si>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</si>
  <si>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</si>
  <si>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</si>
  <si>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</si>
  <si>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</si>
  <si>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</si>
  <si>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</si>
  <si>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</si>
  <si>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</si>
  <si>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</si>
  <si>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</si>
  <si>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</si>
  <si>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</si>
  <si>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</si>
  <si>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</si>
  <si>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</si>
  <si>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</si>
  <si>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</si>
  <si>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T1,T2</t>
  </si>
  <si>
    <t>T1,T5</t>
  </si>
  <si>
    <t>1D</t>
  </si>
  <si>
    <t>3D</t>
  </si>
  <si>
    <t>2D</t>
  </si>
  <si>
    <t>4D</t>
  </si>
  <si>
    <t>5D</t>
  </si>
  <si>
    <t xml:space="preserve">Concepto </t>
  </si>
  <si>
    <t>Valor</t>
  </si>
  <si>
    <t xml:space="preserve">Empleado </t>
  </si>
  <si>
    <t>Horas trabajadas mensualmente</t>
  </si>
  <si>
    <t xml:space="preserve">Salario mensual </t>
  </si>
  <si>
    <t>Andres Diaz del castillo</t>
  </si>
  <si>
    <t xml:space="preserve">Alex barreto </t>
  </si>
  <si>
    <t>Diego Bulla</t>
  </si>
  <si>
    <t xml:space="preserve">Gabriel Forero </t>
  </si>
  <si>
    <t xml:space="preserve">Luisa contreras </t>
  </si>
  <si>
    <t>Sebastian Roberts</t>
  </si>
  <si>
    <t xml:space="preserve">Director de proyecto </t>
  </si>
  <si>
    <t>Director de desarrollo</t>
  </si>
  <si>
    <t>Directora de documento</t>
  </si>
  <si>
    <t>jefe de calidad</t>
  </si>
  <si>
    <t>Director de bases de datos</t>
  </si>
  <si>
    <t>Director de configuracion</t>
  </si>
  <si>
    <t>Cargo</t>
  </si>
  <si>
    <t>Total</t>
  </si>
  <si>
    <t>Hardware</t>
  </si>
  <si>
    <t>costo</t>
  </si>
  <si>
    <t>Software</t>
  </si>
  <si>
    <t>Computador Lenovo AIO AMD rayzen 5 - 1 tera-RAM 4gb</t>
  </si>
  <si>
    <t>total</t>
  </si>
  <si>
    <t xml:space="preserve">cantidad </t>
  </si>
  <si>
    <t>Arriendo</t>
  </si>
  <si>
    <t>Servicios</t>
  </si>
  <si>
    <t>Total gastos</t>
  </si>
  <si>
    <t>vCPUS</t>
  </si>
  <si>
    <t>Memoria</t>
  </si>
  <si>
    <t xml:space="preserve">SQL server </t>
  </si>
  <si>
    <t>Licencia de software</t>
  </si>
  <si>
    <t>Salario</t>
  </si>
  <si>
    <t>Harware</t>
  </si>
  <si>
    <t>Licencia</t>
  </si>
  <si>
    <t>Gastos</t>
  </si>
  <si>
    <t xml:space="preserve">Total de presupuesto </t>
  </si>
  <si>
    <t xml:space="preserve">Presupuesto de proyecto </t>
  </si>
  <si>
    <t>HTML</t>
  </si>
  <si>
    <t>CSS</t>
  </si>
  <si>
    <t>Javascript</t>
  </si>
  <si>
    <t>SQL</t>
  </si>
  <si>
    <t>proceso de enseñanza</t>
  </si>
  <si>
    <t>Curso Udemi</t>
  </si>
  <si>
    <t>Capacitacion</t>
  </si>
  <si>
    <t xml:space="preserve">Lenguaje o herramienta </t>
  </si>
  <si>
    <t xml:space="preserve">Costo </t>
  </si>
  <si>
    <t>JavaScript</t>
  </si>
  <si>
    <t>HTML y CCS</t>
  </si>
  <si>
    <t>introduccion al desarrollo web</t>
  </si>
  <si>
    <t xml:space="preserve">Capacitacion </t>
  </si>
  <si>
    <t>Desarrollo y gestion de BD</t>
  </si>
  <si>
    <t>Total capacitacion</t>
  </si>
  <si>
    <t>Actividad</t>
  </si>
  <si>
    <t>Planificacion</t>
  </si>
  <si>
    <t>Diseño</t>
  </si>
  <si>
    <t xml:space="preserve">Obtener aceptacion final del producto </t>
  </si>
  <si>
    <t>T35</t>
  </si>
  <si>
    <t>T36</t>
  </si>
  <si>
    <t>T37</t>
  </si>
  <si>
    <t>T38</t>
  </si>
  <si>
    <t xml:space="preserve">Aceptar o rechazar pruebas </t>
  </si>
  <si>
    <t>!D</t>
  </si>
  <si>
    <t>Cierre</t>
  </si>
  <si>
    <t>Desarrollo</t>
  </si>
  <si>
    <t>Control y seguimiento</t>
  </si>
  <si>
    <t>Planeacion</t>
  </si>
  <si>
    <t>Completar informe fina l</t>
  </si>
  <si>
    <t xml:space="preserve">Entregar producto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</si>
</sst>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\-&quot;$&quot;\ #,##0"/>
    <numFmt numFmtId="165" formatCode="_-&quot;$&quot;\ * #,##0_-;\-&quot;$&quot;\ * #,##0_-;_-&quot;$&quot;\ 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4" fillId="0" borderId="0"/>
  </cellStyleXfs>
  <cellXfs count="1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0" fillId="0" borderId="7" xfId="0" applyFill="1" applyBorder="1"/>
    <xf numFmtId="0" fontId="0" fillId="0" borderId="16" xfId="0" applyBorder="1"/>
    <xf numFmtId="0" fontId="0" fillId="0" borderId="1" xfId="0" applyFont="1" applyFill="1" applyBorder="1"/>
    <xf numFmtId="0" fontId="0" fillId="0" borderId="18" xfId="0" applyBorder="1"/>
    <xf numFmtId="0" fontId="0" fillId="0" borderId="25" xfId="0" applyBorder="1"/>
    <xf numFmtId="0" fontId="0" fillId="0" borderId="0" xfId="0" applyBorder="1"/>
    <xf numFmtId="0" fontId="3" fillId="0" borderId="17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" xfId="0" applyFont="1" applyFill="1" applyBorder="1" applyAlignment="1">
      <alignment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0" fillId="2" borderId="12" xfId="0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11" xfId="0" applyFill="1" applyBorder="1"/>
    <xf numFmtId="0" fontId="0" fillId="0" borderId="15" xfId="0" applyFill="1" applyBorder="1"/>
    <xf numFmtId="0" fontId="3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" xfId="0" applyFont="1" applyFill="1" applyBorder="1"/>
    <xf numFmtId="0" fontId="0" fillId="0" borderId="1" xfId="0" applyBorder="1" applyAlignment="1">
      <alignment horizontal="center"/>
    </xf>
    <xf numFmtId="165" fontId="0" fillId="0" borderId="1" xfId="1" applyFont="1" applyBorder="1"/>
    <xf numFmtId="165" fontId="0" fillId="0" borderId="1" xfId="0" applyNumberFormat="1" applyBorder="1"/>
    <xf numFmtId="0" fontId="3" fillId="0" borderId="1" xfId="0" applyFont="1" applyBorder="1"/>
    <xf numFmtId="165" fontId="0" fillId="0" borderId="0" xfId="0" applyNumberFormat="1" applyBorder="1"/>
    <xf numFmtId="165" fontId="0" fillId="0" borderId="18" xfId="0" applyNumberFormat="1" applyBorder="1"/>
    <xf numFmtId="0" fontId="3" fillId="0" borderId="42" xfId="0" applyFont="1" applyBorder="1"/>
    <xf numFmtId="0" fontId="3" fillId="0" borderId="43" xfId="0" applyFont="1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48" xfId="0" applyBorder="1"/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7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2" xfId="0" applyFill="1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2" borderId="55" xfId="0" applyFill="1" applyBorder="1"/>
    <xf numFmtId="0" fontId="0" fillId="2" borderId="56" xfId="0" applyFill="1" applyBorder="1"/>
    <xf numFmtId="0" fontId="0" fillId="0" borderId="58" xfId="0" applyBorder="1"/>
    <xf numFmtId="0" fontId="0" fillId="0" borderId="8" xfId="0" applyFill="1" applyBorder="1"/>
    <xf numFmtId="0" fontId="0" fillId="0" borderId="6" xfId="0" applyFill="1" applyBorder="1"/>
    <xf numFmtId="0" fontId="0" fillId="0" borderId="14" xfId="0" applyFill="1" applyBorder="1"/>
    <xf numFmtId="0" fontId="0" fillId="0" borderId="2" xfId="0" applyFill="1" applyBorder="1"/>
    <xf numFmtId="0" fontId="2" fillId="0" borderId="14" xfId="0" applyFont="1" applyFill="1" applyBorder="1"/>
    <xf numFmtId="0" fontId="0" fillId="0" borderId="39" xfId="0" applyFill="1" applyBorder="1"/>
    <xf numFmtId="0" fontId="0" fillId="0" borderId="18" xfId="0" applyFill="1" applyBorder="1"/>
    <xf numFmtId="0" fontId="0" fillId="0" borderId="40" xfId="0" applyFill="1" applyBorder="1"/>
    <xf numFmtId="0" fontId="3" fillId="0" borderId="25" xfId="0" applyFont="1" applyFill="1" applyBorder="1" applyAlignment="1">
      <alignment vertical="center" wrapText="1"/>
    </xf>
    <xf numFmtId="0" fontId="0" fillId="0" borderId="59" xfId="0" applyBorder="1"/>
    <xf numFmtId="0" fontId="0" fillId="0" borderId="35" xfId="0" applyFill="1" applyBorder="1"/>
    <xf numFmtId="0" fontId="0" fillId="0" borderId="16" xfId="0" applyFill="1" applyBorder="1"/>
    <xf numFmtId="0" fontId="0" fillId="0" borderId="36" xfId="0" applyFill="1" applyBorder="1"/>
    <xf numFmtId="0" fontId="0" fillId="0" borderId="37" xfId="0" applyFill="1" applyBorder="1"/>
    <xf numFmtId="0" fontId="3" fillId="0" borderId="38" xfId="0" applyFont="1" applyFill="1" applyBorder="1" applyAlignment="1">
      <alignment vertical="center" wrapText="1"/>
    </xf>
    <xf numFmtId="0" fontId="3" fillId="0" borderId="31" xfId="0" applyFont="1" applyFill="1" applyBorder="1" applyAlignment="1">
      <alignment vertical="center" wrapText="1"/>
    </xf>
    <xf numFmtId="0" fontId="0" fillId="0" borderId="44" xfId="0" applyBorder="1"/>
    <xf numFmtId="0" fontId="0" fillId="0" borderId="60" xfId="0" applyBorder="1"/>
    <xf numFmtId="0" fontId="0" fillId="0" borderId="60" xfId="0" applyFill="1" applyBorder="1"/>
    <xf numFmtId="0" fontId="0" fillId="0" borderId="45" xfId="0" applyFill="1" applyBorder="1"/>
    <xf numFmtId="0" fontId="0" fillId="0" borderId="61" xfId="0" applyBorder="1"/>
    <xf numFmtId="0" fontId="0" fillId="0" borderId="62" xfId="0" applyFill="1" applyBorder="1"/>
    <xf numFmtId="0" fontId="0" fillId="0" borderId="45" xfId="0" applyBorder="1"/>
    <xf numFmtId="0" fontId="0" fillId="0" borderId="44" xfId="0" applyFill="1" applyBorder="1"/>
    <xf numFmtId="0" fontId="0" fillId="2" borderId="57" xfId="0" applyFill="1" applyBorder="1"/>
    <xf numFmtId="0" fontId="0" fillId="2" borderId="45" xfId="0" applyFill="1" applyBorder="1"/>
    <xf numFmtId="0" fontId="0" fillId="2" borderId="36" xfId="0" applyFill="1" applyBorder="1"/>
    <xf numFmtId="0" fontId="0" fillId="0" borderId="4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3">
    <cellStyle name="Moneda [0]" xfId="1" builtinId="7"/>
    <cellStyle name="Normal" xfId="0" builtinId="0"/>
    <cellStyle name="Normal 3" xfId="2" xr:uid="{B3B498C7-535A-4BB4-BB8A-0A046F263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A744-B914-45B0-8F8E-F93A0DCDCB15}">
  <dimension ref="B4:H43"/>
  <sheetViews>
    <sheetView tabSelected="1" workbookViewId="0">
      <selection activeCell="I13" sqref="I13"/>
    </sheetView>
  </sheetViews>
  <sheetFormatPr baseColWidth="10" defaultRowHeight="15" x14ac:dyDescent="0.2"/>
  <cols>
    <col min="3" max="3" width="20.6640625" bestFit="1" customWidth="1"/>
    <col min="5" max="5" width="58.6640625" customWidth="1"/>
    <col min="8" max="8" width="14" bestFit="1" customWidth="1"/>
  </cols>
  <sheetData>
    <row r="4" spans="2:8" ht="16" thickBot="1" x14ac:dyDescent="0.25"/>
    <row r="5" spans="2:8" ht="16" thickBot="1" x14ac:dyDescent="0.25">
      <c r="B5" s="123" t="s">
        <v>27</v>
      </c>
      <c r="C5" s="82" t="s">
        <v>133</v>
      </c>
      <c r="D5" s="64" t="s">
        <v>38</v>
      </c>
      <c r="E5" s="19" t="s">
        <v>0</v>
      </c>
      <c r="F5" s="20" t="s">
        <v>2</v>
      </c>
      <c r="G5" s="19" t="s">
        <v>3</v>
      </c>
      <c r="H5" s="21" t="s">
        <v>4</v>
      </c>
    </row>
    <row r="6" spans="2:8" ht="32" x14ac:dyDescent="0.2">
      <c r="B6" s="125"/>
      <c r="C6" s="123" t="s">
        <v>134</v>
      </c>
      <c r="D6" s="23" t="s">
        <v>39</v>
      </c>
      <c r="E6" s="67" t="s">
        <v>34</v>
      </c>
      <c r="F6" s="40">
        <v>6</v>
      </c>
      <c r="G6" s="47" t="s">
        <v>75</v>
      </c>
      <c r="H6" s="44"/>
    </row>
    <row r="7" spans="2:8" ht="16" x14ac:dyDescent="0.2">
      <c r="B7" s="125"/>
      <c r="C7" s="125"/>
      <c r="D7" s="24" t="s">
        <v>40</v>
      </c>
      <c r="E7" s="68" t="s">
        <v>6</v>
      </c>
      <c r="F7" s="41">
        <v>6</v>
      </c>
      <c r="G7" s="48" t="s">
        <v>75</v>
      </c>
      <c r="H7" s="45" t="s">
        <v>39</v>
      </c>
    </row>
    <row r="8" spans="2:8" ht="16" x14ac:dyDescent="0.2">
      <c r="B8" s="125"/>
      <c r="C8" s="125"/>
      <c r="D8" s="24" t="s">
        <v>41</v>
      </c>
      <c r="E8" s="68" t="s">
        <v>7</v>
      </c>
      <c r="F8" s="42">
        <v>6</v>
      </c>
      <c r="G8" s="48" t="s">
        <v>75</v>
      </c>
      <c r="H8" s="45" t="s">
        <v>39</v>
      </c>
    </row>
    <row r="9" spans="2:8" ht="16" x14ac:dyDescent="0.2">
      <c r="B9" s="125"/>
      <c r="C9" s="125"/>
      <c r="D9" s="24" t="s">
        <v>42</v>
      </c>
      <c r="E9" s="68" t="s">
        <v>8</v>
      </c>
      <c r="F9" s="41">
        <v>6</v>
      </c>
      <c r="G9" s="48" t="s">
        <v>75</v>
      </c>
      <c r="H9" s="45" t="s">
        <v>73</v>
      </c>
    </row>
    <row r="10" spans="2:8" ht="16" x14ac:dyDescent="0.2">
      <c r="B10" s="125"/>
      <c r="C10" s="125"/>
      <c r="D10" s="24" t="s">
        <v>43</v>
      </c>
      <c r="E10" s="68" t="s">
        <v>11</v>
      </c>
      <c r="F10" s="42">
        <v>6</v>
      </c>
      <c r="G10" s="48" t="s">
        <v>77</v>
      </c>
      <c r="H10" s="45" t="s">
        <v>74</v>
      </c>
    </row>
    <row r="11" spans="2:8" ht="16" x14ac:dyDescent="0.2">
      <c r="B11" s="125"/>
      <c r="C11" s="125"/>
      <c r="D11" s="24" t="s">
        <v>44</v>
      </c>
      <c r="E11" s="68" t="s">
        <v>10</v>
      </c>
      <c r="F11" s="41">
        <v>6</v>
      </c>
      <c r="G11" s="48" t="s">
        <v>77</v>
      </c>
      <c r="H11" s="45" t="s">
        <v>40</v>
      </c>
    </row>
    <row r="12" spans="2:8" ht="17" thickBot="1" x14ac:dyDescent="0.25">
      <c r="B12" s="124"/>
      <c r="C12" s="125"/>
      <c r="D12" s="25" t="s">
        <v>45</v>
      </c>
      <c r="E12" s="69" t="s">
        <v>9</v>
      </c>
      <c r="F12" s="43">
        <v>6</v>
      </c>
      <c r="G12" s="49" t="s">
        <v>76</v>
      </c>
      <c r="H12" s="46" t="s">
        <v>44</v>
      </c>
    </row>
    <row r="13" spans="2:8" ht="33" thickBot="1" x14ac:dyDescent="0.25">
      <c r="B13" s="123" t="s">
        <v>28</v>
      </c>
      <c r="C13" s="126"/>
      <c r="D13" s="23" t="s">
        <v>46</v>
      </c>
      <c r="E13" s="76" t="s">
        <v>34</v>
      </c>
      <c r="F13" s="47">
        <v>6</v>
      </c>
      <c r="G13" s="50" t="s">
        <v>75</v>
      </c>
      <c r="H13" s="51"/>
    </row>
    <row r="14" spans="2:8" ht="16" x14ac:dyDescent="0.2">
      <c r="B14" s="125"/>
      <c r="C14" s="127" t="s">
        <v>135</v>
      </c>
      <c r="D14" s="24" t="s">
        <v>47</v>
      </c>
      <c r="E14" s="77" t="s">
        <v>12</v>
      </c>
      <c r="F14" s="48">
        <v>4</v>
      </c>
      <c r="G14" s="48" t="s">
        <v>78</v>
      </c>
      <c r="H14" s="45" t="s">
        <v>46</v>
      </c>
    </row>
    <row r="15" spans="2:8" ht="16" x14ac:dyDescent="0.2">
      <c r="B15" s="125"/>
      <c r="C15" s="128"/>
      <c r="D15" s="24" t="s">
        <v>48</v>
      </c>
      <c r="E15" s="77" t="s">
        <v>24</v>
      </c>
      <c r="F15" s="48">
        <v>4</v>
      </c>
      <c r="G15" s="48" t="s">
        <v>77</v>
      </c>
      <c r="H15" s="45" t="s">
        <v>47</v>
      </c>
    </row>
    <row r="16" spans="2:8" ht="16" x14ac:dyDescent="0.2">
      <c r="B16" s="125"/>
      <c r="C16" s="128"/>
      <c r="D16" s="24" t="s">
        <v>49</v>
      </c>
      <c r="E16" s="77" t="s">
        <v>35</v>
      </c>
      <c r="F16" s="48">
        <v>4</v>
      </c>
      <c r="G16" s="48" t="s">
        <v>76</v>
      </c>
      <c r="H16" s="45" t="s">
        <v>47</v>
      </c>
    </row>
    <row r="17" spans="2:8" ht="29.25" customHeight="1" x14ac:dyDescent="0.2">
      <c r="B17" s="125"/>
      <c r="C17" s="128"/>
      <c r="D17" s="24" t="s">
        <v>50</v>
      </c>
      <c r="E17" s="77" t="s">
        <v>36</v>
      </c>
      <c r="F17" s="48">
        <v>4</v>
      </c>
      <c r="G17" s="48" t="s">
        <v>76</v>
      </c>
      <c r="H17" s="45" t="s">
        <v>47</v>
      </c>
    </row>
    <row r="18" spans="2:8" ht="16" x14ac:dyDescent="0.2">
      <c r="B18" s="125"/>
      <c r="C18" s="128"/>
      <c r="D18" s="24" t="s">
        <v>51</v>
      </c>
      <c r="E18" s="77" t="s">
        <v>13</v>
      </c>
      <c r="F18" s="48">
        <v>4</v>
      </c>
      <c r="G18" s="48" t="s">
        <v>78</v>
      </c>
      <c r="H18" s="45" t="s">
        <v>50</v>
      </c>
    </row>
    <row r="19" spans="2:8" ht="17" thickBot="1" x14ac:dyDescent="0.25">
      <c r="B19" s="125"/>
      <c r="C19" s="128"/>
      <c r="D19" s="24" t="s">
        <v>52</v>
      </c>
      <c r="E19" s="78" t="s">
        <v>14</v>
      </c>
      <c r="F19" s="65">
        <v>4</v>
      </c>
      <c r="G19" s="65" t="s">
        <v>78</v>
      </c>
      <c r="H19" s="66" t="s">
        <v>51</v>
      </c>
    </row>
    <row r="20" spans="2:8" ht="32" x14ac:dyDescent="0.2">
      <c r="B20" s="120" t="s">
        <v>30</v>
      </c>
      <c r="C20" s="123" t="s">
        <v>146</v>
      </c>
      <c r="D20" s="70" t="s">
        <v>53</v>
      </c>
      <c r="E20" s="79" t="s">
        <v>34</v>
      </c>
      <c r="F20" s="75">
        <v>6</v>
      </c>
      <c r="G20" s="75" t="s">
        <v>75</v>
      </c>
      <c r="H20" s="52"/>
    </row>
    <row r="21" spans="2:8" ht="16" x14ac:dyDescent="0.2">
      <c r="B21" s="122"/>
      <c r="C21" s="125"/>
      <c r="D21" s="48" t="s">
        <v>54</v>
      </c>
      <c r="E21" s="77" t="s">
        <v>29</v>
      </c>
      <c r="F21" s="48">
        <v>6</v>
      </c>
      <c r="G21" s="48" t="s">
        <v>77</v>
      </c>
      <c r="H21" s="45" t="s">
        <v>53</v>
      </c>
    </row>
    <row r="22" spans="2:8" ht="16" x14ac:dyDescent="0.2">
      <c r="B22" s="122"/>
      <c r="C22" s="125"/>
      <c r="D22" s="48" t="s">
        <v>55</v>
      </c>
      <c r="E22" s="77" t="s">
        <v>16</v>
      </c>
      <c r="F22" s="48">
        <v>6</v>
      </c>
      <c r="G22" s="48" t="s">
        <v>77</v>
      </c>
      <c r="H22" s="45" t="s">
        <v>54</v>
      </c>
    </row>
    <row r="23" spans="2:8" ht="17" thickBot="1" x14ac:dyDescent="0.25">
      <c r="B23" s="122"/>
      <c r="C23" s="25" t="s">
        <v>135</v>
      </c>
      <c r="D23" s="48" t="s">
        <v>56</v>
      </c>
      <c r="E23" s="77" t="s">
        <v>17</v>
      </c>
      <c r="F23" s="48">
        <v>3</v>
      </c>
      <c r="G23" s="48" t="s">
        <v>76</v>
      </c>
      <c r="H23" s="45" t="s">
        <v>55</v>
      </c>
    </row>
    <row r="24" spans="2:8" ht="17" thickBot="1" x14ac:dyDescent="0.25">
      <c r="B24" s="122"/>
      <c r="C24" s="81" t="s">
        <v>144</v>
      </c>
      <c r="D24" s="48" t="s">
        <v>57</v>
      </c>
      <c r="E24" s="77" t="s">
        <v>18</v>
      </c>
      <c r="F24" s="48">
        <v>3</v>
      </c>
      <c r="G24" s="48" t="s">
        <v>79</v>
      </c>
      <c r="H24" s="45" t="s">
        <v>56</v>
      </c>
    </row>
    <row r="25" spans="2:8" ht="16" x14ac:dyDescent="0.2">
      <c r="B25" s="122"/>
      <c r="C25" s="120" t="s">
        <v>145</v>
      </c>
      <c r="D25" s="48" t="s">
        <v>58</v>
      </c>
      <c r="E25" s="77" t="s">
        <v>19</v>
      </c>
      <c r="F25" s="48">
        <v>4</v>
      </c>
      <c r="G25" s="48" t="s">
        <v>77</v>
      </c>
      <c r="H25" s="45" t="s">
        <v>57</v>
      </c>
    </row>
    <row r="26" spans="2:8" ht="16" x14ac:dyDescent="0.2">
      <c r="B26" s="122"/>
      <c r="C26" s="122"/>
      <c r="D26" s="48" t="s">
        <v>59</v>
      </c>
      <c r="E26" s="77" t="s">
        <v>20</v>
      </c>
      <c r="F26" s="48">
        <v>4</v>
      </c>
      <c r="G26" s="48" t="s">
        <v>77</v>
      </c>
      <c r="H26" s="45" t="s">
        <v>57</v>
      </c>
    </row>
    <row r="27" spans="2:8" ht="16" x14ac:dyDescent="0.2">
      <c r="B27" s="122"/>
      <c r="C27" s="122"/>
      <c r="D27" s="48" t="s">
        <v>60</v>
      </c>
      <c r="E27" s="77" t="s">
        <v>25</v>
      </c>
      <c r="F27" s="48">
        <v>4</v>
      </c>
      <c r="G27" s="48" t="s">
        <v>77</v>
      </c>
      <c r="H27" s="45" t="s">
        <v>57</v>
      </c>
    </row>
    <row r="28" spans="2:8" ht="17" thickBot="1" x14ac:dyDescent="0.25">
      <c r="B28" s="121"/>
      <c r="C28" s="121"/>
      <c r="D28" s="71" t="s">
        <v>61</v>
      </c>
      <c r="E28" s="80" t="s">
        <v>141</v>
      </c>
      <c r="F28" s="71">
        <v>4</v>
      </c>
      <c r="G28" s="71" t="s">
        <v>142</v>
      </c>
      <c r="H28" s="46" t="str">
        <f>D27</f>
        <v>T22</v>
      </c>
    </row>
    <row r="29" spans="2:8" ht="48" x14ac:dyDescent="0.2">
      <c r="B29" s="120" t="s">
        <v>32</v>
      </c>
      <c r="C29" s="123" t="s">
        <v>134</v>
      </c>
      <c r="D29" s="70" t="s">
        <v>62</v>
      </c>
      <c r="E29" s="79" t="s">
        <v>15</v>
      </c>
      <c r="F29" s="75">
        <v>6</v>
      </c>
      <c r="G29" s="75" t="s">
        <v>37</v>
      </c>
      <c r="H29" s="52"/>
    </row>
    <row r="30" spans="2:8" ht="17" thickBot="1" x14ac:dyDescent="0.25">
      <c r="B30" s="122"/>
      <c r="C30" s="124"/>
      <c r="D30" s="72" t="s">
        <v>63</v>
      </c>
      <c r="E30" s="77" t="s">
        <v>31</v>
      </c>
      <c r="F30" s="48">
        <v>6</v>
      </c>
      <c r="G30" s="48" t="s">
        <v>77</v>
      </c>
      <c r="H30" s="45" t="str">
        <f t="shared" ref="H30:H35" si="0">D29</f>
        <v>T24</v>
      </c>
    </row>
    <row r="31" spans="2:8" ht="17" thickBot="1" x14ac:dyDescent="0.25">
      <c r="B31" s="122"/>
      <c r="C31" s="63" t="s">
        <v>135</v>
      </c>
      <c r="D31" s="48" t="s">
        <v>64</v>
      </c>
      <c r="E31" s="77" t="s">
        <v>16</v>
      </c>
      <c r="F31" s="48">
        <v>4</v>
      </c>
      <c r="G31" s="48" t="s">
        <v>78</v>
      </c>
      <c r="H31" s="45" t="str">
        <f t="shared" si="0"/>
        <v>T25</v>
      </c>
    </row>
    <row r="32" spans="2:8" ht="16" x14ac:dyDescent="0.2">
      <c r="B32" s="122"/>
      <c r="C32" s="120" t="s">
        <v>144</v>
      </c>
      <c r="D32" s="72" t="s">
        <v>65</v>
      </c>
      <c r="E32" s="77" t="s">
        <v>17</v>
      </c>
      <c r="F32" s="48">
        <v>4</v>
      </c>
      <c r="G32" s="48" t="s">
        <v>78</v>
      </c>
      <c r="H32" s="45" t="str">
        <f t="shared" si="0"/>
        <v>T26</v>
      </c>
    </row>
    <row r="33" spans="2:8" ht="17" thickBot="1" x14ac:dyDescent="0.25">
      <c r="B33" s="122"/>
      <c r="C33" s="121"/>
      <c r="D33" s="48" t="s">
        <v>66</v>
      </c>
      <c r="E33" s="77" t="s">
        <v>18</v>
      </c>
      <c r="F33" s="48">
        <v>3</v>
      </c>
      <c r="G33" s="48" t="s">
        <v>79</v>
      </c>
      <c r="H33" s="45" t="str">
        <f t="shared" si="0"/>
        <v>T27</v>
      </c>
    </row>
    <row r="34" spans="2:8" ht="16" x14ac:dyDescent="0.2">
      <c r="B34" s="122"/>
      <c r="C34" s="120" t="s">
        <v>145</v>
      </c>
      <c r="D34" s="72" t="s">
        <v>67</v>
      </c>
      <c r="E34" s="77" t="s">
        <v>21</v>
      </c>
      <c r="F34" s="48">
        <v>3</v>
      </c>
      <c r="G34" s="48" t="s">
        <v>75</v>
      </c>
      <c r="H34" s="45" t="str">
        <f t="shared" si="0"/>
        <v>T28</v>
      </c>
    </row>
    <row r="35" spans="2:8" ht="16" x14ac:dyDescent="0.2">
      <c r="B35" s="122"/>
      <c r="C35" s="122"/>
      <c r="D35" s="48" t="s">
        <v>68</v>
      </c>
      <c r="E35" s="77" t="s">
        <v>19</v>
      </c>
      <c r="F35" s="48">
        <v>3</v>
      </c>
      <c r="G35" s="48" t="s">
        <v>75</v>
      </c>
      <c r="H35" s="45" t="str">
        <f t="shared" si="0"/>
        <v>T29</v>
      </c>
    </row>
    <row r="36" spans="2:8" ht="16" x14ac:dyDescent="0.2">
      <c r="B36" s="122"/>
      <c r="C36" s="122"/>
      <c r="D36" s="72" t="s">
        <v>69</v>
      </c>
      <c r="E36" s="77" t="s">
        <v>20</v>
      </c>
      <c r="F36" s="48">
        <v>3</v>
      </c>
      <c r="G36" s="48" t="s">
        <v>75</v>
      </c>
      <c r="H36" s="45" t="str">
        <f t="shared" ref="H36:H40" si="1">D35</f>
        <v>T30</v>
      </c>
    </row>
    <row r="37" spans="2:8" ht="16" x14ac:dyDescent="0.2">
      <c r="B37" s="122"/>
      <c r="C37" s="122"/>
      <c r="D37" s="48" t="s">
        <v>70</v>
      </c>
      <c r="E37" s="77" t="s">
        <v>25</v>
      </c>
      <c r="F37" s="48">
        <v>3</v>
      </c>
      <c r="G37" s="48" t="s">
        <v>75</v>
      </c>
      <c r="H37" s="45" t="str">
        <f t="shared" si="1"/>
        <v>T31</v>
      </c>
    </row>
    <row r="38" spans="2:8" ht="16" x14ac:dyDescent="0.2">
      <c r="B38" s="122"/>
      <c r="C38" s="122"/>
      <c r="D38" s="72" t="s">
        <v>71</v>
      </c>
      <c r="E38" s="77" t="s">
        <v>22</v>
      </c>
      <c r="F38" s="48">
        <v>4</v>
      </c>
      <c r="G38" s="48" t="s">
        <v>75</v>
      </c>
      <c r="H38" s="45" t="str">
        <f t="shared" si="1"/>
        <v>T32</v>
      </c>
    </row>
    <row r="39" spans="2:8" ht="16" x14ac:dyDescent="0.2">
      <c r="B39" s="122"/>
      <c r="C39" s="122"/>
      <c r="D39" s="48" t="s">
        <v>72</v>
      </c>
      <c r="E39" s="77" t="s">
        <v>23</v>
      </c>
      <c r="F39" s="48">
        <v>4</v>
      </c>
      <c r="G39" s="48" t="s">
        <v>75</v>
      </c>
      <c r="H39" s="45" t="str">
        <f t="shared" si="1"/>
        <v>T33</v>
      </c>
    </row>
    <row r="40" spans="2:8" ht="17" thickBot="1" x14ac:dyDescent="0.25">
      <c r="B40" s="122"/>
      <c r="C40" s="121"/>
      <c r="D40" s="72" t="s">
        <v>137</v>
      </c>
      <c r="E40" s="77" t="s">
        <v>26</v>
      </c>
      <c r="F40" s="48">
        <v>4</v>
      </c>
      <c r="G40" s="48" t="s">
        <v>75</v>
      </c>
      <c r="H40" s="45" t="str">
        <f t="shared" si="1"/>
        <v>T34</v>
      </c>
    </row>
    <row r="41" spans="2:8" ht="16" x14ac:dyDescent="0.2">
      <c r="B41" s="122"/>
      <c r="C41" s="117" t="s">
        <v>143</v>
      </c>
      <c r="D41" s="48" t="s">
        <v>138</v>
      </c>
      <c r="E41" s="77" t="s">
        <v>136</v>
      </c>
      <c r="F41" s="72">
        <v>6</v>
      </c>
      <c r="G41" s="72" t="s">
        <v>75</v>
      </c>
      <c r="H41" s="73" t="str">
        <f>D40</f>
        <v>T35</v>
      </c>
    </row>
    <row r="42" spans="2:8" ht="16" x14ac:dyDescent="0.2">
      <c r="B42" s="122"/>
      <c r="C42" s="118"/>
      <c r="D42" s="72" t="s">
        <v>139</v>
      </c>
      <c r="E42" s="77" t="s">
        <v>148</v>
      </c>
      <c r="F42" s="72">
        <v>6</v>
      </c>
      <c r="G42" s="72" t="s">
        <v>75</v>
      </c>
      <c r="H42" s="73" t="str">
        <f t="shared" ref="H42:H43" si="2">D41</f>
        <v>T36</v>
      </c>
    </row>
    <row r="43" spans="2:8" ht="17" thickBot="1" x14ac:dyDescent="0.25">
      <c r="B43" s="121"/>
      <c r="C43" s="119"/>
      <c r="D43" s="49" t="s">
        <v>140</v>
      </c>
      <c r="E43" s="80" t="s">
        <v>147</v>
      </c>
      <c r="F43" s="71">
        <v>6</v>
      </c>
      <c r="G43" s="71" t="s">
        <v>75</v>
      </c>
      <c r="H43" s="74" t="str">
        <f t="shared" si="2"/>
        <v>T37</v>
      </c>
    </row>
  </sheetData>
  <mergeCells count="12">
    <mergeCell ref="B13:B19"/>
    <mergeCell ref="B5:B12"/>
    <mergeCell ref="B29:B43"/>
    <mergeCell ref="B20:B28"/>
    <mergeCell ref="C41:C43"/>
    <mergeCell ref="C32:C33"/>
    <mergeCell ref="C25:C28"/>
    <mergeCell ref="C29:C30"/>
    <mergeCell ref="C6:C13"/>
    <mergeCell ref="C14:C19"/>
    <mergeCell ref="C34:C40"/>
    <mergeCell ref="C20:C2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F195-4132-4683-8FF5-413A612BF994}">
  <dimension ref="C3:N24"/>
  <sheetViews>
    <sheetView topLeftCell="E4" workbookViewId="0">
      <selection activeCell="M4" sqref="M4:M9"/>
    </sheetView>
  </sheetViews>
  <sheetFormatPr baseColWidth="10" defaultRowHeight="15" x14ac:dyDescent="0.2"/>
  <cols>
    <col min="3" max="3" width="51" bestFit="1" customWidth="1"/>
    <col min="4" max="4" width="12" bestFit="1" customWidth="1"/>
    <col min="5" max="5" width="12" customWidth="1"/>
    <col min="6" max="6" width="13" bestFit="1" customWidth="1"/>
    <col min="8" max="8" width="24.5" bestFit="1" customWidth="1"/>
    <col min="9" max="9" width="21.6640625" bestFit="1" customWidth="1"/>
    <col min="10" max="10" width="30.5" bestFit="1" customWidth="1"/>
    <col min="11" max="11" width="22.6640625" bestFit="1" customWidth="1"/>
    <col min="13" max="13" width="24.5" bestFit="1" customWidth="1"/>
  </cols>
  <sheetData>
    <row r="3" spans="3:14" x14ac:dyDescent="0.2">
      <c r="H3" s="53" t="s">
        <v>97</v>
      </c>
      <c r="I3" s="53" t="s">
        <v>82</v>
      </c>
      <c r="J3" s="53" t="s">
        <v>83</v>
      </c>
      <c r="K3" s="53" t="s">
        <v>84</v>
      </c>
    </row>
    <row r="4" spans="3:14" x14ac:dyDescent="0.2">
      <c r="H4" s="1" t="s">
        <v>92</v>
      </c>
      <c r="I4" s="1" t="s">
        <v>85</v>
      </c>
      <c r="J4" s="54">
        <v>32</v>
      </c>
      <c r="K4" s="55">
        <f>J4*N4</f>
        <v>272000</v>
      </c>
      <c r="M4" s="1" t="s">
        <v>92</v>
      </c>
      <c r="N4" s="55">
        <v>8500</v>
      </c>
    </row>
    <row r="5" spans="3:14" x14ac:dyDescent="0.2">
      <c r="C5" s="57" t="s">
        <v>99</v>
      </c>
      <c r="D5" s="57" t="s">
        <v>100</v>
      </c>
      <c r="E5" s="57" t="s">
        <v>104</v>
      </c>
      <c r="F5" s="57" t="s">
        <v>103</v>
      </c>
      <c r="H5" s="15" t="s">
        <v>91</v>
      </c>
      <c r="I5" s="1" t="s">
        <v>86</v>
      </c>
      <c r="J5" s="54">
        <v>32</v>
      </c>
      <c r="K5" s="55">
        <f t="shared" ref="K5:K9" si="0">J5*N5</f>
        <v>304000</v>
      </c>
      <c r="M5" s="53" t="s">
        <v>91</v>
      </c>
      <c r="N5" s="55">
        <v>9500</v>
      </c>
    </row>
    <row r="6" spans="3:14" x14ac:dyDescent="0.2">
      <c r="C6" s="1" t="s">
        <v>102</v>
      </c>
      <c r="D6" s="55">
        <v>1800000</v>
      </c>
      <c r="E6" s="55">
        <v>6</v>
      </c>
      <c r="F6" s="55">
        <f>D6*E6</f>
        <v>10800000</v>
      </c>
      <c r="H6" s="1" t="s">
        <v>95</v>
      </c>
      <c r="I6" s="1" t="s">
        <v>87</v>
      </c>
      <c r="J6" s="54">
        <v>32</v>
      </c>
      <c r="K6" s="55">
        <f t="shared" si="0"/>
        <v>224000</v>
      </c>
      <c r="M6" s="1" t="s">
        <v>95</v>
      </c>
      <c r="N6" s="55">
        <v>7000</v>
      </c>
    </row>
    <row r="7" spans="3:14" x14ac:dyDescent="0.2">
      <c r="H7" s="1" t="s">
        <v>94</v>
      </c>
      <c r="I7" s="1" t="s">
        <v>88</v>
      </c>
      <c r="J7" s="54">
        <v>32</v>
      </c>
      <c r="K7" s="55">
        <f t="shared" si="0"/>
        <v>272000</v>
      </c>
      <c r="M7" s="1" t="s">
        <v>94</v>
      </c>
      <c r="N7" s="55">
        <v>8500</v>
      </c>
    </row>
    <row r="8" spans="3:14" x14ac:dyDescent="0.2">
      <c r="C8" s="57" t="s">
        <v>111</v>
      </c>
      <c r="D8" s="1"/>
      <c r="H8" s="1" t="s">
        <v>93</v>
      </c>
      <c r="I8" s="1" t="s">
        <v>89</v>
      </c>
      <c r="J8" s="54">
        <v>32</v>
      </c>
      <c r="K8" s="55">
        <f t="shared" si="0"/>
        <v>272000</v>
      </c>
      <c r="M8" s="1" t="s">
        <v>93</v>
      </c>
      <c r="N8" s="55">
        <v>8500</v>
      </c>
    </row>
    <row r="9" spans="3:14" x14ac:dyDescent="0.2">
      <c r="C9" s="1" t="s">
        <v>108</v>
      </c>
      <c r="D9" s="55">
        <v>118000</v>
      </c>
      <c r="H9" s="1" t="s">
        <v>96</v>
      </c>
      <c r="I9" s="1" t="s">
        <v>90</v>
      </c>
      <c r="J9" s="54">
        <v>32</v>
      </c>
      <c r="K9" s="55">
        <f t="shared" si="0"/>
        <v>224000</v>
      </c>
      <c r="M9" s="1" t="s">
        <v>96</v>
      </c>
      <c r="N9" s="55">
        <v>7000</v>
      </c>
    </row>
    <row r="10" spans="3:14" x14ac:dyDescent="0.2">
      <c r="C10" s="1" t="s">
        <v>109</v>
      </c>
      <c r="D10" s="55">
        <v>20000</v>
      </c>
      <c r="H10" s="129" t="s">
        <v>98</v>
      </c>
      <c r="I10" s="129"/>
      <c r="J10" s="54">
        <f>SUM(J4:J9)</f>
        <v>192</v>
      </c>
      <c r="K10" s="56">
        <f>SUM(K4:K9)</f>
        <v>1568000</v>
      </c>
    </row>
    <row r="11" spans="3:14" x14ac:dyDescent="0.2">
      <c r="C11" s="1" t="s">
        <v>110</v>
      </c>
      <c r="D11" s="56">
        <f>SUM(D9:D10)</f>
        <v>138000</v>
      </c>
    </row>
    <row r="12" spans="3:14" x14ac:dyDescent="0.2">
      <c r="K12" t="s">
        <v>101</v>
      </c>
      <c r="L12" t="s">
        <v>100</v>
      </c>
    </row>
    <row r="13" spans="3:14" x14ac:dyDescent="0.2">
      <c r="H13" s="1" t="s">
        <v>105</v>
      </c>
      <c r="I13" s="55">
        <v>1200000</v>
      </c>
    </row>
    <row r="14" spans="3:14" x14ac:dyDescent="0.2">
      <c r="H14" s="1" t="s">
        <v>106</v>
      </c>
      <c r="I14" s="55">
        <v>350000</v>
      </c>
    </row>
    <row r="15" spans="3:14" x14ac:dyDescent="0.2">
      <c r="H15" s="1" t="s">
        <v>107</v>
      </c>
      <c r="I15" s="56">
        <f>SUM(I13:I14)</f>
        <v>1550000</v>
      </c>
      <c r="K15" s="132" t="s">
        <v>130</v>
      </c>
      <c r="L15" s="132"/>
    </row>
    <row r="16" spans="3:14" ht="16" thickBot="1" x14ac:dyDescent="0.25">
      <c r="H16" s="18"/>
      <c r="I16" s="58"/>
      <c r="K16" s="57" t="s">
        <v>125</v>
      </c>
      <c r="L16" s="57" t="s">
        <v>126</v>
      </c>
    </row>
    <row r="17" spans="8:12" ht="16" thickBot="1" x14ac:dyDescent="0.25">
      <c r="H17" s="130" t="s">
        <v>117</v>
      </c>
      <c r="I17" s="131"/>
      <c r="K17" s="1" t="s">
        <v>127</v>
      </c>
      <c r="L17" s="55">
        <v>55000</v>
      </c>
    </row>
    <row r="18" spans="8:12" ht="16" thickBot="1" x14ac:dyDescent="0.25">
      <c r="H18" s="60" t="s">
        <v>80</v>
      </c>
      <c r="I18" s="61" t="s">
        <v>81</v>
      </c>
      <c r="K18" s="1" t="s">
        <v>128</v>
      </c>
      <c r="L18" s="55">
        <v>51900</v>
      </c>
    </row>
    <row r="19" spans="8:12" x14ac:dyDescent="0.2">
      <c r="H19" s="16" t="s">
        <v>112</v>
      </c>
      <c r="I19" s="59">
        <f>K10*4</f>
        <v>6272000</v>
      </c>
      <c r="K19" s="1" t="s">
        <v>121</v>
      </c>
      <c r="L19" s="62">
        <v>75900</v>
      </c>
    </row>
    <row r="20" spans="8:12" x14ac:dyDescent="0.2">
      <c r="H20" s="1" t="s">
        <v>113</v>
      </c>
      <c r="I20" s="56">
        <f>F6</f>
        <v>10800000</v>
      </c>
      <c r="K20" s="26" t="s">
        <v>132</v>
      </c>
      <c r="L20" s="56">
        <f>SUM(L17:L19)</f>
        <v>182800</v>
      </c>
    </row>
    <row r="21" spans="8:12" x14ac:dyDescent="0.2">
      <c r="H21" s="1" t="s">
        <v>114</v>
      </c>
      <c r="I21" s="56">
        <f>D11*4</f>
        <v>552000</v>
      </c>
    </row>
    <row r="22" spans="8:12" x14ac:dyDescent="0.2">
      <c r="H22" s="1" t="s">
        <v>124</v>
      </c>
      <c r="I22" s="56">
        <f>L20</f>
        <v>182800</v>
      </c>
    </row>
    <row r="23" spans="8:12" x14ac:dyDescent="0.2">
      <c r="H23" s="1" t="s">
        <v>115</v>
      </c>
      <c r="I23" s="56">
        <f>I15*4</f>
        <v>6200000</v>
      </c>
    </row>
    <row r="24" spans="8:12" x14ac:dyDescent="0.2">
      <c r="H24" s="1" t="s">
        <v>116</v>
      </c>
      <c r="I24" s="56">
        <f>SUM(I19:I23)</f>
        <v>24006800</v>
      </c>
    </row>
  </sheetData>
  <mergeCells count="3">
    <mergeCell ref="H10:I10"/>
    <mergeCell ref="H17:I17"/>
    <mergeCell ref="K15:L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7C1B-1978-44C3-9A42-83CC8FA0844C}">
  <dimension ref="C1:S86"/>
  <sheetViews>
    <sheetView topLeftCell="B1" workbookViewId="0">
      <selection activeCell="T17" sqref="T17"/>
    </sheetView>
  </sheetViews>
  <sheetFormatPr baseColWidth="10" defaultRowHeight="15" x14ac:dyDescent="0.2"/>
  <cols>
    <col min="3" max="3" width="70.6640625" bestFit="1" customWidth="1"/>
    <col min="4" max="4" width="2.33203125" customWidth="1"/>
    <col min="5" max="5" width="2.5" customWidth="1"/>
    <col min="6" max="6" width="2.33203125" customWidth="1"/>
    <col min="7" max="7" width="2.1640625" customWidth="1"/>
    <col min="8" max="8" width="3" customWidth="1"/>
    <col min="9" max="9" width="3.33203125" customWidth="1"/>
    <col min="10" max="10" width="2.6640625" customWidth="1"/>
    <col min="11" max="11" width="3.5" customWidth="1"/>
    <col min="12" max="12" width="2.83203125" customWidth="1"/>
    <col min="13" max="14" width="3.33203125" customWidth="1"/>
    <col min="15" max="15" width="2.5" customWidth="1"/>
    <col min="16" max="16" width="2.83203125" customWidth="1"/>
    <col min="17" max="17" width="2.6640625" customWidth="1"/>
    <col min="18" max="18" width="2.83203125" customWidth="1"/>
    <col min="19" max="19" width="2.5" customWidth="1"/>
  </cols>
  <sheetData>
    <row r="1" spans="3:19" ht="16" thickBot="1" x14ac:dyDescent="0.25"/>
    <row r="2" spans="3:19" x14ac:dyDescent="0.2">
      <c r="C2" s="17"/>
      <c r="D2" s="133" t="s">
        <v>33</v>
      </c>
      <c r="E2" s="134"/>
      <c r="F2" s="134"/>
      <c r="G2" s="135"/>
      <c r="H2" s="133" t="s">
        <v>28</v>
      </c>
      <c r="I2" s="134"/>
      <c r="J2" s="134"/>
      <c r="K2" s="135"/>
      <c r="L2" s="133" t="s">
        <v>30</v>
      </c>
      <c r="M2" s="134"/>
      <c r="N2" s="134"/>
      <c r="O2" s="135"/>
      <c r="P2" s="136" t="s">
        <v>32</v>
      </c>
      <c r="Q2" s="134"/>
      <c r="R2" s="134"/>
      <c r="S2" s="135"/>
    </row>
    <row r="3" spans="3:19" ht="16" thickBot="1" x14ac:dyDescent="0.25">
      <c r="C3" s="27" t="s">
        <v>1</v>
      </c>
      <c r="D3" s="28">
        <v>1</v>
      </c>
      <c r="E3" s="14">
        <v>2</v>
      </c>
      <c r="F3" s="14">
        <v>3</v>
      </c>
      <c r="G3" s="29">
        <v>4</v>
      </c>
      <c r="H3" s="28">
        <v>1</v>
      </c>
      <c r="I3" s="14">
        <v>2</v>
      </c>
      <c r="J3" s="14">
        <v>3</v>
      </c>
      <c r="K3" s="29">
        <v>4</v>
      </c>
      <c r="L3" s="28">
        <v>1</v>
      </c>
      <c r="M3" s="14">
        <v>2</v>
      </c>
      <c r="N3" s="14">
        <v>3</v>
      </c>
      <c r="O3" s="29">
        <v>4</v>
      </c>
      <c r="P3" s="30">
        <v>1</v>
      </c>
      <c r="Q3" s="14">
        <v>2</v>
      </c>
      <c r="R3" s="14">
        <v>3</v>
      </c>
      <c r="S3" s="29">
        <v>4</v>
      </c>
    </row>
    <row r="4" spans="3:19" ht="17" thickBot="1" x14ac:dyDescent="0.25">
      <c r="C4" s="22" t="str">
        <f>Actividades!E6</f>
        <v>Determinar las actividades para la ejecución respecto a un ciclo de desarrollo.</v>
      </c>
      <c r="D4" s="33"/>
      <c r="E4" s="13"/>
      <c r="F4" s="10"/>
      <c r="G4" s="12"/>
      <c r="H4" s="11"/>
      <c r="I4" s="10"/>
      <c r="J4" s="10"/>
      <c r="K4" s="84"/>
      <c r="L4" s="11"/>
      <c r="M4" s="10"/>
      <c r="N4" s="10"/>
      <c r="O4" s="12"/>
      <c r="P4" s="9"/>
      <c r="Q4" s="10"/>
      <c r="R4" s="10"/>
      <c r="S4" s="12"/>
    </row>
    <row r="5" spans="3:19" ht="17" thickBot="1" x14ac:dyDescent="0.25">
      <c r="C5" s="22" t="str">
        <f>Actividades!E7</f>
        <v>Propósito, alcance y objetivos</v>
      </c>
      <c r="D5" s="34"/>
      <c r="E5" s="1"/>
      <c r="F5" s="1"/>
      <c r="G5" s="8"/>
      <c r="H5" s="7"/>
      <c r="I5" s="1"/>
      <c r="J5" s="1"/>
      <c r="K5" s="85"/>
      <c r="L5" s="7"/>
      <c r="M5" s="1"/>
      <c r="N5" s="1"/>
      <c r="O5" s="8"/>
      <c r="P5" s="2"/>
      <c r="Q5" s="1"/>
      <c r="R5" s="1"/>
      <c r="S5" s="8"/>
    </row>
    <row r="6" spans="3:19" ht="17" thickBot="1" x14ac:dyDescent="0.25">
      <c r="C6" s="22" t="str">
        <f>Actividades!E8</f>
        <v>Supuestos y restricciones</v>
      </c>
      <c r="D6" s="34"/>
      <c r="E6" s="1"/>
      <c r="F6" s="1"/>
      <c r="G6" s="8"/>
      <c r="H6" s="7"/>
      <c r="I6" s="1"/>
      <c r="J6" s="1"/>
      <c r="K6" s="85"/>
      <c r="L6" s="7"/>
      <c r="M6" s="1"/>
      <c r="N6" s="1"/>
      <c r="O6" s="8"/>
      <c r="P6" s="2"/>
      <c r="Q6" s="1"/>
      <c r="R6" s="1"/>
      <c r="S6" s="8"/>
    </row>
    <row r="7" spans="3:19" ht="17" thickBot="1" x14ac:dyDescent="0.25">
      <c r="C7" s="22" t="str">
        <f>Actividades!E9</f>
        <v>Definir entregables</v>
      </c>
      <c r="D7" s="7"/>
      <c r="E7" s="35"/>
      <c r="F7" s="1"/>
      <c r="G7" s="8"/>
      <c r="H7" s="7"/>
      <c r="I7" s="1"/>
      <c r="J7" s="1"/>
      <c r="K7" s="85"/>
      <c r="L7" s="7"/>
      <c r="M7" s="1"/>
      <c r="N7" s="1"/>
      <c r="O7" s="8"/>
      <c r="P7" s="2"/>
      <c r="Q7" s="1"/>
      <c r="R7" s="1"/>
      <c r="S7" s="8"/>
    </row>
    <row r="8" spans="3:19" ht="17" thickBot="1" x14ac:dyDescent="0.25">
      <c r="C8" s="22" t="str">
        <f>Actividades!E10</f>
        <v>Definir modelo de ciclo de vida</v>
      </c>
      <c r="D8" s="7"/>
      <c r="E8" s="35"/>
      <c r="F8" s="1"/>
      <c r="G8" s="8"/>
      <c r="H8" s="7"/>
      <c r="I8" s="1"/>
      <c r="J8" s="1"/>
      <c r="K8" s="85"/>
      <c r="L8" s="7"/>
      <c r="M8" s="1"/>
      <c r="N8" s="1"/>
      <c r="O8" s="8"/>
      <c r="P8" s="2"/>
      <c r="Q8" s="1"/>
      <c r="R8" s="1"/>
      <c r="S8" s="8"/>
    </row>
    <row r="9" spans="3:19" ht="17" thickBot="1" x14ac:dyDescent="0.25">
      <c r="C9" s="22" t="str">
        <f>Actividades!E11</f>
        <v>Definir lenguajes y Herramientas</v>
      </c>
      <c r="D9" s="7"/>
      <c r="E9" s="35"/>
      <c r="F9" s="1"/>
      <c r="G9" s="8"/>
      <c r="H9" s="7"/>
      <c r="I9" s="1"/>
      <c r="J9" s="1"/>
      <c r="K9" s="85"/>
      <c r="L9" s="7"/>
      <c r="M9" s="1"/>
      <c r="N9" s="1"/>
      <c r="O9" s="8"/>
      <c r="P9" s="2"/>
      <c r="Q9" s="1"/>
      <c r="R9" s="1"/>
      <c r="S9" s="8"/>
    </row>
    <row r="10" spans="3:19" ht="17" thickBot="1" x14ac:dyDescent="0.25">
      <c r="C10" s="22" t="str">
        <f>Actividades!E12</f>
        <v>Plan de aceptación del producto</v>
      </c>
      <c r="D10" s="6"/>
      <c r="E10" s="4"/>
      <c r="F10" s="36"/>
      <c r="G10" s="5"/>
      <c r="H10" s="6"/>
      <c r="I10" s="4"/>
      <c r="J10" s="4"/>
      <c r="K10" s="86"/>
      <c r="L10" s="6"/>
      <c r="M10" s="4"/>
      <c r="N10" s="4"/>
      <c r="O10" s="5"/>
      <c r="P10" s="3"/>
      <c r="Q10" s="4"/>
      <c r="R10" s="4"/>
      <c r="S10" s="5"/>
    </row>
    <row r="11" spans="3:19" ht="17" thickBot="1" x14ac:dyDescent="0.25">
      <c r="C11" s="22" t="str">
        <f>Actividades!E13</f>
        <v>Determinar las actividades para la ejecución respecto a un ciclo de desarrollo.</v>
      </c>
      <c r="D11" s="11"/>
      <c r="E11" s="10"/>
      <c r="F11" s="10"/>
      <c r="G11" s="12"/>
      <c r="H11" s="33"/>
      <c r="I11" s="10"/>
      <c r="J11" s="10"/>
      <c r="K11" s="84"/>
      <c r="L11" s="11"/>
      <c r="M11" s="10"/>
      <c r="N11" s="10"/>
      <c r="O11" s="12"/>
      <c r="P11" s="9"/>
      <c r="Q11" s="10"/>
      <c r="R11" s="10"/>
      <c r="S11" s="12"/>
    </row>
    <row r="12" spans="3:19" ht="17" thickBot="1" x14ac:dyDescent="0.25">
      <c r="C12" s="22" t="str">
        <f>Actividades!E14</f>
        <v>Diseñar los casos de uso.</v>
      </c>
      <c r="D12" s="7"/>
      <c r="E12" s="1"/>
      <c r="F12" s="1"/>
      <c r="G12" s="8"/>
      <c r="H12" s="34"/>
      <c r="I12" s="35"/>
      <c r="J12" s="1"/>
      <c r="K12" s="85"/>
      <c r="L12" s="7"/>
      <c r="M12" s="1"/>
      <c r="N12" s="1"/>
      <c r="O12" s="8"/>
      <c r="P12" s="2"/>
      <c r="Q12" s="1"/>
      <c r="R12" s="1"/>
      <c r="S12" s="8"/>
    </row>
    <row r="13" spans="3:19" ht="17" thickBot="1" x14ac:dyDescent="0.25">
      <c r="C13" s="22" t="str">
        <f>Actividades!E15</f>
        <v xml:space="preserve">Determinar los requisitos tecnológicos para la aplicación </v>
      </c>
      <c r="D13" s="7"/>
      <c r="E13" s="1"/>
      <c r="F13" s="1"/>
      <c r="G13" s="8"/>
      <c r="H13" s="7"/>
      <c r="I13" s="35"/>
      <c r="J13" s="1"/>
      <c r="K13" s="85"/>
      <c r="L13" s="7"/>
      <c r="M13" s="1"/>
      <c r="N13" s="1"/>
      <c r="O13" s="8"/>
      <c r="P13" s="2"/>
      <c r="Q13" s="1"/>
      <c r="R13" s="1"/>
      <c r="S13" s="8"/>
    </row>
    <row r="14" spans="3:19" ht="17" thickBot="1" x14ac:dyDescent="0.25">
      <c r="C14" s="22" t="str">
        <f>Actividades!E16</f>
        <v xml:space="preserve">Determinar los requisitos internos de la aplicación  </v>
      </c>
      <c r="D14" s="7"/>
      <c r="E14" s="1"/>
      <c r="F14" s="1"/>
      <c r="G14" s="8"/>
      <c r="H14" s="7"/>
      <c r="I14" s="35"/>
      <c r="J14" s="35"/>
      <c r="K14" s="85"/>
      <c r="L14" s="7"/>
      <c r="M14" s="1"/>
      <c r="N14" s="1"/>
      <c r="O14" s="8"/>
      <c r="P14" s="2"/>
      <c r="Q14" s="1"/>
      <c r="R14" s="1"/>
      <c r="S14" s="8"/>
    </row>
    <row r="15" spans="3:19" ht="17" thickBot="1" x14ac:dyDescent="0.25">
      <c r="C15" s="22" t="str">
        <f>Actividades!E17</f>
        <v>Determinar los ciclos de desarrollo.</v>
      </c>
      <c r="D15" s="7"/>
      <c r="E15" s="1"/>
      <c r="F15" s="1"/>
      <c r="G15" s="8"/>
      <c r="H15" s="7"/>
      <c r="I15" s="1"/>
      <c r="J15" s="35"/>
      <c r="K15" s="85"/>
      <c r="L15" s="7"/>
      <c r="M15" s="1"/>
      <c r="N15" s="1"/>
      <c r="O15" s="8"/>
      <c r="P15" s="2"/>
      <c r="Q15" s="1"/>
      <c r="R15" s="1"/>
      <c r="S15" s="8"/>
    </row>
    <row r="16" spans="3:19" ht="17" thickBot="1" x14ac:dyDescent="0.25">
      <c r="C16" s="22" t="str">
        <f>Actividades!E18</f>
        <v>Elaborar el plan general para el desarrollo.</v>
      </c>
      <c r="D16" s="7"/>
      <c r="E16" s="1"/>
      <c r="F16" s="1"/>
      <c r="G16" s="8"/>
      <c r="H16" s="7"/>
      <c r="I16" s="1"/>
      <c r="J16" s="35"/>
      <c r="K16" s="87"/>
      <c r="L16" s="7"/>
      <c r="M16" s="1"/>
      <c r="N16" s="1"/>
      <c r="O16" s="8"/>
      <c r="P16" s="2"/>
      <c r="Q16" s="1"/>
      <c r="R16" s="1"/>
      <c r="S16" s="8"/>
    </row>
    <row r="17" spans="3:19" ht="17" thickBot="1" x14ac:dyDescent="0.25">
      <c r="C17" s="22" t="str">
        <f>Actividades!E19</f>
        <v>Elaborar el plan de control.</v>
      </c>
      <c r="D17" s="6"/>
      <c r="E17" s="4"/>
      <c r="F17" s="4"/>
      <c r="G17" s="5"/>
      <c r="H17" s="6"/>
      <c r="I17" s="4"/>
      <c r="J17" s="36"/>
      <c r="K17" s="88"/>
      <c r="L17" s="6"/>
      <c r="M17" s="4"/>
      <c r="N17" s="4"/>
      <c r="O17" s="5"/>
      <c r="P17" s="3"/>
      <c r="Q17" s="4"/>
      <c r="R17" s="4"/>
      <c r="S17" s="5"/>
    </row>
    <row r="18" spans="3:19" ht="17" thickBot="1" x14ac:dyDescent="0.25">
      <c r="C18" s="22" t="str">
        <f>Actividades!E20</f>
        <v>Determinar las actividades para la ejecución respecto a un ciclo de desarrollo.</v>
      </c>
      <c r="D18" s="11"/>
      <c r="E18" s="10"/>
      <c r="F18" s="10"/>
      <c r="G18" s="12"/>
      <c r="H18" s="11"/>
      <c r="I18" s="10"/>
      <c r="J18" s="10"/>
      <c r="K18" s="84"/>
      <c r="L18" s="33"/>
      <c r="M18" s="13"/>
      <c r="N18" s="13"/>
      <c r="O18" s="90"/>
      <c r="P18" s="91"/>
      <c r="Q18" s="13"/>
      <c r="R18" s="13"/>
      <c r="S18" s="90"/>
    </row>
    <row r="19" spans="3:19" ht="17" thickBot="1" x14ac:dyDescent="0.25">
      <c r="C19" s="22" t="str">
        <f>Actividades!E21</f>
        <v>Definir caso de uso a implementar</v>
      </c>
      <c r="D19" s="7"/>
      <c r="E19" s="1"/>
      <c r="F19" s="1"/>
      <c r="G19" s="8"/>
      <c r="H19" s="7"/>
      <c r="I19" s="1"/>
      <c r="J19" s="1"/>
      <c r="K19" s="85"/>
      <c r="L19" s="34"/>
      <c r="M19" s="26"/>
      <c r="N19" s="26"/>
      <c r="O19" s="39"/>
      <c r="P19" s="93"/>
      <c r="Q19" s="26"/>
      <c r="R19" s="26"/>
      <c r="S19" s="39"/>
    </row>
    <row r="20" spans="3:19" ht="17" thickBot="1" x14ac:dyDescent="0.25">
      <c r="C20" s="22" t="str">
        <f>Actividades!E22</f>
        <v>Planificar las actividades de implementacion.</v>
      </c>
      <c r="D20" s="7"/>
      <c r="E20" s="1"/>
      <c r="F20" s="1"/>
      <c r="G20" s="8"/>
      <c r="H20" s="7"/>
      <c r="I20" s="1"/>
      <c r="J20" s="1"/>
      <c r="K20" s="85"/>
      <c r="L20" s="94"/>
      <c r="M20" s="35"/>
      <c r="N20" s="26"/>
      <c r="O20" s="39"/>
      <c r="P20" s="93"/>
      <c r="Q20" s="26"/>
      <c r="R20" s="26"/>
      <c r="S20" s="39"/>
    </row>
    <row r="21" spans="3:19" ht="17" thickBot="1" x14ac:dyDescent="0.25">
      <c r="C21" s="22" t="str">
        <f>Actividades!E23</f>
        <v>Realizar el diseño respecto a las actividades</v>
      </c>
      <c r="D21" s="7"/>
      <c r="E21" s="1"/>
      <c r="F21" s="1"/>
      <c r="G21" s="8"/>
      <c r="H21" s="7"/>
      <c r="I21" s="1"/>
      <c r="J21" s="1"/>
      <c r="K21" s="85"/>
      <c r="L21" s="92"/>
      <c r="M21" s="35"/>
      <c r="N21" s="26"/>
      <c r="O21" s="39"/>
      <c r="P21" s="93"/>
      <c r="Q21" s="26"/>
      <c r="R21" s="26"/>
      <c r="S21" s="39"/>
    </row>
    <row r="22" spans="3:19" ht="17" thickBot="1" x14ac:dyDescent="0.25">
      <c r="C22" s="22" t="str">
        <f>Actividades!E24</f>
        <v>Realizar la Codificación</v>
      </c>
      <c r="D22" s="7"/>
      <c r="E22" s="1"/>
      <c r="F22" s="1"/>
      <c r="G22" s="8"/>
      <c r="H22" s="7"/>
      <c r="I22" s="1"/>
      <c r="J22" s="1"/>
      <c r="K22" s="85"/>
      <c r="L22" s="92"/>
      <c r="M22" s="35"/>
      <c r="N22" s="35"/>
      <c r="O22" s="39"/>
      <c r="P22" s="93"/>
      <c r="Q22" s="26"/>
      <c r="R22" s="26"/>
      <c r="S22" s="39"/>
    </row>
    <row r="23" spans="3:19" ht="17" thickBot="1" x14ac:dyDescent="0.25">
      <c r="C23" s="22" t="str">
        <f>Actividades!E25</f>
        <v>Realizar las pruebas unitarias</v>
      </c>
      <c r="D23" s="7"/>
      <c r="E23" s="1"/>
      <c r="F23" s="1"/>
      <c r="G23" s="8"/>
      <c r="H23" s="7"/>
      <c r="I23" s="1"/>
      <c r="J23" s="1"/>
      <c r="K23" s="85"/>
      <c r="L23" s="92"/>
      <c r="M23" s="26"/>
      <c r="N23" s="26"/>
      <c r="O23" s="37"/>
      <c r="P23" s="93"/>
      <c r="Q23" s="26"/>
      <c r="R23" s="26"/>
      <c r="S23" s="39"/>
    </row>
    <row r="24" spans="3:19" ht="17" thickBot="1" x14ac:dyDescent="0.25">
      <c r="C24" s="22" t="str">
        <f>Actividades!E26</f>
        <v>Realizar las pruebas de Integración</v>
      </c>
      <c r="D24" s="7"/>
      <c r="E24" s="1"/>
      <c r="F24" s="1"/>
      <c r="G24" s="8"/>
      <c r="H24" s="7"/>
      <c r="I24" s="1"/>
      <c r="J24" s="1"/>
      <c r="K24" s="85"/>
      <c r="L24" s="92"/>
      <c r="M24" s="26"/>
      <c r="N24" s="26"/>
      <c r="O24" s="37"/>
      <c r="P24" s="93"/>
      <c r="Q24" s="26"/>
      <c r="R24" s="26"/>
      <c r="S24" s="39"/>
    </row>
    <row r="25" spans="3:19" ht="17" thickBot="1" x14ac:dyDescent="0.25">
      <c r="C25" s="22" t="str">
        <f>Actividades!E27</f>
        <v xml:space="preserve">Realizar documentacion de codigo </v>
      </c>
      <c r="D25" s="28"/>
      <c r="E25" s="14"/>
      <c r="F25" s="14"/>
      <c r="G25" s="29"/>
      <c r="H25" s="28"/>
      <c r="I25" s="14"/>
      <c r="J25" s="14"/>
      <c r="K25" s="99"/>
      <c r="L25" s="100"/>
      <c r="M25" s="101"/>
      <c r="N25" s="101"/>
      <c r="O25" s="116"/>
      <c r="P25" s="103"/>
      <c r="Q25" s="101"/>
      <c r="R25" s="101"/>
      <c r="S25" s="102"/>
    </row>
    <row r="26" spans="3:19" ht="17" thickBot="1" x14ac:dyDescent="0.25">
      <c r="C26" s="105" t="str">
        <f>Actividades!E28</f>
        <v xml:space="preserve">Aceptar o rechazar pruebas </v>
      </c>
      <c r="D26" s="106"/>
      <c r="E26" s="107"/>
      <c r="F26" s="107"/>
      <c r="G26" s="110"/>
      <c r="H26" s="106"/>
      <c r="I26" s="107"/>
      <c r="J26" s="107"/>
      <c r="K26" s="112"/>
      <c r="L26" s="113"/>
      <c r="M26" s="108"/>
      <c r="N26" s="108"/>
      <c r="O26" s="115"/>
      <c r="P26" s="111"/>
      <c r="Q26" s="108"/>
      <c r="R26" s="108"/>
      <c r="S26" s="109"/>
    </row>
    <row r="27" spans="3:19" ht="33" thickBot="1" x14ac:dyDescent="0.25">
      <c r="C27" s="104" t="str">
        <f>Actividades!E29</f>
        <v xml:space="preserve">Determinar las actividades para la ejecución respecto a un ciclo de desarrollo.
</v>
      </c>
      <c r="D27" s="31"/>
      <c r="E27" s="16"/>
      <c r="F27" s="16"/>
      <c r="G27" s="89"/>
      <c r="H27" s="31"/>
      <c r="I27" s="16"/>
      <c r="J27" s="16"/>
      <c r="K27" s="32"/>
      <c r="L27" s="95"/>
      <c r="M27" s="96"/>
      <c r="N27" s="96"/>
      <c r="O27" s="97"/>
      <c r="P27" s="114"/>
      <c r="Q27" s="96"/>
      <c r="R27" s="96"/>
      <c r="S27" s="97"/>
    </row>
    <row r="28" spans="3:19" ht="17" thickBot="1" x14ac:dyDescent="0.25">
      <c r="C28" s="98" t="str">
        <f>Actividades!E30</f>
        <v>Definir casos de uso a implementar</v>
      </c>
      <c r="D28" s="7"/>
      <c r="E28" s="1"/>
      <c r="F28" s="1"/>
      <c r="G28" s="85"/>
      <c r="H28" s="7"/>
      <c r="I28" s="1"/>
      <c r="J28" s="1"/>
      <c r="K28" s="8"/>
      <c r="L28" s="92"/>
      <c r="M28" s="26"/>
      <c r="N28" s="26"/>
      <c r="O28" s="39"/>
      <c r="P28" s="83"/>
      <c r="Q28" s="26"/>
      <c r="R28" s="26"/>
      <c r="S28" s="39"/>
    </row>
    <row r="29" spans="3:19" ht="17" thickBot="1" x14ac:dyDescent="0.25">
      <c r="C29" s="98" t="str">
        <f>Actividades!E31</f>
        <v>Planificar las actividades de implementacion.</v>
      </c>
      <c r="D29" s="7"/>
      <c r="E29" s="1"/>
      <c r="F29" s="1"/>
      <c r="G29" s="85"/>
      <c r="H29" s="7"/>
      <c r="I29" s="1"/>
      <c r="J29" s="1"/>
      <c r="K29" s="8"/>
      <c r="L29" s="92"/>
      <c r="M29" s="26"/>
      <c r="N29" s="26"/>
      <c r="O29" s="39"/>
      <c r="P29" s="83"/>
      <c r="Q29" s="26"/>
      <c r="R29" s="26"/>
      <c r="S29" s="39"/>
    </row>
    <row r="30" spans="3:19" ht="17" thickBot="1" x14ac:dyDescent="0.25">
      <c r="C30" s="98" t="str">
        <f>Actividades!E32</f>
        <v>Realizar el diseño respecto a las actividades</v>
      </c>
      <c r="D30" s="7"/>
      <c r="E30" s="1"/>
      <c r="F30" s="1"/>
      <c r="G30" s="85"/>
      <c r="H30" s="7"/>
      <c r="I30" s="1"/>
      <c r="J30" s="1"/>
      <c r="K30" s="8"/>
      <c r="L30" s="92"/>
      <c r="M30" s="26"/>
      <c r="N30" s="26"/>
      <c r="O30" s="39"/>
      <c r="P30" s="83"/>
      <c r="Q30" s="35"/>
      <c r="R30" s="26"/>
      <c r="S30" s="39"/>
    </row>
    <row r="31" spans="3:19" ht="17" thickBot="1" x14ac:dyDescent="0.25">
      <c r="C31" s="98" t="str">
        <f>Actividades!E33</f>
        <v>Realizar la Codificación</v>
      </c>
      <c r="D31" s="7"/>
      <c r="E31" s="1"/>
      <c r="F31" s="1"/>
      <c r="G31" s="85"/>
      <c r="H31" s="7"/>
      <c r="I31" s="1"/>
      <c r="J31" s="1"/>
      <c r="K31" s="8"/>
      <c r="L31" s="92"/>
      <c r="M31" s="26"/>
      <c r="N31" s="26"/>
      <c r="O31" s="39"/>
      <c r="P31" s="93"/>
      <c r="Q31" s="35"/>
      <c r="R31" s="26"/>
      <c r="S31" s="39"/>
    </row>
    <row r="32" spans="3:19" ht="17" thickBot="1" x14ac:dyDescent="0.25">
      <c r="C32" s="98" t="str">
        <f>Actividades!E34</f>
        <v>Definir el conjunto de pruebas.</v>
      </c>
      <c r="D32" s="7"/>
      <c r="E32" s="1"/>
      <c r="F32" s="1"/>
      <c r="G32" s="85"/>
      <c r="H32" s="7"/>
      <c r="I32" s="1"/>
      <c r="J32" s="1"/>
      <c r="K32" s="8"/>
      <c r="L32" s="92"/>
      <c r="M32" s="26"/>
      <c r="N32" s="26"/>
      <c r="O32" s="39"/>
      <c r="P32" s="93"/>
      <c r="Q32" s="26"/>
      <c r="R32" s="35"/>
      <c r="S32" s="39"/>
    </row>
    <row r="33" spans="3:19" ht="17" thickBot="1" x14ac:dyDescent="0.25">
      <c r="C33" s="98" t="str">
        <f>Actividades!E35</f>
        <v>Realizar las pruebas unitarias</v>
      </c>
      <c r="D33" s="7"/>
      <c r="E33" s="1"/>
      <c r="F33" s="1"/>
      <c r="G33" s="85"/>
      <c r="H33" s="7"/>
      <c r="I33" s="1"/>
      <c r="J33" s="1"/>
      <c r="K33" s="8"/>
      <c r="L33" s="92"/>
      <c r="M33" s="26"/>
      <c r="N33" s="26"/>
      <c r="O33" s="39"/>
      <c r="P33" s="93"/>
      <c r="Q33" s="26"/>
      <c r="R33" s="35"/>
      <c r="S33" s="39"/>
    </row>
    <row r="34" spans="3:19" ht="17" thickBot="1" x14ac:dyDescent="0.25">
      <c r="C34" s="98" t="str">
        <f>Actividades!E36</f>
        <v>Realizar las pruebas de Integración</v>
      </c>
      <c r="D34" s="7"/>
      <c r="E34" s="1"/>
      <c r="F34" s="1"/>
      <c r="G34" s="85"/>
      <c r="H34" s="7"/>
      <c r="I34" s="1"/>
      <c r="J34" s="1"/>
      <c r="K34" s="8"/>
      <c r="L34" s="92"/>
      <c r="M34" s="26"/>
      <c r="N34" s="26"/>
      <c r="O34" s="39"/>
      <c r="P34" s="93"/>
      <c r="Q34" s="26"/>
      <c r="R34" s="35"/>
      <c r="S34" s="39"/>
    </row>
    <row r="35" spans="3:19" ht="17" thickBot="1" x14ac:dyDescent="0.25">
      <c r="C35" s="98" t="str">
        <f>Actividades!E37</f>
        <v xml:space="preserve">Realizar documentacion de codigo </v>
      </c>
      <c r="D35" s="7"/>
      <c r="E35" s="1"/>
      <c r="F35" s="1"/>
      <c r="G35" s="85"/>
      <c r="H35" s="7"/>
      <c r="I35" s="1"/>
      <c r="J35" s="1"/>
      <c r="K35" s="8"/>
      <c r="L35" s="92"/>
      <c r="M35" s="26"/>
      <c r="N35" s="26"/>
      <c r="O35" s="39"/>
      <c r="P35" s="93"/>
      <c r="Q35" s="26"/>
      <c r="R35" s="35"/>
      <c r="S35" s="39"/>
    </row>
    <row r="36" spans="3:19" ht="17" thickBot="1" x14ac:dyDescent="0.25">
      <c r="C36" s="98" t="str">
        <f>Actividades!E38</f>
        <v>Realizar inspección de código.</v>
      </c>
      <c r="D36" s="7"/>
      <c r="E36" s="1"/>
      <c r="F36" s="1"/>
      <c r="G36" s="85"/>
      <c r="H36" s="7"/>
      <c r="I36" s="1"/>
      <c r="J36" s="1"/>
      <c r="K36" s="8"/>
      <c r="L36" s="92"/>
      <c r="M36" s="26"/>
      <c r="N36" s="26"/>
      <c r="O36" s="39"/>
      <c r="P36" s="93"/>
      <c r="Q36" s="26"/>
      <c r="R36" s="35"/>
      <c r="S36" s="39"/>
    </row>
    <row r="37" spans="3:19" ht="17" thickBot="1" x14ac:dyDescent="0.25">
      <c r="C37" s="98" t="str">
        <f>Actividades!E39</f>
        <v>Realizar Pruebas de rendimiento</v>
      </c>
      <c r="D37" s="7"/>
      <c r="E37" s="1"/>
      <c r="F37" s="1"/>
      <c r="G37" s="85"/>
      <c r="H37" s="7"/>
      <c r="I37" s="1"/>
      <c r="J37" s="1"/>
      <c r="K37" s="8"/>
      <c r="L37" s="7"/>
      <c r="M37" s="1"/>
      <c r="N37" s="1"/>
      <c r="O37" s="8"/>
      <c r="P37" s="2"/>
      <c r="Q37" s="1"/>
      <c r="R37" s="1"/>
      <c r="S37" s="37"/>
    </row>
    <row r="38" spans="3:19" ht="17" thickBot="1" x14ac:dyDescent="0.25">
      <c r="C38" s="98" t="str">
        <f>Actividades!E40</f>
        <v>Realizar pruebas de integracion</v>
      </c>
      <c r="D38" s="7"/>
      <c r="E38" s="1"/>
      <c r="F38" s="1"/>
      <c r="G38" s="85"/>
      <c r="H38" s="7"/>
      <c r="I38" s="1"/>
      <c r="J38" s="1"/>
      <c r="K38" s="8"/>
      <c r="L38" s="7"/>
      <c r="M38" s="1"/>
      <c r="N38" s="1"/>
      <c r="O38" s="8"/>
      <c r="P38" s="2"/>
      <c r="Q38" s="1"/>
      <c r="R38" s="1"/>
      <c r="S38" s="37"/>
    </row>
    <row r="39" spans="3:19" ht="17" thickBot="1" x14ac:dyDescent="0.25">
      <c r="C39" s="98" t="str">
        <f>Actividades!E41</f>
        <v xml:space="preserve">Obtener aceptacion final del producto </v>
      </c>
      <c r="D39" s="7"/>
      <c r="E39" s="1"/>
      <c r="F39" s="1"/>
      <c r="G39" s="85"/>
      <c r="H39" s="7"/>
      <c r="I39" s="1"/>
      <c r="J39" s="1"/>
      <c r="K39" s="8"/>
      <c r="L39" s="7"/>
      <c r="M39" s="1"/>
      <c r="N39" s="1"/>
      <c r="O39" s="8"/>
      <c r="P39" s="2"/>
      <c r="Q39" s="1"/>
      <c r="R39" s="1"/>
      <c r="S39" s="37"/>
    </row>
    <row r="40" spans="3:19" ht="17" thickBot="1" x14ac:dyDescent="0.25">
      <c r="C40" s="98" t="str">
        <f>Actividades!E42</f>
        <v xml:space="preserve">Entregar producto </v>
      </c>
      <c r="D40" s="7"/>
      <c r="E40" s="1"/>
      <c r="F40" s="1"/>
      <c r="G40" s="85"/>
      <c r="H40" s="7"/>
      <c r="I40" s="1"/>
      <c r="J40" s="1"/>
      <c r="K40" s="8"/>
      <c r="L40" s="7"/>
      <c r="M40" s="1"/>
      <c r="N40" s="1"/>
      <c r="O40" s="8"/>
      <c r="P40" s="2"/>
      <c r="Q40" s="1"/>
      <c r="R40" s="1"/>
      <c r="S40" s="37"/>
    </row>
    <row r="41" spans="3:19" ht="17" thickBot="1" x14ac:dyDescent="0.25">
      <c r="C41" s="105" t="str">
        <f>Actividades!E43</f>
        <v>Completar informe fina l</v>
      </c>
      <c r="D41" s="6"/>
      <c r="E41" s="4"/>
      <c r="F41" s="4"/>
      <c r="G41" s="86"/>
      <c r="H41" s="6"/>
      <c r="I41" s="4"/>
      <c r="J41" s="4"/>
      <c r="K41" s="5"/>
      <c r="L41" s="6"/>
      <c r="M41" s="4"/>
      <c r="N41" s="4"/>
      <c r="O41" s="5"/>
      <c r="P41" s="3"/>
      <c r="Q41" s="4"/>
      <c r="R41" s="4"/>
      <c r="S41" s="38"/>
    </row>
    <row r="42" spans="3:19" x14ac:dyDescent="0.2">
      <c r="C42" s="18"/>
    </row>
    <row r="43" spans="3:19" x14ac:dyDescent="0.2">
      <c r="C43" s="18"/>
    </row>
    <row r="44" spans="3:19" x14ac:dyDescent="0.2">
      <c r="C44" s="18"/>
    </row>
    <row r="45" spans="3:19" x14ac:dyDescent="0.2">
      <c r="C45" s="18"/>
    </row>
    <row r="46" spans="3:19" x14ac:dyDescent="0.2">
      <c r="C46" s="18"/>
    </row>
    <row r="47" spans="3:19" x14ac:dyDescent="0.2">
      <c r="C47" s="18"/>
    </row>
    <row r="48" spans="3:19" x14ac:dyDescent="0.2">
      <c r="C48" s="18"/>
    </row>
    <row r="49" spans="3:3" x14ac:dyDescent="0.2">
      <c r="C49" s="18"/>
    </row>
    <row r="50" spans="3:3" x14ac:dyDescent="0.2">
      <c r="C50" s="18"/>
    </row>
    <row r="51" spans="3:3" x14ac:dyDescent="0.2">
      <c r="C51" s="18"/>
    </row>
    <row r="52" spans="3:3" x14ac:dyDescent="0.2">
      <c r="C52" s="18"/>
    </row>
    <row r="53" spans="3:3" x14ac:dyDescent="0.2">
      <c r="C53" s="18"/>
    </row>
    <row r="54" spans="3:3" x14ac:dyDescent="0.2">
      <c r="C54" s="18"/>
    </row>
    <row r="55" spans="3:3" x14ac:dyDescent="0.2">
      <c r="C55" s="18"/>
    </row>
    <row r="56" spans="3:3" x14ac:dyDescent="0.2">
      <c r="C56" s="18"/>
    </row>
    <row r="57" spans="3:3" x14ac:dyDescent="0.2">
      <c r="C57" s="18"/>
    </row>
    <row r="58" spans="3:3" x14ac:dyDescent="0.2">
      <c r="C58" s="18"/>
    </row>
    <row r="59" spans="3:3" x14ac:dyDescent="0.2">
      <c r="C59" s="18"/>
    </row>
    <row r="60" spans="3:3" x14ac:dyDescent="0.2">
      <c r="C60" s="18"/>
    </row>
    <row r="61" spans="3:3" x14ac:dyDescent="0.2">
      <c r="C61" s="18"/>
    </row>
    <row r="62" spans="3:3" x14ac:dyDescent="0.2">
      <c r="C62" s="18"/>
    </row>
    <row r="63" spans="3:3" x14ac:dyDescent="0.2">
      <c r="C63" s="18"/>
    </row>
    <row r="64" spans="3:3" x14ac:dyDescent="0.2">
      <c r="C64" s="18"/>
    </row>
    <row r="65" spans="3:3" x14ac:dyDescent="0.2">
      <c r="C65" s="18"/>
    </row>
    <row r="66" spans="3:3" x14ac:dyDescent="0.2">
      <c r="C66" s="18"/>
    </row>
    <row r="67" spans="3:3" x14ac:dyDescent="0.2">
      <c r="C67" s="18"/>
    </row>
    <row r="68" spans="3:3" x14ac:dyDescent="0.2">
      <c r="C68" s="18"/>
    </row>
    <row r="69" spans="3:3" x14ac:dyDescent="0.2">
      <c r="C69" s="18"/>
    </row>
    <row r="70" spans="3:3" x14ac:dyDescent="0.2">
      <c r="C70" s="18"/>
    </row>
    <row r="71" spans="3:3" x14ac:dyDescent="0.2">
      <c r="C71" s="18"/>
    </row>
    <row r="72" spans="3:3" x14ac:dyDescent="0.2">
      <c r="C72" s="18"/>
    </row>
    <row r="73" spans="3:3" x14ac:dyDescent="0.2">
      <c r="C73" s="18"/>
    </row>
    <row r="74" spans="3:3" x14ac:dyDescent="0.2">
      <c r="C74" s="18"/>
    </row>
    <row r="75" spans="3:3" x14ac:dyDescent="0.2">
      <c r="C75" s="18"/>
    </row>
    <row r="76" spans="3:3" x14ac:dyDescent="0.2">
      <c r="C76" s="18"/>
    </row>
    <row r="77" spans="3:3" x14ac:dyDescent="0.2">
      <c r="C77" s="18"/>
    </row>
    <row r="78" spans="3:3" x14ac:dyDescent="0.2">
      <c r="C78" s="18"/>
    </row>
    <row r="79" spans="3:3" x14ac:dyDescent="0.2">
      <c r="C79" s="18"/>
    </row>
    <row r="80" spans="3:3" x14ac:dyDescent="0.2">
      <c r="C80" s="18"/>
    </row>
    <row r="81" spans="3:3" x14ac:dyDescent="0.2">
      <c r="C81" s="18"/>
    </row>
    <row r="82" spans="3:3" x14ac:dyDescent="0.2">
      <c r="C82" s="18"/>
    </row>
    <row r="83" spans="3:3" x14ac:dyDescent="0.2">
      <c r="C83" s="18"/>
    </row>
    <row r="84" spans="3:3" x14ac:dyDescent="0.2">
      <c r="C84" s="18"/>
    </row>
    <row r="85" spans="3:3" x14ac:dyDescent="0.2">
      <c r="C85" s="18"/>
    </row>
    <row r="86" spans="3:3" x14ac:dyDescent="0.2">
      <c r="C86" s="18"/>
    </row>
  </sheetData>
  <mergeCells count="4">
    <mergeCell ref="D2:G2"/>
    <mergeCell ref="H2:K2"/>
    <mergeCell ref="L2:O2"/>
    <mergeCell ref="P2:S2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A273-0848-4C90-8847-7F19A711A8A5}">
  <dimension ref="C3:D7"/>
  <sheetViews>
    <sheetView workbookViewId="0">
      <selection activeCell="E9" sqref="E9"/>
    </sheetView>
  </sheetViews>
  <sheetFormatPr baseColWidth="10" defaultRowHeight="15" x14ac:dyDescent="0.2"/>
  <cols>
    <col min="3" max="3" width="23.5" bestFit="1" customWidth="1"/>
    <col min="4" max="4" width="28.1640625" bestFit="1" customWidth="1"/>
  </cols>
  <sheetData>
    <row r="3" spans="3:4" x14ac:dyDescent="0.2">
      <c r="C3" s="57" t="s">
        <v>5</v>
      </c>
      <c r="D3" s="57" t="s">
        <v>122</v>
      </c>
    </row>
    <row r="4" spans="3:4" x14ac:dyDescent="0.2">
      <c r="C4" s="1" t="s">
        <v>118</v>
      </c>
      <c r="D4" s="137" t="s">
        <v>129</v>
      </c>
    </row>
    <row r="5" spans="3:4" x14ac:dyDescent="0.2">
      <c r="C5" s="1" t="s">
        <v>119</v>
      </c>
      <c r="D5" s="138"/>
    </row>
    <row r="6" spans="3:4" x14ac:dyDescent="0.2">
      <c r="C6" s="1" t="s">
        <v>120</v>
      </c>
      <c r="D6" s="1" t="s">
        <v>123</v>
      </c>
    </row>
    <row r="7" spans="3:4" x14ac:dyDescent="0.2">
      <c r="C7" s="1" t="s">
        <v>121</v>
      </c>
      <c r="D7" s="1" t="s">
        <v>131</v>
      </c>
    </row>
  </sheetData>
  <mergeCells count="1">
    <mergeCell ref="D4:D5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1FD799A27CA419711E035F116E5A6" ma:contentTypeVersion="5" ma:contentTypeDescription="Create a new document." ma:contentTypeScope="" ma:versionID="6817a445fe655e02d75a01000e89db27">
  <xsd:schema xmlns:xsd="http://www.w3.org/2001/XMLSchema" xmlns:xs="http://www.w3.org/2001/XMLSchema" xmlns:p="http://schemas.microsoft.com/office/2006/metadata/properties" xmlns:ns3="1b6f7ec6-8bb8-42a9-82fa-3319d873172e" xmlns:ns4="de0dda7c-0b6a-41fb-93c6-10d9e095e1fd" targetNamespace="http://schemas.microsoft.com/office/2006/metadata/properties" ma:root="true" ma:fieldsID="2076c0137f121bf05971fad5bedee177" ns3:_="" ns4:_="">
    <xsd:import namespace="1b6f7ec6-8bb8-42a9-82fa-3319d873172e"/>
    <xsd:import namespace="de0dda7c-0b6a-41fb-93c6-10d9e095e1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f7ec6-8bb8-42a9-82fa-3319d8731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dda7c-0b6a-41fb-93c6-10d9e095e1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06A809-0B03-4A95-83B5-4220AD04E572}">
  <ds:schemaRefs>
    <ds:schemaRef ds:uri="http://purl.org/dc/terms/"/>
    <ds:schemaRef ds:uri="http://schemas.microsoft.com/office/2006/metadata/properties"/>
    <ds:schemaRef ds:uri="de0dda7c-0b6a-41fb-93c6-10d9e095e1fd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b6f7ec6-8bb8-42a9-82fa-3319d873172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2D2DA5-840C-4AA0-B877-85E7428BC5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9ED65-4CA4-49FD-AC78-5E2FAC7CF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f7ec6-8bb8-42a9-82fa-3319d873172e"/>
    <ds:schemaRef ds:uri="de0dda7c-0b6a-41fb-93c6-10d9e095e1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Actividades</vt:lpstr>
      <vt:lpstr>Presupuesto </vt:lpstr>
      <vt:lpstr>Grantt</vt:lpstr>
      <vt:lpstr>Plan de capacitacion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Sebastian Roberts Serrato</cp:lastModifiedBy>
  <dcterms:created xsi:type="dcterms:W3CDTF">2020-09-02T20:27:33Z</dcterms:created>
  <dcterms:modified xsi:type="dcterms:W3CDTF">2020-09-10T04:24:41Z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0x010100F0E1FD799A27CA419711E035F116E5A6</vt:lpwstr>
  </property>
</Properties>
</file>