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svq8\Desktop\"/>
    </mc:Choice>
  </mc:AlternateContent>
  <xr:revisionPtr revIDLastSave="0" documentId="13_ncr:1_{70538758-C35F-4E28-B129-2840A7E0BC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stAnalysi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D21" i="3" l="1"/>
  <c r="D22" i="3"/>
  <c r="E6" i="3"/>
  <c r="D20" i="3" l="1"/>
  <c r="D14" i="3" l="1"/>
  <c r="D13" i="3"/>
  <c r="D12" i="3"/>
  <c r="E11" i="3" l="1"/>
  <c r="E15" i="3" s="1"/>
  <c r="E19" i="3" l="1"/>
  <c r="E23" i="3" s="1"/>
  <c r="E24" i="3" l="1"/>
</calcChain>
</file>

<file path=xl/sharedStrings.xml><?xml version="1.0" encoding="utf-8"?>
<sst xmlns="http://schemas.openxmlformats.org/spreadsheetml/2006/main" count="35" uniqueCount="27">
  <si>
    <t>Nombre Proyecto:</t>
  </si>
  <si>
    <t>Sigla:</t>
  </si>
  <si>
    <t>Tarifa Hora</t>
  </si>
  <si>
    <t>Cantidad Horas</t>
  </si>
  <si>
    <t>SubTotal</t>
  </si>
  <si>
    <t>Total</t>
  </si>
  <si>
    <t>Tarifa Mes</t>
  </si>
  <si>
    <t>Cantidad</t>
  </si>
  <si>
    <t>Costos directos</t>
  </si>
  <si>
    <t>Puesto de trabajo(Computador, acceso a Internet, Linea Telefonica)</t>
  </si>
  <si>
    <t>Maquina virtual grande Windows Azure</t>
  </si>
  <si>
    <t>Maquina virtual mediana Sql Server</t>
  </si>
  <si>
    <t>Otros Costos</t>
  </si>
  <si>
    <t>2. Costos Indirectos</t>
  </si>
  <si>
    <t>Total Sin IVA</t>
  </si>
  <si>
    <t>Total Con IVA</t>
  </si>
  <si>
    <t>Cafeteria y alimentación</t>
  </si>
  <si>
    <t>Convenios de inventario, transporte y domicilios</t>
  </si>
  <si>
    <t>Toures Balon</t>
  </si>
  <si>
    <t>TB</t>
  </si>
  <si>
    <t>Recursos</t>
  </si>
  <si>
    <t>Juan Villanueva</t>
  </si>
  <si>
    <t>German Cubillos</t>
  </si>
  <si>
    <t>Juan Reyes</t>
  </si>
  <si>
    <t>Jheison Morales</t>
  </si>
  <si>
    <t>* Contratación por prestación de servicios y discriminado el valor de la hora
* El entregable de cada fase se encuentra en el cronograma del proyecto</t>
  </si>
  <si>
    <t>Alquiler de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</si>
</sst>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51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3" fontId="6" fillId="6" borderId="6" xfId="0" applyNumberFormat="1" applyFont="1" applyFill="1" applyBorder="1" applyAlignment="1">
      <alignment horizontal="center"/>
    </xf>
    <xf numFmtId="3" fontId="7" fillId="7" borderId="7" xfId="0" applyNumberFormat="1" applyFont="1" applyFill="1" applyBorder="1"/>
    <xf numFmtId="164" fontId="8" fillId="8" borderId="8" xfId="0" applyNumberFormat="1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10" fillId="10" borderId="10" xfId="0" applyFont="1" applyFill="1" applyBorder="1"/>
    <xf numFmtId="0" fontId="12" fillId="11" borderId="12" xfId="0" applyFont="1" applyFill="1" applyBorder="1"/>
    <xf numFmtId="0" fontId="13" fillId="12" borderId="13" xfId="0" applyFont="1" applyFill="1" applyBorder="1" applyAlignment="1">
      <alignment horizontal="center"/>
    </xf>
    <xf numFmtId="0" fontId="14" fillId="13" borderId="14" xfId="0" applyFont="1" applyFill="1" applyBorder="1" applyAlignment="1">
      <alignment horizontal="center"/>
    </xf>
    <xf numFmtId="0" fontId="15" fillId="0" borderId="15" xfId="0" applyFont="1" applyBorder="1"/>
    <xf numFmtId="164" fontId="16" fillId="14" borderId="16" xfId="0" applyNumberFormat="1" applyFont="1" applyFill="1" applyBorder="1" applyAlignment="1">
      <alignment horizontal="center"/>
    </xf>
    <xf numFmtId="0" fontId="17" fillId="15" borderId="17" xfId="0" applyFont="1" applyFill="1" applyBorder="1" applyAlignment="1">
      <alignment horizontal="center"/>
    </xf>
    <xf numFmtId="3" fontId="18" fillId="16" borderId="18" xfId="0" applyNumberFormat="1" applyFont="1" applyFill="1" applyBorder="1" applyAlignment="1">
      <alignment horizontal="center"/>
    </xf>
    <xf numFmtId="0" fontId="19" fillId="17" borderId="19" xfId="0" applyFont="1" applyFill="1" applyBorder="1"/>
    <xf numFmtId="0" fontId="20" fillId="18" borderId="20" xfId="0" applyFont="1" applyFill="1" applyBorder="1" applyAlignment="1">
      <alignment horizontal="right"/>
    </xf>
    <xf numFmtId="0" fontId="21" fillId="19" borderId="21" xfId="0" applyFont="1" applyFill="1" applyBorder="1"/>
    <xf numFmtId="0" fontId="22" fillId="20" borderId="22" xfId="0" applyFont="1" applyFill="1" applyBorder="1" applyAlignment="1">
      <alignment horizontal="center"/>
    </xf>
    <xf numFmtId="164" fontId="23" fillId="21" borderId="23" xfId="0" applyNumberFormat="1" applyFont="1" applyFill="1" applyBorder="1" applyAlignment="1">
      <alignment horizontal="center"/>
    </xf>
    <xf numFmtId="0" fontId="24" fillId="22" borderId="24" xfId="0" applyFont="1" applyFill="1" applyBorder="1"/>
    <xf numFmtId="164" fontId="25" fillId="23" borderId="25" xfId="0" applyNumberFormat="1" applyFont="1" applyFill="1" applyBorder="1" applyAlignment="1">
      <alignment horizontal="center"/>
    </xf>
    <xf numFmtId="0" fontId="26" fillId="24" borderId="26" xfId="0" applyFont="1" applyFill="1" applyBorder="1" applyAlignment="1">
      <alignment horizontal="center"/>
    </xf>
    <xf numFmtId="164" fontId="27" fillId="0" borderId="27" xfId="0" applyNumberFormat="1" applyFont="1" applyBorder="1" applyAlignment="1">
      <alignment horizontal="center" wrapText="1"/>
    </xf>
    <xf numFmtId="164" fontId="29" fillId="25" borderId="29" xfId="0" applyNumberFormat="1" applyFont="1" applyFill="1" applyBorder="1" applyAlignment="1">
      <alignment horizontal="center"/>
    </xf>
    <xf numFmtId="164" fontId="30" fillId="26" borderId="30" xfId="0" applyNumberFormat="1" applyFont="1" applyFill="1" applyBorder="1"/>
    <xf numFmtId="3" fontId="31" fillId="27" borderId="32" xfId="0" applyNumberFormat="1" applyFont="1" applyFill="1" applyBorder="1" applyAlignment="1">
      <alignment horizontal="center"/>
    </xf>
    <xf numFmtId="0" fontId="32" fillId="29" borderId="35" xfId="0" applyFont="1" applyFill="1" applyBorder="1"/>
    <xf numFmtId="164" fontId="34" fillId="30" borderId="37" xfId="0" applyNumberFormat="1" applyFont="1" applyFill="1" applyBorder="1" applyAlignment="1">
      <alignment wrapText="1"/>
    </xf>
    <xf numFmtId="0" fontId="35" fillId="31" borderId="38" xfId="0" applyFont="1" applyFill="1" applyBorder="1" applyAlignment="1">
      <alignment horizontal="center"/>
    </xf>
    <xf numFmtId="0" fontId="36" fillId="0" borderId="39" xfId="0" applyFont="1" applyBorder="1" applyAlignment="1">
      <alignment wrapText="1"/>
    </xf>
    <xf numFmtId="164" fontId="37" fillId="32" borderId="40" xfId="0" applyNumberFormat="1" applyFont="1" applyFill="1" applyBorder="1" applyAlignment="1">
      <alignment horizontal="center"/>
    </xf>
    <xf numFmtId="164" fontId="38" fillId="33" borderId="41" xfId="0" applyNumberFormat="1" applyFont="1" applyFill="1" applyBorder="1" applyAlignment="1">
      <alignment horizontal="center"/>
    </xf>
    <xf numFmtId="0" fontId="40" fillId="0" borderId="0" xfId="0" applyFont="1"/>
    <xf numFmtId="3" fontId="41" fillId="35" borderId="43" xfId="0" applyNumberFormat="1" applyFont="1" applyFill="1" applyBorder="1" applyAlignment="1">
      <alignment horizontal="center"/>
    </xf>
    <xf numFmtId="0" fontId="42" fillId="36" borderId="44" xfId="0" applyFont="1" applyFill="1" applyBorder="1"/>
    <xf numFmtId="0" fontId="43" fillId="37" borderId="45" xfId="0" applyFont="1" applyFill="1" applyBorder="1" applyAlignment="1">
      <alignment horizontal="center"/>
    </xf>
    <xf numFmtId="164" fontId="44" fillId="38" borderId="46" xfId="0" applyNumberFormat="1" applyFont="1" applyFill="1" applyBorder="1" applyAlignment="1">
      <alignment horizontal="center"/>
    </xf>
    <xf numFmtId="0" fontId="45" fillId="39" borderId="47" xfId="0" applyFont="1" applyFill="1" applyBorder="1" applyAlignment="1">
      <alignment horizontal="center"/>
    </xf>
    <xf numFmtId="0" fontId="46" fillId="40" borderId="48" xfId="0" applyFont="1" applyFill="1" applyBorder="1" applyAlignment="1">
      <alignment horizontal="center"/>
    </xf>
    <xf numFmtId="164" fontId="47" fillId="41" borderId="49" xfId="0" applyNumberFormat="1" applyFont="1" applyFill="1" applyBorder="1" applyAlignment="1">
      <alignment horizontal="center"/>
    </xf>
    <xf numFmtId="164" fontId="48" fillId="0" borderId="50" xfId="0" applyNumberFormat="1" applyFont="1" applyBorder="1" applyAlignment="1">
      <alignment horizontal="center"/>
    </xf>
    <xf numFmtId="0" fontId="17" fillId="18" borderId="20" xfId="0" applyFont="1" applyFill="1" applyBorder="1" applyAlignment="1">
      <alignment horizontal="right"/>
    </xf>
    <xf numFmtId="0" fontId="17" fillId="15" borderId="17" xfId="0" applyFont="1" applyFill="1" applyBorder="1" applyAlignment="1">
      <alignment horizontal="center" wrapText="1"/>
    </xf>
    <xf numFmtId="0" fontId="39" fillId="34" borderId="42" xfId="0" applyFont="1" applyFill="1" applyBorder="1" applyAlignment="1">
      <alignment horizontal="center" vertical="top" wrapText="1"/>
    </xf>
    <xf numFmtId="0" fontId="3" fillId="22" borderId="24" xfId="0" applyFont="1" applyFill="1" applyBorder="1"/>
    <xf numFmtId="164" fontId="3" fillId="30" borderId="37" xfId="0" applyNumberFormat="1" applyFont="1" applyFill="1" applyBorder="1" applyAlignment="1">
      <alignment wrapText="1"/>
    </xf>
    <xf numFmtId="0" fontId="17" fillId="28" borderId="34" xfId="0" applyFont="1" applyFill="1" applyBorder="1" applyAlignment="1">
      <alignment horizontal="left"/>
    </xf>
    <xf numFmtId="3" fontId="28" fillId="42" borderId="28" xfId="0" applyNumberFormat="1" applyFont="1" applyFill="1" applyBorder="1" applyAlignment="1">
      <alignment horizontal="center"/>
    </xf>
    <xf numFmtId="0" fontId="11" fillId="42" borderId="11" xfId="0" applyFont="1" applyFill="1" applyBorder="1" applyAlignment="1">
      <alignment horizontal="center"/>
    </xf>
    <xf numFmtId="164" fontId="25" fillId="42" borderId="25" xfId="0" applyNumberFormat="1" applyFont="1" applyFill="1" applyBorder="1" applyAlignment="1">
      <alignment horizontal="center"/>
    </xf>
    <xf numFmtId="164" fontId="37" fillId="42" borderId="40" xfId="0" applyNumberFormat="1" applyFont="1" applyFill="1" applyBorder="1" applyAlignment="1">
      <alignment horizontal="center"/>
    </xf>
    <xf numFmtId="0" fontId="3" fillId="42" borderId="15" xfId="0" applyFont="1" applyFill="1" applyBorder="1"/>
    <xf numFmtId="3" fontId="33" fillId="42" borderId="36" xfId="0" applyNumberFormat="1" applyFont="1" applyFill="1" applyBorder="1" applyAlignment="1">
      <alignment horizontal="center"/>
    </xf>
    <xf numFmtId="0" fontId="3" fillId="42" borderId="3" xfId="0" applyFont="1" applyFill="1" applyBorder="1" applyAlignment="1">
      <alignment horizontal="center"/>
    </xf>
    <xf numFmtId="164" fontId="48" fillId="42" borderId="50" xfId="0" applyNumberFormat="1" applyFont="1" applyFill="1" applyBorder="1" applyAlignment="1">
      <alignment horizontal="center"/>
    </xf>
    <xf numFmtId="0" fontId="3" fillId="42" borderId="12" xfId="0" applyFont="1" applyFill="1" applyBorder="1"/>
    <xf numFmtId="8" fontId="11" fillId="42" borderId="11" xfId="0" applyNumberFormat="1" applyFont="1" applyFill="1" applyBorder="1" applyAlignment="1">
      <alignment horizontal="center"/>
    </xf>
    <xf numFmtId="0" fontId="3" fillId="22" borderId="50" xfId="0" applyFont="1" applyFill="1" applyBorder="1"/>
    <xf numFmtId="164" fontId="44" fillId="38" borderId="50" xfId="0" applyNumberFormat="1" applyFont="1" applyFill="1" applyBorder="1" applyAlignment="1">
      <alignment horizontal="center"/>
    </xf>
    <xf numFmtId="0" fontId="35" fillId="31" borderId="50" xfId="0" applyFont="1" applyFill="1" applyBorder="1" applyAlignment="1">
      <alignment horizontal="center"/>
    </xf>
    <xf numFmtId="0" fontId="24" fillId="22" borderId="50" xfId="0" applyFont="1" applyFill="1" applyBorder="1"/>
    <xf numFmtId="0" fontId="17" fillId="0" borderId="31" xfId="0" applyFont="1" applyBorder="1" applyAlignment="1">
      <alignment horizontal="center" vertical="center" wrapText="1"/>
    </xf>
    <xf numFmtId="0" fontId="49" fillId="0" borderId="48" xfId="0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50" fillId="0" borderId="51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tabSelected="1" zoomScale="80" zoomScaleNormal="80" workbookViewId="0">
      <selection activeCell="E25" sqref="E25"/>
    </sheetView>
  </sheetViews>
  <sheetFormatPr defaultColWidth="9.140625" defaultRowHeight="12.75" x14ac:dyDescent="0.2"/>
  <cols>
    <col min="1" max="1" width="52.28515625" bestFit="1" customWidth="1"/>
    <col min="2" max="2" width="12.7109375" bestFit="1" customWidth="1"/>
    <col min="3" max="3" width="10.7109375" customWidth="1"/>
    <col min="4" max="4" width="17.42578125" bestFit="1" customWidth="1"/>
    <col min="5" max="5" width="23.28515625" bestFit="1" customWidth="1"/>
  </cols>
  <sheetData>
    <row r="1" spans="1:14" ht="15.75" x14ac:dyDescent="0.25">
      <c r="A1" s="35"/>
      <c r="B1" s="35"/>
      <c r="C1" s="35"/>
      <c r="D1" s="35"/>
      <c r="E1" s="35"/>
      <c r="F1" s="35"/>
    </row>
    <row r="2" spans="1:14" ht="40.15" customHeight="1" x14ac:dyDescent="0.3">
      <c r="A2" s="44" t="s">
        <v>0</v>
      </c>
      <c r="B2" s="64" t="s">
        <v>18</v>
      </c>
      <c r="C2" s="65"/>
      <c r="D2" s="65"/>
      <c r="E2" s="66"/>
      <c r="F2" s="35"/>
    </row>
    <row r="3" spans="1:14" ht="19.5" thickBot="1" x14ac:dyDescent="0.35">
      <c r="A3" s="18" t="s">
        <v>1</v>
      </c>
      <c r="B3" s="67" t="s">
        <v>19</v>
      </c>
      <c r="C3" s="68"/>
      <c r="D3" s="68"/>
      <c r="E3" s="69"/>
      <c r="F3" s="35"/>
    </row>
    <row r="4" spans="1:14" ht="37.5" x14ac:dyDescent="0.3">
      <c r="A4" s="15"/>
      <c r="B4" s="15" t="s">
        <v>2</v>
      </c>
      <c r="C4" s="45" t="s">
        <v>3</v>
      </c>
      <c r="D4" s="15" t="s">
        <v>4</v>
      </c>
      <c r="E4" s="15" t="s">
        <v>5</v>
      </c>
      <c r="F4" s="35"/>
      <c r="H4" s="70" t="s">
        <v>25</v>
      </c>
      <c r="I4" s="71"/>
      <c r="J4" s="71"/>
      <c r="K4" s="71"/>
      <c r="L4" s="71"/>
      <c r="M4" s="71"/>
      <c r="N4" s="72"/>
    </row>
    <row r="5" spans="1:14" ht="18.75" x14ac:dyDescent="0.3">
      <c r="A5" s="49" t="s">
        <v>20</v>
      </c>
      <c r="B5" s="15"/>
      <c r="C5" s="15"/>
      <c r="D5" s="15"/>
      <c r="E5" s="15"/>
      <c r="F5" s="35"/>
      <c r="H5" s="73"/>
      <c r="I5" s="74"/>
      <c r="J5" s="74"/>
      <c r="K5" s="74"/>
      <c r="L5" s="74"/>
      <c r="M5" s="74"/>
      <c r="N5" s="75"/>
    </row>
    <row r="6" spans="1:14" ht="15.75" x14ac:dyDescent="0.25">
      <c r="A6" s="58" t="s">
        <v>21</v>
      </c>
      <c r="B6" s="50">
        <v>90000</v>
      </c>
      <c r="C6" s="51">
        <v>576</v>
      </c>
      <c r="D6" s="52">
        <v>51840000</v>
      </c>
      <c r="E6" s="53">
        <f>SUM(D6:D9)</f>
        <v>185360000</v>
      </c>
      <c r="F6" s="35"/>
      <c r="H6" s="73"/>
      <c r="I6" s="74"/>
      <c r="J6" s="74"/>
      <c r="K6" s="74"/>
      <c r="L6" s="74"/>
      <c r="M6" s="74"/>
      <c r="N6" s="75"/>
    </row>
    <row r="7" spans="1:14" ht="15.75" x14ac:dyDescent="0.25">
      <c r="A7" s="54" t="s">
        <v>22</v>
      </c>
      <c r="B7" s="55">
        <v>70000</v>
      </c>
      <c r="C7" s="56">
        <v>360</v>
      </c>
      <c r="D7" s="57">
        <v>25200000</v>
      </c>
      <c r="E7" s="57"/>
      <c r="F7" s="35"/>
      <c r="H7" s="73"/>
      <c r="I7" s="74"/>
      <c r="J7" s="74"/>
      <c r="K7" s="74"/>
      <c r="L7" s="74"/>
      <c r="M7" s="74"/>
      <c r="N7" s="75"/>
    </row>
    <row r="8" spans="1:14" ht="15.75" x14ac:dyDescent="0.25">
      <c r="A8" s="54" t="s">
        <v>23</v>
      </c>
      <c r="B8" s="55">
        <v>80000</v>
      </c>
      <c r="C8" s="56">
        <v>304</v>
      </c>
      <c r="D8" s="57">
        <v>24320000</v>
      </c>
      <c r="E8" s="57"/>
      <c r="F8" s="35"/>
      <c r="H8" s="73"/>
      <c r="I8" s="74"/>
      <c r="J8" s="74"/>
      <c r="K8" s="74"/>
      <c r="L8" s="74"/>
      <c r="M8" s="74"/>
      <c r="N8" s="75"/>
    </row>
    <row r="9" spans="1:14" ht="15.75" x14ac:dyDescent="0.25">
      <c r="A9" s="58" t="s">
        <v>24</v>
      </c>
      <c r="B9" s="50">
        <v>70000</v>
      </c>
      <c r="C9" s="51">
        <v>1200</v>
      </c>
      <c r="D9" s="59">
        <v>84000000</v>
      </c>
      <c r="E9" s="53"/>
      <c r="F9" s="35"/>
      <c r="H9" s="73"/>
      <c r="I9" s="74"/>
      <c r="J9" s="74"/>
      <c r="K9" s="74"/>
      <c r="L9" s="74"/>
      <c r="M9" s="74"/>
      <c r="N9" s="75"/>
    </row>
    <row r="10" spans="1:14" ht="15.75" x14ac:dyDescent="0.25">
      <c r="A10" s="9"/>
      <c r="B10" s="5" t="s">
        <v>6</v>
      </c>
      <c r="C10" s="2" t="s">
        <v>7</v>
      </c>
      <c r="D10" s="34" t="s">
        <v>4</v>
      </c>
      <c r="E10" s="34" t="s">
        <v>5</v>
      </c>
    </row>
    <row r="11" spans="1:14" ht="15.75" x14ac:dyDescent="0.25">
      <c r="A11" s="10" t="s">
        <v>8</v>
      </c>
      <c r="B11" s="4"/>
      <c r="C11" s="8"/>
      <c r="D11" s="23"/>
      <c r="E11" s="33">
        <f>SUM(D12:D14)</f>
        <v>5000000</v>
      </c>
    </row>
    <row r="12" spans="1:14" ht="31.5" x14ac:dyDescent="0.25">
      <c r="A12" s="32" t="s">
        <v>9</v>
      </c>
      <c r="B12" s="25">
        <v>1000000</v>
      </c>
      <c r="C12" s="31">
        <v>4</v>
      </c>
      <c r="D12" s="43">
        <f>(B12*C12)</f>
        <v>4000000</v>
      </c>
      <c r="E12" s="1"/>
    </row>
    <row r="13" spans="1:14" ht="15.75" x14ac:dyDescent="0.25">
      <c r="A13" s="32" t="s">
        <v>10</v>
      </c>
      <c r="B13" s="25">
        <v>400000</v>
      </c>
      <c r="C13" s="31">
        <v>2</v>
      </c>
      <c r="D13" s="43">
        <f>+B13*C13</f>
        <v>800000</v>
      </c>
      <c r="E13" s="1"/>
    </row>
    <row r="14" spans="1:14" ht="15.75" x14ac:dyDescent="0.25">
      <c r="A14" s="32" t="s">
        <v>11</v>
      </c>
      <c r="B14" s="25">
        <v>200000</v>
      </c>
      <c r="C14" s="31">
        <v>1</v>
      </c>
      <c r="D14" s="43">
        <f>+B14*C14</f>
        <v>200000</v>
      </c>
      <c r="E14" s="1"/>
    </row>
    <row r="15" spans="1:14" ht="23.25" x14ac:dyDescent="0.35">
      <c r="A15" s="17"/>
      <c r="B15" s="36"/>
      <c r="C15" s="20"/>
      <c r="D15" s="21" t="s">
        <v>5</v>
      </c>
      <c r="E15" s="21">
        <f>SUM(E6,E11)</f>
        <v>190360000</v>
      </c>
    </row>
    <row r="16" spans="1:14" ht="15.75" x14ac:dyDescent="0.25">
      <c r="A16" s="12"/>
      <c r="B16" s="41"/>
      <c r="C16" s="41"/>
      <c r="D16" s="41"/>
      <c r="E16" s="24"/>
    </row>
    <row r="17" spans="1:5" ht="15.75" x14ac:dyDescent="0.25">
      <c r="A17" s="29"/>
      <c r="B17" s="28" t="s">
        <v>6</v>
      </c>
      <c r="C17" s="40" t="s">
        <v>7</v>
      </c>
      <c r="D17" s="3" t="s">
        <v>4</v>
      </c>
      <c r="E17" s="3" t="s">
        <v>5</v>
      </c>
    </row>
    <row r="18" spans="1:5" ht="15.75" x14ac:dyDescent="0.25">
      <c r="A18" s="29" t="s">
        <v>12</v>
      </c>
      <c r="B18" s="16"/>
      <c r="C18" s="38"/>
      <c r="D18" s="42"/>
      <c r="E18" s="42"/>
    </row>
    <row r="19" spans="1:5" ht="15.75" x14ac:dyDescent="0.25">
      <c r="A19" s="19" t="s">
        <v>13</v>
      </c>
      <c r="B19" s="11"/>
      <c r="C19" s="11"/>
      <c r="D19" s="6"/>
      <c r="E19" s="14">
        <f>SUM(D20:D22)</f>
        <v>18000000</v>
      </c>
    </row>
    <row r="20" spans="1:5" ht="15.75" x14ac:dyDescent="0.25">
      <c r="A20" s="47" t="s">
        <v>17</v>
      </c>
      <c r="B20" s="39">
        <v>500000</v>
      </c>
      <c r="C20" s="31">
        <v>6</v>
      </c>
      <c r="D20" s="39">
        <f>+B20*C20</f>
        <v>3000000</v>
      </c>
      <c r="E20" s="22"/>
    </row>
    <row r="21" spans="1:5" ht="15.75" x14ac:dyDescent="0.25">
      <c r="A21" s="60" t="s">
        <v>26</v>
      </c>
      <c r="B21" s="61">
        <v>2000000</v>
      </c>
      <c r="C21" s="62">
        <v>6</v>
      </c>
      <c r="D21" s="39">
        <f>+B21*C21</f>
        <v>12000000</v>
      </c>
      <c r="E21" s="63"/>
    </row>
    <row r="22" spans="1:5" ht="15.75" x14ac:dyDescent="0.25">
      <c r="A22" s="48" t="s">
        <v>16</v>
      </c>
      <c r="B22" s="39">
        <v>500000</v>
      </c>
      <c r="C22" s="31">
        <v>6</v>
      </c>
      <c r="D22" s="39">
        <f>+B22*C22</f>
        <v>3000000</v>
      </c>
      <c r="E22" s="22"/>
    </row>
    <row r="23" spans="1:5" ht="23.25" x14ac:dyDescent="0.35">
      <c r="A23" s="30"/>
      <c r="B23" s="39"/>
      <c r="C23" s="31"/>
      <c r="D23" s="26" t="s">
        <v>5</v>
      </c>
      <c r="E23" s="27">
        <f>E19</f>
        <v>18000000</v>
      </c>
    </row>
    <row r="24" spans="1:5" ht="52.5" x14ac:dyDescent="0.4">
      <c r="A24" s="13"/>
      <c r="B24" s="13"/>
      <c r="C24" s="37"/>
      <c r="D24" s="46" t="s">
        <v>14</v>
      </c>
      <c r="E24" s="7">
        <f>SUM(E15,E23)</f>
        <v>208360000</v>
      </c>
    </row>
    <row r="25" spans="1:5" ht="52.5" x14ac:dyDescent="0.4">
      <c r="A25" s="13"/>
      <c r="B25" s="13"/>
      <c r="C25" s="37"/>
      <c r="D25" s="46" t="s">
        <v>15</v>
      </c>
      <c r="E25" s="7">
        <f>E24+(E24*0.19)</f>
        <v>247948400</v>
      </c>
    </row>
  </sheetData>
  <mergeCells count="3">
    <mergeCell ref="B2:E2"/>
    <mergeCell ref="B3:E3"/>
    <mergeCell ref="H4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admroot</dc:creator>
  <cp:lastModifiedBy>Juan Villanueva</cp:lastModifiedBy>
  <dcterms:created xsi:type="dcterms:W3CDTF">2013-11-10T00:48:27Z</dcterms:created>
  <dcterms:modified xsi:type="dcterms:W3CDTF">2020-08-27T05:15:18Z</dcterms:modified>
</cp:coreProperties>
</file>