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8800" windowHeight="17460"/>
  </bookViews>
  <sheets>
    <sheet name="2016" sheetId="1" r:id="rId1"/>
    <sheet name="Hoja2" sheetId="2" r:id="rId2"/>
    <sheet name="Hoj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6" i="1" l="1"/>
  <c r="J16" i="1"/>
  <c r="I189" i="1"/>
  <c r="J20" i="1"/>
  <c r="C189" i="1"/>
  <c r="J18" i="1"/>
  <c r="C163" i="1"/>
  <c r="J10" i="1"/>
  <c r="J9" i="1"/>
  <c r="J24" i="1"/>
  <c r="J25" i="1"/>
  <c r="B191" i="1"/>
  <c r="J19" i="1"/>
  <c r="L176" i="1"/>
  <c r="J17" i="1"/>
  <c r="F176" i="1"/>
  <c r="J15" i="1"/>
  <c r="J14" i="1"/>
  <c r="J13" i="1"/>
  <c r="I163" i="1"/>
  <c r="J12" i="1"/>
  <c r="J11" i="1"/>
  <c r="C82" i="1"/>
  <c r="I10" i="1"/>
  <c r="C108" i="1"/>
  <c r="I18" i="1"/>
  <c r="F108" i="1"/>
  <c r="I19" i="1"/>
  <c r="I108" i="1"/>
  <c r="I20" i="1"/>
  <c r="L95" i="1"/>
  <c r="I17" i="1"/>
  <c r="I95" i="1"/>
  <c r="I16" i="1"/>
  <c r="F95" i="1"/>
  <c r="I15" i="1"/>
  <c r="C95" i="1"/>
  <c r="I14" i="1"/>
  <c r="L82" i="1"/>
  <c r="I13" i="1"/>
  <c r="I82" i="1"/>
  <c r="I12" i="1"/>
  <c r="F82" i="1"/>
  <c r="I11" i="1"/>
  <c r="H179" i="1"/>
  <c r="E179" i="1"/>
  <c r="B179" i="1"/>
  <c r="K166" i="1"/>
  <c r="H166" i="1"/>
  <c r="E166" i="1"/>
  <c r="B166" i="1"/>
  <c r="K153" i="1"/>
  <c r="H153" i="1"/>
  <c r="E153" i="1"/>
  <c r="B153" i="1"/>
  <c r="F189" i="1"/>
  <c r="C176" i="1"/>
  <c r="L163" i="1"/>
  <c r="F163" i="1"/>
  <c r="C73" i="1"/>
  <c r="I21" i="1"/>
  <c r="I151" i="1"/>
  <c r="F151" i="1"/>
  <c r="C151" i="1"/>
  <c r="L138" i="1"/>
  <c r="I138" i="1"/>
  <c r="F138" i="1"/>
  <c r="C138" i="1"/>
  <c r="L125" i="1"/>
  <c r="I125" i="1"/>
  <c r="F125" i="1"/>
  <c r="C125" i="1"/>
  <c r="C41" i="1"/>
  <c r="H10" i="1"/>
  <c r="F41" i="1"/>
  <c r="H11" i="1"/>
  <c r="I41" i="1"/>
  <c r="H12" i="1"/>
  <c r="L41" i="1"/>
  <c r="H13" i="1"/>
  <c r="C54" i="1"/>
  <c r="H14" i="1"/>
  <c r="F54" i="1"/>
  <c r="H15" i="1"/>
  <c r="I54" i="1"/>
  <c r="H16" i="1"/>
  <c r="L54" i="1"/>
  <c r="H17" i="1"/>
  <c r="C67" i="1"/>
  <c r="H18" i="1"/>
  <c r="F67" i="1"/>
  <c r="H19" i="1"/>
  <c r="I67" i="1"/>
  <c r="H20" i="1"/>
  <c r="H9" i="1"/>
  <c r="H23" i="1"/>
  <c r="H21" i="1"/>
  <c r="H24" i="1"/>
  <c r="I6" i="1"/>
  <c r="I7" i="1"/>
  <c r="I3" i="1"/>
  <c r="I9" i="1"/>
  <c r="I24" i="1"/>
  <c r="J21" i="1"/>
  <c r="K21" i="1"/>
  <c r="L21" i="1"/>
  <c r="M21" i="1"/>
  <c r="K9" i="1"/>
  <c r="L9" i="1"/>
  <c r="M9" i="1"/>
  <c r="J7" i="1"/>
  <c r="K7" i="1"/>
  <c r="L7" i="1"/>
  <c r="M7" i="1"/>
  <c r="A20" i="1"/>
  <c r="H98" i="1"/>
  <c r="E98" i="1"/>
  <c r="B98" i="1"/>
  <c r="K85" i="1"/>
  <c r="H85" i="1"/>
  <c r="E85" i="1"/>
  <c r="B85" i="1"/>
  <c r="K72" i="1"/>
  <c r="H72" i="1"/>
  <c r="E72" i="1"/>
  <c r="B72" i="1"/>
  <c r="H6" i="1"/>
  <c r="C32" i="1"/>
  <c r="H5" i="1"/>
  <c r="H3" i="1"/>
  <c r="J6" i="1"/>
  <c r="J3" i="1"/>
  <c r="K6" i="1"/>
  <c r="K3" i="1"/>
  <c r="K24" i="1"/>
  <c r="L6" i="1"/>
  <c r="L3" i="1"/>
  <c r="L24" i="1"/>
  <c r="M6" i="1"/>
  <c r="B3" i="1"/>
  <c r="B9" i="1"/>
  <c r="B21" i="1"/>
  <c r="B24" i="1"/>
  <c r="C21" i="1"/>
  <c r="D21" i="1"/>
  <c r="E21" i="1"/>
  <c r="F21" i="1"/>
  <c r="G21" i="1"/>
  <c r="C9" i="1"/>
  <c r="C3" i="1"/>
  <c r="C24" i="1"/>
  <c r="D9" i="1"/>
  <c r="E9" i="1"/>
  <c r="F9" i="1"/>
  <c r="G9" i="1"/>
  <c r="G3" i="1"/>
  <c r="G24" i="1"/>
  <c r="D3" i="1"/>
  <c r="D24" i="1"/>
  <c r="E3" i="1"/>
  <c r="E24" i="1"/>
  <c r="F3" i="1"/>
  <c r="M3" i="1"/>
  <c r="F24" i="1"/>
  <c r="M24" i="1"/>
</calcChain>
</file>

<file path=xl/sharedStrings.xml><?xml version="1.0" encoding="utf-8"?>
<sst xmlns="http://schemas.openxmlformats.org/spreadsheetml/2006/main" count="167" uniqueCount="94">
  <si>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</si>
  <si>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</si>
  <si>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</si>
  <si>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</si>
  <si>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</si>
  <si>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</si>
  <si>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</si>
  <si>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</si>
  <si>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</si>
  <si>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</si>
  <si>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</si>
  <si>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</si>
  <si>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RESUMEN ANUAL 2016</t>
  </si>
  <si>
    <t>ITEM</t>
  </si>
  <si>
    <t>Alimentación</t>
  </si>
  <si>
    <t>Higiene</t>
  </si>
  <si>
    <t>Salud</t>
  </si>
  <si>
    <t>Transporte</t>
  </si>
  <si>
    <t>Formación</t>
  </si>
  <si>
    <t>Vivienda</t>
  </si>
  <si>
    <t>Entretenimiento</t>
  </si>
  <si>
    <t>Regalos</t>
  </si>
  <si>
    <t>INGRESOS</t>
  </si>
  <si>
    <t>Sueldo Opendat</t>
  </si>
  <si>
    <t>Otros Ingresos</t>
  </si>
  <si>
    <t>GASTOS</t>
  </si>
  <si>
    <t>AHORRO</t>
  </si>
  <si>
    <t>RESULTADO</t>
  </si>
  <si>
    <t>Valor</t>
  </si>
  <si>
    <t>Vestimenta</t>
  </si>
  <si>
    <t>Cuote 1/6 Titulacion</t>
  </si>
  <si>
    <t>Cuota 3/6 Play4</t>
  </si>
  <si>
    <t>Devolución Prestamo</t>
  </si>
  <si>
    <t>Super</t>
  </si>
  <si>
    <t>Oido Amor</t>
  </si>
  <si>
    <t>Asado Titulacion</t>
  </si>
  <si>
    <t>Junta Casa Inger</t>
  </si>
  <si>
    <t>Entradas "Gritona"</t>
  </si>
  <si>
    <t>VTR Chanchita</t>
  </si>
  <si>
    <t>Cine "La era del hielo"</t>
  </si>
  <si>
    <t>Efectivo</t>
  </si>
  <si>
    <t>Mes Anterior</t>
  </si>
  <si>
    <t>Empresa</t>
  </si>
  <si>
    <t>Impuestos</t>
  </si>
  <si>
    <t>Photobook Vacaciones</t>
  </si>
  <si>
    <t>Resfrio</t>
  </si>
  <si>
    <t>Parka y Poleras</t>
  </si>
  <si>
    <t>Accesorios y otros</t>
  </si>
  <si>
    <t>Carcasas macs</t>
  </si>
  <si>
    <t>Honorarios Contador</t>
  </si>
  <si>
    <t>Cine</t>
  </si>
  <si>
    <t>Ahorro</t>
  </si>
  <si>
    <t>Cuota 1/10 Macbook</t>
  </si>
  <si>
    <t>Colaciones</t>
  </si>
  <si>
    <t>Cuota 1/3 Trabajo</t>
  </si>
  <si>
    <t>Cuota 2/4 (3) Trabajo</t>
  </si>
  <si>
    <t>Cuote 2/6 Titulacion</t>
  </si>
  <si>
    <t>Juegos Online Play</t>
  </si>
  <si>
    <t>Comida China Familiar</t>
  </si>
  <si>
    <t>Shampoo amor</t>
  </si>
  <si>
    <t>Remedios</t>
  </si>
  <si>
    <t>Pantalon</t>
  </si>
  <si>
    <t>Cigarros</t>
  </si>
  <si>
    <t>Otros</t>
  </si>
  <si>
    <t>Francisca Valenzuela ( Entradas)</t>
  </si>
  <si>
    <t>Licencia</t>
  </si>
  <si>
    <t>Club Fogo</t>
  </si>
  <si>
    <t>Dulces</t>
  </si>
  <si>
    <t>Gorro</t>
  </si>
  <si>
    <t>Chaqueta Amor</t>
  </si>
  <si>
    <t>Productos para el pelo</t>
  </si>
  <si>
    <t>Higiene y/o Belleza</t>
  </si>
  <si>
    <t>Corte de Pelo</t>
  </si>
  <si>
    <t>Helado</t>
  </si>
  <si>
    <t>Pizza</t>
  </si>
  <si>
    <t>Shopdog</t>
  </si>
  <si>
    <t>IVA</t>
  </si>
  <si>
    <t>Hosting Papelucho</t>
  </si>
  <si>
    <t>Cervezas OVO</t>
  </si>
  <si>
    <t>Cuota 4/6 Play4</t>
  </si>
  <si>
    <t xml:space="preserve">Asado </t>
  </si>
  <si>
    <t>Cuota 2/10 Macbook</t>
  </si>
  <si>
    <t>Torta</t>
  </si>
  <si>
    <t>Nutraliss</t>
  </si>
  <si>
    <t>Cable amor</t>
  </si>
  <si>
    <t>SUBWAY</t>
  </si>
  <si>
    <t>L-ITALIANO</t>
  </si>
  <si>
    <t>Celular Amor</t>
  </si>
  <si>
    <t>Colchoneta y Mouse</t>
  </si>
  <si>
    <t>Mancuernas y Rueda</t>
  </si>
  <si>
    <t>Pub The Clinic</t>
  </si>
  <si>
    <t>Zapatos</t>
  </si>
  <si>
    <t>(12000 - Mama)</t>
  </si>
  <si>
    <t>(15000 - Giftcard Mamá)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</si>
</sst>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3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0" borderId="2" xfId="0" applyBorder="1"/>
    <xf numFmtId="0" fontId="0" fillId="0" borderId="0" xfId="0" applyBorder="1"/>
    <xf numFmtId="0" fontId="3" fillId="0" borderId="2" xfId="0" applyFont="1" applyBorder="1"/>
    <xf numFmtId="165" fontId="0" fillId="0" borderId="2" xfId="1" applyNumberFormat="1" applyFont="1" applyBorder="1"/>
    <xf numFmtId="165" fontId="0" fillId="0" borderId="0" xfId="1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0" fillId="0" borderId="4" xfId="0" applyNumberFormat="1" applyBorder="1"/>
    <xf numFmtId="165" fontId="0" fillId="0" borderId="0" xfId="0" applyNumberFormat="1"/>
    <xf numFmtId="165" fontId="2" fillId="3" borderId="0" xfId="0" applyNumberFormat="1" applyFont="1" applyFill="1"/>
    <xf numFmtId="165" fontId="2" fillId="4" borderId="0" xfId="0" applyNumberFormat="1" applyFont="1" applyFill="1"/>
    <xf numFmtId="165" fontId="2" fillId="5" borderId="0" xfId="0" applyNumberFormat="1" applyFont="1" applyFill="1"/>
    <xf numFmtId="165" fontId="2" fillId="5" borderId="0" xfId="1" applyNumberFormat="1" applyFont="1" applyFill="1"/>
    <xf numFmtId="165" fontId="2" fillId="2" borderId="0" xfId="0" applyNumberFormat="1" applyFont="1" applyFill="1"/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2" xfId="0" applyNumberFormat="1" applyBorder="1"/>
    <xf numFmtId="0" fontId="6" fillId="0" borderId="5" xfId="0" applyFont="1" applyBorder="1"/>
    <xf numFmtId="165" fontId="6" fillId="0" borderId="6" xfId="0" applyNumberFormat="1" applyFont="1" applyBorder="1"/>
  </cellXfs>
  <cellStyles count="34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Moneda" xfId="1" builtinId="4"/>
    <cellStyle name="Normal" xfId="0" builtinId="0"/>
  </cellStyles>
  <dxfs count="15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5" formatCode="_-&quot;$&quot;\ * #,##0_-;\-&quot;$&quot;\ * #,##0_-;_-&quot;$&quot;\ * &quot;-&quot;??_-;_-@_-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5" formatCode="_-&quot;$&quot;\ * #,##0_-;\-&quot;$&quot;\ * #,##0_-;_-&quot;$&quot;\ * &quot;-&quot;??_-;_-@_-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5" formatCode="_-&quot;$&quot;\ * #,##0_-;\-&quot;$&quot;\ * #,##0_-;_-&quot;$&quot;\ * &quot;-&quot;??_-;_-@_-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a1" displayName="Tabla1" ref="A2:M25" totalsRowCount="1">
  <autoFilter ref="A2:M25"/>
  <tableColumns count="13">
    <tableColumn id="1" name="ITEM" totalsRowDxfId="12"/>
    <tableColumn id="2" name="ENERO" dataDxfId="14" totalsRowDxfId="11"/>
    <tableColumn id="3" name="FEBRERO" totalsRowDxfId="10"/>
    <tableColumn id="4" name="MARZO" totalsRowDxfId="9"/>
    <tableColumn id="5" name="ABRIL" totalsRowDxfId="8"/>
    <tableColumn id="6" name="MAYO" totalsRowDxfId="7"/>
    <tableColumn id="7" name="JUNIO" totalsRowDxfId="6"/>
    <tableColumn id="8" name="JULIO" dataDxfId="13" totalsRowDxfId="5"/>
    <tableColumn id="9" name="AGOSTO" totalsRowDxfId="4"/>
    <tableColumn id="10" name="SEPTIEMBRE" totalsRowFunction="custom" totalsRowDxfId="3">
      <totalsRowFormula>J24-70000</totalsRowFormula>
    </tableColumn>
    <tableColumn id="11" name="OCTUBRE" totalsRowDxfId="2"/>
    <tableColumn id="12" name="NOVIEMBRE" totalsRowDxfId="1"/>
    <tableColumn id="13" name="DICIEMBRE" totalsRow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"/>
  <sheetViews>
    <sheetView tabSelected="1" zoomScale="88" zoomScaleNormal="88" zoomScalePageLayoutView="88" workbookViewId="0">
      <selection activeCell="D162" sqref="D162"/>
    </sheetView>
  </sheetViews>
  <sheetFormatPr baseColWidth="10" defaultColWidth="13.83203125" defaultRowHeight="14" x14ac:dyDescent="0"/>
  <cols>
    <col min="1" max="1" width="24.5" customWidth="1"/>
    <col min="2" max="2" width="20" customWidth="1"/>
    <col min="3" max="3" width="20.33203125" customWidth="1"/>
    <col min="4" max="13" width="20" customWidth="1"/>
  </cols>
  <sheetData>
    <row r="1" spans="1:13">
      <c r="A1" s="20" t="s">
        <v>12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>
      <c r="A2" t="s">
        <v>13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>
      <c r="A3" s="1" t="s">
        <v>22</v>
      </c>
      <c r="B3" s="18">
        <f t="shared" ref="B3:M3" si="0">SUM(B4:B8)</f>
        <v>0</v>
      </c>
      <c r="C3" s="18">
        <f t="shared" si="0"/>
        <v>0</v>
      </c>
      <c r="D3" s="18">
        <f t="shared" si="0"/>
        <v>0</v>
      </c>
      <c r="E3" s="18">
        <f t="shared" si="0"/>
        <v>0</v>
      </c>
      <c r="F3" s="18">
        <f t="shared" si="0"/>
        <v>0</v>
      </c>
      <c r="G3" s="18">
        <f t="shared" si="0"/>
        <v>0</v>
      </c>
      <c r="H3" s="18">
        <f>SUM(H4:H8)</f>
        <v>849000</v>
      </c>
      <c r="I3" s="18">
        <f>SUM(I4:I8)</f>
        <v>561077</v>
      </c>
      <c r="J3" s="18">
        <f t="shared" si="0"/>
        <v>549146</v>
      </c>
      <c r="K3" s="18">
        <f t="shared" si="0"/>
        <v>264866</v>
      </c>
      <c r="L3" s="18">
        <f t="shared" si="0"/>
        <v>264866</v>
      </c>
      <c r="M3" s="18">
        <f t="shared" si="0"/>
        <v>264866</v>
      </c>
    </row>
    <row r="4" spans="1:13">
      <c r="A4" t="s">
        <v>23</v>
      </c>
      <c r="H4" s="13">
        <v>500000</v>
      </c>
      <c r="I4" s="13">
        <v>500000</v>
      </c>
      <c r="J4" s="13">
        <v>480000</v>
      </c>
      <c r="K4" s="13"/>
      <c r="L4" s="13"/>
      <c r="M4" s="13"/>
    </row>
    <row r="5" spans="1:13">
      <c r="A5" t="s">
        <v>32</v>
      </c>
      <c r="H5" s="13">
        <f>50000</f>
        <v>50000</v>
      </c>
    </row>
    <row r="6" spans="1:13">
      <c r="A6" t="s">
        <v>41</v>
      </c>
      <c r="B6" s="13"/>
      <c r="H6" s="13">
        <f>199000+100000</f>
        <v>299000</v>
      </c>
      <c r="I6" s="13">
        <f>H24</f>
        <v>-43923</v>
      </c>
      <c r="J6" s="13">
        <f>I24</f>
        <v>9146</v>
      </c>
      <c r="K6" s="13">
        <f>J24</f>
        <v>264866</v>
      </c>
      <c r="L6" s="13">
        <f>K24</f>
        <v>264866</v>
      </c>
      <c r="M6" s="13">
        <f>L24</f>
        <v>264866</v>
      </c>
    </row>
    <row r="7" spans="1:13">
      <c r="A7" t="s">
        <v>51</v>
      </c>
      <c r="B7" s="13"/>
      <c r="H7" s="13"/>
      <c r="I7" s="13">
        <f>H21</f>
        <v>105000</v>
      </c>
      <c r="J7" s="13">
        <f>I21</f>
        <v>0</v>
      </c>
      <c r="K7" s="13">
        <f>J21</f>
        <v>0</v>
      </c>
      <c r="L7" s="13">
        <f>K21</f>
        <v>0</v>
      </c>
      <c r="M7" s="13">
        <f>L21</f>
        <v>0</v>
      </c>
    </row>
    <row r="8" spans="1:13">
      <c r="A8" t="s">
        <v>24</v>
      </c>
      <c r="H8" s="19"/>
      <c r="J8">
        <v>60000</v>
      </c>
    </row>
    <row r="9" spans="1:13">
      <c r="A9" s="2" t="s">
        <v>25</v>
      </c>
      <c r="B9" s="14">
        <f t="shared" ref="B9:G9" si="1">SUM(B10:B18)</f>
        <v>0</v>
      </c>
      <c r="C9" s="14">
        <f t="shared" si="1"/>
        <v>0</v>
      </c>
      <c r="D9" s="14">
        <f t="shared" si="1"/>
        <v>0</v>
      </c>
      <c r="E9" s="14">
        <f t="shared" si="1"/>
        <v>0</v>
      </c>
      <c r="F9" s="14">
        <f t="shared" si="1"/>
        <v>0</v>
      </c>
      <c r="G9" s="14">
        <f t="shared" si="1"/>
        <v>0</v>
      </c>
      <c r="H9" s="14">
        <f t="shared" ref="H9:M9" si="2">SUM(H10:H20)</f>
        <v>787923</v>
      </c>
      <c r="I9" s="14">
        <f t="shared" si="2"/>
        <v>551931</v>
      </c>
      <c r="J9" s="14">
        <f t="shared" si="2"/>
        <v>284280</v>
      </c>
      <c r="K9" s="14">
        <f t="shared" si="2"/>
        <v>0</v>
      </c>
      <c r="L9" s="14">
        <f t="shared" si="2"/>
        <v>0</v>
      </c>
      <c r="M9" s="14">
        <f t="shared" si="2"/>
        <v>0</v>
      </c>
    </row>
    <row r="10" spans="1:13">
      <c r="A10" t="s">
        <v>14</v>
      </c>
      <c r="H10" s="13">
        <f>C41</f>
        <v>130000</v>
      </c>
      <c r="I10" s="13">
        <f>$C$82</f>
        <v>125800</v>
      </c>
      <c r="J10" s="13">
        <f>$C$163</f>
        <v>12500</v>
      </c>
    </row>
    <row r="11" spans="1:13">
      <c r="A11" t="s">
        <v>71</v>
      </c>
      <c r="H11" s="13">
        <f>F41</f>
        <v>0</v>
      </c>
      <c r="I11" s="13">
        <f>$F$82</f>
        <v>50000</v>
      </c>
      <c r="J11" s="13">
        <f>$F$163</f>
        <v>0</v>
      </c>
    </row>
    <row r="12" spans="1:13">
      <c r="A12" t="s">
        <v>16</v>
      </c>
      <c r="H12" s="13">
        <f>I41</f>
        <v>70000</v>
      </c>
      <c r="I12" s="13">
        <f>$I$82</f>
        <v>5000</v>
      </c>
      <c r="J12" s="13">
        <f>$I$163</f>
        <v>0</v>
      </c>
    </row>
    <row r="13" spans="1:13">
      <c r="A13" t="s">
        <v>17</v>
      </c>
      <c r="H13" s="13">
        <f>L41</f>
        <v>0</v>
      </c>
      <c r="I13" s="13">
        <f>$L$82</f>
        <v>0</v>
      </c>
      <c r="J13" s="13">
        <f>$L$163</f>
        <v>0</v>
      </c>
    </row>
    <row r="14" spans="1:13">
      <c r="A14" t="s">
        <v>18</v>
      </c>
      <c r="H14" s="13">
        <f>C54</f>
        <v>0</v>
      </c>
      <c r="I14" s="13">
        <f>$C$95</f>
        <v>0</v>
      </c>
      <c r="J14" s="13">
        <f>$C$176</f>
        <v>0</v>
      </c>
    </row>
    <row r="15" spans="1:13">
      <c r="A15" t="s">
        <v>19</v>
      </c>
      <c r="H15" s="13">
        <f>F54</f>
        <v>87280</v>
      </c>
      <c r="I15" s="13">
        <f>$F$95</f>
        <v>0</v>
      </c>
      <c r="J15" s="13">
        <f>$F$176</f>
        <v>96780</v>
      </c>
    </row>
    <row r="16" spans="1:13">
      <c r="A16" t="s">
        <v>20</v>
      </c>
      <c r="H16" s="13">
        <f>I54</f>
        <v>141000</v>
      </c>
      <c r="I16" s="13">
        <f>$I$95</f>
        <v>160500</v>
      </c>
      <c r="J16" s="13">
        <f>$I$176</f>
        <v>20000</v>
      </c>
    </row>
    <row r="17" spans="1:13">
      <c r="A17" t="s">
        <v>21</v>
      </c>
      <c r="H17" s="13">
        <f>L54</f>
        <v>0</v>
      </c>
      <c r="I17" s="13">
        <f>$L$95</f>
        <v>36000</v>
      </c>
      <c r="J17" s="13">
        <f>$L$176</f>
        <v>105000</v>
      </c>
    </row>
    <row r="18" spans="1:13">
      <c r="A18" t="s">
        <v>29</v>
      </c>
      <c r="H18" s="13">
        <f>C67</f>
        <v>188660</v>
      </c>
      <c r="I18" s="13">
        <f>$C$108</f>
        <v>92000</v>
      </c>
      <c r="J18" s="13">
        <f>$C$189</f>
        <v>0</v>
      </c>
    </row>
    <row r="19" spans="1:13">
      <c r="A19" t="s">
        <v>42</v>
      </c>
      <c r="H19" s="13">
        <f>F67</f>
        <v>140983</v>
      </c>
      <c r="I19" s="13">
        <f>$F$108</f>
        <v>17631</v>
      </c>
      <c r="J19" s="13">
        <f>$F$189</f>
        <v>4000</v>
      </c>
    </row>
    <row r="20" spans="1:13">
      <c r="A20" t="str">
        <f>H57</f>
        <v>Accesorios y otros</v>
      </c>
      <c r="B20" s="13"/>
      <c r="H20" s="13">
        <f>I67</f>
        <v>30000</v>
      </c>
      <c r="I20" s="13">
        <f>$I$108</f>
        <v>65000</v>
      </c>
      <c r="J20" s="13">
        <f>$I$189</f>
        <v>46000</v>
      </c>
    </row>
    <row r="21" spans="1:13">
      <c r="A21" s="3" t="s">
        <v>26</v>
      </c>
      <c r="B21" s="15">
        <f t="shared" ref="B21:G21" si="3">SUM(B10:B18)</f>
        <v>0</v>
      </c>
      <c r="C21" s="15">
        <f t="shared" si="3"/>
        <v>0</v>
      </c>
      <c r="D21" s="15">
        <f t="shared" si="3"/>
        <v>0</v>
      </c>
      <c r="E21" s="15">
        <f t="shared" si="3"/>
        <v>0</v>
      </c>
      <c r="F21" s="15">
        <f t="shared" si="3"/>
        <v>0</v>
      </c>
      <c r="G21" s="15">
        <f t="shared" si="3"/>
        <v>0</v>
      </c>
      <c r="H21" s="15">
        <f t="shared" ref="H21:M21" si="4">SUM(H22:H23)</f>
        <v>105000</v>
      </c>
      <c r="I21" s="15">
        <f t="shared" si="4"/>
        <v>0</v>
      </c>
      <c r="J21" s="15">
        <f t="shared" si="4"/>
        <v>0</v>
      </c>
      <c r="K21" s="15">
        <f t="shared" si="4"/>
        <v>0</v>
      </c>
      <c r="L21" s="15">
        <f t="shared" si="4"/>
        <v>0</v>
      </c>
      <c r="M21" s="15">
        <f t="shared" si="4"/>
        <v>0</v>
      </c>
    </row>
    <row r="22" spans="1:13">
      <c r="A22" t="s">
        <v>40</v>
      </c>
      <c r="H22" s="13">
        <v>60000</v>
      </c>
      <c r="I22" s="13">
        <v>0</v>
      </c>
    </row>
    <row r="23" spans="1:13">
      <c r="H23" s="13">
        <f>C78</f>
        <v>45000</v>
      </c>
    </row>
    <row r="24" spans="1:13">
      <c r="A24" s="4" t="s">
        <v>27</v>
      </c>
      <c r="B24" s="17">
        <f>B3-B9-B21</f>
        <v>0</v>
      </c>
      <c r="C24" s="17">
        <f t="shared" ref="C24:L24" si="5">C3-C9-C21</f>
        <v>0</v>
      </c>
      <c r="D24" s="17">
        <f t="shared" si="5"/>
        <v>0</v>
      </c>
      <c r="E24" s="17">
        <f t="shared" si="5"/>
        <v>0</v>
      </c>
      <c r="F24" s="17">
        <f t="shared" si="5"/>
        <v>0</v>
      </c>
      <c r="G24" s="17">
        <f t="shared" si="5"/>
        <v>0</v>
      </c>
      <c r="H24" s="16">
        <f>H3-H9-H21</f>
        <v>-43923</v>
      </c>
      <c r="I24" s="17">
        <f>I3-I9-I21</f>
        <v>9146</v>
      </c>
      <c r="J24" s="17">
        <f t="shared" si="5"/>
        <v>264866</v>
      </c>
      <c r="K24" s="17">
        <f t="shared" si="5"/>
        <v>264866</v>
      </c>
      <c r="L24" s="17">
        <f t="shared" si="5"/>
        <v>264866</v>
      </c>
      <c r="M24" s="17">
        <f>M3-M9-M21</f>
        <v>264866</v>
      </c>
    </row>
    <row r="25" spans="1:13">
      <c r="J25">
        <f>J24-70000</f>
        <v>194866</v>
      </c>
    </row>
    <row r="27" spans="1:13" ht="13" customHeight="1"/>
    <row r="29" spans="1:13">
      <c r="A29" s="21" t="s">
        <v>6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1" spans="1:13" hidden="1">
      <c r="A31" s="6"/>
      <c r="B31" s="7" t="s">
        <v>14</v>
      </c>
      <c r="C31" s="7" t="s">
        <v>28</v>
      </c>
      <c r="D31" s="6"/>
      <c r="E31" s="7" t="s">
        <v>15</v>
      </c>
      <c r="F31" s="7" t="s">
        <v>28</v>
      </c>
      <c r="H31" s="7" t="s">
        <v>16</v>
      </c>
      <c r="I31" s="7" t="s">
        <v>28</v>
      </c>
      <c r="K31" s="7" t="s">
        <v>17</v>
      </c>
      <c r="L31" s="7" t="s">
        <v>28</v>
      </c>
    </row>
    <row r="32" spans="1:13" hidden="1">
      <c r="A32" s="6"/>
      <c r="B32" s="5" t="s">
        <v>33</v>
      </c>
      <c r="C32" s="8">
        <f>40000</f>
        <v>40000</v>
      </c>
      <c r="D32" s="6"/>
      <c r="E32" s="5"/>
      <c r="F32" s="8"/>
      <c r="H32" s="5" t="s">
        <v>34</v>
      </c>
      <c r="I32" s="8">
        <v>60000</v>
      </c>
      <c r="K32" s="5"/>
      <c r="L32" s="8"/>
    </row>
    <row r="33" spans="1:12" hidden="1">
      <c r="A33" s="6"/>
      <c r="B33" s="5" t="s">
        <v>35</v>
      </c>
      <c r="C33" s="8">
        <v>90000</v>
      </c>
      <c r="D33" s="6"/>
      <c r="E33" s="5"/>
      <c r="F33" s="8"/>
      <c r="H33" s="5" t="s">
        <v>45</v>
      </c>
      <c r="I33" s="8">
        <v>10000</v>
      </c>
      <c r="K33" s="5"/>
      <c r="L33" s="8"/>
    </row>
    <row r="34" spans="1:12" hidden="1">
      <c r="A34" s="6"/>
      <c r="B34" s="5"/>
      <c r="C34" s="8"/>
      <c r="D34" s="6"/>
      <c r="E34" s="5"/>
      <c r="F34" s="8"/>
      <c r="H34" s="5"/>
      <c r="I34" s="8"/>
      <c r="K34" s="5"/>
      <c r="L34" s="8"/>
    </row>
    <row r="35" spans="1:12" hidden="1">
      <c r="A35" s="6"/>
      <c r="B35" s="5"/>
      <c r="C35" s="8"/>
      <c r="D35" s="6"/>
      <c r="E35" s="5"/>
      <c r="F35" s="8"/>
      <c r="H35" s="5"/>
      <c r="I35" s="8"/>
      <c r="K35" s="5"/>
      <c r="L35" s="8"/>
    </row>
    <row r="36" spans="1:12" hidden="1">
      <c r="B36" s="5"/>
      <c r="C36" s="8"/>
      <c r="E36" s="5"/>
      <c r="F36" s="8"/>
      <c r="H36" s="5"/>
      <c r="I36" s="8"/>
      <c r="K36" s="5"/>
      <c r="L36" s="8"/>
    </row>
    <row r="37" spans="1:12" hidden="1">
      <c r="B37" s="5"/>
      <c r="C37" s="8"/>
      <c r="E37" s="5"/>
      <c r="F37" s="8"/>
      <c r="H37" s="5"/>
      <c r="I37" s="8"/>
      <c r="K37" s="5"/>
      <c r="L37" s="8"/>
    </row>
    <row r="38" spans="1:12" hidden="1">
      <c r="B38" s="5"/>
      <c r="C38" s="8"/>
      <c r="E38" s="5"/>
      <c r="F38" s="8"/>
      <c r="H38" s="5"/>
      <c r="I38" s="8"/>
      <c r="K38" s="5"/>
      <c r="L38" s="8"/>
    </row>
    <row r="39" spans="1:12" hidden="1">
      <c r="B39" s="5"/>
      <c r="C39" s="8"/>
      <c r="E39" s="5"/>
      <c r="F39" s="8"/>
      <c r="H39" s="5"/>
      <c r="I39" s="8"/>
      <c r="K39" s="5"/>
      <c r="L39" s="8"/>
    </row>
    <row r="40" spans="1:12" ht="15" hidden="1" thickBot="1">
      <c r="B40" s="5"/>
      <c r="C40" s="10"/>
      <c r="E40" s="5"/>
      <c r="F40" s="10"/>
      <c r="H40" s="5"/>
      <c r="I40" s="10"/>
      <c r="K40" s="5"/>
      <c r="L40" s="10"/>
    </row>
    <row r="41" spans="1:12" ht="15" hidden="1" thickTop="1">
      <c r="B41" s="6"/>
      <c r="C41" s="11">
        <f>SUM(C32:C40)</f>
        <v>130000</v>
      </c>
      <c r="E41" s="6"/>
      <c r="F41" s="11">
        <f>SUM(F32:F40)</f>
        <v>0</v>
      </c>
      <c r="H41" s="6"/>
      <c r="I41" s="11">
        <f>SUM(I32:I40)</f>
        <v>70000</v>
      </c>
      <c r="K41" s="6"/>
      <c r="L41" s="11">
        <f>SUM(L32:L40)</f>
        <v>0</v>
      </c>
    </row>
    <row r="42" spans="1:12" hidden="1">
      <c r="B42" s="6"/>
      <c r="C42" s="9"/>
      <c r="E42" s="6"/>
      <c r="F42" s="9"/>
      <c r="H42" s="6"/>
      <c r="I42" s="9"/>
      <c r="K42" s="6"/>
      <c r="L42" s="9"/>
    </row>
    <row r="43" spans="1:12" hidden="1"/>
    <row r="44" spans="1:12" hidden="1">
      <c r="B44" s="7" t="s">
        <v>18</v>
      </c>
      <c r="C44" s="7" t="s">
        <v>28</v>
      </c>
      <c r="D44" s="6"/>
      <c r="E44" s="7" t="s">
        <v>19</v>
      </c>
      <c r="F44" s="7" t="s">
        <v>28</v>
      </c>
      <c r="H44" s="7" t="s">
        <v>20</v>
      </c>
      <c r="I44" s="7" t="s">
        <v>28</v>
      </c>
      <c r="K44" s="7" t="s">
        <v>21</v>
      </c>
      <c r="L44" s="7" t="s">
        <v>28</v>
      </c>
    </row>
    <row r="45" spans="1:12" hidden="1">
      <c r="B45" s="5"/>
      <c r="C45" s="8"/>
      <c r="D45" s="6"/>
      <c r="E45" s="5" t="s">
        <v>38</v>
      </c>
      <c r="F45" s="8">
        <v>66000</v>
      </c>
      <c r="H45" s="5" t="s">
        <v>31</v>
      </c>
      <c r="I45" s="8">
        <v>52000</v>
      </c>
      <c r="K45" s="5"/>
      <c r="L45" s="8"/>
    </row>
    <row r="46" spans="1:12" hidden="1">
      <c r="B46" s="5"/>
      <c r="C46" s="8"/>
      <c r="D46" s="6"/>
      <c r="E46" s="5" t="s">
        <v>44</v>
      </c>
      <c r="F46" s="8">
        <v>21280</v>
      </c>
      <c r="H46" s="5" t="s">
        <v>36</v>
      </c>
      <c r="I46" s="8">
        <v>15000</v>
      </c>
      <c r="K46" s="5"/>
      <c r="L46" s="8"/>
    </row>
    <row r="47" spans="1:12" hidden="1">
      <c r="B47" s="5"/>
      <c r="C47" s="8"/>
      <c r="D47" s="6"/>
      <c r="E47" s="5"/>
      <c r="F47" s="8"/>
      <c r="H47" s="5" t="s">
        <v>37</v>
      </c>
      <c r="I47" s="8">
        <v>56000</v>
      </c>
      <c r="K47" s="5"/>
      <c r="L47" s="8"/>
    </row>
    <row r="48" spans="1:12" hidden="1">
      <c r="B48" s="5"/>
      <c r="C48" s="8"/>
      <c r="D48" s="6"/>
      <c r="E48" s="5"/>
      <c r="F48" s="8"/>
      <c r="H48" s="5" t="s">
        <v>39</v>
      </c>
      <c r="I48" s="8">
        <v>8000</v>
      </c>
      <c r="K48" s="5"/>
      <c r="L48" s="8"/>
    </row>
    <row r="49" spans="2:12" hidden="1">
      <c r="B49" s="5"/>
      <c r="C49" s="8"/>
      <c r="E49" s="5"/>
      <c r="F49" s="8"/>
      <c r="H49" s="5" t="s">
        <v>50</v>
      </c>
      <c r="I49" s="8">
        <v>10000</v>
      </c>
      <c r="K49" s="5"/>
      <c r="L49" s="8"/>
    </row>
    <row r="50" spans="2:12" hidden="1">
      <c r="B50" s="5"/>
      <c r="C50" s="8"/>
      <c r="E50" s="5"/>
      <c r="F50" s="8"/>
      <c r="H50" s="5"/>
      <c r="I50" s="8"/>
      <c r="K50" s="5"/>
      <c r="L50" s="8"/>
    </row>
    <row r="51" spans="2:12" hidden="1">
      <c r="B51" s="5"/>
      <c r="C51" s="8"/>
      <c r="E51" s="5"/>
      <c r="F51" s="8"/>
      <c r="H51" s="5"/>
      <c r="I51" s="8"/>
      <c r="K51" s="5"/>
      <c r="L51" s="8"/>
    </row>
    <row r="52" spans="2:12" hidden="1">
      <c r="B52" s="5"/>
      <c r="C52" s="8"/>
      <c r="E52" s="5"/>
      <c r="F52" s="8"/>
      <c r="H52" s="5"/>
      <c r="I52" s="8"/>
      <c r="K52" s="5"/>
      <c r="L52" s="8"/>
    </row>
    <row r="53" spans="2:12" ht="15" hidden="1" thickBot="1">
      <c r="B53" s="5"/>
      <c r="C53" s="10"/>
      <c r="E53" s="5"/>
      <c r="F53" s="10"/>
      <c r="H53" s="5"/>
      <c r="I53" s="10"/>
      <c r="K53" s="5"/>
      <c r="L53" s="10"/>
    </row>
    <row r="54" spans="2:12" ht="15" hidden="1" thickTop="1">
      <c r="C54" s="12">
        <f>SUM(C45:C53)</f>
        <v>0</v>
      </c>
      <c r="F54" s="12">
        <f>SUM(F45:F53)</f>
        <v>87280</v>
      </c>
      <c r="I54" s="12">
        <f>SUM(I45:I53)</f>
        <v>141000</v>
      </c>
      <c r="L54" s="12">
        <f>SUM(L45:L53)</f>
        <v>0</v>
      </c>
    </row>
    <row r="55" spans="2:12" hidden="1"/>
    <row r="56" spans="2:12" hidden="1"/>
    <row r="57" spans="2:12" hidden="1">
      <c r="B57" s="7" t="s">
        <v>29</v>
      </c>
      <c r="C57" s="7" t="s">
        <v>28</v>
      </c>
      <c r="E57" s="7" t="s">
        <v>42</v>
      </c>
      <c r="F57" s="7" t="s">
        <v>28</v>
      </c>
      <c r="H57" s="7" t="s">
        <v>47</v>
      </c>
      <c r="I57" s="7" t="s">
        <v>28</v>
      </c>
    </row>
    <row r="58" spans="2:12" hidden="1">
      <c r="B58" s="5" t="s">
        <v>54</v>
      </c>
      <c r="C58" s="8">
        <v>37000</v>
      </c>
      <c r="E58" s="5" t="s">
        <v>43</v>
      </c>
      <c r="F58" s="8">
        <v>75983</v>
      </c>
      <c r="H58" s="5" t="s">
        <v>48</v>
      </c>
      <c r="I58" s="8">
        <v>30000</v>
      </c>
    </row>
    <row r="59" spans="2:12" hidden="1">
      <c r="B59" s="5" t="s">
        <v>30</v>
      </c>
      <c r="C59" s="8">
        <v>100000</v>
      </c>
      <c r="E59" s="5" t="s">
        <v>49</v>
      </c>
      <c r="F59" s="8">
        <v>65000</v>
      </c>
      <c r="H59" s="5"/>
      <c r="I59" s="8"/>
    </row>
    <row r="60" spans="2:12" hidden="1">
      <c r="B60" s="5" t="s">
        <v>46</v>
      </c>
      <c r="C60" s="8">
        <v>51660</v>
      </c>
      <c r="E60" s="5"/>
      <c r="F60" s="8"/>
      <c r="H60" s="5"/>
      <c r="I60" s="8"/>
    </row>
    <row r="61" spans="2:12" hidden="1">
      <c r="B61" s="5"/>
      <c r="C61" s="8"/>
      <c r="E61" s="5"/>
      <c r="F61" s="8"/>
      <c r="H61" s="5"/>
      <c r="I61" s="8"/>
    </row>
    <row r="62" spans="2:12" hidden="1">
      <c r="B62" s="5"/>
      <c r="C62" s="8"/>
      <c r="E62" s="5"/>
      <c r="F62" s="8"/>
      <c r="H62" s="5"/>
      <c r="I62" s="8"/>
    </row>
    <row r="63" spans="2:12" hidden="1">
      <c r="B63" s="5"/>
      <c r="C63" s="8"/>
      <c r="E63" s="5"/>
      <c r="F63" s="8"/>
      <c r="H63" s="5"/>
      <c r="I63" s="8"/>
    </row>
    <row r="64" spans="2:12" hidden="1">
      <c r="B64" s="5"/>
      <c r="C64" s="8"/>
      <c r="E64" s="5"/>
      <c r="F64" s="8"/>
      <c r="H64" s="5"/>
      <c r="I64" s="8"/>
    </row>
    <row r="65" spans="1:13" hidden="1">
      <c r="B65" s="5"/>
      <c r="C65" s="8"/>
      <c r="E65" s="5"/>
      <c r="F65" s="8"/>
      <c r="H65" s="5"/>
      <c r="I65" s="8"/>
    </row>
    <row r="66" spans="1:13" ht="15" hidden="1" thickBot="1">
      <c r="B66" s="5"/>
      <c r="C66" s="10"/>
      <c r="E66" s="5"/>
      <c r="F66" s="10"/>
      <c r="H66" s="5"/>
      <c r="I66" s="10"/>
    </row>
    <row r="67" spans="1:13" ht="15" hidden="1" thickTop="1">
      <c r="C67" s="12">
        <f>SUM(C58:C66)</f>
        <v>188660</v>
      </c>
      <c r="F67" s="12">
        <f>SUM(F58:F66)</f>
        <v>140983</v>
      </c>
      <c r="I67" s="12">
        <f>SUM(I58:I66)</f>
        <v>30000</v>
      </c>
    </row>
    <row r="70" spans="1:13">
      <c r="A70" s="21" t="s">
        <v>7</v>
      </c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</row>
    <row r="72" spans="1:13" hidden="1">
      <c r="A72" s="6"/>
      <c r="B72" s="7" t="str">
        <f>A10</f>
        <v>Alimentación</v>
      </c>
      <c r="C72" s="7" t="s">
        <v>28</v>
      </c>
      <c r="D72" s="6"/>
      <c r="E72" s="7" t="str">
        <f>A11</f>
        <v>Higiene y/o Belleza</v>
      </c>
      <c r="F72" s="7" t="s">
        <v>28</v>
      </c>
      <c r="H72" s="7" t="str">
        <f>A12</f>
        <v>Salud</v>
      </c>
      <c r="I72" s="7" t="s">
        <v>28</v>
      </c>
      <c r="K72" s="7" t="str">
        <f>A13</f>
        <v>Transporte</v>
      </c>
      <c r="L72" s="7" t="s">
        <v>28</v>
      </c>
    </row>
    <row r="73" spans="1:13" hidden="1">
      <c r="A73" s="6"/>
      <c r="B73" s="5" t="s">
        <v>53</v>
      </c>
      <c r="C73" s="8">
        <f>34500</f>
        <v>34500</v>
      </c>
      <c r="D73" s="6"/>
      <c r="E73" s="5" t="s">
        <v>59</v>
      </c>
      <c r="F73" s="8">
        <v>10000</v>
      </c>
      <c r="H73" s="5" t="s">
        <v>60</v>
      </c>
      <c r="I73" s="8">
        <v>5000</v>
      </c>
      <c r="K73" s="5"/>
      <c r="L73" s="8"/>
    </row>
    <row r="74" spans="1:13" hidden="1">
      <c r="A74" s="6"/>
      <c r="B74" s="5" t="s">
        <v>58</v>
      </c>
      <c r="C74" s="8">
        <v>20000</v>
      </c>
      <c r="D74" s="6"/>
      <c r="E74" s="5" t="s">
        <v>72</v>
      </c>
      <c r="F74" s="8">
        <v>13000</v>
      </c>
      <c r="H74" s="5"/>
      <c r="I74" s="8"/>
      <c r="K74" s="5"/>
      <c r="L74" s="8"/>
    </row>
    <row r="75" spans="1:13" hidden="1">
      <c r="A75" s="6"/>
      <c r="B75" s="5" t="s">
        <v>67</v>
      </c>
      <c r="C75" s="8">
        <v>3000</v>
      </c>
      <c r="D75" s="6"/>
      <c r="E75" s="5" t="s">
        <v>70</v>
      </c>
      <c r="F75" s="8">
        <v>27000</v>
      </c>
      <c r="H75" s="5"/>
      <c r="I75" s="8"/>
      <c r="K75" s="5"/>
      <c r="L75" s="8"/>
    </row>
    <row r="76" spans="1:13" hidden="1">
      <c r="A76" s="6"/>
      <c r="B76" s="5" t="s">
        <v>73</v>
      </c>
      <c r="C76" s="8">
        <v>3500</v>
      </c>
      <c r="D76" s="6"/>
      <c r="E76" s="5"/>
      <c r="F76" s="8"/>
      <c r="H76" s="5"/>
      <c r="I76" s="8"/>
      <c r="K76" s="5"/>
      <c r="L76" s="8"/>
    </row>
    <row r="77" spans="1:13" hidden="1">
      <c r="B77" s="5" t="s">
        <v>74</v>
      </c>
      <c r="C77" s="8">
        <v>19800</v>
      </c>
      <c r="E77" s="5"/>
      <c r="F77" s="8"/>
      <c r="H77" s="5"/>
      <c r="I77" s="8"/>
      <c r="K77" s="5"/>
      <c r="L77" s="8"/>
    </row>
    <row r="78" spans="1:13" hidden="1">
      <c r="B78" s="5" t="s">
        <v>80</v>
      </c>
      <c r="C78" s="8">
        <v>45000</v>
      </c>
      <c r="E78" s="5"/>
      <c r="F78" s="8"/>
      <c r="H78" s="5"/>
      <c r="I78" s="8"/>
      <c r="K78" s="5"/>
      <c r="L78" s="8"/>
    </row>
    <row r="79" spans="1:13" hidden="1">
      <c r="B79" s="5"/>
      <c r="C79" s="8"/>
      <c r="E79" s="5"/>
      <c r="F79" s="8"/>
      <c r="H79" s="5"/>
      <c r="I79" s="8"/>
      <c r="K79" s="5"/>
      <c r="L79" s="8"/>
    </row>
    <row r="80" spans="1:13" hidden="1">
      <c r="B80" s="5"/>
      <c r="C80" s="8"/>
      <c r="E80" s="5"/>
      <c r="F80" s="8"/>
      <c r="H80" s="5"/>
      <c r="I80" s="8"/>
      <c r="K80" s="5"/>
      <c r="L80" s="8"/>
    </row>
    <row r="81" spans="2:12" ht="15" hidden="1" thickBot="1">
      <c r="B81" s="5"/>
      <c r="C81" s="10"/>
      <c r="E81" s="5"/>
      <c r="F81" s="10"/>
      <c r="H81" s="5"/>
      <c r="I81" s="10"/>
      <c r="K81" s="5"/>
      <c r="L81" s="10"/>
    </row>
    <row r="82" spans="2:12" ht="15" hidden="1" thickTop="1">
      <c r="B82" s="6"/>
      <c r="C82" s="11">
        <f>SUM(C73:C81)</f>
        <v>125800</v>
      </c>
      <c r="E82" s="6"/>
      <c r="F82" s="11">
        <f>SUM(F73:F81)</f>
        <v>50000</v>
      </c>
      <c r="H82" s="6"/>
      <c r="I82" s="11">
        <f>SUM(I73:I81)</f>
        <v>5000</v>
      </c>
      <c r="K82" s="6"/>
      <c r="L82" s="11">
        <f>SUM(L73:L81)</f>
        <v>0</v>
      </c>
    </row>
    <row r="83" spans="2:12" hidden="1">
      <c r="B83" s="6"/>
      <c r="C83" s="9"/>
      <c r="E83" s="6"/>
      <c r="F83" s="9"/>
      <c r="H83" s="6"/>
      <c r="I83" s="9"/>
      <c r="K83" s="6"/>
      <c r="L83" s="9"/>
    </row>
    <row r="84" spans="2:12" hidden="1"/>
    <row r="85" spans="2:12" hidden="1">
      <c r="B85" s="7" t="str">
        <f>A14</f>
        <v>Formación</v>
      </c>
      <c r="C85" s="7" t="s">
        <v>28</v>
      </c>
      <c r="D85" s="6"/>
      <c r="E85" s="7" t="str">
        <f>A15</f>
        <v>Vivienda</v>
      </c>
      <c r="F85" s="7" t="s">
        <v>28</v>
      </c>
      <c r="H85" s="7" t="str">
        <f>A16</f>
        <v>Entretenimiento</v>
      </c>
      <c r="I85" s="7" t="s">
        <v>28</v>
      </c>
      <c r="K85" s="7" t="str">
        <f>A17</f>
        <v>Regalos</v>
      </c>
      <c r="L85" s="7" t="s">
        <v>28</v>
      </c>
    </row>
    <row r="86" spans="2:12" hidden="1">
      <c r="B86" s="5"/>
      <c r="C86" s="8"/>
      <c r="D86" s="6"/>
      <c r="E86" s="5"/>
      <c r="F86" s="8"/>
      <c r="H86" s="5" t="s">
        <v>57</v>
      </c>
      <c r="I86" s="8">
        <v>40000</v>
      </c>
      <c r="K86" s="5" t="s">
        <v>52</v>
      </c>
      <c r="L86" s="8">
        <v>36000</v>
      </c>
    </row>
    <row r="87" spans="2:12" hidden="1">
      <c r="B87" s="5"/>
      <c r="C87" s="8"/>
      <c r="D87" s="6"/>
      <c r="E87" s="5"/>
      <c r="F87" s="8"/>
      <c r="H87" s="5" t="s">
        <v>50</v>
      </c>
      <c r="I87" s="8">
        <v>10000</v>
      </c>
      <c r="K87" s="5"/>
      <c r="L87" s="8"/>
    </row>
    <row r="88" spans="2:12" hidden="1">
      <c r="B88" s="5"/>
      <c r="C88" s="8"/>
      <c r="D88" s="6"/>
      <c r="E88" s="5"/>
      <c r="F88" s="8"/>
      <c r="H88" s="5" t="s">
        <v>64</v>
      </c>
      <c r="I88" s="8">
        <v>30000</v>
      </c>
      <c r="K88" s="5"/>
      <c r="L88" s="8"/>
    </row>
    <row r="89" spans="2:12" hidden="1">
      <c r="B89" s="5"/>
      <c r="C89" s="8"/>
      <c r="D89" s="6"/>
      <c r="E89" s="5"/>
      <c r="F89" s="8"/>
      <c r="H89" s="5" t="s">
        <v>66</v>
      </c>
      <c r="I89" s="8">
        <v>16000</v>
      </c>
      <c r="K89" s="5"/>
      <c r="L89" s="8"/>
    </row>
    <row r="90" spans="2:12" hidden="1">
      <c r="B90" s="5"/>
      <c r="C90" s="8"/>
      <c r="E90" s="5"/>
      <c r="F90" s="8"/>
      <c r="H90" s="5" t="s">
        <v>79</v>
      </c>
      <c r="I90" s="8">
        <v>52000</v>
      </c>
      <c r="K90" s="5"/>
      <c r="L90" s="8"/>
    </row>
    <row r="91" spans="2:12" hidden="1">
      <c r="B91" s="5"/>
      <c r="C91" s="8"/>
      <c r="E91" s="5"/>
      <c r="F91" s="8"/>
      <c r="H91" s="5" t="s">
        <v>75</v>
      </c>
      <c r="I91" s="8">
        <v>6500</v>
      </c>
      <c r="K91" s="5"/>
      <c r="L91" s="8"/>
    </row>
    <row r="92" spans="2:12" hidden="1">
      <c r="B92" s="5"/>
      <c r="C92" s="8"/>
      <c r="E92" s="5"/>
      <c r="F92" s="8"/>
      <c r="H92" s="5" t="s">
        <v>78</v>
      </c>
      <c r="I92" s="8">
        <v>6000</v>
      </c>
      <c r="K92" s="5"/>
      <c r="L92" s="8"/>
    </row>
    <row r="93" spans="2:12" hidden="1">
      <c r="B93" s="5"/>
      <c r="C93" s="8"/>
      <c r="E93" s="5"/>
      <c r="F93" s="8"/>
      <c r="H93" s="5"/>
      <c r="I93" s="8"/>
      <c r="K93" s="5"/>
      <c r="L93" s="8"/>
    </row>
    <row r="94" spans="2:12" ht="15" hidden="1" thickBot="1">
      <c r="B94" s="5"/>
      <c r="C94" s="10"/>
      <c r="E94" s="5"/>
      <c r="F94" s="10"/>
      <c r="H94" s="5"/>
      <c r="I94" s="10"/>
      <c r="K94" s="5"/>
      <c r="L94" s="10"/>
    </row>
    <row r="95" spans="2:12" ht="15" hidden="1" thickTop="1">
      <c r="C95" s="12">
        <f>SUM(C86:C94)</f>
        <v>0</v>
      </c>
      <c r="F95" s="12">
        <f>SUM(F86:F94)</f>
        <v>0</v>
      </c>
      <c r="I95" s="12">
        <f>SUM(I86:I94)</f>
        <v>160500</v>
      </c>
      <c r="L95" s="12">
        <f>SUM(L86:L94)</f>
        <v>36000</v>
      </c>
    </row>
    <row r="96" spans="2:12" hidden="1"/>
    <row r="97" spans="2:9" hidden="1"/>
    <row r="98" spans="2:9" hidden="1">
      <c r="B98" s="7" t="str">
        <f>A18</f>
        <v>Vestimenta</v>
      </c>
      <c r="C98" s="7" t="s">
        <v>28</v>
      </c>
      <c r="E98" s="7" t="str">
        <f>A19</f>
        <v>Empresa</v>
      </c>
      <c r="F98" s="7" t="s">
        <v>28</v>
      </c>
      <c r="H98" s="7" t="str">
        <f>A20</f>
        <v>Accesorios y otros</v>
      </c>
      <c r="I98" s="7" t="s">
        <v>28</v>
      </c>
    </row>
    <row r="99" spans="2:9" hidden="1">
      <c r="B99" s="22" t="s">
        <v>55</v>
      </c>
      <c r="C99" s="8">
        <v>24000</v>
      </c>
      <c r="E99" s="5" t="s">
        <v>76</v>
      </c>
      <c r="F99" s="8">
        <v>13631</v>
      </c>
      <c r="H99" s="5" t="s">
        <v>62</v>
      </c>
      <c r="I99" s="8">
        <v>17000</v>
      </c>
    </row>
    <row r="100" spans="2:9" hidden="1">
      <c r="B100" s="5" t="s">
        <v>56</v>
      </c>
      <c r="C100" s="8">
        <v>26000</v>
      </c>
      <c r="E100" s="5" t="s">
        <v>77</v>
      </c>
      <c r="F100" s="8">
        <v>4000</v>
      </c>
      <c r="H100" s="5" t="s">
        <v>63</v>
      </c>
      <c r="I100" s="8">
        <v>10000</v>
      </c>
    </row>
    <row r="101" spans="2:9" hidden="1">
      <c r="B101" s="5" t="s">
        <v>61</v>
      </c>
      <c r="C101" s="8">
        <v>10000</v>
      </c>
      <c r="E101" s="5"/>
      <c r="F101" s="8"/>
      <c r="H101" s="5" t="s">
        <v>65</v>
      </c>
      <c r="I101" s="8">
        <v>38000</v>
      </c>
    </row>
    <row r="102" spans="2:9" hidden="1">
      <c r="B102" s="5" t="s">
        <v>68</v>
      </c>
      <c r="C102" s="8">
        <v>7000</v>
      </c>
      <c r="E102" s="5"/>
      <c r="F102" s="8"/>
      <c r="H102" s="5"/>
      <c r="I102" s="8"/>
    </row>
    <row r="103" spans="2:9" hidden="1">
      <c r="B103" s="5" t="s">
        <v>69</v>
      </c>
      <c r="C103" s="8">
        <v>25000</v>
      </c>
      <c r="E103" s="5"/>
      <c r="F103" s="8"/>
      <c r="H103" s="5"/>
      <c r="I103" s="8"/>
    </row>
    <row r="104" spans="2:9" hidden="1">
      <c r="B104" s="5"/>
      <c r="C104" s="8"/>
      <c r="E104" s="5"/>
      <c r="F104" s="8"/>
      <c r="H104" s="5"/>
      <c r="I104" s="8"/>
    </row>
    <row r="105" spans="2:9" hidden="1">
      <c r="B105" s="5"/>
      <c r="C105" s="8"/>
      <c r="E105" s="5"/>
      <c r="F105" s="8"/>
      <c r="H105" s="5"/>
      <c r="I105" s="8"/>
    </row>
    <row r="106" spans="2:9" hidden="1">
      <c r="B106" s="5"/>
      <c r="C106" s="8"/>
      <c r="E106" s="5"/>
      <c r="F106" s="8"/>
      <c r="H106" s="5"/>
      <c r="I106" s="8"/>
    </row>
    <row r="107" spans="2:9" ht="15" hidden="1" thickBot="1">
      <c r="B107" s="5"/>
      <c r="C107" s="10"/>
      <c r="E107" s="5"/>
      <c r="F107" s="10"/>
      <c r="H107" s="5"/>
      <c r="I107" s="10"/>
    </row>
    <row r="108" spans="2:9" ht="15" hidden="1" thickTop="1">
      <c r="C108" s="12">
        <f>SUM(C99:C107)</f>
        <v>92000</v>
      </c>
      <c r="F108" s="12">
        <f>SUM(F99:F107)</f>
        <v>17631</v>
      </c>
      <c r="I108" s="12">
        <f>SUM(I99:I107)</f>
        <v>65000</v>
      </c>
    </row>
    <row r="109" spans="2:9" hidden="1"/>
    <row r="110" spans="2:9" hidden="1"/>
    <row r="113" spans="1:13">
      <c r="A113" s="21" t="s">
        <v>8</v>
      </c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</row>
    <row r="114" spans="1:13" hidden="1"/>
    <row r="115" spans="1:13" hidden="1">
      <c r="A115" s="6"/>
      <c r="B115" s="7" t="s">
        <v>14</v>
      </c>
      <c r="C115" s="7" t="s">
        <v>28</v>
      </c>
      <c r="D115" s="6"/>
      <c r="E115" s="7" t="s">
        <v>15</v>
      </c>
      <c r="F115" s="7" t="s">
        <v>28</v>
      </c>
      <c r="H115" s="7" t="s">
        <v>16</v>
      </c>
      <c r="I115" s="7" t="s">
        <v>28</v>
      </c>
      <c r="K115" s="7" t="s">
        <v>17</v>
      </c>
      <c r="L115" s="7" t="s">
        <v>28</v>
      </c>
    </row>
    <row r="116" spans="1:13" hidden="1">
      <c r="A116" s="6"/>
      <c r="B116" s="5"/>
      <c r="C116" s="8"/>
      <c r="D116" s="6"/>
      <c r="E116" s="5"/>
      <c r="F116" s="8"/>
      <c r="H116" s="5"/>
      <c r="I116" s="8"/>
      <c r="K116" s="5"/>
      <c r="L116" s="8"/>
    </row>
    <row r="117" spans="1:13" hidden="1">
      <c r="A117" s="6"/>
      <c r="B117" s="5"/>
      <c r="C117" s="8"/>
      <c r="D117" s="6"/>
      <c r="E117" s="5"/>
      <c r="F117" s="8"/>
      <c r="H117" s="5"/>
      <c r="I117" s="8"/>
      <c r="K117" s="5"/>
      <c r="L117" s="8"/>
    </row>
    <row r="118" spans="1:13" hidden="1">
      <c r="A118" s="6"/>
      <c r="B118" s="5"/>
      <c r="C118" s="8"/>
      <c r="D118" s="6"/>
      <c r="E118" s="5"/>
      <c r="F118" s="8"/>
      <c r="H118" s="5"/>
      <c r="I118" s="8"/>
      <c r="K118" s="5"/>
      <c r="L118" s="8"/>
    </row>
    <row r="119" spans="1:13" hidden="1">
      <c r="A119" s="6"/>
      <c r="B119" s="5"/>
      <c r="C119" s="8"/>
      <c r="D119" s="6"/>
      <c r="E119" s="5"/>
      <c r="F119" s="8"/>
      <c r="H119" s="5"/>
      <c r="I119" s="8"/>
      <c r="K119" s="5"/>
      <c r="L119" s="8"/>
    </row>
    <row r="120" spans="1:13" hidden="1">
      <c r="B120" s="5"/>
      <c r="C120" s="8"/>
      <c r="E120" s="5"/>
      <c r="F120" s="8"/>
      <c r="H120" s="5"/>
      <c r="I120" s="8"/>
      <c r="K120" s="5"/>
      <c r="L120" s="8"/>
    </row>
    <row r="121" spans="1:13" hidden="1">
      <c r="B121" s="5"/>
      <c r="C121" s="8"/>
      <c r="E121" s="5"/>
      <c r="F121" s="8"/>
      <c r="H121" s="5"/>
      <c r="I121" s="8"/>
      <c r="K121" s="5"/>
      <c r="L121" s="8"/>
    </row>
    <row r="122" spans="1:13" hidden="1">
      <c r="B122" s="5"/>
      <c r="C122" s="8"/>
      <c r="E122" s="5"/>
      <c r="F122" s="8"/>
      <c r="H122" s="5"/>
      <c r="I122" s="8"/>
      <c r="K122" s="5"/>
      <c r="L122" s="8"/>
    </row>
    <row r="123" spans="1:13" hidden="1">
      <c r="B123" s="5"/>
      <c r="C123" s="8"/>
      <c r="E123" s="5"/>
      <c r="F123" s="8"/>
      <c r="H123" s="5"/>
      <c r="I123" s="8"/>
      <c r="K123" s="5"/>
      <c r="L123" s="8"/>
    </row>
    <row r="124" spans="1:13" ht="15" hidden="1" thickBot="1">
      <c r="B124" s="5"/>
      <c r="C124" s="10"/>
      <c r="E124" s="5"/>
      <c r="F124" s="10"/>
      <c r="H124" s="5"/>
      <c r="I124" s="10"/>
      <c r="K124" s="5"/>
      <c r="L124" s="10"/>
    </row>
    <row r="125" spans="1:13" ht="15" hidden="1" thickTop="1">
      <c r="B125" s="6"/>
      <c r="C125" s="11">
        <f>SUM(C116:C124)</f>
        <v>0</v>
      </c>
      <c r="E125" s="6"/>
      <c r="F125" s="11">
        <f>SUM(F116:F124)</f>
        <v>0</v>
      </c>
      <c r="H125" s="6"/>
      <c r="I125" s="11">
        <f>SUM(I116:I124)</f>
        <v>0</v>
      </c>
      <c r="K125" s="6"/>
      <c r="L125" s="11">
        <f>SUM(L116:L124)</f>
        <v>0</v>
      </c>
    </row>
    <row r="126" spans="1:13" hidden="1">
      <c r="B126" s="6"/>
      <c r="C126" s="9"/>
      <c r="E126" s="6"/>
      <c r="F126" s="9"/>
      <c r="H126" s="6"/>
      <c r="I126" s="9"/>
      <c r="K126" s="6"/>
      <c r="L126" s="9"/>
    </row>
    <row r="127" spans="1:13" hidden="1"/>
    <row r="128" spans="1:13" hidden="1">
      <c r="B128" s="7" t="s">
        <v>18</v>
      </c>
      <c r="C128" s="7" t="s">
        <v>28</v>
      </c>
      <c r="D128" s="6"/>
      <c r="E128" s="7" t="s">
        <v>19</v>
      </c>
      <c r="F128" s="7" t="s">
        <v>28</v>
      </c>
      <c r="H128" s="7" t="s">
        <v>20</v>
      </c>
      <c r="I128" s="7" t="s">
        <v>28</v>
      </c>
      <c r="K128" s="7" t="s">
        <v>21</v>
      </c>
      <c r="L128" s="7" t="s">
        <v>28</v>
      </c>
    </row>
    <row r="129" spans="2:12" hidden="1">
      <c r="B129" s="5"/>
      <c r="C129" s="8"/>
      <c r="D129" s="6"/>
      <c r="E129" s="5"/>
      <c r="F129" s="8"/>
      <c r="H129" s="5"/>
      <c r="I129" s="8"/>
      <c r="K129" s="5"/>
      <c r="L129" s="8"/>
    </row>
    <row r="130" spans="2:12" hidden="1">
      <c r="B130" s="5"/>
      <c r="C130" s="8"/>
      <c r="D130" s="6"/>
      <c r="E130" s="5"/>
      <c r="F130" s="8"/>
      <c r="H130" s="5"/>
      <c r="I130" s="8"/>
      <c r="K130" s="5"/>
      <c r="L130" s="8"/>
    </row>
    <row r="131" spans="2:12" hidden="1">
      <c r="B131" s="5"/>
      <c r="C131" s="8"/>
      <c r="D131" s="6"/>
      <c r="E131" s="5"/>
      <c r="F131" s="8"/>
      <c r="H131" s="5"/>
      <c r="I131" s="8"/>
      <c r="K131" s="5"/>
      <c r="L131" s="8"/>
    </row>
    <row r="132" spans="2:12" hidden="1">
      <c r="B132" s="5"/>
      <c r="C132" s="8"/>
      <c r="D132" s="6"/>
      <c r="E132" s="5"/>
      <c r="F132" s="8"/>
      <c r="H132" s="5"/>
      <c r="I132" s="8"/>
      <c r="K132" s="5"/>
      <c r="L132" s="8"/>
    </row>
    <row r="133" spans="2:12" hidden="1">
      <c r="B133" s="5"/>
      <c r="C133" s="8"/>
      <c r="E133" s="5"/>
      <c r="F133" s="8"/>
      <c r="H133" s="5"/>
      <c r="I133" s="8"/>
      <c r="K133" s="5"/>
      <c r="L133" s="8"/>
    </row>
    <row r="134" spans="2:12" hidden="1">
      <c r="B134" s="5"/>
      <c r="C134" s="8"/>
      <c r="E134" s="5"/>
      <c r="F134" s="8"/>
      <c r="H134" s="5"/>
      <c r="I134" s="8"/>
      <c r="K134" s="5"/>
      <c r="L134" s="8"/>
    </row>
    <row r="135" spans="2:12" hidden="1">
      <c r="B135" s="5"/>
      <c r="C135" s="8"/>
      <c r="E135" s="5"/>
      <c r="F135" s="8"/>
      <c r="H135" s="5"/>
      <c r="I135" s="8"/>
      <c r="K135" s="5"/>
      <c r="L135" s="8"/>
    </row>
    <row r="136" spans="2:12" hidden="1">
      <c r="B136" s="5"/>
      <c r="C136" s="8"/>
      <c r="E136" s="5"/>
      <c r="F136" s="8"/>
      <c r="H136" s="5"/>
      <c r="I136" s="8"/>
      <c r="K136" s="5"/>
      <c r="L136" s="8"/>
    </row>
    <row r="137" spans="2:12" ht="15" hidden="1" thickBot="1">
      <c r="B137" s="5"/>
      <c r="C137" s="10"/>
      <c r="E137" s="5"/>
      <c r="F137" s="10"/>
      <c r="H137" s="5"/>
      <c r="I137" s="10"/>
      <c r="K137" s="5"/>
      <c r="L137" s="10"/>
    </row>
    <row r="138" spans="2:12" ht="15" hidden="1" thickTop="1">
      <c r="C138" s="12">
        <f>SUM(C129:C137)</f>
        <v>0</v>
      </c>
      <c r="F138" s="12">
        <f>SUM(F129:F137)</f>
        <v>0</v>
      </c>
      <c r="I138" s="12">
        <f>SUM(I129:I137)</f>
        <v>0</v>
      </c>
      <c r="L138" s="12">
        <f>SUM(L129:L137)</f>
        <v>0</v>
      </c>
    </row>
    <row r="139" spans="2:12" hidden="1"/>
    <row r="140" spans="2:12" hidden="1"/>
    <row r="141" spans="2:12" hidden="1">
      <c r="B141" s="7" t="s">
        <v>29</v>
      </c>
      <c r="C141" s="7" t="s">
        <v>28</v>
      </c>
      <c r="E141" s="7" t="s">
        <v>42</v>
      </c>
      <c r="F141" s="7" t="s">
        <v>28</v>
      </c>
      <c r="H141" s="7" t="s">
        <v>47</v>
      </c>
      <c r="I141" s="7" t="s">
        <v>28</v>
      </c>
    </row>
    <row r="142" spans="2:12" hidden="1">
      <c r="B142" s="5"/>
      <c r="C142" s="8"/>
      <c r="E142" s="5"/>
      <c r="F142" s="8"/>
      <c r="H142" s="5"/>
      <c r="I142" s="8"/>
    </row>
    <row r="143" spans="2:12" hidden="1">
      <c r="B143" s="5"/>
      <c r="C143" s="8"/>
      <c r="E143" s="5"/>
      <c r="F143" s="8"/>
      <c r="H143" s="5"/>
      <c r="I143" s="8"/>
    </row>
    <row r="144" spans="2:12" hidden="1">
      <c r="B144" s="5"/>
      <c r="C144" s="8"/>
      <c r="E144" s="5"/>
      <c r="F144" s="8"/>
      <c r="H144" s="5"/>
      <c r="I144" s="8"/>
    </row>
    <row r="145" spans="1:12" hidden="1">
      <c r="B145" s="5"/>
      <c r="C145" s="8"/>
      <c r="E145" s="5"/>
      <c r="F145" s="8"/>
      <c r="H145" s="5"/>
      <c r="I145" s="8"/>
    </row>
    <row r="146" spans="1:12" hidden="1">
      <c r="B146" s="5"/>
      <c r="C146" s="8"/>
      <c r="E146" s="5"/>
      <c r="F146" s="8"/>
      <c r="H146" s="5"/>
      <c r="I146" s="8"/>
    </row>
    <row r="147" spans="1:12" hidden="1">
      <c r="B147" s="5"/>
      <c r="C147" s="8"/>
      <c r="E147" s="5"/>
      <c r="F147" s="8"/>
      <c r="H147" s="5"/>
      <c r="I147" s="8"/>
    </row>
    <row r="148" spans="1:12" hidden="1">
      <c r="B148" s="5"/>
      <c r="C148" s="8"/>
      <c r="E148" s="5"/>
      <c r="F148" s="8"/>
      <c r="H148" s="5"/>
      <c r="I148" s="8"/>
    </row>
    <row r="149" spans="1:12" hidden="1">
      <c r="B149" s="5"/>
      <c r="C149" s="8"/>
      <c r="E149" s="5"/>
      <c r="F149" s="8"/>
      <c r="H149" s="5"/>
      <c r="I149" s="8"/>
    </row>
    <row r="150" spans="1:12" ht="15" hidden="1" thickBot="1">
      <c r="B150" s="5"/>
      <c r="C150" s="10"/>
      <c r="E150" s="5"/>
      <c r="F150" s="10"/>
      <c r="H150" s="5"/>
      <c r="I150" s="10"/>
    </row>
    <row r="151" spans="1:12" ht="15" hidden="1" thickTop="1">
      <c r="C151" s="12">
        <f>SUM(C142:C150)</f>
        <v>0</v>
      </c>
      <c r="F151" s="12">
        <f>SUM(F142:F150)</f>
        <v>0</v>
      </c>
      <c r="I151" s="12">
        <f>SUM(I142:I150)</f>
        <v>0</v>
      </c>
    </row>
    <row r="153" spans="1:12">
      <c r="A153" s="6"/>
      <c r="B153" s="7" t="str">
        <f>A10</f>
        <v>Alimentación</v>
      </c>
      <c r="C153" s="7" t="s">
        <v>28</v>
      </c>
      <c r="D153" s="6"/>
      <c r="E153" s="7" t="str">
        <f>A11</f>
        <v>Higiene y/o Belleza</v>
      </c>
      <c r="F153" s="7" t="s">
        <v>28</v>
      </c>
      <c r="H153" s="7" t="str">
        <f>A12</f>
        <v>Salud</v>
      </c>
      <c r="I153" s="7" t="s">
        <v>28</v>
      </c>
      <c r="K153" s="7" t="str">
        <f>A13</f>
        <v>Transporte</v>
      </c>
      <c r="L153" s="7" t="s">
        <v>28</v>
      </c>
    </row>
    <row r="154" spans="1:12">
      <c r="A154" s="6"/>
      <c r="B154" s="5" t="s">
        <v>85</v>
      </c>
      <c r="C154" s="8">
        <v>5000</v>
      </c>
      <c r="D154" s="6"/>
      <c r="E154" s="5"/>
      <c r="F154" s="8"/>
      <c r="H154" s="5"/>
      <c r="I154" s="8"/>
      <c r="K154" s="5"/>
      <c r="L154" s="8"/>
    </row>
    <row r="155" spans="1:12">
      <c r="A155" s="6"/>
      <c r="B155" s="5" t="s">
        <v>86</v>
      </c>
      <c r="C155" s="8">
        <v>2500</v>
      </c>
      <c r="D155" s="6"/>
      <c r="E155" s="5"/>
      <c r="F155" s="8"/>
      <c r="H155" s="5"/>
      <c r="I155" s="8"/>
      <c r="K155" s="5"/>
      <c r="L155" s="8"/>
    </row>
    <row r="156" spans="1:12">
      <c r="A156" s="6"/>
      <c r="B156" s="5" t="s">
        <v>53</v>
      </c>
      <c r="C156" s="8">
        <v>5000</v>
      </c>
      <c r="D156" s="6"/>
      <c r="E156" s="5"/>
      <c r="F156" s="8"/>
      <c r="H156" s="5"/>
      <c r="I156" s="8"/>
      <c r="K156" s="5"/>
      <c r="L156" s="8"/>
    </row>
    <row r="157" spans="1:12">
      <c r="A157" s="6"/>
      <c r="B157" s="5" t="s">
        <v>53</v>
      </c>
      <c r="C157" s="8" t="s">
        <v>93</v>
      </c>
      <c r="D157" s="6"/>
      <c r="E157" s="5"/>
      <c r="F157" s="8"/>
      <c r="H157" s="5"/>
      <c r="I157" s="8"/>
      <c r="K157" s="5"/>
      <c r="L157" s="8"/>
    </row>
    <row r="158" spans="1:12">
      <c r="B158" s="5"/>
      <c r="C158" s="8"/>
      <c r="E158" s="5"/>
      <c r="F158" s="8"/>
      <c r="H158" s="5"/>
      <c r="I158" s="8"/>
      <c r="K158" s="5"/>
      <c r="L158" s="8"/>
    </row>
    <row r="159" spans="1:12">
      <c r="B159" s="5"/>
      <c r="C159" s="8"/>
      <c r="E159" s="5"/>
      <c r="F159" s="8"/>
      <c r="H159" s="5"/>
      <c r="I159" s="8"/>
      <c r="K159" s="5"/>
      <c r="L159" s="8"/>
    </row>
    <row r="160" spans="1:12">
      <c r="B160" s="5"/>
      <c r="C160" s="8"/>
      <c r="E160" s="5"/>
      <c r="F160" s="8"/>
      <c r="H160" s="5"/>
      <c r="I160" s="8"/>
      <c r="K160" s="5"/>
      <c r="L160" s="8"/>
    </row>
    <row r="161" spans="2:12">
      <c r="B161" s="5"/>
      <c r="C161" s="8"/>
      <c r="E161" s="5"/>
      <c r="F161" s="8"/>
      <c r="H161" s="5"/>
      <c r="I161" s="8"/>
      <c r="K161" s="5"/>
      <c r="L161" s="8"/>
    </row>
    <row r="162" spans="2:12" ht="15" thickBot="1">
      <c r="B162" s="5"/>
      <c r="C162" s="10"/>
      <c r="E162" s="5"/>
      <c r="F162" s="10"/>
      <c r="H162" s="5"/>
      <c r="I162" s="10"/>
      <c r="K162" s="5"/>
      <c r="L162" s="10"/>
    </row>
    <row r="163" spans="2:12" ht="15" thickTop="1">
      <c r="B163" s="6"/>
      <c r="C163" s="11">
        <f>SUM(C154:C162)</f>
        <v>12500</v>
      </c>
      <c r="E163" s="6"/>
      <c r="F163" s="11">
        <f>SUM(F154:F162)</f>
        <v>0</v>
      </c>
      <c r="H163" s="6"/>
      <c r="I163" s="11">
        <f>SUM(I154:I162)</f>
        <v>0</v>
      </c>
      <c r="K163" s="6"/>
      <c r="L163" s="11">
        <f>SUM(L154:L162)</f>
        <v>0</v>
      </c>
    </row>
    <row r="164" spans="2:12">
      <c r="B164" s="6"/>
      <c r="C164" s="9"/>
      <c r="E164" s="6"/>
      <c r="F164" s="9"/>
      <c r="H164" s="6"/>
      <c r="I164" s="9"/>
      <c r="K164" s="6"/>
      <c r="L164" s="9"/>
    </row>
    <row r="166" spans="2:12">
      <c r="B166" s="7" t="str">
        <f>A14</f>
        <v>Formación</v>
      </c>
      <c r="C166" s="7" t="s">
        <v>28</v>
      </c>
      <c r="D166" s="6"/>
      <c r="E166" s="7" t="str">
        <f>A15</f>
        <v>Vivienda</v>
      </c>
      <c r="F166" s="7" t="s">
        <v>28</v>
      </c>
      <c r="H166" s="7" t="str">
        <f>A16</f>
        <v>Entretenimiento</v>
      </c>
      <c r="I166" s="7" t="s">
        <v>28</v>
      </c>
      <c r="K166" s="7" t="str">
        <f>A17</f>
        <v>Regalos</v>
      </c>
      <c r="L166" s="7" t="s">
        <v>28</v>
      </c>
    </row>
    <row r="167" spans="2:12">
      <c r="B167" s="5"/>
      <c r="C167" s="8"/>
      <c r="D167" s="6"/>
      <c r="E167" s="23" t="s">
        <v>84</v>
      </c>
      <c r="F167" s="24">
        <v>66280</v>
      </c>
      <c r="H167" s="5" t="s">
        <v>90</v>
      </c>
      <c r="I167" s="8">
        <v>20000</v>
      </c>
      <c r="K167" s="5" t="s">
        <v>81</v>
      </c>
      <c r="L167" s="8">
        <v>35000</v>
      </c>
    </row>
    <row r="168" spans="2:12">
      <c r="B168" s="5"/>
      <c r="C168" s="8"/>
      <c r="D168" s="6"/>
      <c r="E168" s="5" t="s">
        <v>87</v>
      </c>
      <c r="F168" s="8">
        <v>30500</v>
      </c>
      <c r="H168" s="5"/>
      <c r="I168" s="8"/>
      <c r="K168" s="5" t="s">
        <v>82</v>
      </c>
      <c r="L168" s="8">
        <v>45000</v>
      </c>
    </row>
    <row r="169" spans="2:12">
      <c r="B169" s="5"/>
      <c r="C169" s="8"/>
      <c r="D169" s="6"/>
      <c r="E169" s="5"/>
      <c r="F169" s="8"/>
      <c r="H169" s="5"/>
      <c r="I169" s="8"/>
      <c r="K169" s="5" t="s">
        <v>83</v>
      </c>
      <c r="L169" s="8">
        <v>25000</v>
      </c>
    </row>
    <row r="170" spans="2:12">
      <c r="B170" s="5"/>
      <c r="C170" s="8"/>
      <c r="D170" s="6"/>
      <c r="E170" s="5"/>
      <c r="F170" s="8"/>
      <c r="H170" s="5"/>
      <c r="I170" s="8"/>
      <c r="K170" s="5"/>
      <c r="L170" s="8"/>
    </row>
    <row r="171" spans="2:12">
      <c r="B171" s="5"/>
      <c r="C171" s="8"/>
      <c r="E171" s="5"/>
      <c r="F171" s="8"/>
      <c r="H171" s="5"/>
      <c r="I171" s="8"/>
      <c r="K171" s="5"/>
      <c r="L171" s="8"/>
    </row>
    <row r="172" spans="2:12">
      <c r="B172" s="5"/>
      <c r="C172" s="8"/>
      <c r="E172" s="5"/>
      <c r="F172" s="8"/>
      <c r="H172" s="5"/>
      <c r="I172" s="8"/>
      <c r="K172" s="5"/>
      <c r="L172" s="8"/>
    </row>
    <row r="173" spans="2:12">
      <c r="B173" s="5"/>
      <c r="C173" s="8"/>
      <c r="E173" s="5"/>
      <c r="F173" s="8"/>
      <c r="H173" s="5"/>
      <c r="I173" s="8"/>
      <c r="K173" s="5"/>
      <c r="L173" s="8"/>
    </row>
    <row r="174" spans="2:12">
      <c r="B174" s="5"/>
      <c r="C174" s="8"/>
      <c r="E174" s="5"/>
      <c r="F174" s="8"/>
      <c r="H174" s="5"/>
      <c r="I174" s="8"/>
      <c r="K174" s="5"/>
      <c r="L174" s="8"/>
    </row>
    <row r="175" spans="2:12" ht="15" thickBot="1">
      <c r="B175" s="5"/>
      <c r="C175" s="10"/>
      <c r="E175" s="5"/>
      <c r="F175" s="10"/>
      <c r="H175" s="5"/>
      <c r="I175" s="10"/>
      <c r="K175" s="5"/>
      <c r="L175" s="10"/>
    </row>
    <row r="176" spans="2:12" ht="15" thickTop="1">
      <c r="C176" s="12">
        <f>SUM(C167:C175)</f>
        <v>0</v>
      </c>
      <c r="F176" s="12">
        <f>SUM(F167:F175)</f>
        <v>96780</v>
      </c>
      <c r="I176" s="12">
        <f>SUM(I167:I175)</f>
        <v>20000</v>
      </c>
      <c r="L176" s="12">
        <f>SUM(L167:L175)</f>
        <v>105000</v>
      </c>
    </row>
    <row r="179" spans="2:9">
      <c r="B179" s="7" t="str">
        <f>A18</f>
        <v>Vestimenta</v>
      </c>
      <c r="C179" s="7" t="s">
        <v>28</v>
      </c>
      <c r="E179" s="7" t="str">
        <f>A19</f>
        <v>Empresa</v>
      </c>
      <c r="F179" s="7" t="s">
        <v>28</v>
      </c>
      <c r="H179" s="7" t="str">
        <f>A20</f>
        <v>Accesorios y otros</v>
      </c>
      <c r="I179" s="7" t="s">
        <v>28</v>
      </c>
    </row>
    <row r="180" spans="2:9">
      <c r="B180" s="22" t="s">
        <v>55</v>
      </c>
      <c r="C180" s="8"/>
      <c r="E180" s="5" t="s">
        <v>77</v>
      </c>
      <c r="F180" s="8">
        <v>4000</v>
      </c>
      <c r="H180" s="5" t="s">
        <v>89</v>
      </c>
      <c r="I180" s="8">
        <v>22000</v>
      </c>
    </row>
    <row r="181" spans="2:9">
      <c r="B181" s="5" t="s">
        <v>56</v>
      </c>
      <c r="C181" s="8"/>
      <c r="E181" s="5"/>
      <c r="F181" s="8"/>
      <c r="H181" s="5" t="s">
        <v>88</v>
      </c>
      <c r="I181" s="8">
        <v>20000</v>
      </c>
    </row>
    <row r="182" spans="2:9">
      <c r="B182" s="5" t="s">
        <v>91</v>
      </c>
      <c r="C182" s="8" t="s">
        <v>92</v>
      </c>
      <c r="E182" s="5"/>
      <c r="F182" s="8"/>
      <c r="H182" s="5" t="s">
        <v>62</v>
      </c>
      <c r="I182" s="8">
        <v>4000</v>
      </c>
    </row>
    <row r="183" spans="2:9">
      <c r="B183" s="5"/>
      <c r="C183" s="8"/>
      <c r="E183" s="5"/>
      <c r="F183" s="8"/>
      <c r="H183" s="5"/>
      <c r="I183" s="8"/>
    </row>
    <row r="184" spans="2:9">
      <c r="B184" s="5"/>
      <c r="C184" s="8"/>
      <c r="E184" s="5"/>
      <c r="F184" s="8"/>
      <c r="H184" s="5"/>
      <c r="I184" s="8"/>
    </row>
    <row r="185" spans="2:9">
      <c r="B185" s="5"/>
      <c r="C185" s="8"/>
      <c r="E185" s="5"/>
      <c r="F185" s="8"/>
      <c r="H185" s="5"/>
      <c r="I185" s="8"/>
    </row>
    <row r="186" spans="2:9">
      <c r="B186" s="5"/>
      <c r="C186" s="8"/>
      <c r="E186" s="5"/>
      <c r="F186" s="8"/>
      <c r="H186" s="5"/>
      <c r="I186" s="8"/>
    </row>
    <row r="187" spans="2:9">
      <c r="B187" s="5"/>
      <c r="C187" s="8"/>
      <c r="E187" s="5"/>
      <c r="F187" s="8"/>
      <c r="H187" s="5"/>
      <c r="I187" s="8"/>
    </row>
    <row r="188" spans="2:9" ht="15" thickBot="1">
      <c r="B188" s="5"/>
      <c r="C188" s="10"/>
      <c r="E188" s="5"/>
      <c r="F188" s="10"/>
      <c r="H188" s="5"/>
      <c r="I188" s="10"/>
    </row>
    <row r="189" spans="2:9" ht="15" thickTop="1">
      <c r="C189" s="12">
        <f>SUM(C180:C188)</f>
        <v>0</v>
      </c>
      <c r="F189" s="12">
        <f>SUM(F180:F188)</f>
        <v>4000</v>
      </c>
      <c r="I189" s="12">
        <f>SUM(I180:I188)</f>
        <v>46000</v>
      </c>
    </row>
    <row r="191" spans="2:9">
      <c r="B191">
        <f>8*5</f>
        <v>40</v>
      </c>
    </row>
    <row r="192" spans="2:9">
      <c r="B192">
        <v>30</v>
      </c>
    </row>
  </sheetData>
  <mergeCells count="4">
    <mergeCell ref="A1:M1"/>
    <mergeCell ref="A29:M29"/>
    <mergeCell ref="A70:M70"/>
    <mergeCell ref="A113:M113"/>
  </mergeCells>
  <pageMargins left="0.7" right="0.7" top="0.75" bottom="0.75" header="0.3" footer="0.3"/>
  <pageSetup paperSize="9"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2016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Quinteros</dc:creator>
  <cp:lastModifiedBy>Yvonne Quinteros</cp:lastModifiedBy>
  <dcterms:created xsi:type="dcterms:W3CDTF">2016-07-29T15:13:50Z</dcterms:created>
  <dcterms:modified xsi:type="dcterms:W3CDTF">2016-09-10T21:22:52Z</dcterms:modified>
</cp:coreProperties>
</file>