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DD430382-58BD-4760-868A-B925E7EF32CF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<sst xmlns="http://schemas.openxmlformats.org/spreadsheetml/2006/main" count="22703" uniqueCount="299">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</sst>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4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39"/>
  <sheetViews>
    <sheetView topLeftCell="A1130" workbookViewId="0">
      <selection activeCell="A16452" sqref="A16452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451"/>
  <sheetViews>
    <sheetView workbookViewId="0">
      <pane xSplit="1" ySplit="1" topLeftCell="B16451" activePane="bottomRight" state="frozen"/>
      <selection activeCell="A1131" sqref="A1131"/>
      <selection pane="topRight" activeCell="A1131" sqref="A1131"/>
      <selection pane="bottomLeft" activeCell="A1131" sqref="A1131"/>
      <selection pane="bottomRight" activeCell="A16452" sqref="A16452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6" t="s">
        <v>146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44258</v>
      </c>
      <c r="B3" s="26" t="s">
        <v>153</v>
      </c>
      <c r="C3" s="26">
        <f>IF(C21="", "", C21)</f>
        <v>432101</v>
      </c>
      <c r="D3" s="26">
        <f>IF(B21="", "", B21)</f>
        <v>7877039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12738</v>
      </c>
      <c r="I3" s="26" t="str">
        <f t="shared" si="1"/>
        <v/>
      </c>
      <c r="J3" s="26">
        <f t="shared" si="1"/>
        <v>407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411132</v>
      </c>
      <c r="N3" s="26">
        <f t="shared" si="2"/>
        <v>7982</v>
      </c>
      <c r="O3" s="26">
        <f t="shared" ref="O3:P5" si="3">I12</f>
        <v>2531</v>
      </c>
      <c r="P3" s="46">
        <f t="shared" si="3"/>
        <v>0</v>
      </c>
    </row>
    <row r="4" spans="1:17" x14ac:dyDescent="0.55000000000000004">
      <c r="A4" s="38">
        <f>DATE($A$9, $B$9, $C$9)</f>
        <v>44258</v>
      </c>
      <c r="B4" s="26" t="s">
        <v>154</v>
      </c>
      <c r="C4" s="26">
        <f>IF(C22="", "", C22)</f>
        <v>2240</v>
      </c>
      <c r="D4" s="26">
        <f>IF(B22="", "", B22)</f>
        <v>525508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51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2187</v>
      </c>
      <c r="N4" s="26">
        <f t="shared" si="2"/>
        <v>2</v>
      </c>
      <c r="O4" s="46">
        <f t="shared" si="3"/>
        <v>0</v>
      </c>
      <c r="P4" s="46">
        <f t="shared" si="3"/>
        <v>0</v>
      </c>
    </row>
    <row r="5" spans="1:17" x14ac:dyDescent="0.55000000000000004">
      <c r="A5" s="38">
        <f>DATE($A$9, $B$9, $C$9)</f>
        <v>44258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6">
        <f t="shared" si="3"/>
        <v>0</v>
      </c>
      <c r="P5" s="46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6" t="s">
        <v>290</v>
      </c>
      <c r="B8" s="56"/>
      <c r="C8" s="56"/>
      <c r="D8" s="56"/>
      <c r="E8" s="56"/>
      <c r="F8" s="56"/>
      <c r="G8" s="56"/>
      <c r="I8" s="57" t="s">
        <v>283</v>
      </c>
      <c r="J8" s="57"/>
      <c r="K8" s="57"/>
      <c r="L8" s="57"/>
      <c r="M8" s="57"/>
      <c r="N8" s="57"/>
      <c r="O8" s="57"/>
      <c r="P8" s="57"/>
      <c r="Q8" s="57"/>
    </row>
    <row r="9" spans="1:17" x14ac:dyDescent="0.55000000000000004">
      <c r="A9" s="4">
        <v>2021</v>
      </c>
      <c r="B9" s="4">
        <v>3</v>
      </c>
      <c r="C9" s="4">
        <v>3</v>
      </c>
      <c r="I9" s="56" t="s">
        <v>284</v>
      </c>
      <c r="J9" s="56"/>
    </row>
    <row r="10" spans="1:17" x14ac:dyDescent="0.55000000000000004">
      <c r="B10" s="27" t="s">
        <v>157</v>
      </c>
      <c r="C10" s="27"/>
      <c r="D10" s="27" t="s">
        <v>158</v>
      </c>
      <c r="E10" s="27"/>
      <c r="F10" s="27" t="s">
        <v>159</v>
      </c>
      <c r="G10" s="27" t="s">
        <v>160</v>
      </c>
      <c r="H10" s="56" t="s">
        <v>161</v>
      </c>
      <c r="I10" s="56" t="s">
        <v>289</v>
      </c>
      <c r="J10" s="56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27"/>
      <c r="G11" s="27"/>
      <c r="H11" s="58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7877039</v>
      </c>
      <c r="C12" s="4">
        <v>432101</v>
      </c>
      <c r="D12" s="4">
        <v>12738</v>
      </c>
      <c r="E12" s="4">
        <v>407</v>
      </c>
      <c r="F12" s="4">
        <v>411132</v>
      </c>
      <c r="G12" s="4">
        <v>7982</v>
      </c>
      <c r="H12" s="3"/>
      <c r="I12" s="4">
        <v>2531</v>
      </c>
      <c r="J12" s="4">
        <v>0</v>
      </c>
      <c r="N12" s="27"/>
      <c r="O12" s="27"/>
      <c r="P12" s="27"/>
    </row>
    <row r="13" spans="1:17" x14ac:dyDescent="0.55000000000000004">
      <c r="A13" s="27" t="s">
        <v>167</v>
      </c>
      <c r="B13" s="4">
        <v>525508</v>
      </c>
      <c r="C13" s="4">
        <v>2240</v>
      </c>
      <c r="D13" s="4">
        <v>51</v>
      </c>
      <c r="E13" s="4">
        <v>0</v>
      </c>
      <c r="F13" s="4">
        <v>2187</v>
      </c>
      <c r="G13" s="4">
        <v>2</v>
      </c>
      <c r="H13" s="3"/>
      <c r="I13" s="56"/>
      <c r="J13" s="56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8403376</v>
      </c>
      <c r="C15" s="29">
        <f t="shared" si="4"/>
        <v>434356</v>
      </c>
      <c r="D15" s="29">
        <f t="shared" si="4"/>
        <v>12789</v>
      </c>
      <c r="E15" s="29">
        <f t="shared" si="4"/>
        <v>407</v>
      </c>
      <c r="F15" s="29">
        <f t="shared" si="4"/>
        <v>413334</v>
      </c>
      <c r="G15" s="29">
        <f t="shared" si="4"/>
        <v>7984</v>
      </c>
      <c r="H15" s="30"/>
    </row>
    <row r="18" spans="1:15" x14ac:dyDescent="0.55000000000000004">
      <c r="B18" s="56" t="s">
        <v>157</v>
      </c>
      <c r="C18" s="58"/>
      <c r="D18" s="56" t="s">
        <v>169</v>
      </c>
      <c r="E18" s="58"/>
      <c r="F18" s="58"/>
      <c r="G18" s="56" t="s">
        <v>170</v>
      </c>
      <c r="H18" s="58"/>
      <c r="I18" s="58"/>
      <c r="J18" s="58"/>
      <c r="K18" s="58"/>
      <c r="L18" s="58"/>
      <c r="M18" s="58"/>
      <c r="N18" s="58"/>
      <c r="O18" s="58"/>
    </row>
    <row r="19" spans="1:15" x14ac:dyDescent="0.55000000000000004">
      <c r="B19" s="58"/>
      <c r="C19" s="58"/>
      <c r="D19" s="58"/>
      <c r="E19" s="58"/>
      <c r="F19" s="58"/>
      <c r="G19" s="56" t="s">
        <v>158</v>
      </c>
      <c r="H19" s="58"/>
      <c r="I19" s="58"/>
      <c r="J19" s="58"/>
      <c r="K19" s="58"/>
      <c r="L19" s="58"/>
      <c r="M19" s="58"/>
      <c r="N19" s="56" t="s">
        <v>159</v>
      </c>
      <c r="O19" s="56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8"/>
      <c r="O20" s="58"/>
    </row>
    <row r="21" spans="1:15" x14ac:dyDescent="0.55000000000000004">
      <c r="A21" s="26" t="s">
        <v>166</v>
      </c>
      <c r="B21" s="28">
        <f t="shared" ref="B21:C23" si="5">B12</f>
        <v>7877039</v>
      </c>
      <c r="C21" s="28">
        <f t="shared" si="5"/>
        <v>432101</v>
      </c>
      <c r="D21" s="3"/>
      <c r="E21" s="3"/>
      <c r="F21" s="3"/>
      <c r="G21" s="3"/>
      <c r="H21" s="28">
        <f>D12</f>
        <v>12738</v>
      </c>
      <c r="I21" s="3"/>
      <c r="J21" s="28">
        <f>E12</f>
        <v>407</v>
      </c>
      <c r="K21" s="3"/>
      <c r="L21" s="3"/>
      <c r="M21" s="16">
        <f>F21</f>
        <v>0</v>
      </c>
      <c r="N21" s="28">
        <f t="shared" ref="N21:O23" si="6">F12</f>
        <v>411132</v>
      </c>
      <c r="O21" s="28">
        <f t="shared" si="6"/>
        <v>7982</v>
      </c>
    </row>
    <row r="22" spans="1:15" x14ac:dyDescent="0.55000000000000004">
      <c r="A22" s="26" t="s">
        <v>167</v>
      </c>
      <c r="B22" s="28">
        <f t="shared" si="5"/>
        <v>525508</v>
      </c>
      <c r="C22" s="28">
        <f t="shared" si="5"/>
        <v>2240</v>
      </c>
      <c r="D22" s="3"/>
      <c r="E22" s="3"/>
      <c r="F22" s="3"/>
      <c r="G22" s="3"/>
      <c r="H22" s="28">
        <f>D13</f>
        <v>51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2187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8403376</v>
      </c>
      <c r="C24" s="26">
        <f t="shared" si="7"/>
        <v>434356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12789</v>
      </c>
      <c r="I24" s="26">
        <f t="shared" si="7"/>
        <v>0</v>
      </c>
      <c r="J24" s="26">
        <f t="shared" si="7"/>
        <v>407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413334</v>
      </c>
      <c r="O24" s="26">
        <f t="shared" si="7"/>
        <v>7984</v>
      </c>
    </row>
    <row r="26" spans="1:15" x14ac:dyDescent="0.55000000000000004">
      <c r="E26" s="56" t="s">
        <v>279</v>
      </c>
      <c r="F26" s="58"/>
      <c r="G26" s="58"/>
      <c r="H26" s="58"/>
      <c r="I26" s="58"/>
      <c r="J26" s="58"/>
    </row>
    <row r="27" spans="1:15" x14ac:dyDescent="0.55000000000000004">
      <c r="E27" s="57" t="s">
        <v>281</v>
      </c>
      <c r="F27" s="57"/>
      <c r="G27" s="57"/>
      <c r="H27" s="57"/>
      <c r="I27" s="57"/>
      <c r="J27" s="57"/>
      <c r="K27" s="57"/>
    </row>
  </sheetData>
  <mergeCells count="15">
    <mergeCell ref="I13:J13"/>
    <mergeCell ref="E27:K27"/>
    <mergeCell ref="E26:J26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6" t="s">
        <v>177</v>
      </c>
      <c r="B1" s="56"/>
      <c r="C1" s="56"/>
      <c r="D1" s="60"/>
      <c r="E1" s="60"/>
      <c r="F1" s="60"/>
      <c r="G1" s="60"/>
      <c r="H1" s="60"/>
      <c r="I1" s="60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2</v>
      </c>
      <c r="D2" s="59" t="s">
        <v>178</v>
      </c>
      <c r="E2" s="60"/>
      <c r="F2" s="60"/>
      <c r="G2" s="60"/>
      <c r="H2" s="60"/>
      <c r="I2" s="60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44257</v>
      </c>
      <c r="C5" s="31" t="s">
        <v>7</v>
      </c>
      <c r="D5" s="41">
        <f>IFERROR(INT(TRIM(SUBSTITUTE(VLOOKUP($A5&amp;"*",各都道府県の状況!$A:$I,D$3,FALSE), "※5", ""))), "")</f>
        <v>19151</v>
      </c>
      <c r="E5" s="41">
        <f>IFERROR(INT(TRIM(SUBSTITUTE(VLOOKUP($A5&amp;"*",各都道府県の状況!$A:$I,E$3,FALSE), "※5", ""))), "")</f>
        <v>383402</v>
      </c>
      <c r="F5" s="41">
        <f>IFERROR(INT(TRIM(SUBSTITUTE(VLOOKUP($A5&amp;"*",各都道府県の状況!$A:$I,F$3,FALSE), "※5", ""))), "")</f>
        <v>17944</v>
      </c>
      <c r="G5" s="41">
        <f>IFERROR(INT(TRIM(SUBSTITUTE(VLOOKUP($A5&amp;"*",各都道府県の状況!$A:$I,G$3,FALSE), "※5", ""))), "")</f>
        <v>684</v>
      </c>
      <c r="H5" s="41">
        <f>IFERROR(INT(TRIM(SUBSTITUTE(VLOOKUP($A5&amp;"*",各都道府県の状況!$A:$I,H$3,FALSE), "※5", ""))), "")</f>
        <v>543</v>
      </c>
      <c r="I5" s="41">
        <f>IFERROR(INT(TRIM(SUBSTITUTE(VLOOKUP($A5&amp;"*",各都道府県の状況!$A:$I,I$3,FALSE), "※5", ""))), "")</f>
        <v>4</v>
      </c>
      <c r="J5" s="2"/>
    </row>
    <row r="6" spans="1:10" x14ac:dyDescent="0.55000000000000004">
      <c r="A6" s="12" t="s">
        <v>182</v>
      </c>
      <c r="B6" s="13">
        <f t="shared" si="0"/>
        <v>44257</v>
      </c>
      <c r="C6" s="31" t="s">
        <v>11</v>
      </c>
      <c r="D6" s="41">
        <f>IFERROR(INT(TRIM(SUBSTITUTE(VLOOKUP($A6&amp;"*",各都道府県の状況!$A:$I,D$3,FALSE), "※5", ""))), "")</f>
        <v>817</v>
      </c>
      <c r="E6" s="41">
        <f>IFERROR(INT(TRIM(SUBSTITUTE(VLOOKUP($A6&amp;"*",各都道府県の状況!$A:$I,E$3,FALSE), "※5", ""))), "")</f>
        <v>17538</v>
      </c>
      <c r="F6" s="41">
        <f>IFERROR(INT(TRIM(SUBSTITUTE(VLOOKUP($A6&amp;"*",各都道府県の状況!$A:$I,F$3,FALSE), "※5", ""))), "")</f>
        <v>771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26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44257</v>
      </c>
      <c r="C7" s="31" t="s">
        <v>12</v>
      </c>
      <c r="D7" s="41">
        <f>IFERROR(INT(TRIM(SUBSTITUTE(VLOOKUP($A7&amp;"*",各都道府県の状況!$A:$I,D$3,FALSE), "※5", ""))), "")</f>
        <v>554</v>
      </c>
      <c r="E7" s="41">
        <f>IFERROR(INT(TRIM(SUBSTITUTE(VLOOKUP($A7&amp;"*",各都道府県の状況!$A:$I,E$3,FALSE), "※5", ""))), "")</f>
        <v>26980</v>
      </c>
      <c r="F7" s="41">
        <f>IFERROR(INT(TRIM(SUBSTITUTE(VLOOKUP($A7&amp;"*",各都道府県の状況!$A:$I,F$3,FALSE), "※5", ""))), "")</f>
        <v>517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7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44257</v>
      </c>
      <c r="C8" s="31" t="s">
        <v>13</v>
      </c>
      <c r="D8" s="41">
        <f>IFERROR(INT(TRIM(SUBSTITUTE(VLOOKUP($A8&amp;"*",各都道府県の状況!$A:$I,D$3,FALSE), "※5", ""))), "")</f>
        <v>3644</v>
      </c>
      <c r="E8" s="41">
        <f>IFERROR(INT(TRIM(SUBSTITUTE(VLOOKUP($A8&amp;"*",各都道府県の状況!$A:$I,E$3,FALSE), "※5", ""))), "")</f>
        <v>69021</v>
      </c>
      <c r="F8" s="41">
        <f>IFERROR(INT(TRIM(SUBSTITUTE(VLOOKUP($A8&amp;"*",各都道府県の状況!$A:$I,F$3,FALSE), "※5", ""))), "")</f>
        <v>3516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103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185</v>
      </c>
      <c r="B9" s="13">
        <f t="shared" si="0"/>
        <v>44257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7093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1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44257</v>
      </c>
      <c r="C10" s="31" t="s">
        <v>15</v>
      </c>
      <c r="D10" s="41">
        <f>IFERROR(INT(TRIM(SUBSTITUTE(VLOOKUP($A10&amp;"*",各都道府県の状況!$A:$I,D$3,FALSE), "※5", ""))), "")</f>
        <v>543</v>
      </c>
      <c r="E10" s="41">
        <f>IFERROR(INT(TRIM(SUBSTITUTE(VLOOKUP($A10&amp;"*",各都道府県の状況!$A:$I,E$3,FALSE), "※5", ""))), "")</f>
        <v>27509</v>
      </c>
      <c r="F10" s="41">
        <f>IFERROR(INT(TRIM(SUBSTITUTE(VLOOKUP($A10&amp;"*",各都道府県の状況!$A:$I,F$3,FALSE), "※5", ""))), "")</f>
        <v>515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13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44257</v>
      </c>
      <c r="C11" s="31" t="s">
        <v>16</v>
      </c>
      <c r="D11" s="41">
        <f>IFERROR(INT(TRIM(SUBSTITUTE(VLOOKUP($A11&amp;"*",各都道府県の状況!$A:$I,D$3,FALSE), "※5", ""))), "")</f>
        <v>1969</v>
      </c>
      <c r="E11" s="41">
        <f>IFERROR(INT(TRIM(SUBSTITUTE(VLOOKUP($A11&amp;"*",各都道府県の状況!$A:$I,E$3,FALSE), "※5", ""))), "")</f>
        <v>114201</v>
      </c>
      <c r="F11" s="41">
        <f>IFERROR(INT(TRIM(SUBSTITUTE(VLOOKUP($A11&amp;"*",各都道府県の状況!$A:$I,F$3,FALSE), "※5", ""))), "")</f>
        <v>1777</v>
      </c>
      <c r="G11" s="41">
        <f>IFERROR(INT(TRIM(SUBSTITUTE(VLOOKUP($A11&amp;"*",各都道府県の状況!$A:$I,G$3,FALSE), "※5", ""))), "")</f>
        <v>71</v>
      </c>
      <c r="H11" s="41">
        <f>IFERROR(INT(TRIM(SUBSTITUTE(VLOOKUP($A11&amp;"*",各都道府県の状況!$A:$I,H$3,FALSE), "※5", ""))), "")</f>
        <v>121</v>
      </c>
      <c r="I11" s="41">
        <f>IFERROR(INT(TRIM(SUBSTITUTE(VLOOKUP($A11&amp;"*",各都道府県の状況!$A:$I,I$3,FALSE), "※5", ""))), "")</f>
        <v>10</v>
      </c>
    </row>
    <row r="12" spans="1:10" x14ac:dyDescent="0.55000000000000004">
      <c r="A12" s="12" t="s">
        <v>188</v>
      </c>
      <c r="B12" s="13">
        <f t="shared" si="0"/>
        <v>44257</v>
      </c>
      <c r="C12" s="31" t="s">
        <v>17</v>
      </c>
      <c r="D12" s="41">
        <f>IFERROR(INT(TRIM(SUBSTITUTE(VLOOKUP($A12&amp;"*",各都道府県の状況!$A:$I,D$3,FALSE), "※5", ""))), "")</f>
        <v>5826</v>
      </c>
      <c r="E12" s="41">
        <f>IFERROR(INT(TRIM(SUBSTITUTE(VLOOKUP($A12&amp;"*",各都道府県の状況!$A:$I,E$3,FALSE), "※5", ""))), "")</f>
        <v>24927</v>
      </c>
      <c r="F12" s="41">
        <f>IFERROR(INT(TRIM(SUBSTITUTE(VLOOKUP($A12&amp;"*",各都道府県の状況!$A:$I,F$3,FALSE), "※5", ""))), "")</f>
        <v>5374</v>
      </c>
      <c r="G12" s="41">
        <f>IFERROR(INT(TRIM(SUBSTITUTE(VLOOKUP($A12&amp;"*",各都道府県の状況!$A:$I,G$3,FALSE), "※5", ""))), "")</f>
        <v>114</v>
      </c>
      <c r="H12" s="41">
        <f>IFERROR(INT(TRIM(SUBSTITUTE(VLOOKUP($A12&amp;"*",各都道府県の状況!$A:$I,H$3,FALSE), "※5", ""))), "")</f>
        <v>338</v>
      </c>
      <c r="I12" s="41">
        <f>IFERROR(INT(TRIM(SUBSTITUTE(VLOOKUP($A12&amp;"*",各都道府県の状況!$A:$I,I$3,FALSE), "※5", ""))), "")</f>
        <v>6</v>
      </c>
    </row>
    <row r="13" spans="1:10" x14ac:dyDescent="0.55000000000000004">
      <c r="A13" s="12" t="s">
        <v>189</v>
      </c>
      <c r="B13" s="13">
        <f t="shared" si="0"/>
        <v>44257</v>
      </c>
      <c r="C13" s="31" t="s">
        <v>18</v>
      </c>
      <c r="D13" s="41">
        <f>IFERROR(INT(TRIM(SUBSTITUTE(VLOOKUP($A13&amp;"*",各都道府県の状況!$A:$I,D$3,FALSE), "※5", ""))), "")</f>
        <v>4113</v>
      </c>
      <c r="E13" s="41">
        <f>IFERROR(INT(TRIM(SUBSTITUTE(VLOOKUP($A13&amp;"*",各都道府県の状況!$A:$I,E$3,FALSE), "※5", ""))), "")</f>
        <v>126997</v>
      </c>
      <c r="F13" s="41">
        <f>IFERROR(INT(TRIM(SUBSTITUTE(VLOOKUP($A13&amp;"*",各都道府県の状況!$A:$I,F$3,FALSE), "※5", ""))), "")</f>
        <v>3917</v>
      </c>
      <c r="G13" s="41">
        <f>IFERROR(INT(TRIM(SUBSTITUTE(VLOOKUP($A13&amp;"*",各都道府県の状況!$A:$I,G$3,FALSE), "※5", ""))), "")</f>
        <v>67</v>
      </c>
      <c r="H13" s="41">
        <f>IFERROR(INT(TRIM(SUBSTITUTE(VLOOKUP($A13&amp;"*",各都道府県の状況!$A:$I,H$3,FALSE), "※5", ""))), "")</f>
        <v>129</v>
      </c>
      <c r="I13" s="41">
        <f>IFERROR(INT(TRIM(SUBSTITUTE(VLOOKUP($A13&amp;"*",各都道府県の状況!$A:$I,I$3,FALSE), "※5", ""))), "")</f>
        <v>1</v>
      </c>
    </row>
    <row r="14" spans="1:10" x14ac:dyDescent="0.55000000000000004">
      <c r="A14" s="12" t="s">
        <v>190</v>
      </c>
      <c r="B14" s="13">
        <f t="shared" si="0"/>
        <v>44257</v>
      </c>
      <c r="C14" s="31" t="s">
        <v>19</v>
      </c>
      <c r="D14" s="41">
        <f>IFERROR(INT(TRIM(SUBSTITUTE(VLOOKUP($A14&amp;"*",各都道府県の状況!$A:$I,D$3,FALSE), "※5", ""))), "")</f>
        <v>4528</v>
      </c>
      <c r="E14" s="41">
        <f>IFERROR(INT(TRIM(SUBSTITUTE(VLOOKUP($A14&amp;"*",各都道府県の状況!$A:$I,E$3,FALSE), "※5", ""))), "")</f>
        <v>93316</v>
      </c>
      <c r="F14" s="41">
        <f>IFERROR(INT(TRIM(SUBSTITUTE(VLOOKUP($A14&amp;"*",各都道府県の状況!$A:$I,F$3,FALSE), "※5", ""))), "")</f>
        <v>4260</v>
      </c>
      <c r="G14" s="41">
        <f>IFERROR(INT(TRIM(SUBSTITUTE(VLOOKUP($A14&amp;"*",各都道府県の状況!$A:$I,G$3,FALSE), "※5", ""))), "")</f>
        <v>85</v>
      </c>
      <c r="H14" s="41">
        <f>IFERROR(INT(TRIM(SUBSTITUTE(VLOOKUP($A14&amp;"*",各都道府県の状況!$A:$I,H$3,FALSE), "※5", ""))), "")</f>
        <v>183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44257</v>
      </c>
      <c r="C15" s="31" t="s">
        <v>20</v>
      </c>
      <c r="D15" s="41">
        <f>IFERROR(INT(TRIM(SUBSTITUTE(VLOOKUP($A15&amp;"*",各都道府県の状況!$A:$I,D$3,FALSE), "※5", ""))), "")</f>
        <v>29509</v>
      </c>
      <c r="E15" s="41">
        <f>IFERROR(INT(TRIM(SUBSTITUTE(VLOOKUP($A15&amp;"*",各都道府県の状況!$A:$I,E$3,FALSE), "※5", ""))), "")</f>
        <v>556745</v>
      </c>
      <c r="F15" s="41">
        <f>IFERROR(INT(TRIM(SUBSTITUTE(VLOOKUP($A15&amp;"*",各都道府県の状況!$A:$I,F$3,FALSE), "※5", ""))), "")</f>
        <v>27705</v>
      </c>
      <c r="G15" s="41">
        <f>IFERROR(INT(TRIM(SUBSTITUTE(VLOOKUP($A15&amp;"*",各都道府県の状況!$A:$I,G$3,FALSE), "※5", ""))), "")</f>
        <v>581</v>
      </c>
      <c r="H15" s="41">
        <f>IFERROR(INT(TRIM(SUBSTITUTE(VLOOKUP($A15&amp;"*",各都道府県の状況!$A:$I,H$3,FALSE), "※5", ""))), "")</f>
        <v>1223</v>
      </c>
      <c r="I15" s="41">
        <f>IFERROR(INT(TRIM(SUBSTITUTE(VLOOKUP($A15&amp;"*",各都道府県の状況!$A:$I,I$3,FALSE), "※5", ""))), "")</f>
        <v>40</v>
      </c>
    </row>
    <row r="16" spans="1:10" x14ac:dyDescent="0.55000000000000004">
      <c r="A16" s="12" t="s">
        <v>192</v>
      </c>
      <c r="B16" s="13">
        <f t="shared" si="0"/>
        <v>44257</v>
      </c>
      <c r="C16" s="31" t="s">
        <v>21</v>
      </c>
      <c r="D16" s="41">
        <f>IFERROR(INT(TRIM(SUBSTITUTE(VLOOKUP($A16&amp;"*",各都道府県の状況!$A:$I,D$3,FALSE), "※5", ""))), "")</f>
        <v>26609</v>
      </c>
      <c r="E16" s="41">
        <f>IFERROR(INT(TRIM(SUBSTITUTE(VLOOKUP($A16&amp;"*",各都道府県の状況!$A:$I,E$3,FALSE), "※5", ""))), "")</f>
        <v>412934</v>
      </c>
      <c r="F16" s="41">
        <f>IFERROR(INT(TRIM(SUBSTITUTE(VLOOKUP($A16&amp;"*",各都道府県の状況!$A:$I,F$3,FALSE), "※5", ""))), "")</f>
        <v>24630</v>
      </c>
      <c r="G16" s="41">
        <f>IFERROR(INT(TRIM(SUBSTITUTE(VLOOKUP($A16&amp;"*",各都道府県の状況!$A:$I,G$3,FALSE), "※5", ""))), "")</f>
        <v>461</v>
      </c>
      <c r="H16" s="41">
        <f>IFERROR(INT(TRIM(SUBSTITUTE(VLOOKUP($A16&amp;"*",各都道府県の状況!$A:$I,H$3,FALSE), "※5", ""))), "")</f>
        <v>1518</v>
      </c>
      <c r="I16" s="41">
        <f>IFERROR(INT(TRIM(SUBSTITUTE(VLOOKUP($A16&amp;"*",各都道府県の状況!$A:$I,I$3,FALSE), "※5", ""))), "")</f>
        <v>28</v>
      </c>
    </row>
    <row r="17" spans="1:9" x14ac:dyDescent="0.55000000000000004">
      <c r="A17" s="12" t="s">
        <v>193</v>
      </c>
      <c r="B17" s="13">
        <f t="shared" si="0"/>
        <v>44257</v>
      </c>
      <c r="C17" s="31" t="s">
        <v>22</v>
      </c>
      <c r="D17" s="41">
        <f>IFERROR(INT(TRIM(SUBSTITUTE(VLOOKUP($A17&amp;"*",各都道府県の状況!$A:$I,D$3,FALSE), "※5", ""))), "")</f>
        <v>112029</v>
      </c>
      <c r="E17" s="41">
        <f>IFERROR(INT(TRIM(SUBSTITUTE(VLOOKUP($A17&amp;"*",各都道府県の状況!$A:$I,E$3,FALSE), "※5", ""))), "")</f>
        <v>1549018</v>
      </c>
      <c r="F17" s="41">
        <f>IFERROR(INT(TRIM(SUBSTITUTE(VLOOKUP($A17&amp;"*",各都道府県の状況!$A:$I,F$3,FALSE), "※5", ""))), "")</f>
        <v>107546</v>
      </c>
      <c r="G17" s="41">
        <f>IFERROR(INT(TRIM(SUBSTITUTE(VLOOKUP($A17&amp;"*",各都道府県の状況!$A:$I,G$3,FALSE), "※5", ""))), "")</f>
        <v>1400</v>
      </c>
      <c r="H17" s="41">
        <f>IFERROR(INT(TRIM(SUBSTITUTE(VLOOKUP($A17&amp;"*",各都道府県の状況!$A:$I,H$3,FALSE), "※5", ""))), "")</f>
        <v>3083</v>
      </c>
      <c r="I17" s="41">
        <f>IFERROR(INT(TRIM(SUBSTITUTE(VLOOKUP($A17&amp;"*",各都道府県の状況!$A:$I,I$3,FALSE), "※5", ""))), "")</f>
        <v>54</v>
      </c>
    </row>
    <row r="18" spans="1:9" x14ac:dyDescent="0.55000000000000004">
      <c r="A18" s="12" t="s">
        <v>194</v>
      </c>
      <c r="B18" s="13">
        <f t="shared" si="0"/>
        <v>44257</v>
      </c>
      <c r="C18" s="31" t="s">
        <v>23</v>
      </c>
      <c r="D18" s="41">
        <f>IFERROR(INT(TRIM(SUBSTITUTE(VLOOKUP($A18&amp;"*",各都道府県の状況!$A:$I,D$3,FALSE), "※5", ""))), "")</f>
        <v>45035</v>
      </c>
      <c r="E18" s="41">
        <f>IFERROR(INT(TRIM(SUBSTITUTE(VLOOKUP($A18&amp;"*",各都道府県の状況!$A:$I,E$3,FALSE), "※5", ""))), "")</f>
        <v>598496</v>
      </c>
      <c r="F18" s="41">
        <f>IFERROR(INT(TRIM(SUBSTITUTE(VLOOKUP($A18&amp;"*",各都道府県の状況!$A:$I,F$3,FALSE), "※5", ""))), "")</f>
        <v>43345</v>
      </c>
      <c r="G18" s="41">
        <f>IFERROR(INT(TRIM(SUBSTITUTE(VLOOKUP($A18&amp;"*",各都道府県の状況!$A:$I,G$3,FALSE), "※5", ""))), "")</f>
        <v>683</v>
      </c>
      <c r="H18" s="41">
        <f>IFERROR(INT(TRIM(SUBSTITUTE(VLOOKUP($A18&amp;"*",各都道府県の状況!$A:$I,H$3,FALSE), "※5", ""))), "")</f>
        <v>1007</v>
      </c>
      <c r="I18" s="41">
        <f>IFERROR(INT(TRIM(SUBSTITUTE(VLOOKUP($A18&amp;"*",各都道府県の状況!$A:$I,I$3,FALSE), "※5", ""))), "")</f>
        <v>28</v>
      </c>
    </row>
    <row r="19" spans="1:9" x14ac:dyDescent="0.55000000000000004">
      <c r="A19" s="12" t="s">
        <v>195</v>
      </c>
      <c r="B19" s="13">
        <f t="shared" si="0"/>
        <v>44257</v>
      </c>
      <c r="C19" s="31" t="s">
        <v>24</v>
      </c>
      <c r="D19" s="41">
        <f>IFERROR(INT(TRIM(SUBSTITUTE(VLOOKUP($A19&amp;"*",各都道府県の状況!$A:$I,D$3,FALSE), "※5", ""))), "")</f>
        <v>1091</v>
      </c>
      <c r="E19" s="41">
        <f>IFERROR(INT(TRIM(SUBSTITUTE(VLOOKUP($A19&amp;"*",各都道府県の状況!$A:$I,E$3,FALSE), "※5", ""))), "")</f>
        <v>45331</v>
      </c>
      <c r="F19" s="41">
        <f>IFERROR(INT(TRIM(SUBSTITUTE(VLOOKUP($A19&amp;"*",各都道府県の状況!$A:$I,F$3,FALSE), "※5", ""))), "")</f>
        <v>996</v>
      </c>
      <c r="G19" s="41">
        <f>IFERROR(INT(TRIM(SUBSTITUTE(VLOOKUP($A19&amp;"*",各都道府県の状況!$A:$I,G$3,FALSE), "※5", ""))), "")</f>
        <v>15</v>
      </c>
      <c r="H19" s="41">
        <f>IFERROR(INT(TRIM(SUBSTITUTE(VLOOKUP($A19&amp;"*",各都道府県の状況!$A:$I,H$3,FALSE), "※5", ""))), "")</f>
        <v>80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44257</v>
      </c>
      <c r="C20" s="31" t="s">
        <v>25</v>
      </c>
      <c r="D20" s="41">
        <f>IFERROR(INT(TRIM(SUBSTITUTE(VLOOKUP($A20&amp;"*",各都道府県の状況!$A:$I,D$3,FALSE), "※5", ""))), "")</f>
        <v>905</v>
      </c>
      <c r="E20" s="41">
        <f>IFERROR(INT(TRIM(SUBSTITUTE(VLOOKUP($A20&amp;"*",各都道府県の状況!$A:$I,E$3,FALSE), "※5", ""))), "")</f>
        <v>36568</v>
      </c>
      <c r="F20" s="41">
        <f>IFERROR(INT(TRIM(SUBSTITUTE(VLOOKUP($A20&amp;"*",各都道府県の状況!$A:$I,F$3,FALSE), "※5", ""))), "")</f>
        <v>867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10</v>
      </c>
      <c r="I20" s="41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44257</v>
      </c>
      <c r="C21" s="31" t="s">
        <v>26</v>
      </c>
      <c r="D21" s="41">
        <f>IFERROR(INT(TRIM(SUBSTITUTE(VLOOKUP($A21&amp;"*",各都道府県の状況!$A:$I,D$3,FALSE), "※5", ""))), "")</f>
        <v>1862</v>
      </c>
      <c r="E21" s="41">
        <f>IFERROR(INT(TRIM(SUBSTITUTE(VLOOKUP($A21&amp;"*",各都道府県の状況!$A:$I,E$3,FALSE), "※5", ""))), "")</f>
        <v>52013</v>
      </c>
      <c r="F21" s="41">
        <f>IFERROR(INT(TRIM(SUBSTITUTE(VLOOKUP($A21&amp;"*",各都道府県の状況!$A:$I,F$3,FALSE), "※5", ""))), "")</f>
        <v>1700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120</v>
      </c>
      <c r="I21" s="41">
        <f>IFERROR(INT(TRIM(SUBSTITUTE(VLOOKUP($A21&amp;"*",各都道府県の状況!$A:$I,I$3,FALSE), "※5", ""))), "")</f>
        <v>6</v>
      </c>
    </row>
    <row r="22" spans="1:9" x14ac:dyDescent="0.55000000000000004">
      <c r="A22" s="12" t="s">
        <v>198</v>
      </c>
      <c r="B22" s="13">
        <f t="shared" si="0"/>
        <v>44257</v>
      </c>
      <c r="C22" s="31" t="s">
        <v>27</v>
      </c>
      <c r="D22" s="41">
        <f>IFERROR(INT(TRIM(SUBSTITUTE(VLOOKUP($A22&amp;"*",各都道府県の状況!$A:$I,D$3,FALSE), "※5", ""))), "")</f>
        <v>545</v>
      </c>
      <c r="E22" s="41">
        <f>IFERROR(INT(TRIM(SUBSTITUTE(VLOOKUP($A22&amp;"*",各都道府県の状況!$A:$I,E$3,FALSE), "※5", ""))), "")</f>
        <v>32299</v>
      </c>
      <c r="F22" s="41">
        <f>IFERROR(INT(TRIM(SUBSTITUTE(VLOOKUP($A22&amp;"*",各都道府県の状況!$A:$I,F$3,FALSE), "※5", ""))), "")</f>
        <v>516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4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44257</v>
      </c>
      <c r="C23" s="31" t="s">
        <v>28</v>
      </c>
      <c r="D23" s="41">
        <f>IFERROR(INT(TRIM(SUBSTITUTE(VLOOKUP($A23&amp;"*",各都道府県の状況!$A:$I,D$3,FALSE), "※5", ""))), "")</f>
        <v>939</v>
      </c>
      <c r="E23" s="41">
        <f>IFERROR(INT(TRIM(SUBSTITUTE(VLOOKUP($A23&amp;"*",各都道府県の状況!$A:$I,E$3,FALSE), "※5", ""))), "")</f>
        <v>25903</v>
      </c>
      <c r="F23" s="41">
        <f>IFERROR(INT(TRIM(SUBSTITUTE(VLOOKUP($A23&amp;"*",各都道府県の状況!$A:$I,F$3,FALSE), "※5", ""))), "")</f>
        <v>916</v>
      </c>
      <c r="G23" s="41">
        <f>IFERROR(INT(TRIM(SUBSTITUTE(VLOOKUP($A23&amp;"*",各都道府県の状況!$A:$I,G$3,FALSE), "※5", ""))), "")</f>
        <v>17</v>
      </c>
      <c r="H23" s="41">
        <f>IFERROR(INT(TRIM(SUBSTITUTE(VLOOKUP($A23&amp;"*",各都道府県の状況!$A:$I,H$3,FALSE), "※5", ""))), "")</f>
        <v>6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44257</v>
      </c>
      <c r="C24" s="31" t="s">
        <v>29</v>
      </c>
      <c r="D24" s="41">
        <f>IFERROR(INT(TRIM(SUBSTITUTE(VLOOKUP($A24&amp;"*",各都道府県の状況!$A:$I,D$3,FALSE), "※5", ""))), "")</f>
        <v>2364</v>
      </c>
      <c r="E24" s="41">
        <f>IFERROR(INT(TRIM(SUBSTITUTE(VLOOKUP($A24&amp;"*",各都道府県の状況!$A:$I,E$3,FALSE), "※5", ""))), "")</f>
        <v>99792</v>
      </c>
      <c r="F24" s="41">
        <f>IFERROR(INT(TRIM(SUBSTITUTE(VLOOKUP($A24&amp;"*",各都道府県の状況!$A:$I,F$3,FALSE), "※5", ""))), "")</f>
        <v>2343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12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44257</v>
      </c>
      <c r="C25" s="31" t="s">
        <v>30</v>
      </c>
      <c r="D25" s="41">
        <f>IFERROR(INT(TRIM(SUBSTITUTE(VLOOKUP($A25&amp;"*",各都道府県の状況!$A:$I,D$3,FALSE), "※5", ""))), "")</f>
        <v>4741</v>
      </c>
      <c r="E25" s="41">
        <f>IFERROR(INT(TRIM(SUBSTITUTE(VLOOKUP($A25&amp;"*",各都道府県の状況!$A:$I,E$3,FALSE), "※5", ""))), "")</f>
        <v>136143</v>
      </c>
      <c r="F25" s="41">
        <f>IFERROR(INT(TRIM(SUBSTITUTE(VLOOKUP($A25&amp;"*",各都道府県の状況!$A:$I,F$3,FALSE), "※5", ""))), "")</f>
        <v>4487</v>
      </c>
      <c r="G25" s="41">
        <f>IFERROR(INT(TRIM(SUBSTITUTE(VLOOKUP($A25&amp;"*",各都道府県の状況!$A:$I,G$3,FALSE), "※5", ""))), "")</f>
        <v>111</v>
      </c>
      <c r="H25" s="41">
        <f>IFERROR(INT(TRIM(SUBSTITUTE(VLOOKUP($A25&amp;"*",各都道府県の状況!$A:$I,H$3,FALSE), "※5", ""))), "")</f>
        <v>143</v>
      </c>
      <c r="I25" s="41">
        <f>IFERROR(INT(TRIM(SUBSTITUTE(VLOOKUP($A25&amp;"*",各都道府県の状況!$A:$I,I$3,FALSE), "※5", ""))), "")</f>
        <v>7</v>
      </c>
    </row>
    <row r="26" spans="1:9" x14ac:dyDescent="0.55000000000000004">
      <c r="A26" s="12" t="s">
        <v>202</v>
      </c>
      <c r="B26" s="13">
        <f t="shared" si="0"/>
        <v>44257</v>
      </c>
      <c r="C26" s="31" t="s">
        <v>31</v>
      </c>
      <c r="D26" s="41">
        <f>IFERROR(INT(TRIM(SUBSTITUTE(VLOOKUP($A26&amp;"*",各都道府県の状況!$A:$I,D$3,FALSE), "※5", ""))), "")</f>
        <v>5169</v>
      </c>
      <c r="E26" s="41">
        <f>IFERROR(INT(TRIM(SUBSTITUTE(VLOOKUP($A26&amp;"*",各都道府県の状況!$A:$I,E$3,FALSE), "※5", ""))), "")</f>
        <v>225684</v>
      </c>
      <c r="F26" s="41">
        <f>IFERROR(INT(TRIM(SUBSTITUTE(VLOOKUP($A26&amp;"*",各都道府県の状況!$A:$I,F$3,FALSE), "※5", ""))), "")</f>
        <v>4880</v>
      </c>
      <c r="G26" s="41">
        <f>IFERROR(INT(TRIM(SUBSTITUTE(VLOOKUP($A26&amp;"*",各都道府県の状況!$A:$I,G$3,FALSE), "※5", ""))), "")</f>
        <v>93</v>
      </c>
      <c r="H26" s="41">
        <f>IFERROR(INT(TRIM(SUBSTITUTE(VLOOKUP($A26&amp;"*",各都道府県の状況!$A:$I,H$3,FALSE), "※5", ""))), "")</f>
        <v>196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44257</v>
      </c>
      <c r="C27" s="31" t="s">
        <v>32</v>
      </c>
      <c r="D27" s="41">
        <f>IFERROR(INT(TRIM(SUBSTITUTE(VLOOKUP($A27&amp;"*",各都道府県の状況!$A:$I,D$3,FALSE), "※5", ""))), "")</f>
        <v>25892</v>
      </c>
      <c r="E27" s="41">
        <f>IFERROR(INT(TRIM(SUBSTITUTE(VLOOKUP($A27&amp;"*",各都道府県の状況!$A:$I,E$3,FALSE), "※5", ""))), "")</f>
        <v>396412</v>
      </c>
      <c r="F27" s="41">
        <f>IFERROR(INT(TRIM(SUBSTITUTE(VLOOKUP($A27&amp;"*",各都道府県の状況!$A:$I,F$3,FALSE), "※5", ""))), "")</f>
        <v>24749</v>
      </c>
      <c r="G27" s="41">
        <f>IFERROR(INT(TRIM(SUBSTITUTE(VLOOKUP($A27&amp;"*",各都道府県の状況!$A:$I,G$3,FALSE), "※5", ""))), "")</f>
        <v>522</v>
      </c>
      <c r="H27" s="41">
        <f>IFERROR(INT(TRIM(SUBSTITUTE(VLOOKUP($A27&amp;"*",各都道府県の状況!$A:$I,H$3,FALSE), "※5", ""))), "")</f>
        <v>621</v>
      </c>
      <c r="I27" s="41">
        <f>IFERROR(INT(TRIM(SUBSTITUTE(VLOOKUP($A27&amp;"*",各都道府県の状況!$A:$I,I$3,FALSE), "※5", ""))), "")</f>
        <v>31</v>
      </c>
    </row>
    <row r="28" spans="1:9" x14ac:dyDescent="0.55000000000000004">
      <c r="A28" s="12" t="s">
        <v>204</v>
      </c>
      <c r="B28" s="13">
        <f t="shared" si="0"/>
        <v>44257</v>
      </c>
      <c r="C28" s="31" t="s">
        <v>33</v>
      </c>
      <c r="D28" s="41">
        <f>IFERROR(INT(TRIM(SUBSTITUTE(VLOOKUP($A28&amp;"*",各都道府県の状況!$A:$I,D$3,FALSE), "※5", ""))), "")</f>
        <v>2541</v>
      </c>
      <c r="E28" s="41">
        <f>IFERROR(INT(TRIM(SUBSTITUTE(VLOOKUP($A28&amp;"*",各都道府県の状況!$A:$I,E$3,FALSE), "※5", ""))), "")</f>
        <v>63656</v>
      </c>
      <c r="F28" s="41">
        <f>IFERROR(INT(TRIM(SUBSTITUTE(VLOOKUP($A28&amp;"*",各都道府県の状況!$A:$I,F$3,FALSE), "※5", ""))), "")</f>
        <v>2434</v>
      </c>
      <c r="G28" s="41">
        <f>IFERROR(INT(TRIM(SUBSTITUTE(VLOOKUP($A28&amp;"*",各都道府県の状況!$A:$I,G$3,FALSE), "※5", ""))), "")</f>
        <v>54</v>
      </c>
      <c r="H28" s="41">
        <f>IFERROR(INT(TRIM(SUBSTITUTE(VLOOKUP($A28&amp;"*",各都道府県の状況!$A:$I,H$3,FALSE), "※5", ""))), "")</f>
        <v>131</v>
      </c>
      <c r="I28" s="41">
        <f>IFERROR(INT(TRIM(SUBSTITUTE(VLOOKUP($A28&amp;"*",各都道府県の状況!$A:$I,I$3,FALSE), "※5", ""))), "")</f>
        <v>7</v>
      </c>
    </row>
    <row r="29" spans="1:9" x14ac:dyDescent="0.55000000000000004">
      <c r="A29" s="12" t="s">
        <v>205</v>
      </c>
      <c r="B29" s="13">
        <f t="shared" si="0"/>
        <v>44257</v>
      </c>
      <c r="C29" s="31" t="s">
        <v>34</v>
      </c>
      <c r="D29" s="41">
        <f>IFERROR(INT(TRIM(SUBSTITUTE(VLOOKUP($A29&amp;"*",各都道府県の状況!$A:$I,D$3,FALSE), "※5", ""))), "")</f>
        <v>2481</v>
      </c>
      <c r="E29" s="41">
        <f>IFERROR(INT(TRIM(SUBSTITUTE(VLOOKUP($A29&amp;"*",各都道府県の状況!$A:$I,E$3,FALSE), "※5", ""))), "")</f>
        <v>73689</v>
      </c>
      <c r="F29" s="41">
        <f>IFERROR(INT(TRIM(SUBSTITUTE(VLOOKUP($A29&amp;"*",各都道府県の状況!$A:$I,F$3,FALSE), "※5", ""))), "")</f>
        <v>2309</v>
      </c>
      <c r="G29" s="41">
        <f>IFERROR(INT(TRIM(SUBSTITUTE(VLOOKUP($A29&amp;"*",各都道府県の状況!$A:$I,G$3,FALSE), "※5", ""))), "")</f>
        <v>47</v>
      </c>
      <c r="H29" s="41">
        <f>IFERROR(INT(TRIM(SUBSTITUTE(VLOOKUP($A29&amp;"*",各都道府県の状況!$A:$I,H$3,FALSE), "※5", ""))), "")</f>
        <v>125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44257</v>
      </c>
      <c r="C30" s="31" t="s">
        <v>35</v>
      </c>
      <c r="D30" s="41">
        <f>IFERROR(INT(TRIM(SUBSTITUTE(VLOOKUP($A30&amp;"*",各都道府県の状況!$A:$I,D$3,FALSE), "※5", ""))), "")</f>
        <v>9067</v>
      </c>
      <c r="E30" s="41">
        <f>IFERROR(INT(TRIM(SUBSTITUTE(VLOOKUP($A30&amp;"*",各都道府県の状況!$A:$I,E$3,FALSE), "※5", ""))), "")</f>
        <v>156506</v>
      </c>
      <c r="F30" s="41">
        <f>IFERROR(INT(TRIM(SUBSTITUTE(VLOOKUP($A30&amp;"*",各都道府県の状況!$A:$I,F$3,FALSE), "※5", ""))), "")</f>
        <v>8651</v>
      </c>
      <c r="G30" s="41">
        <f>IFERROR(INT(TRIM(SUBSTITUTE(VLOOKUP($A30&amp;"*",各都道府県の状況!$A:$I,G$3,FALSE), "※5", ""))), "")</f>
        <v>156</v>
      </c>
      <c r="H30" s="41">
        <f>IFERROR(INT(TRIM(SUBSTITUTE(VLOOKUP($A30&amp;"*",各都道府県の状況!$A:$I,H$3,FALSE), "※5", ""))), "")</f>
        <v>279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44257</v>
      </c>
      <c r="C31" s="31" t="s">
        <v>36</v>
      </c>
      <c r="D31" s="41">
        <f>IFERROR(INT(TRIM(SUBSTITUTE(VLOOKUP($A31&amp;"*",各都道府県の状況!$A:$I,D$3,FALSE), "※5", ""))), "")</f>
        <v>47260</v>
      </c>
      <c r="E31" s="41">
        <f>IFERROR(INT(TRIM(SUBSTITUTE(VLOOKUP($A31&amp;"*",各都道府県の状況!$A:$I,E$3,FALSE), "※5", ""))), "")</f>
        <v>797194</v>
      </c>
      <c r="F31" s="41">
        <f>IFERROR(INT(TRIM(SUBSTITUTE(VLOOKUP($A31&amp;"*",各都道府県の状況!$A:$I,F$3,FALSE), "※5", ""))), "")</f>
        <v>44700</v>
      </c>
      <c r="G31" s="41">
        <f>IFERROR(INT(TRIM(SUBSTITUTE(VLOOKUP($A31&amp;"*",各都道府県の状況!$A:$I,G$3,FALSE), "※5", ""))), "")</f>
        <v>1123</v>
      </c>
      <c r="H31" s="41">
        <f>IFERROR(INT(TRIM(SUBSTITUTE(VLOOKUP($A31&amp;"*",各都道府県の状況!$A:$I,H$3,FALSE), "※5", ""))), "")</f>
        <v>1023</v>
      </c>
      <c r="I31" s="41">
        <f>IFERROR(INT(TRIM(SUBSTITUTE(VLOOKUP($A31&amp;"*",各都道府県の状況!$A:$I,I$3,FALSE), "※5", ""))), "")</f>
        <v>83</v>
      </c>
    </row>
    <row r="32" spans="1:9" x14ac:dyDescent="0.55000000000000004">
      <c r="A32" s="12" t="s">
        <v>208</v>
      </c>
      <c r="B32" s="13">
        <f t="shared" si="0"/>
        <v>44257</v>
      </c>
      <c r="C32" s="31" t="s">
        <v>37</v>
      </c>
      <c r="D32" s="41">
        <f>IFERROR(INT(TRIM(SUBSTITUTE(VLOOKUP($A32&amp;"*",各都道府県の状況!$A:$I,D$3,FALSE), "※5", ""))), "")</f>
        <v>17989</v>
      </c>
      <c r="E32" s="41">
        <f>IFERROR(INT(TRIM(SUBSTITUTE(VLOOKUP($A32&amp;"*",各都道府県の状況!$A:$I,E$3,FALSE), "※5", ""))), "")</f>
        <v>250215</v>
      </c>
      <c r="F32" s="41">
        <f>IFERROR(INT(TRIM(SUBSTITUTE(VLOOKUP($A32&amp;"*",各都道府県の状況!$A:$I,F$3,FALSE), "※5", ""))), "")</f>
        <v>17081</v>
      </c>
      <c r="G32" s="41">
        <f>IFERROR(INT(TRIM(SUBSTITUTE(VLOOKUP($A32&amp;"*",各都道府県の状況!$A:$I,G$3,FALSE), "※5", ""))), "")</f>
        <v>534</v>
      </c>
      <c r="H32" s="41">
        <f>IFERROR(INT(TRIM(SUBSTITUTE(VLOOKUP($A32&amp;"*",各都道府県の状況!$A:$I,H$3,FALSE), "※5", ""))), "")</f>
        <v>374</v>
      </c>
      <c r="I32" s="41">
        <f>IFERROR(INT(TRIM(SUBSTITUTE(VLOOKUP($A32&amp;"*",各都道府県の状況!$A:$I,I$3,FALSE), "※5", ""))), "")</f>
        <v>41</v>
      </c>
    </row>
    <row r="33" spans="1:9" x14ac:dyDescent="0.55000000000000004">
      <c r="A33" s="12" t="s">
        <v>209</v>
      </c>
      <c r="B33" s="13">
        <f t="shared" si="0"/>
        <v>44257</v>
      </c>
      <c r="C33" s="31" t="s">
        <v>38</v>
      </c>
      <c r="D33" s="41">
        <f>IFERROR(INT(TRIM(SUBSTITUTE(VLOOKUP($A33&amp;"*",各都道府県の状況!$A:$I,D$3,FALSE), "※5", ""))), "")</f>
        <v>3368</v>
      </c>
      <c r="E33" s="41">
        <f>IFERROR(INT(TRIM(SUBSTITUTE(VLOOKUP($A33&amp;"*",各都道府県の状況!$A:$I,E$3,FALSE), "※5", ""))), "")</f>
        <v>82825</v>
      </c>
      <c r="F33" s="41">
        <f>IFERROR(INT(TRIM(SUBSTITUTE(VLOOKUP($A33&amp;"*",各都道府県の状況!$A:$I,F$3,FALSE), "※5", ""))), "")</f>
        <v>3265</v>
      </c>
      <c r="G33" s="41">
        <f>IFERROR(INT(TRIM(SUBSTITUTE(VLOOKUP($A33&amp;"*",各都道府県の状況!$A:$I,G$3,FALSE), "※5", ""))), "")</f>
        <v>47</v>
      </c>
      <c r="H33" s="41">
        <f>IFERROR(INT(TRIM(SUBSTITUTE(VLOOKUP($A33&amp;"*",各都道府県の状況!$A:$I,H$3,FALSE), "※5", ""))), "")</f>
        <v>56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44257</v>
      </c>
      <c r="C34" s="31" t="s">
        <v>39</v>
      </c>
      <c r="D34" s="41">
        <f>IFERROR(INT(TRIM(SUBSTITUTE(VLOOKUP($A34&amp;"*",各都道府県の状況!$A:$I,D$3,FALSE), "※5", ""))), "")</f>
        <v>1164</v>
      </c>
      <c r="E34" s="41">
        <f>IFERROR(INT(TRIM(SUBSTITUTE(VLOOKUP($A34&amp;"*",各都道府県の状況!$A:$I,E$3,FALSE), "※5", ""))), "")</f>
        <v>24566</v>
      </c>
      <c r="F34" s="41">
        <f>IFERROR(INT(TRIM(SUBSTITUTE(VLOOKUP($A34&amp;"*",各都道府県の状況!$A:$I,F$3,FALSE), "※5", ""))), "")</f>
        <v>1113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9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44257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41592</v>
      </c>
      <c r="F35" s="41">
        <f>IFERROR(INT(TRIM(SUBSTITUTE(VLOOKUP($A35&amp;"*",各都道府県の状況!$A:$I,F$3,FALSE), "※5", ""))), "")</f>
        <v>202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44257</v>
      </c>
      <c r="C36" s="31" t="s">
        <v>41</v>
      </c>
      <c r="D36" s="41">
        <f>IFERROR(INT(TRIM(SUBSTITUTE(VLOOKUP($A36&amp;"*",各都道府県の状況!$A:$I,D$3,FALSE), "※5", ""))), "")</f>
        <v>284</v>
      </c>
      <c r="E36" s="41">
        <f>IFERROR(INT(TRIM(SUBSTITUTE(VLOOKUP($A36&amp;"*",各都道府県の状況!$A:$I,E$3,FALSE), "※5", ""))), "")</f>
        <v>15625</v>
      </c>
      <c r="F36" s="41">
        <f>IFERROR(INT(TRIM(SUBSTITUTE(VLOOKUP($A36&amp;"*",各都道府県の状況!$A:$I,F$3,FALSE), "※5", ""))), "")</f>
        <v>279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5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44257</v>
      </c>
      <c r="C37" s="31" t="s">
        <v>42</v>
      </c>
      <c r="D37" s="41">
        <f>IFERROR(INT(TRIM(SUBSTITUTE(VLOOKUP($A37&amp;"*",各都道府県の状況!$A:$I,D$3,FALSE), "※5", ""))), "")</f>
        <v>2488</v>
      </c>
      <c r="E37" s="41">
        <f>IFERROR(INT(TRIM(SUBSTITUTE(VLOOKUP($A37&amp;"*",各都道府県の状況!$A:$I,E$3,FALSE), "※5", ""))), "")</f>
        <v>66389</v>
      </c>
      <c r="F37" s="41">
        <f>IFERROR(INT(TRIM(SUBSTITUTE(VLOOKUP($A37&amp;"*",各都道府県の状況!$A:$I,F$3,FALSE), "※5", ""))), "")</f>
        <v>2389</v>
      </c>
      <c r="G37" s="41">
        <f>IFERROR(INT(TRIM(SUBSTITUTE(VLOOKUP($A37&amp;"*",各都道府県の状況!$A:$I,G$3,FALSE), "※5", ""))), "")</f>
        <v>32</v>
      </c>
      <c r="H37" s="41">
        <f>IFERROR(INT(TRIM(SUBSTITUTE(VLOOKUP($A37&amp;"*",各都道府県の状況!$A:$I,H$3,FALSE), "※5", ""))), "")</f>
        <v>53</v>
      </c>
      <c r="I37" s="41">
        <f>IFERROR(INT(TRIM(SUBSTITUTE(VLOOKUP($A37&amp;"*",各都道府県の状況!$A:$I,I$3,FALSE), "※5", ""))), "")</f>
        <v>2</v>
      </c>
    </row>
    <row r="38" spans="1:9" x14ac:dyDescent="0.55000000000000004">
      <c r="A38" s="12" t="s">
        <v>214</v>
      </c>
      <c r="B38" s="13">
        <f t="shared" si="0"/>
        <v>44257</v>
      </c>
      <c r="C38" s="31" t="s">
        <v>43</v>
      </c>
      <c r="D38" s="41">
        <f>IFERROR(INT(TRIM(SUBSTITUTE(VLOOKUP($A38&amp;"*",各都道府県の状況!$A:$I,D$3,FALSE), "※5", ""))), "")</f>
        <v>5026</v>
      </c>
      <c r="E38" s="41">
        <f>IFERROR(INT(TRIM(SUBSTITUTE(VLOOKUP($A38&amp;"*",各都道府県の状況!$A:$I,E$3,FALSE), "※5", ""))), "")</f>
        <v>157847</v>
      </c>
      <c r="F38" s="41">
        <f>IFERROR(INT(TRIM(SUBSTITUTE(VLOOKUP($A38&amp;"*",各都道府県の状況!$A:$I,F$3,FALSE), "※5", ""))), "")</f>
        <v>4887</v>
      </c>
      <c r="G38" s="41">
        <f>IFERROR(INT(TRIM(SUBSTITUTE(VLOOKUP($A38&amp;"*",各都道府県の状況!$A:$I,G$3,FALSE), "※5", ""))), "")</f>
        <v>102</v>
      </c>
      <c r="H38" s="41">
        <f>IFERROR(INT(TRIM(SUBSTITUTE(VLOOKUP($A38&amp;"*",各都道府県の状況!$A:$I,H$3,FALSE), "※5", ""))), "")</f>
        <v>30</v>
      </c>
      <c r="I38" s="41">
        <f>IFERROR(INT(TRIM(SUBSTITUTE(VLOOKUP($A38&amp;"*",各都道府県の状況!$A:$I,I$3,FALSE), "※5", ""))), "")</f>
        <v>3</v>
      </c>
    </row>
    <row r="39" spans="1:9" x14ac:dyDescent="0.55000000000000004">
      <c r="A39" s="12" t="s">
        <v>215</v>
      </c>
      <c r="B39" s="13">
        <f t="shared" si="0"/>
        <v>44257</v>
      </c>
      <c r="C39" s="31" t="s">
        <v>44</v>
      </c>
      <c r="D39" s="41">
        <f>IFERROR(INT(TRIM(SUBSTITUTE(VLOOKUP($A39&amp;"*",各都道府県の状況!$A:$I,D$3,FALSE), "※5", ""))), "")</f>
        <v>1384</v>
      </c>
      <c r="E39" s="41">
        <f>IFERROR(INT(TRIM(SUBSTITUTE(VLOOKUP($A39&amp;"*",各都道府県の状況!$A:$I,E$3,FALSE), "※5", ""))), "")</f>
        <v>58758</v>
      </c>
      <c r="F39" s="41">
        <f>IFERROR(INT(TRIM(SUBSTITUTE(VLOOKUP($A39&amp;"*",各都道府県の状況!$A:$I,F$3,FALSE), "※5", ""))), "")</f>
        <v>1296</v>
      </c>
      <c r="G39" s="41">
        <f>IFERROR(INT(TRIM(SUBSTITUTE(VLOOKUP($A39&amp;"*",各都道府県の状況!$A:$I,G$3,FALSE), "※5", ""))), "")</f>
        <v>39</v>
      </c>
      <c r="H39" s="41">
        <f>IFERROR(INT(TRIM(SUBSTITUTE(VLOOKUP($A39&amp;"*",各都道府県の状況!$A:$I,H$3,FALSE), "※5", ""))), "")</f>
        <v>49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44257</v>
      </c>
      <c r="C40" s="31" t="s">
        <v>45</v>
      </c>
      <c r="D40" s="41">
        <f>IFERROR(INT(TRIM(SUBSTITUTE(VLOOKUP($A40&amp;"*",各都道府県の状況!$A:$I,D$3,FALSE), "※5", ""))), "")</f>
        <v>452</v>
      </c>
      <c r="E40" s="41">
        <f>IFERROR(INT(TRIM(SUBSTITUTE(VLOOKUP($A40&amp;"*",各都道府県の状況!$A:$I,E$3,FALSE), "※5", ""))), "")</f>
        <v>26727</v>
      </c>
      <c r="F40" s="41">
        <f>IFERROR(INT(TRIM(SUBSTITUTE(VLOOKUP($A40&amp;"*",各都道府県の状況!$A:$I,F$3,FALSE), "※5", ""))), "")</f>
        <v>413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23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44257</v>
      </c>
      <c r="C41" s="31" t="s">
        <v>46</v>
      </c>
      <c r="D41" s="41">
        <f>IFERROR(INT(TRIM(SUBSTITUTE(VLOOKUP($A41&amp;"*",各都道府県の状況!$A:$I,D$3,FALSE), "※5", ""))), "")</f>
        <v>755</v>
      </c>
      <c r="E41" s="41">
        <f>IFERROR(INT(TRIM(SUBSTITUTE(VLOOKUP($A41&amp;"*",各都道府県の状況!$A:$I,E$3,FALSE), "※5", ""))), "")</f>
        <v>44840</v>
      </c>
      <c r="F41" s="41">
        <f>IFERROR(INT(TRIM(SUBSTITUTE(VLOOKUP($A41&amp;"*",各都道府県の状況!$A:$I,F$3,FALSE), "※5", ""))), "")</f>
        <v>715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22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44257</v>
      </c>
      <c r="C42" s="31" t="s">
        <v>47</v>
      </c>
      <c r="D42" s="41">
        <f>IFERROR(INT(TRIM(SUBSTITUTE(VLOOKUP($A42&amp;"*",各都道府県の状況!$A:$I,D$3,FALSE), "※5", ""))), "")</f>
        <v>1064</v>
      </c>
      <c r="E42" s="41">
        <f>IFERROR(INT(TRIM(SUBSTITUTE(VLOOKUP($A42&amp;"*",各都道府県の状況!$A:$I,E$3,FALSE), "※5", ""))), "")</f>
        <v>32544</v>
      </c>
      <c r="F42" s="41">
        <f>IFERROR(INT(TRIM(SUBSTITUTE(VLOOKUP($A42&amp;"*",各都道府県の状況!$A:$I,F$3,FALSE), "※5", ""))), "")</f>
        <v>1005</v>
      </c>
      <c r="G42" s="41">
        <f>IFERROR(INT(TRIM(SUBSTITUTE(VLOOKUP($A42&amp;"*",各都道府県の状況!$A:$I,G$3,FALSE), "※5", ""))), "")</f>
        <v>23</v>
      </c>
      <c r="H42" s="41">
        <f>IFERROR(INT(TRIM(SUBSTITUTE(VLOOKUP($A42&amp;"*",各都道府県の状況!$A:$I,H$3,FALSE), "※5", ""))), "")</f>
        <v>36</v>
      </c>
      <c r="I42" s="41">
        <f>IFERROR(INT(TRIM(SUBSTITUTE(VLOOKUP($A42&amp;"*",各都道府県の状況!$A:$I,I$3,FALSE), "※5", ""))), "")</f>
        <v>2</v>
      </c>
    </row>
    <row r="43" spans="1:9" x14ac:dyDescent="0.55000000000000004">
      <c r="A43" s="12" t="s">
        <v>219</v>
      </c>
      <c r="B43" s="13">
        <f t="shared" si="0"/>
        <v>44257</v>
      </c>
      <c r="C43" s="31" t="s">
        <v>48</v>
      </c>
      <c r="D43" s="41">
        <f>IFERROR(INT(TRIM(SUBSTITUTE(VLOOKUP($A43&amp;"*",各都道府県の状況!$A:$I,D$3,FALSE), "※5", ""))), "")</f>
        <v>887</v>
      </c>
      <c r="E43" s="41">
        <f>IFERROR(INT(TRIM(SUBSTITUTE(VLOOKUP($A43&amp;"*",各都道府県の状況!$A:$I,E$3,FALSE), "※5", ""))), "")</f>
        <v>7092</v>
      </c>
      <c r="F43" s="41">
        <f>IFERROR(INT(TRIM(SUBSTITUTE(VLOOKUP($A43&amp;"*",各都道府県の状況!$A:$I,F$3,FALSE), "※5", ""))), "")</f>
        <v>866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4</v>
      </c>
      <c r="I43" s="41">
        <f>IFERROR(INT(TRIM(SUBSTITUTE(VLOOKUP($A43&amp;"*",各都道府県の状況!$A:$I,I$3,FALSE), "※5", ""))), "")</f>
        <v>0</v>
      </c>
    </row>
    <row r="44" spans="1:9" x14ac:dyDescent="0.55000000000000004">
      <c r="A44" s="12" t="s">
        <v>220</v>
      </c>
      <c r="B44" s="13">
        <f t="shared" si="0"/>
        <v>44257</v>
      </c>
      <c r="C44" s="31" t="s">
        <v>49</v>
      </c>
      <c r="D44" s="41">
        <f>IFERROR(INT(TRIM(SUBSTITUTE(VLOOKUP($A44&amp;"*",各都道府県の状況!$A:$I,D$3,FALSE), "※5", ""))), "")</f>
        <v>18078</v>
      </c>
      <c r="E44" s="41">
        <f>IFERROR(INT(TRIM(SUBSTITUTE(VLOOKUP($A44&amp;"*",各都道府県の状況!$A:$I,E$3,FALSE), "※5", ""))), "")</f>
        <v>446689</v>
      </c>
      <c r="F44" s="41">
        <f>IFERROR(INT(TRIM(SUBSTITUTE(VLOOKUP($A44&amp;"*",各都道府県の状況!$A:$I,F$3,FALSE), "※5", ""))), "")</f>
        <v>17237</v>
      </c>
      <c r="G44" s="41">
        <f>IFERROR(INT(TRIM(SUBSTITUTE(VLOOKUP($A44&amp;"*",各都道府県の状況!$A:$I,G$3,FALSE), "※5", ""))), "")</f>
        <v>293</v>
      </c>
      <c r="H44" s="41">
        <f>IFERROR(INT(TRIM(SUBSTITUTE(VLOOKUP($A44&amp;"*",各都道府県の状況!$A:$I,H$3,FALSE), "※5", ""))), "")</f>
        <v>548</v>
      </c>
      <c r="I44" s="41">
        <f>IFERROR(INT(TRIM(SUBSTITUTE(VLOOKUP($A44&amp;"*",各都道府県の状況!$A:$I,I$3,FALSE), "※5", ""))), "")</f>
        <v>20</v>
      </c>
    </row>
    <row r="45" spans="1:9" x14ac:dyDescent="0.55000000000000004">
      <c r="A45" s="12" t="s">
        <v>221</v>
      </c>
      <c r="B45" s="13">
        <f t="shared" si="0"/>
        <v>44257</v>
      </c>
      <c r="C45" s="31" t="s">
        <v>50</v>
      </c>
      <c r="D45" s="41">
        <f>IFERROR(INT(TRIM(SUBSTITUTE(VLOOKUP($A45&amp;"*",各都道府県の状況!$A:$I,D$3,FALSE), "※5", ""))), "")</f>
        <v>1067</v>
      </c>
      <c r="E45" s="41">
        <f>IFERROR(INT(TRIM(SUBSTITUTE(VLOOKUP($A45&amp;"*",各都道府県の状況!$A:$I,E$3,FALSE), "※5", ""))), "")</f>
        <v>28437</v>
      </c>
      <c r="F45" s="41">
        <f>IFERROR(INT(TRIM(SUBSTITUTE(VLOOKUP($A45&amp;"*",各都道府県の状況!$A:$I,F$3,FALSE), "※5", ""))), "")</f>
        <v>1014</v>
      </c>
      <c r="G45" s="41">
        <f>IFERROR(INT(TRIM(SUBSTITUTE(VLOOKUP($A45&amp;"*",各都道府県の状況!$A:$I,G$3,FALSE), "※5", ""))), "")</f>
        <v>8</v>
      </c>
      <c r="H45" s="41">
        <f>IFERROR(INT(TRIM(SUBSTITUTE(VLOOKUP($A45&amp;"*",各都道府県の状況!$A:$I,H$3,FALSE), "※5", ""))), "")</f>
        <v>64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44257</v>
      </c>
      <c r="C46" s="31" t="s">
        <v>51</v>
      </c>
      <c r="D46" s="41">
        <f>IFERROR(INT(TRIM(SUBSTITUTE(VLOOKUP($A46&amp;"*",各都道府県の状況!$A:$I,D$3,FALSE), "※5", ""))), "")</f>
        <v>1612</v>
      </c>
      <c r="E46" s="41">
        <f>IFERROR(INT(TRIM(SUBSTITUTE(VLOOKUP($A46&amp;"*",各都道府県の状況!$A:$I,E$3,FALSE), "※5", ""))), "")</f>
        <v>67874</v>
      </c>
      <c r="F46" s="41">
        <f>IFERROR(INT(TRIM(SUBSTITUTE(VLOOKUP($A46&amp;"*",各都道府県の状況!$A:$I,F$3,FALSE), "※5", ""))), "")</f>
        <v>1543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33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44257</v>
      </c>
      <c r="C47" s="31" t="s">
        <v>52</v>
      </c>
      <c r="D47" s="41">
        <f>IFERROR(INT(TRIM(SUBSTITUTE(VLOOKUP($A47&amp;"*",各都道府県の状況!$A:$I,D$3,FALSE), "※5", ""))), "")</f>
        <v>3445</v>
      </c>
      <c r="E47" s="41">
        <f>IFERROR(INT(TRIM(SUBSTITUTE(VLOOKUP($A47&amp;"*",各都道府県の状況!$A:$I,E$3,FALSE), "※5", ""))), "")</f>
        <v>56819</v>
      </c>
      <c r="F47" s="41">
        <f>IFERROR(INT(TRIM(SUBSTITUTE(VLOOKUP($A47&amp;"*",各都道府県の状況!$A:$I,F$3,FALSE), "※5", ""))), "")</f>
        <v>3340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34</v>
      </c>
      <c r="I47" s="41">
        <f>IFERROR(INT(TRIM(SUBSTITUTE(VLOOKUP($A47&amp;"*",各都道府県の状況!$A:$I,I$3,FALSE), "※5", ""))), "")</f>
        <v>3</v>
      </c>
    </row>
    <row r="48" spans="1:9" x14ac:dyDescent="0.55000000000000004">
      <c r="A48" s="12" t="s">
        <v>224</v>
      </c>
      <c r="B48" s="13">
        <f t="shared" si="0"/>
        <v>44257</v>
      </c>
      <c r="C48" s="31" t="s">
        <v>53</v>
      </c>
      <c r="D48" s="41">
        <f>IFERROR(INT(TRIM(SUBSTITUTE(VLOOKUP($A48&amp;"*",各都道府県の状況!$A:$I,D$3,FALSE), "※5", ""))), "")</f>
        <v>1294</v>
      </c>
      <c r="E48" s="41">
        <f>IFERROR(INT(TRIM(SUBSTITUTE(VLOOKUP($A48&amp;"*",各都道府県の状況!$A:$I,E$3,FALSE), "※5", ""))), "")</f>
        <v>80401</v>
      </c>
      <c r="F48" s="41">
        <f>IFERROR(INT(TRIM(SUBSTITUTE(VLOOKUP($A48&amp;"*",各都道府県の状況!$A:$I,F$3,FALSE), "※5", ""))), "")</f>
        <v>1248</v>
      </c>
      <c r="G48" s="41">
        <f>IFERROR(INT(TRIM(SUBSTITUTE(VLOOKUP($A48&amp;"*",各都道府県の状況!$A:$I,G$3,FALSE), "※5", ""))), "")</f>
        <v>21</v>
      </c>
      <c r="H48" s="41">
        <f>IFERROR(INT(TRIM(SUBSTITUTE(VLOOKUP($A48&amp;"*",各都道府県の状況!$A:$I,H$3,FALSE), "※5", ""))), "")</f>
        <v>25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44257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24724</v>
      </c>
      <c r="F49" s="41">
        <f>IFERROR(INT(TRIM(SUBSTITUTE(VLOOKUP($A49&amp;"*",各都道府県の状況!$A:$I,F$3,FALSE), "※5", ""))), "")</f>
        <v>1905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20</v>
      </c>
      <c r="I49" s="41">
        <f>IFERROR(INT(TRIM(SUBSTITUTE(VLOOKUP($A49&amp;"*",各都道府県の状況!$A:$I,I$3,FALSE), "※5", ""))), "")</f>
        <v>1</v>
      </c>
    </row>
    <row r="50" spans="1:9" x14ac:dyDescent="0.55000000000000004">
      <c r="A50" s="12" t="s">
        <v>226</v>
      </c>
      <c r="B50" s="13">
        <f t="shared" si="0"/>
        <v>44257</v>
      </c>
      <c r="C50" s="31" t="s">
        <v>55</v>
      </c>
      <c r="D50" s="41">
        <f>IFERROR(INT(TRIM(SUBSTITUTE(VLOOKUP($A50&amp;"*",各都道府県の状況!$A:$I,D$3,FALSE), "※5", ""))), "")</f>
        <v>1762</v>
      </c>
      <c r="E50" s="41">
        <f>IFERROR(INT(TRIM(SUBSTITUTE(VLOOKUP($A50&amp;"*",各都道府県の状況!$A:$I,E$3,FALSE), "※5", ""))), "")</f>
        <v>67958</v>
      </c>
      <c r="F50" s="41">
        <f>IFERROR(INT(TRIM(SUBSTITUTE(VLOOKUP($A50&amp;"*",各都道府県の状況!$A:$I,F$3,FALSE), "※5", ""))), "")</f>
        <v>1729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32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44257</v>
      </c>
      <c r="C51" s="31" t="s">
        <v>56</v>
      </c>
      <c r="D51" s="41">
        <f>IFERROR(INT(TRIM(SUBSTITUTE(VLOOKUP($A51&amp;"*",各都道府県の状況!$A:$I,D$3,FALSE), "※5", ""))), "")</f>
        <v>8217</v>
      </c>
      <c r="E51" s="41">
        <f>IFERROR(INT(TRIM(SUBSTITUTE(VLOOKUP($A51&amp;"*",各都道府県の状況!$A:$I,E$3,FALSE), "※5", ""))), "")</f>
        <v>145750</v>
      </c>
      <c r="F51" s="41">
        <f>IFERROR(INT(TRIM(SUBSTITUTE(VLOOKUP($A51&amp;"*",各都道府県の状況!$A:$I,F$3,FALSE), "※5", ""))), "")</f>
        <v>7829</v>
      </c>
      <c r="G51" s="41">
        <f>IFERROR(INT(TRIM(SUBSTITUTE(VLOOKUP($A51&amp;"*",各都道府県の状況!$A:$I,G$3,FALSE), "※5", ""))), "")</f>
        <v>120</v>
      </c>
      <c r="H51" s="41">
        <f>IFERROR(INT(TRIM(SUBSTITUTE(VLOOKUP($A51&amp;"*",各都道府県の状況!$A:$I,H$3,FALSE), "※5", ""))), "")</f>
        <v>273</v>
      </c>
      <c r="I51" s="41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1" t="s">
        <v>278</v>
      </c>
      <c r="C1" s="62"/>
      <c r="D1" s="62"/>
      <c r="E1" s="62"/>
      <c r="F1" s="62"/>
      <c r="G1" s="62"/>
      <c r="H1" s="62"/>
      <c r="I1" s="62"/>
    </row>
    <row r="2" spans="1:9" ht="28.5" customHeight="1" x14ac:dyDescent="0.55000000000000004">
      <c r="B2" s="63" t="s">
        <v>228</v>
      </c>
      <c r="C2" s="62"/>
      <c r="D2" s="62"/>
      <c r="E2" s="62"/>
      <c r="F2" s="62"/>
      <c r="G2" s="62"/>
      <c r="H2" s="62"/>
      <c r="I2" s="62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4" t="s">
        <v>180</v>
      </c>
      <c r="C4" s="66" t="s">
        <v>291</v>
      </c>
      <c r="D4" s="68" t="s">
        <v>292</v>
      </c>
      <c r="E4" s="70" t="s">
        <v>293</v>
      </c>
      <c r="F4" s="71"/>
      <c r="G4" s="72" t="s">
        <v>294</v>
      </c>
      <c r="H4" s="72" t="s">
        <v>295</v>
      </c>
      <c r="I4" s="19"/>
    </row>
    <row r="5" spans="1:9" ht="13.25" customHeight="1" x14ac:dyDescent="0.55000000000000004">
      <c r="B5" s="65"/>
      <c r="C5" s="67"/>
      <c r="D5" s="69"/>
      <c r="E5" s="51" t="s">
        <v>296</v>
      </c>
      <c r="F5" s="52" t="s">
        <v>297</v>
      </c>
      <c r="G5" s="73"/>
      <c r="H5" s="73"/>
      <c r="I5" s="19"/>
    </row>
    <row r="6" spans="1:9" ht="12" customHeight="1" x14ac:dyDescent="0.55000000000000004">
      <c r="A6" s="15" t="s">
        <v>181</v>
      </c>
      <c r="B6" s="20" t="s">
        <v>229</v>
      </c>
      <c r="C6" s="53">
        <v>19151</v>
      </c>
      <c r="D6" s="53">
        <v>383402</v>
      </c>
      <c r="E6" s="54">
        <v>543</v>
      </c>
      <c r="F6" s="54">
        <v>4</v>
      </c>
      <c r="G6" s="53">
        <v>17944</v>
      </c>
      <c r="H6" s="54">
        <v>684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4">
        <v>817</v>
      </c>
      <c r="D7" s="53">
        <v>17538</v>
      </c>
      <c r="E7" s="54">
        <v>26</v>
      </c>
      <c r="F7" s="54">
        <v>1</v>
      </c>
      <c r="G7" s="54">
        <v>771</v>
      </c>
      <c r="H7" s="5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4">
        <v>554</v>
      </c>
      <c r="D8" s="53">
        <v>26980</v>
      </c>
      <c r="E8" s="54">
        <v>7</v>
      </c>
      <c r="F8" s="54">
        <v>0</v>
      </c>
      <c r="G8" s="54">
        <v>517</v>
      </c>
      <c r="H8" s="5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3">
        <v>3644</v>
      </c>
      <c r="D9" s="53">
        <v>69021</v>
      </c>
      <c r="E9" s="54">
        <v>103</v>
      </c>
      <c r="F9" s="54">
        <v>3</v>
      </c>
      <c r="G9" s="53">
        <v>3516</v>
      </c>
      <c r="H9" s="54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4">
        <v>269</v>
      </c>
      <c r="D10" s="53">
        <v>7093</v>
      </c>
      <c r="E10" s="54">
        <v>1</v>
      </c>
      <c r="F10" s="54">
        <v>0</v>
      </c>
      <c r="G10" s="54">
        <v>262</v>
      </c>
      <c r="H10" s="5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4">
        <v>543</v>
      </c>
      <c r="D11" s="53">
        <v>27509</v>
      </c>
      <c r="E11" s="54">
        <v>13</v>
      </c>
      <c r="F11" s="54">
        <v>0</v>
      </c>
      <c r="G11" s="54">
        <v>515</v>
      </c>
      <c r="H11" s="54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3">
        <v>1969</v>
      </c>
      <c r="D12" s="53">
        <v>114201</v>
      </c>
      <c r="E12" s="54">
        <v>121</v>
      </c>
      <c r="F12" s="54">
        <v>10</v>
      </c>
      <c r="G12" s="53">
        <v>1777</v>
      </c>
      <c r="H12" s="54">
        <v>71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3">
        <v>5826</v>
      </c>
      <c r="D13" s="53">
        <v>24927</v>
      </c>
      <c r="E13" s="54">
        <v>338</v>
      </c>
      <c r="F13" s="54">
        <v>6</v>
      </c>
      <c r="G13" s="53">
        <v>5374</v>
      </c>
      <c r="H13" s="54">
        <v>114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3">
        <v>4113</v>
      </c>
      <c r="D14" s="53">
        <v>126997</v>
      </c>
      <c r="E14" s="54">
        <v>129</v>
      </c>
      <c r="F14" s="54">
        <v>1</v>
      </c>
      <c r="G14" s="53">
        <v>3917</v>
      </c>
      <c r="H14" s="54">
        <v>67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3">
        <v>4528</v>
      </c>
      <c r="D15" s="53">
        <v>93316</v>
      </c>
      <c r="E15" s="54">
        <v>183</v>
      </c>
      <c r="F15" s="54">
        <v>3</v>
      </c>
      <c r="G15" s="53">
        <v>4260</v>
      </c>
      <c r="H15" s="54">
        <v>85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3">
        <v>29509</v>
      </c>
      <c r="D16" s="53">
        <v>556745</v>
      </c>
      <c r="E16" s="53">
        <v>1223</v>
      </c>
      <c r="F16" s="54">
        <v>40</v>
      </c>
      <c r="G16" s="53">
        <v>27705</v>
      </c>
      <c r="H16" s="54">
        <v>581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3">
        <v>26609</v>
      </c>
      <c r="D17" s="53">
        <v>412934</v>
      </c>
      <c r="E17" s="53">
        <v>1518</v>
      </c>
      <c r="F17" s="54">
        <v>28</v>
      </c>
      <c r="G17" s="53">
        <v>24630</v>
      </c>
      <c r="H17" s="54">
        <v>461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3">
        <v>112029</v>
      </c>
      <c r="D18" s="53">
        <v>1549018</v>
      </c>
      <c r="E18" s="53">
        <v>3083</v>
      </c>
      <c r="F18" s="54">
        <v>54</v>
      </c>
      <c r="G18" s="53">
        <v>107546</v>
      </c>
      <c r="H18" s="53">
        <v>1400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3">
        <v>45035</v>
      </c>
      <c r="D19" s="53">
        <v>598496</v>
      </c>
      <c r="E19" s="53">
        <v>1007</v>
      </c>
      <c r="F19" s="54">
        <v>28</v>
      </c>
      <c r="G19" s="53">
        <v>43345</v>
      </c>
      <c r="H19" s="54">
        <v>683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3">
        <v>1091</v>
      </c>
      <c r="D20" s="53">
        <v>45331</v>
      </c>
      <c r="E20" s="54">
        <v>80</v>
      </c>
      <c r="F20" s="54">
        <v>1</v>
      </c>
      <c r="G20" s="54">
        <v>996</v>
      </c>
      <c r="H20" s="54">
        <v>15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4">
        <v>905</v>
      </c>
      <c r="D21" s="53">
        <v>36568</v>
      </c>
      <c r="E21" s="54">
        <v>10</v>
      </c>
      <c r="F21" s="54">
        <v>1</v>
      </c>
      <c r="G21" s="54">
        <v>867</v>
      </c>
      <c r="H21" s="54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3">
        <v>1862</v>
      </c>
      <c r="D22" s="53">
        <v>52013</v>
      </c>
      <c r="E22" s="54">
        <v>120</v>
      </c>
      <c r="F22" s="54">
        <v>6</v>
      </c>
      <c r="G22" s="53">
        <v>1700</v>
      </c>
      <c r="H22" s="54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4">
        <v>545</v>
      </c>
      <c r="D23" s="53">
        <v>32299</v>
      </c>
      <c r="E23" s="54">
        <v>4</v>
      </c>
      <c r="F23" s="54">
        <v>0</v>
      </c>
      <c r="G23" s="54">
        <v>516</v>
      </c>
      <c r="H23" s="5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4">
        <v>939</v>
      </c>
      <c r="D24" s="53">
        <v>25903</v>
      </c>
      <c r="E24" s="54">
        <v>6</v>
      </c>
      <c r="F24" s="54">
        <v>0</v>
      </c>
      <c r="G24" s="54">
        <v>916</v>
      </c>
      <c r="H24" s="54">
        <v>17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3">
        <v>2364</v>
      </c>
      <c r="D25" s="53">
        <v>99792</v>
      </c>
      <c r="E25" s="54">
        <v>12</v>
      </c>
      <c r="F25" s="54">
        <v>0</v>
      </c>
      <c r="G25" s="53">
        <v>2343</v>
      </c>
      <c r="H25" s="5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3">
        <v>4741</v>
      </c>
      <c r="D26" s="53">
        <v>136143</v>
      </c>
      <c r="E26" s="54">
        <v>143</v>
      </c>
      <c r="F26" s="54">
        <v>7</v>
      </c>
      <c r="G26" s="53">
        <v>4487</v>
      </c>
      <c r="H26" s="54">
        <v>111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3">
        <v>5169</v>
      </c>
      <c r="D27" s="53">
        <v>225684</v>
      </c>
      <c r="E27" s="54">
        <v>196</v>
      </c>
      <c r="F27" s="54">
        <v>0</v>
      </c>
      <c r="G27" s="53">
        <v>4880</v>
      </c>
      <c r="H27" s="54">
        <v>93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3">
        <v>25892</v>
      </c>
      <c r="D28" s="53">
        <v>396412</v>
      </c>
      <c r="E28" s="54">
        <v>621</v>
      </c>
      <c r="F28" s="54">
        <v>31</v>
      </c>
      <c r="G28" s="53">
        <v>24749</v>
      </c>
      <c r="H28" s="54">
        <v>522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3">
        <v>2541</v>
      </c>
      <c r="D29" s="53">
        <v>63656</v>
      </c>
      <c r="E29" s="54">
        <v>131</v>
      </c>
      <c r="F29" s="54">
        <v>7</v>
      </c>
      <c r="G29" s="53">
        <v>2434</v>
      </c>
      <c r="H29" s="54">
        <v>54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3">
        <v>2481</v>
      </c>
      <c r="D30" s="53">
        <v>73689</v>
      </c>
      <c r="E30" s="54">
        <v>125</v>
      </c>
      <c r="F30" s="54">
        <v>5</v>
      </c>
      <c r="G30" s="53">
        <v>2309</v>
      </c>
      <c r="H30" s="54">
        <v>47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3">
        <v>9067</v>
      </c>
      <c r="D31" s="53">
        <v>156506</v>
      </c>
      <c r="E31" s="54">
        <v>279</v>
      </c>
      <c r="F31" s="54">
        <v>2</v>
      </c>
      <c r="G31" s="53">
        <v>8651</v>
      </c>
      <c r="H31" s="54">
        <v>156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3">
        <v>47260</v>
      </c>
      <c r="D32" s="53">
        <v>797194</v>
      </c>
      <c r="E32" s="53">
        <v>1023</v>
      </c>
      <c r="F32" s="54">
        <v>83</v>
      </c>
      <c r="G32" s="53">
        <v>44700</v>
      </c>
      <c r="H32" s="53">
        <v>1123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3">
        <v>17989</v>
      </c>
      <c r="D33" s="53">
        <v>250215</v>
      </c>
      <c r="E33" s="54">
        <v>374</v>
      </c>
      <c r="F33" s="54">
        <v>41</v>
      </c>
      <c r="G33" s="53">
        <v>17081</v>
      </c>
      <c r="H33" s="54">
        <v>534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3">
        <v>3368</v>
      </c>
      <c r="D34" s="53">
        <v>82825</v>
      </c>
      <c r="E34" s="54">
        <v>56</v>
      </c>
      <c r="F34" s="54">
        <v>5</v>
      </c>
      <c r="G34" s="53">
        <v>3265</v>
      </c>
      <c r="H34" s="54">
        <v>47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3">
        <v>1164</v>
      </c>
      <c r="D35" s="53">
        <v>24566</v>
      </c>
      <c r="E35" s="54">
        <v>9</v>
      </c>
      <c r="F35" s="54">
        <v>2</v>
      </c>
      <c r="G35" s="53">
        <v>1113</v>
      </c>
      <c r="H35" s="5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4">
        <v>210</v>
      </c>
      <c r="D36" s="53">
        <v>41592</v>
      </c>
      <c r="E36" s="54">
        <v>3</v>
      </c>
      <c r="F36" s="54">
        <v>0</v>
      </c>
      <c r="G36" s="54">
        <v>202</v>
      </c>
      <c r="H36" s="5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4">
        <v>284</v>
      </c>
      <c r="D37" s="53">
        <v>15625</v>
      </c>
      <c r="E37" s="54">
        <v>5</v>
      </c>
      <c r="F37" s="54">
        <v>0</v>
      </c>
      <c r="G37" s="54">
        <v>279</v>
      </c>
      <c r="H37" s="5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3">
        <v>2488</v>
      </c>
      <c r="D38" s="53">
        <v>66389</v>
      </c>
      <c r="E38" s="54">
        <v>53</v>
      </c>
      <c r="F38" s="54">
        <v>2</v>
      </c>
      <c r="G38" s="53">
        <v>2389</v>
      </c>
      <c r="H38" s="54">
        <v>32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3">
        <v>5026</v>
      </c>
      <c r="D39" s="53">
        <v>157847</v>
      </c>
      <c r="E39" s="54">
        <v>30</v>
      </c>
      <c r="F39" s="54">
        <v>3</v>
      </c>
      <c r="G39" s="53">
        <v>4887</v>
      </c>
      <c r="H39" s="54">
        <v>102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3">
        <v>1384</v>
      </c>
      <c r="D40" s="53">
        <v>58758</v>
      </c>
      <c r="E40" s="54">
        <v>49</v>
      </c>
      <c r="F40" s="54">
        <v>0</v>
      </c>
      <c r="G40" s="53">
        <v>1296</v>
      </c>
      <c r="H40" s="54">
        <v>39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4">
        <v>452</v>
      </c>
      <c r="D41" s="53">
        <v>26727</v>
      </c>
      <c r="E41" s="54">
        <v>23</v>
      </c>
      <c r="F41" s="54">
        <v>2</v>
      </c>
      <c r="G41" s="54">
        <v>413</v>
      </c>
      <c r="H41" s="54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4">
        <v>755</v>
      </c>
      <c r="D42" s="53">
        <v>44840</v>
      </c>
      <c r="E42" s="54">
        <v>22</v>
      </c>
      <c r="F42" s="54">
        <v>0</v>
      </c>
      <c r="G42" s="54">
        <v>715</v>
      </c>
      <c r="H42" s="5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3">
        <v>1064</v>
      </c>
      <c r="D43" s="53">
        <v>32544</v>
      </c>
      <c r="E43" s="54">
        <v>36</v>
      </c>
      <c r="F43" s="54">
        <v>2</v>
      </c>
      <c r="G43" s="53">
        <v>1005</v>
      </c>
      <c r="H43" s="54">
        <v>23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4">
        <v>887</v>
      </c>
      <c r="D44" s="53">
        <v>7092</v>
      </c>
      <c r="E44" s="54">
        <v>4</v>
      </c>
      <c r="F44" s="54">
        <v>0</v>
      </c>
      <c r="G44" s="54">
        <v>866</v>
      </c>
      <c r="H44" s="54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3">
        <v>18078</v>
      </c>
      <c r="D45" s="53">
        <v>446689</v>
      </c>
      <c r="E45" s="54">
        <v>548</v>
      </c>
      <c r="F45" s="54">
        <v>20</v>
      </c>
      <c r="G45" s="53">
        <v>17237</v>
      </c>
      <c r="H45" s="54">
        <v>293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3">
        <v>1067</v>
      </c>
      <c r="D46" s="53">
        <v>28437</v>
      </c>
      <c r="E46" s="54">
        <v>64</v>
      </c>
      <c r="F46" s="54">
        <v>1</v>
      </c>
      <c r="G46" s="53">
        <v>1014</v>
      </c>
      <c r="H46" s="54">
        <v>8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3">
        <v>1612</v>
      </c>
      <c r="D47" s="53">
        <v>67874</v>
      </c>
      <c r="E47" s="54">
        <v>33</v>
      </c>
      <c r="F47" s="54">
        <v>1</v>
      </c>
      <c r="G47" s="53">
        <v>1543</v>
      </c>
      <c r="H47" s="54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3">
        <v>3445</v>
      </c>
      <c r="D48" s="53">
        <v>56819</v>
      </c>
      <c r="E48" s="54">
        <v>34</v>
      </c>
      <c r="F48" s="54">
        <v>3</v>
      </c>
      <c r="G48" s="53">
        <v>3340</v>
      </c>
      <c r="H48" s="54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3">
        <v>1294</v>
      </c>
      <c r="D49" s="53">
        <v>80401</v>
      </c>
      <c r="E49" s="54">
        <v>25</v>
      </c>
      <c r="F49" s="54">
        <v>0</v>
      </c>
      <c r="G49" s="53">
        <v>1248</v>
      </c>
      <c r="H49" s="54">
        <v>21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3">
        <v>1953</v>
      </c>
      <c r="D50" s="53">
        <v>24724</v>
      </c>
      <c r="E50" s="54">
        <v>20</v>
      </c>
      <c r="F50" s="54">
        <v>1</v>
      </c>
      <c r="G50" s="53">
        <v>1905</v>
      </c>
      <c r="H50" s="54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3">
        <v>1762</v>
      </c>
      <c r="D51" s="53">
        <v>67958</v>
      </c>
      <c r="E51" s="54">
        <v>32</v>
      </c>
      <c r="F51" s="54">
        <v>2</v>
      </c>
      <c r="G51" s="53">
        <v>1729</v>
      </c>
      <c r="H51" s="54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3">
        <v>8217</v>
      </c>
      <c r="D52" s="53">
        <v>145750</v>
      </c>
      <c r="E52" s="54">
        <v>273</v>
      </c>
      <c r="F52" s="54">
        <v>1</v>
      </c>
      <c r="G52" s="53">
        <v>7829</v>
      </c>
      <c r="H52" s="54">
        <v>120</v>
      </c>
      <c r="I52" s="25"/>
    </row>
    <row r="53" spans="1:9" ht="12" customHeight="1" x14ac:dyDescent="0.55000000000000004">
      <c r="B53" s="22" t="s">
        <v>276</v>
      </c>
      <c r="C53" s="54">
        <v>149</v>
      </c>
      <c r="D53" s="55" t="s">
        <v>298</v>
      </c>
      <c r="E53" s="54">
        <v>0</v>
      </c>
      <c r="F53" s="55" t="s">
        <v>298</v>
      </c>
      <c r="G53" s="54">
        <v>149</v>
      </c>
      <c r="H53" s="55" t="s">
        <v>298</v>
      </c>
      <c r="I53" s="25"/>
    </row>
    <row r="54" spans="1:9" ht="12" customHeight="1" x14ac:dyDescent="0.55000000000000004">
      <c r="B54" s="21" t="s">
        <v>164</v>
      </c>
      <c r="C54" s="53">
        <v>432101</v>
      </c>
      <c r="D54" s="53">
        <v>7877039</v>
      </c>
      <c r="E54" s="53">
        <v>12738</v>
      </c>
      <c r="F54" s="54">
        <v>407</v>
      </c>
      <c r="G54" s="53">
        <v>411132</v>
      </c>
      <c r="H54" s="53">
        <v>7982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2021-03-03T13:47:30Z</dcterms:modified>
</cp:coreProperties>
</file>